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H2083\Desktop\新しいフォルダー\"/>
    </mc:Choice>
  </mc:AlternateContent>
  <workbookProtection workbookPassword="CEDF" lockStructure="1"/>
  <bookViews>
    <workbookView xWindow="-60" yWindow="-60" windowWidth="24120" windowHeight="13020" tabRatio="897"/>
  </bookViews>
  <sheets>
    <sheet name=" 経済波及効果 【 入力・結果シート 】 " sheetId="32" r:id="rId1"/>
    <sheet name="部門分類" sheetId="35" r:id="rId2"/>
    <sheet name="計算元" sheetId="25" r:id="rId3"/>
    <sheet name="市税収効果" sheetId="29" state="hidden" r:id="rId4"/>
    <sheet name="37部門取引基本表" sheetId="31" r:id="rId5"/>
    <sheet name="投入係数表" sheetId="4" r:id="rId6"/>
    <sheet name="逆行列係数表" sheetId="11" r:id="rId7"/>
    <sheet name="108部門取引基本表" sheetId="36" r:id="rId8"/>
  </sheets>
  <externalReferences>
    <externalReference r:id="rId9"/>
  </externalReferences>
  <definedNames>
    <definedName name="_xlnm.Print_Area" localSheetId="0">' 経済波及効果 【 入力・結果シート 】 '!$B$2:$U$60</definedName>
    <definedName name="_xlnm.Print_Area" localSheetId="7">'108部門取引基本表'!$B$2:$DY$122</definedName>
    <definedName name="_xlnm.Print_Area" localSheetId="4">'37部門取引基本表'!$B$1:$BJ$50</definedName>
    <definedName name="_xlnm.Print_Area" localSheetId="6">逆行列係数表!$A$1:$AO$42</definedName>
    <definedName name="_xlnm.Print_Area" localSheetId="2">計算元!$A$1:$BD$45</definedName>
    <definedName name="_xlnm.Print_Area" localSheetId="3">市税収効果!$A$3:$S$147</definedName>
    <definedName name="_xlnm.Print_Area" localSheetId="5">投入係数表!$B$1:$AO$51</definedName>
    <definedName name="_xlnm.Print_Area" localSheetId="1">部門分類!$B$2:$L$581</definedName>
    <definedName name="_xlnm.Print_Titles" localSheetId="7">'108部門取引基本表'!$A:$C,'108部門取引基本表'!$1:$1</definedName>
    <definedName name="_xlnm.Print_Titles" localSheetId="4">'37部門取引基本表'!$B:$C,'37部門取引基本表'!$2:$4</definedName>
    <definedName name="_xlnm.Print_Titles" localSheetId="6">逆行列係数表!$A:$C,逆行列係数表!$1:$1</definedName>
    <definedName name="_xlnm.Print_Titles" localSheetId="2">計算元!$1:$2</definedName>
    <definedName name="_xlnm.Print_Titles" localSheetId="5">投入係数表!$A:$C,投入係数表!$1:$1</definedName>
    <definedName name="_xlnm.Print_Titles" localSheetId="1">部門分類!$6:$8</definedName>
    <definedName name="登録リスト">[1]登録!$A$7:$A$8</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Y35" i="29" l="1"/>
  <c r="Y28" i="29"/>
  <c r="AI7" i="29"/>
  <c r="AK7" i="29"/>
  <c r="AI8" i="29"/>
  <c r="AK8" i="29"/>
  <c r="AI9" i="29"/>
  <c r="AK9" i="29"/>
  <c r="AI10" i="29"/>
  <c r="AK10" i="29"/>
  <c r="AI11" i="29"/>
  <c r="AK11" i="29"/>
  <c r="AI12" i="29"/>
  <c r="AK12" i="29"/>
  <c r="AI13" i="29"/>
  <c r="Y14" i="29"/>
  <c r="AI14" i="29"/>
  <c r="AI15" i="29"/>
  <c r="AI16" i="29"/>
  <c r="AI17" i="29"/>
  <c r="Y37" i="29" l="1"/>
  <c r="Y29" i="29"/>
  <c r="Y38" i="29" s="1"/>
  <c r="BJ41" i="31"/>
  <c r="BI41" i="31"/>
  <c r="BH41" i="31"/>
  <c r="BG41" i="31"/>
  <c r="BJ40" i="31"/>
  <c r="BI40" i="31"/>
  <c r="BH40" i="31"/>
  <c r="BG40" i="31"/>
  <c r="BJ39" i="31"/>
  <c r="BI39" i="31"/>
  <c r="BH39" i="31"/>
  <c r="BG39" i="31"/>
  <c r="BJ38" i="31"/>
  <c r="BI38" i="31"/>
  <c r="BH38" i="31"/>
  <c r="BG38" i="31"/>
  <c r="BJ37" i="31"/>
  <c r="BI37" i="31"/>
  <c r="BH37" i="31"/>
  <c r="BG37" i="31"/>
  <c r="BJ36" i="31"/>
  <c r="BI36" i="31"/>
  <c r="BH36" i="31"/>
  <c r="BG36" i="31"/>
  <c r="BJ35" i="31"/>
  <c r="BI35" i="31"/>
  <c r="BH35" i="31"/>
  <c r="BG35" i="31"/>
  <c r="BJ34" i="31"/>
  <c r="BI34" i="31"/>
  <c r="BH34" i="31"/>
  <c r="BG34" i="31"/>
  <c r="BJ33" i="31"/>
  <c r="BI33" i="31"/>
  <c r="BH33" i="31"/>
  <c r="BG33" i="31"/>
  <c r="BJ32" i="31"/>
  <c r="BI32" i="31"/>
  <c r="BH32" i="31"/>
  <c r="BG32" i="31"/>
  <c r="BJ31" i="31"/>
  <c r="BI31" i="31"/>
  <c r="BH31" i="31"/>
  <c r="BG31" i="31"/>
  <c r="BJ30" i="31"/>
  <c r="BI30" i="31"/>
  <c r="BH30" i="31"/>
  <c r="BG30" i="31"/>
  <c r="BJ29" i="31"/>
  <c r="BI29" i="31"/>
  <c r="BH29" i="31"/>
  <c r="BG29" i="31"/>
  <c r="BJ28" i="31"/>
  <c r="BI28" i="31"/>
  <c r="BH28" i="31"/>
  <c r="BG28" i="31"/>
  <c r="BJ27" i="31"/>
  <c r="BI27" i="31"/>
  <c r="BH27" i="31"/>
  <c r="BG27" i="31"/>
  <c r="BJ26" i="31"/>
  <c r="BI26" i="31"/>
  <c r="BH26" i="31"/>
  <c r="BG26" i="31"/>
  <c r="BJ25" i="31"/>
  <c r="BI25" i="31"/>
  <c r="BH25" i="31"/>
  <c r="BG25" i="31"/>
  <c r="BJ24" i="31"/>
  <c r="BI24" i="31"/>
  <c r="BH24" i="31"/>
  <c r="BG24" i="31"/>
  <c r="BJ23" i="31"/>
  <c r="BI23" i="31"/>
  <c r="BH23" i="31"/>
  <c r="BG23" i="31"/>
  <c r="BJ22" i="31"/>
  <c r="BI22" i="31"/>
  <c r="BH22" i="31"/>
  <c r="BG22" i="31"/>
  <c r="BJ21" i="31"/>
  <c r="BI21" i="31"/>
  <c r="BH21" i="31"/>
  <c r="BG21" i="31"/>
  <c r="BJ20" i="31"/>
  <c r="BI20" i="31"/>
  <c r="BH20" i="31"/>
  <c r="BG20" i="31"/>
  <c r="BJ19" i="31"/>
  <c r="BI19" i="31"/>
  <c r="BH19" i="31"/>
  <c r="BG19" i="31"/>
  <c r="BJ18" i="31"/>
  <c r="BI18" i="31"/>
  <c r="BH18" i="31"/>
  <c r="BG18" i="31"/>
  <c r="BJ17" i="31"/>
  <c r="BI17" i="31"/>
  <c r="BH17" i="31"/>
  <c r="BG17" i="31"/>
  <c r="BJ16" i="31"/>
  <c r="BI16" i="31"/>
  <c r="BH16" i="31"/>
  <c r="BG16" i="31"/>
  <c r="BJ15" i="31"/>
  <c r="BI15" i="31"/>
  <c r="BH15" i="31"/>
  <c r="BG15" i="31"/>
  <c r="BJ14" i="31"/>
  <c r="BI14" i="31"/>
  <c r="BH14" i="31"/>
  <c r="BG14" i="31"/>
  <c r="BJ13" i="31"/>
  <c r="BI13" i="31"/>
  <c r="BH13" i="31"/>
  <c r="BG13" i="31"/>
  <c r="BJ12" i="31"/>
  <c r="BI12" i="31"/>
  <c r="BH12" i="31"/>
  <c r="BG12" i="31"/>
  <c r="BJ11" i="31"/>
  <c r="BI11" i="31"/>
  <c r="BH11" i="31"/>
  <c r="BG11" i="31"/>
  <c r="BJ10" i="31"/>
  <c r="BI10" i="31"/>
  <c r="BH10" i="31"/>
  <c r="BG10" i="31"/>
  <c r="BJ9" i="31"/>
  <c r="BI9" i="31"/>
  <c r="BH9" i="31"/>
  <c r="BG9" i="31"/>
  <c r="BJ8" i="31"/>
  <c r="BI8" i="31"/>
  <c r="BH8" i="31"/>
  <c r="BG8" i="31"/>
  <c r="BJ7" i="31"/>
  <c r="BI7" i="31"/>
  <c r="BH7" i="31"/>
  <c r="BG7" i="31"/>
  <c r="BJ6" i="31"/>
  <c r="BI6" i="31"/>
  <c r="BH6" i="31"/>
  <c r="BG6" i="31"/>
  <c r="BJ5" i="31"/>
  <c r="BI5" i="31"/>
  <c r="BH5" i="31"/>
  <c r="BG5" i="31"/>
  <c r="H44" i="29" l="1"/>
  <c r="H43" i="29"/>
  <c r="H42" i="29"/>
  <c r="H41" i="29"/>
  <c r="H40" i="29"/>
  <c r="H39" i="29"/>
  <c r="H38" i="29"/>
  <c r="H37" i="29"/>
  <c r="H36" i="29"/>
  <c r="H35" i="29"/>
  <c r="H34" i="29"/>
  <c r="H33" i="29"/>
  <c r="H32" i="29"/>
  <c r="H31" i="29"/>
  <c r="H30" i="29"/>
  <c r="H29" i="29"/>
  <c r="H28" i="29"/>
  <c r="H27" i="29"/>
  <c r="H26" i="29"/>
  <c r="H25" i="29"/>
  <c r="H24" i="29"/>
  <c r="H23" i="29"/>
  <c r="H22" i="29"/>
  <c r="H21" i="29"/>
  <c r="H20" i="29"/>
  <c r="H19" i="29"/>
  <c r="H18" i="29"/>
  <c r="H17" i="29"/>
  <c r="H16" i="29"/>
  <c r="H15" i="29"/>
  <c r="H14" i="29"/>
  <c r="H13" i="29"/>
  <c r="H12" i="29"/>
  <c r="H11" i="29"/>
  <c r="H10" i="29"/>
  <c r="H9" i="29"/>
  <c r="H8" i="29"/>
  <c r="E45" i="25"/>
  <c r="D45" i="25"/>
  <c r="E44" i="25"/>
  <c r="D44" i="25"/>
  <c r="E43" i="25"/>
  <c r="D43" i="25"/>
  <c r="E42" i="25"/>
  <c r="D42" i="25"/>
  <c r="E41" i="25"/>
  <c r="D41" i="25"/>
  <c r="E40" i="25"/>
  <c r="D40" i="25"/>
  <c r="E39" i="25"/>
  <c r="D39" i="25"/>
  <c r="E38" i="25"/>
  <c r="D38" i="25"/>
  <c r="E37" i="25"/>
  <c r="D37" i="25"/>
  <c r="E36" i="25"/>
  <c r="D36" i="25"/>
  <c r="E35" i="25"/>
  <c r="D35" i="25"/>
  <c r="E34" i="25"/>
  <c r="D34" i="25"/>
  <c r="E33" i="25"/>
  <c r="D33" i="25"/>
  <c r="E32" i="25"/>
  <c r="D32" i="25"/>
  <c r="E31" i="25"/>
  <c r="D31" i="25"/>
  <c r="E30" i="25"/>
  <c r="D30" i="25"/>
  <c r="E29" i="25"/>
  <c r="D29" i="25"/>
  <c r="E28" i="25"/>
  <c r="D28" i="25"/>
  <c r="E27" i="25"/>
  <c r="D27" i="25"/>
  <c r="E26" i="25"/>
  <c r="D26" i="25"/>
  <c r="E25" i="25"/>
  <c r="D25" i="25"/>
  <c r="E24" i="25"/>
  <c r="D24" i="25"/>
  <c r="E23" i="25"/>
  <c r="D23" i="25"/>
  <c r="E22" i="25"/>
  <c r="D22" i="25"/>
  <c r="E21" i="25"/>
  <c r="D21" i="25"/>
  <c r="E20" i="25"/>
  <c r="D20" i="25"/>
  <c r="E19" i="25"/>
  <c r="D19" i="25"/>
  <c r="E18" i="25"/>
  <c r="D18" i="25"/>
  <c r="E17" i="25"/>
  <c r="D17" i="25"/>
  <c r="E16" i="25"/>
  <c r="D16" i="25"/>
  <c r="E15" i="25"/>
  <c r="D15" i="25"/>
  <c r="E14" i="25"/>
  <c r="D14" i="25"/>
  <c r="E13" i="25"/>
  <c r="D13" i="25"/>
  <c r="E12" i="25"/>
  <c r="D12" i="25"/>
  <c r="E11" i="25"/>
  <c r="D11" i="25"/>
  <c r="E10" i="25"/>
  <c r="D10" i="25"/>
  <c r="E9" i="25"/>
  <c r="D9" i="25"/>
  <c r="H20" i="32" l="1"/>
  <c r="G20" i="32"/>
  <c r="Y45" i="25" l="1"/>
  <c r="Y44" i="25"/>
  <c r="Y43" i="25"/>
  <c r="Y42" i="25"/>
  <c r="Y41" i="25"/>
  <c r="Y40" i="25"/>
  <c r="Y39" i="25"/>
  <c r="Y38" i="25"/>
  <c r="Y37" i="25"/>
  <c r="Y36" i="25"/>
  <c r="Y35" i="25"/>
  <c r="Y34" i="25"/>
  <c r="Y33" i="25"/>
  <c r="Y32" i="25"/>
  <c r="Y31" i="25"/>
  <c r="Y30" i="25"/>
  <c r="Y29" i="25"/>
  <c r="Y28" i="25"/>
  <c r="Y27" i="25"/>
  <c r="Y26" i="25"/>
  <c r="Y25" i="25"/>
  <c r="Y24" i="25"/>
  <c r="Y23" i="25"/>
  <c r="Y22" i="25"/>
  <c r="Y21" i="25"/>
  <c r="Y20" i="25"/>
  <c r="Y19" i="25"/>
  <c r="Y18" i="25"/>
  <c r="Y17" i="25"/>
  <c r="Y16" i="25"/>
  <c r="Y15" i="25"/>
  <c r="Y14" i="25"/>
  <c r="Y13" i="25"/>
  <c r="Y12" i="25"/>
  <c r="Y11" i="25"/>
  <c r="Y10" i="25"/>
  <c r="Y9" i="25"/>
  <c r="F145" i="29"/>
  <c r="F89" i="29" l="1"/>
  <c r="F22" i="29"/>
  <c r="F20" i="29"/>
  <c r="F26" i="29"/>
  <c r="F36" i="29"/>
  <c r="F113" i="29"/>
  <c r="F118" i="29"/>
  <c r="F123" i="29"/>
  <c r="F129" i="29"/>
  <c r="F134" i="29"/>
  <c r="F139" i="29"/>
  <c r="F144" i="29"/>
  <c r="F140" i="29"/>
  <c r="F136" i="29"/>
  <c r="F132" i="29"/>
  <c r="F128" i="29"/>
  <c r="F124" i="29"/>
  <c r="F120" i="29"/>
  <c r="F116" i="29"/>
  <c r="F112" i="29"/>
  <c r="F146" i="29"/>
  <c r="F114" i="29"/>
  <c r="F119" i="29"/>
  <c r="F125" i="29"/>
  <c r="F130" i="29"/>
  <c r="F135" i="29"/>
  <c r="F141" i="29"/>
  <c r="F115" i="29"/>
  <c r="F121" i="29"/>
  <c r="F126" i="29"/>
  <c r="F131" i="29"/>
  <c r="F137" i="29"/>
  <c r="F142" i="29"/>
  <c r="F111" i="29"/>
  <c r="F117" i="29"/>
  <c r="F122" i="29"/>
  <c r="F127" i="29"/>
  <c r="F133" i="29"/>
  <c r="F138" i="29"/>
  <c r="F143" i="29"/>
  <c r="F27" i="29" l="1"/>
  <c r="F32" i="29"/>
  <c r="U39" i="25"/>
  <c r="F38" i="29"/>
  <c r="U38" i="25"/>
  <c r="F88" i="29"/>
  <c r="U41" i="25"/>
  <c r="F91" i="29"/>
  <c r="F31" i="29"/>
  <c r="U31" i="25"/>
  <c r="F81" i="29"/>
  <c r="F42" i="29"/>
  <c r="U14" i="25"/>
  <c r="F64" i="29"/>
  <c r="F11" i="29"/>
  <c r="U23" i="25"/>
  <c r="F73" i="29"/>
  <c r="F82" i="29"/>
  <c r="U12" i="25"/>
  <c r="F62" i="29"/>
  <c r="F79" i="29"/>
  <c r="U45" i="25"/>
  <c r="F95" i="29"/>
  <c r="F15" i="29"/>
  <c r="F16" i="29"/>
  <c r="U24" i="25"/>
  <c r="F74" i="29"/>
  <c r="F43" i="29"/>
  <c r="U44" i="25"/>
  <c r="F94" i="29"/>
  <c r="U15" i="25"/>
  <c r="F65" i="29"/>
  <c r="U35" i="25"/>
  <c r="F85" i="29"/>
  <c r="U40" i="25"/>
  <c r="F90" i="29"/>
  <c r="U13" i="25"/>
  <c r="F63" i="29"/>
  <c r="U43" i="25"/>
  <c r="F93" i="29"/>
  <c r="F72" i="29"/>
  <c r="F71" i="29"/>
  <c r="U37" i="25"/>
  <c r="F87" i="29"/>
  <c r="F9" i="29"/>
  <c r="F41" i="29"/>
  <c r="U11" i="25"/>
  <c r="F61" i="29"/>
  <c r="U28" i="25"/>
  <c r="F78" i="29"/>
  <c r="U30" i="25"/>
  <c r="F80" i="29"/>
  <c r="F59" i="29"/>
  <c r="U9" i="25"/>
  <c r="U26" i="25"/>
  <c r="F76" i="29"/>
  <c r="U16" i="25"/>
  <c r="F66" i="29"/>
  <c r="F75" i="29"/>
  <c r="F44" i="29"/>
  <c r="F10" i="29"/>
  <c r="U19" i="25"/>
  <c r="F69" i="29"/>
  <c r="F77" i="29"/>
  <c r="U17" i="25"/>
  <c r="F67" i="29"/>
  <c r="F83" i="29"/>
  <c r="U18" i="25"/>
  <c r="F68" i="29"/>
  <c r="F92" i="29"/>
  <c r="U42" i="25"/>
  <c r="U36" i="25"/>
  <c r="F86" i="29"/>
  <c r="U10" i="25"/>
  <c r="F60" i="29"/>
  <c r="U20" i="25"/>
  <c r="F70" i="29"/>
  <c r="U34" i="25"/>
  <c r="F84" i="29"/>
  <c r="F12" i="29"/>
  <c r="F40" i="29"/>
  <c r="F24" i="29"/>
  <c r="F28" i="29"/>
  <c r="F25" i="29"/>
  <c r="F19" i="29"/>
  <c r="F23" i="29"/>
  <c r="F29" i="29"/>
  <c r="F13" i="29"/>
  <c r="F35" i="29"/>
  <c r="F14" i="29"/>
  <c r="F39" i="29"/>
  <c r="F18" i="29"/>
  <c r="F17" i="29"/>
  <c r="F33" i="29"/>
  <c r="F30" i="29"/>
  <c r="F34" i="29"/>
  <c r="F21" i="29"/>
  <c r="F37" i="29"/>
  <c r="F8" i="29"/>
  <c r="U22" i="25" l="1"/>
  <c r="U33" i="25"/>
  <c r="U27" i="25"/>
  <c r="U25" i="25"/>
  <c r="U21" i="25"/>
  <c r="U29" i="25"/>
  <c r="U32" i="25"/>
  <c r="F110" i="29"/>
  <c r="K36" i="25" l="1"/>
  <c r="J36" i="25"/>
  <c r="H94" i="29"/>
  <c r="H143" i="29"/>
  <c r="H91" i="29"/>
  <c r="H141" i="29"/>
  <c r="H140" i="29"/>
  <c r="H138" i="29"/>
  <c r="H86" i="29"/>
  <c r="H136" i="29"/>
  <c r="H134" i="29"/>
  <c r="H82" i="29"/>
  <c r="H81" i="29"/>
  <c r="H78" i="29"/>
  <c r="H76" i="29"/>
  <c r="H74" i="29"/>
  <c r="H72" i="29"/>
  <c r="H71" i="29"/>
  <c r="H70" i="29"/>
  <c r="H69" i="29"/>
  <c r="H68" i="29"/>
  <c r="H66" i="29"/>
  <c r="H61" i="29"/>
  <c r="H145" i="29"/>
  <c r="H144" i="29"/>
  <c r="L111" i="29"/>
  <c r="L110" i="29"/>
  <c r="L64" i="29"/>
  <c r="L62" i="29"/>
  <c r="L61" i="29"/>
  <c r="L60" i="29"/>
  <c r="L59" i="29"/>
  <c r="H93" i="29"/>
  <c r="H89" i="29"/>
  <c r="H87" i="29"/>
  <c r="H83" i="29"/>
  <c r="H80" i="29"/>
  <c r="H79" i="29"/>
  <c r="H77" i="29"/>
  <c r="H75" i="29"/>
  <c r="H73" i="29"/>
  <c r="H67" i="29"/>
  <c r="H65" i="29"/>
  <c r="L13" i="29"/>
  <c r="L12" i="29"/>
  <c r="L11" i="29"/>
  <c r="L10" i="29"/>
  <c r="L9" i="29"/>
  <c r="L8" i="29"/>
  <c r="L18" i="29" l="1"/>
  <c r="L115" i="29"/>
  <c r="H88" i="29"/>
  <c r="H139" i="29"/>
  <c r="H92" i="29"/>
  <c r="H63" i="29"/>
  <c r="H114" i="29"/>
  <c r="H110" i="29"/>
  <c r="H45" i="29"/>
  <c r="H96" i="29" s="1"/>
  <c r="H59" i="29"/>
  <c r="H60" i="29"/>
  <c r="H111" i="29"/>
  <c r="H116" i="29"/>
  <c r="H118" i="29"/>
  <c r="H120" i="29"/>
  <c r="H122" i="29"/>
  <c r="H124" i="29"/>
  <c r="H126" i="29"/>
  <c r="H128" i="29"/>
  <c r="H130" i="29"/>
  <c r="H132" i="29"/>
  <c r="H142" i="29"/>
  <c r="H113" i="29"/>
  <c r="H62" i="29"/>
  <c r="H115" i="29"/>
  <c r="H64" i="29"/>
  <c r="H90" i="29"/>
  <c r="H112" i="29"/>
  <c r="H84" i="29"/>
  <c r="H117" i="29"/>
  <c r="H119" i="29"/>
  <c r="H121" i="29"/>
  <c r="H123" i="29"/>
  <c r="H125" i="29"/>
  <c r="H127" i="29"/>
  <c r="H129" i="29"/>
  <c r="H131" i="29"/>
  <c r="H133" i="29"/>
  <c r="H135" i="29"/>
  <c r="H137" i="29"/>
  <c r="H85" i="29"/>
  <c r="H95" i="29"/>
  <c r="H146" i="29"/>
  <c r="L69" i="29"/>
  <c r="J69" i="29" s="1"/>
  <c r="AD115" i="29" l="1"/>
  <c r="J115" i="29"/>
  <c r="AD18" i="29"/>
  <c r="J18" i="29"/>
  <c r="AD111" i="29"/>
  <c r="AD16" i="29"/>
  <c r="AD12" i="29"/>
  <c r="AD14" i="29"/>
  <c r="AD113" i="29"/>
  <c r="AD11" i="29"/>
  <c r="AD13" i="29"/>
  <c r="AD63" i="29"/>
  <c r="AD69" i="29"/>
  <c r="AD60" i="29"/>
  <c r="AD66" i="29"/>
  <c r="AD114" i="29"/>
  <c r="AD68" i="29"/>
  <c r="AD9" i="29"/>
  <c r="AD61" i="29"/>
  <c r="AD110" i="29"/>
  <c r="AD10" i="29"/>
  <c r="AD67" i="29"/>
  <c r="AD64" i="29"/>
  <c r="AD112" i="29"/>
  <c r="AD17" i="29"/>
  <c r="AD65" i="29"/>
  <c r="AD62" i="29"/>
  <c r="AD8" i="29"/>
  <c r="AD59" i="29"/>
  <c r="AD15" i="29"/>
  <c r="H147" i="29"/>
  <c r="K42" i="25" l="1"/>
  <c r="K29" i="25"/>
  <c r="K24" i="25"/>
  <c r="K20" i="25"/>
  <c r="K11" i="25"/>
  <c r="H43" i="25"/>
  <c r="H40" i="25"/>
  <c r="H45" i="25"/>
  <c r="H44" i="25"/>
  <c r="K43" i="25"/>
  <c r="G42" i="25"/>
  <c r="G41" i="25"/>
  <c r="J40" i="25"/>
  <c r="H39" i="25"/>
  <c r="K38" i="25"/>
  <c r="H38" i="25"/>
  <c r="K37" i="25"/>
  <c r="G37" i="25"/>
  <c r="H36" i="25"/>
  <c r="K35" i="25"/>
  <c r="H35" i="25"/>
  <c r="H34" i="25"/>
  <c r="K33" i="25"/>
  <c r="K32" i="25"/>
  <c r="K30" i="25"/>
  <c r="H30" i="25"/>
  <c r="H29" i="25"/>
  <c r="J28" i="25"/>
  <c r="H27" i="25"/>
  <c r="K26" i="25"/>
  <c r="K25" i="25"/>
  <c r="H25" i="25"/>
  <c r="K23" i="25"/>
  <c r="H23" i="25"/>
  <c r="K22" i="25"/>
  <c r="H22" i="25"/>
  <c r="K21" i="25"/>
  <c r="G21" i="25"/>
  <c r="G20" i="25"/>
  <c r="G19" i="25"/>
  <c r="K18" i="25"/>
  <c r="G18" i="25"/>
  <c r="J17" i="25"/>
  <c r="H17" i="25"/>
  <c r="J15" i="25"/>
  <c r="K14" i="25"/>
  <c r="G14" i="25"/>
  <c r="G13" i="25"/>
  <c r="K12" i="25"/>
  <c r="H12" i="25"/>
  <c r="H11" i="25"/>
  <c r="K10" i="25"/>
  <c r="G10" i="25"/>
  <c r="H9" i="25"/>
  <c r="K40" i="25"/>
  <c r="J37" i="25"/>
  <c r="H33" i="25"/>
  <c r="G33" i="25"/>
  <c r="J33" i="25"/>
  <c r="J11" i="25"/>
  <c r="J14" i="25"/>
  <c r="J35" i="25"/>
  <c r="J24" i="25"/>
  <c r="J25" i="25"/>
  <c r="J29" i="25"/>
  <c r="AG8" i="25"/>
  <c r="AE45" i="25"/>
  <c r="AE44" i="25"/>
  <c r="AE43" i="25"/>
  <c r="AE42" i="25"/>
  <c r="AE41" i="25"/>
  <c r="AE40" i="25"/>
  <c r="AE39" i="25"/>
  <c r="AE38" i="25"/>
  <c r="AE37" i="25"/>
  <c r="AE36" i="25"/>
  <c r="AE35" i="25"/>
  <c r="AE34" i="25"/>
  <c r="AE33" i="25"/>
  <c r="AE32" i="25"/>
  <c r="AE31" i="25"/>
  <c r="AE30" i="25"/>
  <c r="AE29" i="25"/>
  <c r="AE28" i="25"/>
  <c r="AE27" i="25"/>
  <c r="AE26" i="25"/>
  <c r="AE25" i="25"/>
  <c r="AE24" i="25"/>
  <c r="AE23" i="25"/>
  <c r="AE22" i="25"/>
  <c r="AE21" i="25"/>
  <c r="AE20" i="25"/>
  <c r="AE19" i="25"/>
  <c r="AE18" i="25"/>
  <c r="AE17" i="25"/>
  <c r="AE16" i="25"/>
  <c r="AE15" i="25"/>
  <c r="AE14" i="25"/>
  <c r="AE13" i="25"/>
  <c r="AE12" i="25"/>
  <c r="AE11" i="25"/>
  <c r="AE10" i="25"/>
  <c r="AE9" i="25"/>
  <c r="E8" i="25"/>
  <c r="D8" i="25"/>
  <c r="H37" i="25" l="1"/>
  <c r="M37" i="25" s="1"/>
  <c r="O8" i="32"/>
  <c r="G43" i="25"/>
  <c r="K15" i="25"/>
  <c r="H41" i="25"/>
  <c r="G23" i="25"/>
  <c r="G36" i="25"/>
  <c r="J21" i="25"/>
  <c r="L21" i="25" s="1"/>
  <c r="P21" i="25" s="1"/>
  <c r="G39" i="25"/>
  <c r="J42" i="25"/>
  <c r="L42" i="25" s="1"/>
  <c r="P42" i="25" s="1"/>
  <c r="G34" i="25"/>
  <c r="J23" i="25"/>
  <c r="H21" i="25"/>
  <c r="M21" i="25" s="1"/>
  <c r="H42" i="25"/>
  <c r="M42" i="25" s="1"/>
  <c r="M43" i="25"/>
  <c r="M29" i="25"/>
  <c r="J26" i="25"/>
  <c r="J22" i="25"/>
  <c r="J12" i="25"/>
  <c r="H13" i="25"/>
  <c r="J32" i="25"/>
  <c r="G17" i="25"/>
  <c r="L17" i="25" s="1"/>
  <c r="P17" i="25" s="1"/>
  <c r="J30" i="25"/>
  <c r="J18" i="25"/>
  <c r="L18" i="25" s="1"/>
  <c r="P18" i="25" s="1"/>
  <c r="J10" i="25"/>
  <c r="L10" i="25" s="1"/>
  <c r="P10" i="25" s="1"/>
  <c r="J38" i="25"/>
  <c r="K28" i="25"/>
  <c r="Y8" i="25"/>
  <c r="M25" i="25"/>
  <c r="L14" i="25"/>
  <c r="P14" i="25" s="1"/>
  <c r="M22" i="25"/>
  <c r="M30" i="25"/>
  <c r="M23" i="25"/>
  <c r="M38" i="25"/>
  <c r="G45" i="25"/>
  <c r="G9" i="25"/>
  <c r="J20" i="25"/>
  <c r="L20" i="25" s="1"/>
  <c r="P20" i="25" s="1"/>
  <c r="G44" i="25"/>
  <c r="G27" i="25"/>
  <c r="H18" i="25"/>
  <c r="M18" i="25" s="1"/>
  <c r="J43" i="25"/>
  <c r="H19" i="25"/>
  <c r="G35" i="25"/>
  <c r="L35" i="25" s="1"/>
  <c r="P35" i="25" s="1"/>
  <c r="G38" i="25"/>
  <c r="G40" i="25"/>
  <c r="L40" i="25" s="1"/>
  <c r="P40" i="25" s="1"/>
  <c r="G11" i="25"/>
  <c r="L11" i="25" s="1"/>
  <c r="P11" i="25" s="1"/>
  <c r="H14" i="25"/>
  <c r="M14" i="25" s="1"/>
  <c r="G25" i="25"/>
  <c r="L25" i="25" s="1"/>
  <c r="P25" i="25" s="1"/>
  <c r="G29" i="25"/>
  <c r="L29" i="25" s="1"/>
  <c r="P29" i="25" s="1"/>
  <c r="M40" i="25"/>
  <c r="M11" i="25"/>
  <c r="M35" i="25"/>
  <c r="K9" i="25"/>
  <c r="J9" i="25"/>
  <c r="K13" i="25"/>
  <c r="J13" i="25"/>
  <c r="L13" i="25" s="1"/>
  <c r="P13" i="25" s="1"/>
  <c r="K19" i="25"/>
  <c r="J19" i="25"/>
  <c r="L19" i="25" s="1"/>
  <c r="P19" i="25" s="1"/>
  <c r="K27" i="25"/>
  <c r="M27" i="25" s="1"/>
  <c r="J27" i="25"/>
  <c r="K31" i="25"/>
  <c r="J31" i="25"/>
  <c r="K41" i="25"/>
  <c r="J41" i="25"/>
  <c r="L41" i="25" s="1"/>
  <c r="P41" i="25" s="1"/>
  <c r="K45" i="25"/>
  <c r="M45" i="25" s="1"/>
  <c r="J45" i="25"/>
  <c r="K16" i="25"/>
  <c r="J16" i="25"/>
  <c r="J34" i="25"/>
  <c r="K34" i="25"/>
  <c r="M34" i="25" s="1"/>
  <c r="K17" i="25"/>
  <c r="M17" i="25" s="1"/>
  <c r="M12" i="25"/>
  <c r="H24" i="25"/>
  <c r="M24" i="25" s="1"/>
  <c r="G24" i="25"/>
  <c r="L24" i="25" s="1"/>
  <c r="P24" i="25" s="1"/>
  <c r="G32" i="25"/>
  <c r="H32" i="25"/>
  <c r="M32" i="25" s="1"/>
  <c r="H16" i="25"/>
  <c r="G16" i="25"/>
  <c r="H26" i="25"/>
  <c r="M26" i="25" s="1"/>
  <c r="G26" i="25"/>
  <c r="H28" i="25"/>
  <c r="G28" i="25"/>
  <c r="L28" i="25" s="1"/>
  <c r="P28" i="25" s="1"/>
  <c r="G30" i="25"/>
  <c r="K39" i="25"/>
  <c r="M39" i="25" s="1"/>
  <c r="J39" i="25"/>
  <c r="H10" i="25"/>
  <c r="G22" i="25"/>
  <c r="G12" i="25"/>
  <c r="H20" i="25"/>
  <c r="M20" i="25" s="1"/>
  <c r="H15" i="25"/>
  <c r="G15" i="25"/>
  <c r="L15" i="25" s="1"/>
  <c r="P15" i="25" s="1"/>
  <c r="H31" i="25"/>
  <c r="G31" i="25"/>
  <c r="L37" i="25"/>
  <c r="P37" i="25" s="1"/>
  <c r="K44" i="25"/>
  <c r="M44" i="25" s="1"/>
  <c r="J44" i="25"/>
  <c r="L43" i="25" l="1"/>
  <c r="P43" i="25" s="1"/>
  <c r="M41" i="25"/>
  <c r="M15" i="25"/>
  <c r="L39" i="25"/>
  <c r="P39" i="25" s="1"/>
  <c r="Q14" i="25"/>
  <c r="R14" i="25" s="1"/>
  <c r="AV14" i="25" s="1"/>
  <c r="L23" i="25"/>
  <c r="P23" i="25" s="1"/>
  <c r="Q37" i="25"/>
  <c r="R37" i="25" s="1"/>
  <c r="AV37" i="25" s="1"/>
  <c r="Q25" i="25"/>
  <c r="R25" i="25" s="1"/>
  <c r="AV25" i="25" s="1"/>
  <c r="L34" i="25"/>
  <c r="P34" i="25" s="1"/>
  <c r="Q39" i="25"/>
  <c r="Q32" i="25"/>
  <c r="Z19" i="25"/>
  <c r="AI19" i="25" s="1"/>
  <c r="Z16" i="25"/>
  <c r="AI16" i="25" s="1"/>
  <c r="Z32" i="25"/>
  <c r="AI32" i="25" s="1"/>
  <c r="Z11" i="25"/>
  <c r="AI11" i="25" s="1"/>
  <c r="Z13" i="25"/>
  <c r="AI13" i="25" s="1"/>
  <c r="Z29" i="25"/>
  <c r="AI29" i="25" s="1"/>
  <c r="Z45" i="25"/>
  <c r="AI45" i="25" s="1"/>
  <c r="Z10" i="25"/>
  <c r="AI10" i="25" s="1"/>
  <c r="Z26" i="25"/>
  <c r="AI26" i="25" s="1"/>
  <c r="Z42" i="25"/>
  <c r="AI42" i="25" s="1"/>
  <c r="Z31" i="25"/>
  <c r="AI31" i="25" s="1"/>
  <c r="Z20" i="25"/>
  <c r="AI20" i="25" s="1"/>
  <c r="Z36" i="25"/>
  <c r="AI36" i="25" s="1"/>
  <c r="Z23" i="25"/>
  <c r="AI23" i="25" s="1"/>
  <c r="Z17" i="25"/>
  <c r="AI17" i="25" s="1"/>
  <c r="Z33" i="25"/>
  <c r="AI33" i="25" s="1"/>
  <c r="Z15" i="25"/>
  <c r="AI15" i="25" s="1"/>
  <c r="Z14" i="25"/>
  <c r="AI14" i="25" s="1"/>
  <c r="Z30" i="25"/>
  <c r="AI30" i="25" s="1"/>
  <c r="Z43" i="25"/>
  <c r="AI43" i="25" s="1"/>
  <c r="Z24" i="25"/>
  <c r="AI24" i="25" s="1"/>
  <c r="Z40" i="25"/>
  <c r="AI40" i="25" s="1"/>
  <c r="Z35" i="25"/>
  <c r="AI35" i="25" s="1"/>
  <c r="Z21" i="25"/>
  <c r="AI21" i="25" s="1"/>
  <c r="Z37" i="25"/>
  <c r="AI37" i="25" s="1"/>
  <c r="Z27" i="25"/>
  <c r="AI27" i="25" s="1"/>
  <c r="Z18" i="25"/>
  <c r="AI18" i="25" s="1"/>
  <c r="Z34" i="25"/>
  <c r="AI34" i="25" s="1"/>
  <c r="Z12" i="25"/>
  <c r="AI12" i="25" s="1"/>
  <c r="Z28" i="25"/>
  <c r="AI28" i="25" s="1"/>
  <c r="Z44" i="25"/>
  <c r="AI44" i="25" s="1"/>
  <c r="Z9" i="25"/>
  <c r="AI9" i="25" s="1"/>
  <c r="Z25" i="25"/>
  <c r="AI25" i="25" s="1"/>
  <c r="Z41" i="25"/>
  <c r="AI41" i="25" s="1"/>
  <c r="Z39" i="25"/>
  <c r="AI39" i="25" s="1"/>
  <c r="Z22" i="25"/>
  <c r="AI22" i="25" s="1"/>
  <c r="Z38" i="25"/>
  <c r="AI38" i="25" s="1"/>
  <c r="Q35" i="25"/>
  <c r="R35" i="25" s="1"/>
  <c r="AV35" i="25" s="1"/>
  <c r="Q12" i="25"/>
  <c r="Q21" i="25"/>
  <c r="R21" i="25" s="1"/>
  <c r="AV21" i="25" s="1"/>
  <c r="Q29" i="25"/>
  <c r="R29" i="25" s="1"/>
  <c r="AV29" i="25" s="1"/>
  <c r="L45" i="25"/>
  <c r="P45" i="25" s="1"/>
  <c r="L26" i="25"/>
  <c r="P26" i="25" s="1"/>
  <c r="L22" i="25"/>
  <c r="P22" i="25" s="1"/>
  <c r="Q17" i="25"/>
  <c r="R17" i="25" s="1"/>
  <c r="AV17" i="25" s="1"/>
  <c r="L32" i="25"/>
  <c r="P32" i="25" s="1"/>
  <c r="L30" i="25"/>
  <c r="P30" i="25" s="1"/>
  <c r="M13" i="25"/>
  <c r="Q13" i="25" s="1"/>
  <c r="R13" i="25" s="1"/>
  <c r="AV13" i="25" s="1"/>
  <c r="M16" i="25"/>
  <c r="M19" i="25"/>
  <c r="L44" i="25"/>
  <c r="P44" i="25" s="1"/>
  <c r="M28" i="25"/>
  <c r="L38" i="25"/>
  <c r="P38" i="25" s="1"/>
  <c r="F96" i="29"/>
  <c r="N59" i="29" s="1"/>
  <c r="Q20" i="25"/>
  <c r="R20" i="25" s="1"/>
  <c r="AV20" i="25" s="1"/>
  <c r="L27" i="25"/>
  <c r="P27" i="25" s="1"/>
  <c r="L12" i="25"/>
  <c r="P12" i="25" s="1"/>
  <c r="G8" i="25"/>
  <c r="L33" i="25" s="1"/>
  <c r="P33" i="25" s="1"/>
  <c r="J8" i="25"/>
  <c r="L36" i="25" s="1"/>
  <c r="P36" i="25" s="1"/>
  <c r="L9" i="25"/>
  <c r="M10" i="25"/>
  <c r="H8" i="25"/>
  <c r="M33" i="25" s="1"/>
  <c r="Q33" i="25" s="1"/>
  <c r="K8" i="25"/>
  <c r="M36" i="25" s="1"/>
  <c r="Q36" i="25" s="1"/>
  <c r="M9" i="25"/>
  <c r="L31" i="25"/>
  <c r="P31" i="25" s="1"/>
  <c r="L16" i="25"/>
  <c r="P16" i="25" s="1"/>
  <c r="M31" i="25"/>
  <c r="Q18" i="25"/>
  <c r="R18" i="25" s="1"/>
  <c r="AV18" i="25" s="1"/>
  <c r="R39" i="25" l="1"/>
  <c r="AV39" i="25" s="1"/>
  <c r="Q10" i="25"/>
  <c r="R10" i="25" s="1"/>
  <c r="AV10" i="25" s="1"/>
  <c r="R12" i="25"/>
  <c r="AV12" i="25" s="1"/>
  <c r="Q31" i="25"/>
  <c r="R31" i="25" s="1"/>
  <c r="AV31" i="25" s="1"/>
  <c r="R32" i="25"/>
  <c r="AV32" i="25" s="1"/>
  <c r="Q23" i="25"/>
  <c r="R23" i="25" s="1"/>
  <c r="AV23" i="25" s="1"/>
  <c r="Q11" i="25"/>
  <c r="R11" i="25" s="1"/>
  <c r="AV11" i="25" s="1"/>
  <c r="Q40" i="25"/>
  <c r="R40" i="25" s="1"/>
  <c r="AV40" i="25" s="1"/>
  <c r="Q16" i="25"/>
  <c r="R16" i="25" s="1"/>
  <c r="AV16" i="25" s="1"/>
  <c r="Q34" i="25"/>
  <c r="R34" i="25" s="1"/>
  <c r="AV34" i="25" s="1"/>
  <c r="Q41" i="25"/>
  <c r="R41" i="25" s="1"/>
  <c r="AV41" i="25" s="1"/>
  <c r="Q19" i="25"/>
  <c r="R19" i="25" s="1"/>
  <c r="AV19" i="25" s="1"/>
  <c r="Q27" i="25"/>
  <c r="R27" i="25" s="1"/>
  <c r="AV27" i="25" s="1"/>
  <c r="Q15" i="25"/>
  <c r="R15" i="25" s="1"/>
  <c r="AV15" i="25" s="1"/>
  <c r="Q24" i="25"/>
  <c r="R24" i="25" s="1"/>
  <c r="AV24" i="25" s="1"/>
  <c r="Q45" i="25"/>
  <c r="R45" i="25" s="1"/>
  <c r="AV45" i="25" s="1"/>
  <c r="Q42" i="25"/>
  <c r="R42" i="25" s="1"/>
  <c r="AV42" i="25" s="1"/>
  <c r="Q44" i="25"/>
  <c r="R44" i="25" s="1"/>
  <c r="AV44" i="25" s="1"/>
  <c r="Q38" i="25"/>
  <c r="R38" i="25" s="1"/>
  <c r="AV38" i="25" s="1"/>
  <c r="Q30" i="25"/>
  <c r="R30" i="25" s="1"/>
  <c r="AV30" i="25" s="1"/>
  <c r="Q43" i="25"/>
  <c r="R43" i="25" s="1"/>
  <c r="AV43" i="25" s="1"/>
  <c r="Q26" i="25"/>
  <c r="R26" i="25" s="1"/>
  <c r="AV26" i="25" s="1"/>
  <c r="Q28" i="25"/>
  <c r="R28" i="25" s="1"/>
  <c r="AV28" i="25" s="1"/>
  <c r="L8" i="25"/>
  <c r="P9" i="25"/>
  <c r="F45" i="29"/>
  <c r="N8" i="29" s="1"/>
  <c r="M8" i="25"/>
  <c r="Q9" i="25"/>
  <c r="Q22" i="25"/>
  <c r="R22" i="25" s="1"/>
  <c r="AV22" i="25" s="1"/>
  <c r="R36" i="25"/>
  <c r="AV36" i="25" s="1"/>
  <c r="F147" i="29"/>
  <c r="N110" i="29" s="1"/>
  <c r="R33" i="25"/>
  <c r="AV33" i="25" s="1"/>
  <c r="Q8" i="25" l="1"/>
  <c r="R9" i="25"/>
  <c r="AV9" i="25" s="1"/>
  <c r="P8" i="25"/>
  <c r="R8" i="25" l="1"/>
  <c r="AV8" i="25" s="1"/>
  <c r="O9" i="32" l="1"/>
  <c r="T9" i="25" l="1" a="1"/>
  <c r="T35" i="25" s="1"/>
  <c r="T9" i="25" l="1"/>
  <c r="S9" i="25" s="1"/>
  <c r="AW9" i="25" s="1"/>
  <c r="T14" i="25"/>
  <c r="V14" i="25" s="1"/>
  <c r="T28" i="25"/>
  <c r="V28" i="25" s="1"/>
  <c r="T42" i="25"/>
  <c r="S42" i="25" s="1"/>
  <c r="AW42" i="25" s="1"/>
  <c r="T45" i="25"/>
  <c r="V45" i="25" s="1"/>
  <c r="T30" i="25"/>
  <c r="V30" i="25" s="1"/>
  <c r="T36" i="25"/>
  <c r="S36" i="25" s="1"/>
  <c r="AW36" i="25" s="1"/>
  <c r="T41" i="25"/>
  <c r="S41" i="25" s="1"/>
  <c r="AW41" i="25" s="1"/>
  <c r="T24" i="25"/>
  <c r="S24" i="25" s="1"/>
  <c r="AW24" i="25" s="1"/>
  <c r="T25" i="25"/>
  <c r="V25" i="25" s="1"/>
  <c r="T29" i="25"/>
  <c r="S29" i="25" s="1"/>
  <c r="AW29" i="25" s="1"/>
  <c r="T44" i="25"/>
  <c r="V44" i="25" s="1"/>
  <c r="T33" i="25"/>
  <c r="V33" i="25" s="1"/>
  <c r="T18" i="25"/>
  <c r="S18" i="25" s="1"/>
  <c r="AW18" i="25" s="1"/>
  <c r="T20" i="25"/>
  <c r="V20" i="25" s="1"/>
  <c r="T38" i="25"/>
  <c r="V38" i="25" s="1"/>
  <c r="T16" i="25"/>
  <c r="V16" i="25" s="1"/>
  <c r="T11" i="25"/>
  <c r="V11" i="25" s="1"/>
  <c r="T22" i="25"/>
  <c r="V22" i="25" s="1"/>
  <c r="T39" i="25"/>
  <c r="S39" i="25" s="1"/>
  <c r="AW39" i="25" s="1"/>
  <c r="T23" i="25"/>
  <c r="V23" i="25" s="1"/>
  <c r="T19" i="25"/>
  <c r="V19" i="25" s="1"/>
  <c r="T34" i="25"/>
  <c r="S34" i="25" s="1"/>
  <c r="AW34" i="25" s="1"/>
  <c r="T13" i="25"/>
  <c r="S13" i="25" s="1"/>
  <c r="AW13" i="25" s="1"/>
  <c r="T10" i="25"/>
  <c r="T37" i="25"/>
  <c r="S37" i="25" s="1"/>
  <c r="AW37" i="25" s="1"/>
  <c r="T40" i="25"/>
  <c r="V40" i="25" s="1"/>
  <c r="T32" i="25"/>
  <c r="V32" i="25" s="1"/>
  <c r="T43" i="25"/>
  <c r="V43" i="25" s="1"/>
  <c r="T15" i="25"/>
  <c r="V15" i="25" s="1"/>
  <c r="T26" i="25"/>
  <c r="S26" i="25" s="1"/>
  <c r="AW26" i="25" s="1"/>
  <c r="T21" i="25"/>
  <c r="S21" i="25" s="1"/>
  <c r="AW21" i="25" s="1"/>
  <c r="T31" i="25"/>
  <c r="S31" i="25" s="1"/>
  <c r="AW31" i="25" s="1"/>
  <c r="T17" i="25"/>
  <c r="V17" i="25" s="1"/>
  <c r="T27" i="25"/>
  <c r="V27" i="25" s="1"/>
  <c r="T12" i="25"/>
  <c r="S12" i="25" s="1"/>
  <c r="AW12" i="25" s="1"/>
  <c r="V31" i="25"/>
  <c r="S35" i="25"/>
  <c r="AW35" i="25" s="1"/>
  <c r="V35" i="25"/>
  <c r="V21" i="25" l="1"/>
  <c r="S16" i="25"/>
  <c r="AW16" i="25" s="1"/>
  <c r="V12" i="25"/>
  <c r="V13" i="25"/>
  <c r="S38" i="25"/>
  <c r="AW38" i="25" s="1"/>
  <c r="V10" i="25"/>
  <c r="S10" i="25"/>
  <c r="AW10" i="25" s="1"/>
  <c r="V9" i="25"/>
  <c r="V39" i="25"/>
  <c r="S32" i="25"/>
  <c r="AW32" i="25" s="1"/>
  <c r="S44" i="25"/>
  <c r="AW44" i="25" s="1"/>
  <c r="V42" i="25"/>
  <c r="V41" i="25"/>
  <c r="S33" i="25"/>
  <c r="AW33" i="25" s="1"/>
  <c r="S23" i="25"/>
  <c r="AW23" i="25" s="1"/>
  <c r="V24" i="25"/>
  <c r="S45" i="25"/>
  <c r="AW45" i="25" s="1"/>
  <c r="S11" i="25"/>
  <c r="AW11" i="25" s="1"/>
  <c r="S14" i="25"/>
  <c r="AW14" i="25" s="1"/>
  <c r="V18" i="25"/>
  <c r="S30" i="25"/>
  <c r="AW30" i="25" s="1"/>
  <c r="S19" i="25"/>
  <c r="AW19" i="25" s="1"/>
  <c r="S25" i="25"/>
  <c r="AW25" i="25" s="1"/>
  <c r="S17" i="25"/>
  <c r="AW17" i="25" s="1"/>
  <c r="S43" i="25"/>
  <c r="AW43" i="25" s="1"/>
  <c r="V34" i="25"/>
  <c r="V37" i="25"/>
  <c r="S15" i="25"/>
  <c r="AW15" i="25" s="1"/>
  <c r="V36" i="25"/>
  <c r="S40" i="25"/>
  <c r="AW40" i="25" s="1"/>
  <c r="S22" i="25"/>
  <c r="AW22" i="25" s="1"/>
  <c r="V26" i="25"/>
  <c r="S28" i="25"/>
  <c r="AW28" i="25" s="1"/>
  <c r="S20" i="25"/>
  <c r="AW20" i="25" s="1"/>
  <c r="V29" i="25"/>
  <c r="T8" i="25"/>
  <c r="S27" i="25"/>
  <c r="AW27" i="25" s="1"/>
  <c r="V8" i="25" l="1"/>
  <c r="X8" i="25" s="1"/>
  <c r="AA9" i="25" s="1"/>
  <c r="AC9" i="25" s="1"/>
  <c r="S8" i="25"/>
  <c r="AW8" i="25" s="1"/>
  <c r="O10" i="32" l="1"/>
  <c r="AA15" i="25"/>
  <c r="AC15" i="25" s="1"/>
  <c r="AA33" i="25"/>
  <c r="AC33" i="25" s="1"/>
  <c r="AA11" i="25"/>
  <c r="AC11" i="25" s="1"/>
  <c r="AA22" i="25"/>
  <c r="AC22" i="25" s="1"/>
  <c r="AA35" i="25"/>
  <c r="AC35" i="25" s="1"/>
  <c r="AA17" i="25"/>
  <c r="AC17" i="25" s="1"/>
  <c r="AA27" i="25"/>
  <c r="AC27" i="25" s="1"/>
  <c r="AA12" i="25"/>
  <c r="AC12" i="25" s="1"/>
  <c r="AA38" i="25"/>
  <c r="AC38" i="25" s="1"/>
  <c r="AA25" i="25"/>
  <c r="AC25" i="25" s="1"/>
  <c r="AA18" i="25"/>
  <c r="AC18" i="25" s="1"/>
  <c r="AA23" i="25"/>
  <c r="AC23" i="25" s="1"/>
  <c r="AA14" i="25"/>
  <c r="AC14" i="25" s="1"/>
  <c r="AA19" i="25"/>
  <c r="AC19" i="25" s="1"/>
  <c r="AA24" i="25"/>
  <c r="AC24" i="25" s="1"/>
  <c r="AA41" i="25"/>
  <c r="AC41" i="25" s="1"/>
  <c r="AA26" i="25"/>
  <c r="AC26" i="25" s="1"/>
  <c r="AA31" i="25"/>
  <c r="AC31" i="25" s="1"/>
  <c r="AA36" i="25"/>
  <c r="AC36" i="25" s="1"/>
  <c r="AA45" i="25"/>
  <c r="AC45" i="25" s="1"/>
  <c r="AA16" i="25"/>
  <c r="AC16" i="25" s="1"/>
  <c r="AA13" i="25"/>
  <c r="AC13" i="25" s="1"/>
  <c r="AA21" i="25"/>
  <c r="AC21" i="25" s="1"/>
  <c r="AA39" i="25"/>
  <c r="AC39" i="25" s="1"/>
  <c r="AA42" i="25"/>
  <c r="AC42" i="25" s="1"/>
  <c r="AA20" i="25"/>
  <c r="AC20" i="25" s="1"/>
  <c r="AA10" i="25"/>
  <c r="AC10" i="25" s="1"/>
  <c r="AA43" i="25"/>
  <c r="AC43" i="25" s="1"/>
  <c r="AA37" i="25"/>
  <c r="AC37" i="25" s="1"/>
  <c r="AA30" i="25"/>
  <c r="AC30" i="25" s="1"/>
  <c r="AA32" i="25"/>
  <c r="AC32" i="25" s="1"/>
  <c r="AA29" i="25"/>
  <c r="AC29" i="25" s="1"/>
  <c r="AA34" i="25"/>
  <c r="AC34" i="25" s="1"/>
  <c r="AA28" i="25"/>
  <c r="AC28" i="25" s="1"/>
  <c r="AA40" i="25"/>
  <c r="AC40" i="25" s="1"/>
  <c r="AA44" i="25"/>
  <c r="AC44" i="25" s="1"/>
  <c r="AA8" i="25" l="1"/>
  <c r="AC8" i="25"/>
  <c r="AD9" i="25" a="1"/>
  <c r="AD27" i="25" l="1"/>
  <c r="AD30" i="25"/>
  <c r="AD43" i="25"/>
  <c r="AD15" i="25"/>
  <c r="AD9" i="25"/>
  <c r="AF9" i="25" s="1"/>
  <c r="AD11" i="25"/>
  <c r="AD31" i="25"/>
  <c r="AD40" i="25"/>
  <c r="AD23" i="25"/>
  <c r="AD44" i="25"/>
  <c r="AD39" i="25"/>
  <c r="AD41" i="25"/>
  <c r="AD34" i="25"/>
  <c r="AD26" i="25"/>
  <c r="AD13" i="25"/>
  <c r="AD37" i="25"/>
  <c r="AD42" i="25"/>
  <c r="AD29" i="25"/>
  <c r="AD21" i="25"/>
  <c r="AD25" i="25"/>
  <c r="AD32" i="25"/>
  <c r="AD22" i="25"/>
  <c r="AD12" i="25"/>
  <c r="AD35" i="25"/>
  <c r="AD16" i="25"/>
  <c r="AD36" i="25"/>
  <c r="AD24" i="25"/>
  <c r="AD14" i="25"/>
  <c r="AD18" i="25"/>
  <c r="AD38" i="25"/>
  <c r="AD10" i="25"/>
  <c r="AD28" i="25"/>
  <c r="AD19" i="25"/>
  <c r="AD33" i="25"/>
  <c r="AD17" i="25"/>
  <c r="AD45" i="25"/>
  <c r="AD20" i="25"/>
  <c r="AF33" i="25" l="1"/>
  <c r="AP33" i="25"/>
  <c r="AF38" i="25"/>
  <c r="AP38" i="25"/>
  <c r="AF36" i="25"/>
  <c r="AP36" i="25"/>
  <c r="AF22" i="25"/>
  <c r="AP22" i="25"/>
  <c r="AF29" i="25"/>
  <c r="AP29" i="25"/>
  <c r="AF26" i="25"/>
  <c r="AP26" i="25"/>
  <c r="AF44" i="25"/>
  <c r="AP44" i="25"/>
  <c r="AF11" i="25"/>
  <c r="AP11" i="25"/>
  <c r="AF20" i="25"/>
  <c r="AP20" i="25"/>
  <c r="AF19" i="25"/>
  <c r="AP19" i="25"/>
  <c r="AF18" i="25"/>
  <c r="AP18" i="25"/>
  <c r="AF16" i="25"/>
  <c r="AP16" i="25"/>
  <c r="AF32" i="25"/>
  <c r="AP32" i="25"/>
  <c r="AF42" i="25"/>
  <c r="AP42" i="25"/>
  <c r="AF34" i="25"/>
  <c r="AP34" i="25"/>
  <c r="AF23" i="25"/>
  <c r="AP23" i="25"/>
  <c r="AD8" i="25"/>
  <c r="AP9" i="25"/>
  <c r="AF27" i="25"/>
  <c r="AP27" i="25"/>
  <c r="AF30" i="25"/>
  <c r="AP30" i="25"/>
  <c r="AF45" i="25"/>
  <c r="AP45" i="25"/>
  <c r="AF28" i="25"/>
  <c r="AP28" i="25"/>
  <c r="AF14" i="25"/>
  <c r="AP14" i="25"/>
  <c r="AF35" i="25"/>
  <c r="AP35" i="25"/>
  <c r="AF25" i="25"/>
  <c r="AP25" i="25"/>
  <c r="AF37" i="25"/>
  <c r="AP37" i="25"/>
  <c r="AF41" i="25"/>
  <c r="AP41" i="25"/>
  <c r="AF40" i="25"/>
  <c r="AP40" i="25"/>
  <c r="AF15" i="25"/>
  <c r="AP15" i="25"/>
  <c r="AF17" i="25"/>
  <c r="AP17" i="25"/>
  <c r="AF10" i="25"/>
  <c r="AP10" i="25"/>
  <c r="AF24" i="25"/>
  <c r="AP24" i="25"/>
  <c r="AF12" i="25"/>
  <c r="AP12" i="25"/>
  <c r="AF21" i="25"/>
  <c r="AP21" i="25"/>
  <c r="AF13" i="25"/>
  <c r="AP13" i="25"/>
  <c r="AF39" i="25"/>
  <c r="AP39" i="25"/>
  <c r="AF31" i="25"/>
  <c r="AP31" i="25"/>
  <c r="AF43" i="25"/>
  <c r="AP43" i="25"/>
  <c r="AP8" i="25" l="1"/>
  <c r="AF8" i="25"/>
  <c r="AH8" i="25" s="1"/>
  <c r="AJ9" i="25" s="1"/>
  <c r="AL9" i="25" s="1"/>
  <c r="AJ39" i="25" l="1"/>
  <c r="AL39" i="25" s="1"/>
  <c r="AJ16" i="25"/>
  <c r="AL16" i="25" s="1"/>
  <c r="AJ42" i="25"/>
  <c r="AL42" i="25" s="1"/>
  <c r="AJ36" i="25"/>
  <c r="AL36" i="25" s="1"/>
  <c r="AJ20" i="25"/>
  <c r="AL20" i="25" s="1"/>
  <c r="AJ26" i="25"/>
  <c r="AL26" i="25" s="1"/>
  <c r="AJ25" i="25"/>
  <c r="AL25" i="25" s="1"/>
  <c r="AJ35" i="25"/>
  <c r="AL35" i="25" s="1"/>
  <c r="AJ23" i="25"/>
  <c r="AL23" i="25" s="1"/>
  <c r="AJ28" i="25"/>
  <c r="AL28" i="25" s="1"/>
  <c r="AJ45" i="25"/>
  <c r="AL45" i="25" s="1"/>
  <c r="AJ17" i="25"/>
  <c r="AL17" i="25" s="1"/>
  <c r="AJ13" i="25"/>
  <c r="AL13" i="25" s="1"/>
  <c r="AJ10" i="25"/>
  <c r="AL10" i="25" s="1"/>
  <c r="AJ12" i="25"/>
  <c r="AL12" i="25" s="1"/>
  <c r="AJ37" i="25"/>
  <c r="AL37" i="25" s="1"/>
  <c r="AJ29" i="25"/>
  <c r="AL29" i="25" s="1"/>
  <c r="AJ31" i="25"/>
  <c r="AL31" i="25" s="1"/>
  <c r="AJ19" i="25"/>
  <c r="AL19" i="25" s="1"/>
  <c r="AJ21" i="25"/>
  <c r="AL21" i="25" s="1"/>
  <c r="AJ38" i="25"/>
  <c r="AL38" i="25" s="1"/>
  <c r="AJ34" i="25"/>
  <c r="AL34" i="25" s="1"/>
  <c r="AJ33" i="25"/>
  <c r="AL33" i="25" s="1"/>
  <c r="AJ14" i="25"/>
  <c r="AL14" i="25" s="1"/>
  <c r="AJ22" i="25"/>
  <c r="AL22" i="25" s="1"/>
  <c r="AJ44" i="25"/>
  <c r="AL44" i="25" s="1"/>
  <c r="AJ43" i="25"/>
  <c r="AL43" i="25" s="1"/>
  <c r="AJ41" i="25"/>
  <c r="AL41" i="25" s="1"/>
  <c r="AJ40" i="25"/>
  <c r="AL40" i="25" s="1"/>
  <c r="AJ30" i="25"/>
  <c r="AL30" i="25" s="1"/>
  <c r="AJ24" i="25"/>
  <c r="AL24" i="25" s="1"/>
  <c r="AJ15" i="25"/>
  <c r="AL15" i="25" s="1"/>
  <c r="AJ27" i="25"/>
  <c r="AL27" i="25" s="1"/>
  <c r="AJ11" i="25"/>
  <c r="AL11" i="25" s="1"/>
  <c r="AJ32" i="25"/>
  <c r="AL32" i="25" s="1"/>
  <c r="AJ18" i="25"/>
  <c r="AL18" i="25" s="1"/>
  <c r="AP2" i="25"/>
  <c r="AJ8" i="25" l="1"/>
  <c r="AL8" i="25" l="1"/>
  <c r="AM9" i="25" a="1"/>
  <c r="AM13" i="25" l="1"/>
  <c r="AN13" i="25" s="1"/>
  <c r="AO13" i="25" s="1"/>
  <c r="AX13" i="25" s="1"/>
  <c r="AM18" i="25"/>
  <c r="AN18" i="25" s="1"/>
  <c r="AO18" i="25" s="1"/>
  <c r="AX18" i="25" s="1"/>
  <c r="AM23" i="25"/>
  <c r="AN23" i="25" s="1"/>
  <c r="AO23" i="25" s="1"/>
  <c r="AX23" i="25" s="1"/>
  <c r="AM42" i="25"/>
  <c r="AN42" i="25" s="1"/>
  <c r="AO42" i="25" s="1"/>
  <c r="AX42" i="25" s="1"/>
  <c r="AM43" i="25"/>
  <c r="AN43" i="25" s="1"/>
  <c r="AO43" i="25" s="1"/>
  <c r="AX43" i="25" s="1"/>
  <c r="AM27" i="25"/>
  <c r="AN27" i="25" s="1"/>
  <c r="AO27" i="25" s="1"/>
  <c r="AX27" i="25" s="1"/>
  <c r="AM31" i="25"/>
  <c r="AN31" i="25" s="1"/>
  <c r="AO31" i="25" s="1"/>
  <c r="AX31" i="25" s="1"/>
  <c r="AM38" i="25"/>
  <c r="AN38" i="25" s="1"/>
  <c r="AO38" i="25" s="1"/>
  <c r="AX38" i="25" s="1"/>
  <c r="AM25" i="25"/>
  <c r="AN25" i="25" s="1"/>
  <c r="AO25" i="25" s="1"/>
  <c r="AX25" i="25" s="1"/>
  <c r="AM36" i="25"/>
  <c r="AN36" i="25" s="1"/>
  <c r="AO36" i="25" s="1"/>
  <c r="AX36" i="25" s="1"/>
  <c r="AM12" i="25"/>
  <c r="AN12" i="25" s="1"/>
  <c r="AO12" i="25" s="1"/>
  <c r="AX12" i="25" s="1"/>
  <c r="AM33" i="25"/>
  <c r="AN33" i="25" s="1"/>
  <c r="AO33" i="25" s="1"/>
  <c r="AX33" i="25" s="1"/>
  <c r="AM22" i="25"/>
  <c r="AN22" i="25" s="1"/>
  <c r="AO22" i="25" s="1"/>
  <c r="AX22" i="25" s="1"/>
  <c r="AM19" i="25"/>
  <c r="AN19" i="25" s="1"/>
  <c r="AO19" i="25" s="1"/>
  <c r="AX19" i="25" s="1"/>
  <c r="AM10" i="25"/>
  <c r="AN10" i="25" s="1"/>
  <c r="AO10" i="25" s="1"/>
  <c r="AX10" i="25" s="1"/>
  <c r="AM34" i="25"/>
  <c r="AN34" i="25" s="1"/>
  <c r="AO34" i="25" s="1"/>
  <c r="AX34" i="25" s="1"/>
  <c r="AM14" i="25"/>
  <c r="AN14" i="25" s="1"/>
  <c r="AO14" i="25" s="1"/>
  <c r="AX14" i="25" s="1"/>
  <c r="AM20" i="25"/>
  <c r="AN20" i="25" s="1"/>
  <c r="AO20" i="25" s="1"/>
  <c r="AX20" i="25" s="1"/>
  <c r="AM45" i="25"/>
  <c r="AN45" i="25" s="1"/>
  <c r="AO45" i="25" s="1"/>
  <c r="AX45" i="25" s="1"/>
  <c r="AM26" i="25"/>
  <c r="AN26" i="25" s="1"/>
  <c r="AO26" i="25" s="1"/>
  <c r="AX26" i="25" s="1"/>
  <c r="AM24" i="25"/>
  <c r="AN24" i="25" s="1"/>
  <c r="AO24" i="25" s="1"/>
  <c r="AX24" i="25" s="1"/>
  <c r="AM39" i="25"/>
  <c r="AN39" i="25" s="1"/>
  <c r="AO39" i="25" s="1"/>
  <c r="AX39" i="25" s="1"/>
  <c r="AM41" i="25"/>
  <c r="AN41" i="25" s="1"/>
  <c r="AO41" i="25" s="1"/>
  <c r="AX41" i="25" s="1"/>
  <c r="AM32" i="25"/>
  <c r="AN32" i="25" s="1"/>
  <c r="AO32" i="25" s="1"/>
  <c r="AX32" i="25" s="1"/>
  <c r="AM17" i="25"/>
  <c r="AN17" i="25" s="1"/>
  <c r="AO17" i="25" s="1"/>
  <c r="AX17" i="25" s="1"/>
  <c r="AM9" i="25"/>
  <c r="AM40" i="25"/>
  <c r="AN40" i="25" s="1"/>
  <c r="AO40" i="25" s="1"/>
  <c r="AX40" i="25" s="1"/>
  <c r="AM35" i="25"/>
  <c r="AN35" i="25" s="1"/>
  <c r="AO35" i="25" s="1"/>
  <c r="AX35" i="25" s="1"/>
  <c r="AM30" i="25"/>
  <c r="AN30" i="25" s="1"/>
  <c r="AO30" i="25" s="1"/>
  <c r="AX30" i="25" s="1"/>
  <c r="AM15" i="25"/>
  <c r="AN15" i="25" s="1"/>
  <c r="AO15" i="25" s="1"/>
  <c r="AX15" i="25" s="1"/>
  <c r="AM28" i="25"/>
  <c r="AN28" i="25" s="1"/>
  <c r="AO28" i="25" s="1"/>
  <c r="AX28" i="25" s="1"/>
  <c r="AM16" i="25"/>
  <c r="AN16" i="25" s="1"/>
  <c r="AO16" i="25" s="1"/>
  <c r="AX16" i="25" s="1"/>
  <c r="AM29" i="25"/>
  <c r="AN29" i="25" s="1"/>
  <c r="AO29" i="25" s="1"/>
  <c r="AX29" i="25" s="1"/>
  <c r="AM44" i="25"/>
  <c r="AN44" i="25" s="1"/>
  <c r="AO44" i="25" s="1"/>
  <c r="AX44" i="25" s="1"/>
  <c r="AM37" i="25"/>
  <c r="AN37" i="25" s="1"/>
  <c r="AO37" i="25" s="1"/>
  <c r="AX37" i="25" s="1"/>
  <c r="AM21" i="25"/>
  <c r="AN21" i="25" s="1"/>
  <c r="AO21" i="25" s="1"/>
  <c r="AX21" i="25" s="1"/>
  <c r="AM11" i="25"/>
  <c r="AN11" i="25" s="1"/>
  <c r="AO11" i="25" s="1"/>
  <c r="AX11" i="25" s="1"/>
  <c r="AQ44" i="25" l="1"/>
  <c r="AQ39" i="25"/>
  <c r="AQ36" i="25"/>
  <c r="AQ11" i="25"/>
  <c r="AQ30" i="25"/>
  <c r="AQ24" i="25"/>
  <c r="AQ22" i="25"/>
  <c r="AQ43" i="25"/>
  <c r="AQ16" i="25"/>
  <c r="AQ32" i="25"/>
  <c r="AQ26" i="25"/>
  <c r="AQ33" i="25"/>
  <c r="AQ38" i="25"/>
  <c r="AQ42" i="25"/>
  <c r="AQ15" i="25"/>
  <c r="AQ20" i="25"/>
  <c r="AQ27" i="25"/>
  <c r="AQ29" i="25"/>
  <c r="AQ17" i="25"/>
  <c r="AQ14" i="25"/>
  <c r="AQ25" i="25"/>
  <c r="AQ13" i="25"/>
  <c r="AQ21" i="25"/>
  <c r="AQ35" i="25"/>
  <c r="AQ34" i="25"/>
  <c r="AQ37" i="25"/>
  <c r="AQ28" i="25"/>
  <c r="AQ40" i="25"/>
  <c r="AQ41" i="25"/>
  <c r="AQ45" i="25"/>
  <c r="AQ10" i="25"/>
  <c r="AQ12" i="25"/>
  <c r="AQ31" i="25"/>
  <c r="AQ23" i="25"/>
  <c r="AQ19" i="25"/>
  <c r="AQ18" i="25"/>
  <c r="AN9" i="25"/>
  <c r="AO9" i="25" s="1"/>
  <c r="AX9" i="25" s="1"/>
  <c r="AM8" i="25"/>
  <c r="BC39" i="25"/>
  <c r="BA29" i="25"/>
  <c r="AZ29" i="25"/>
  <c r="BA32" i="25"/>
  <c r="BB42" i="25"/>
  <c r="AY10" i="25" l="1"/>
  <c r="D9" i="29"/>
  <c r="AY15" i="25"/>
  <c r="D14" i="29"/>
  <c r="AY12" i="25"/>
  <c r="D11" i="29"/>
  <c r="AY35" i="25"/>
  <c r="D34" i="29"/>
  <c r="P34" i="29" s="1"/>
  <c r="AY20" i="25"/>
  <c r="D19" i="29"/>
  <c r="AY43" i="25"/>
  <c r="D42" i="29"/>
  <c r="AY45" i="25"/>
  <c r="D44" i="29"/>
  <c r="AY24" i="25"/>
  <c r="D23" i="29"/>
  <c r="D74" i="29" s="1"/>
  <c r="P74" i="29" s="1"/>
  <c r="Q23" i="29" s="1"/>
  <c r="AY41" i="25"/>
  <c r="D40" i="29"/>
  <c r="AY25" i="25"/>
  <c r="D24" i="29"/>
  <c r="AY38" i="25"/>
  <c r="D37" i="29"/>
  <c r="AY30" i="25"/>
  <c r="D29" i="29"/>
  <c r="D131" i="29" s="1"/>
  <c r="P131" i="29" s="1"/>
  <c r="R29" i="29" s="1"/>
  <c r="AY22" i="25"/>
  <c r="D21" i="29"/>
  <c r="AY18" i="25"/>
  <c r="D17" i="29"/>
  <c r="AY40" i="25"/>
  <c r="D39" i="29"/>
  <c r="AY14" i="25"/>
  <c r="D13" i="29"/>
  <c r="D64" i="29" s="1"/>
  <c r="P64" i="29" s="1"/>
  <c r="Q13" i="29" s="1"/>
  <c r="AY33" i="25"/>
  <c r="D32" i="29"/>
  <c r="AY11" i="25"/>
  <c r="D10" i="29"/>
  <c r="AY21" i="25"/>
  <c r="D20" i="29"/>
  <c r="AY13" i="25"/>
  <c r="D12" i="29"/>
  <c r="D63" i="29" s="1"/>
  <c r="P63" i="29" s="1"/>
  <c r="Q12" i="29" s="1"/>
  <c r="BC13" i="25"/>
  <c r="AY19" i="25"/>
  <c r="D18" i="29"/>
  <c r="AY28" i="25"/>
  <c r="D27" i="29"/>
  <c r="AY17" i="25"/>
  <c r="D16" i="29"/>
  <c r="AY26" i="25"/>
  <c r="D25" i="29"/>
  <c r="AY36" i="25"/>
  <c r="D35" i="29"/>
  <c r="AY42" i="25"/>
  <c r="D41" i="29"/>
  <c r="AZ42" i="25"/>
  <c r="BB24" i="25"/>
  <c r="AY23" i="25"/>
  <c r="D22" i="29"/>
  <c r="AY37" i="25"/>
  <c r="D36" i="29"/>
  <c r="AY29" i="25"/>
  <c r="D28" i="29"/>
  <c r="AY32" i="25"/>
  <c r="D31" i="29"/>
  <c r="AY39" i="25"/>
  <c r="D38" i="29"/>
  <c r="AY31" i="25"/>
  <c r="D30" i="29"/>
  <c r="AY34" i="25"/>
  <c r="D33" i="29"/>
  <c r="AY27" i="25"/>
  <c r="D26" i="29"/>
  <c r="D128" i="29" s="1"/>
  <c r="P128" i="29" s="1"/>
  <c r="R26" i="29" s="1"/>
  <c r="AY16" i="25"/>
  <c r="D15" i="29"/>
  <c r="AY44" i="25"/>
  <c r="D43" i="29"/>
  <c r="BB30" i="25"/>
  <c r="BB32" i="25"/>
  <c r="AZ24" i="25"/>
  <c r="BA39" i="25"/>
  <c r="BA38" i="25"/>
  <c r="BC27" i="25"/>
  <c r="BB37" i="25"/>
  <c r="BC45" i="25"/>
  <c r="BA42" i="25"/>
  <c r="AZ32" i="25"/>
  <c r="BB13" i="25"/>
  <c r="AZ37" i="25"/>
  <c r="AZ39" i="25"/>
  <c r="AZ13" i="25"/>
  <c r="BA24" i="25"/>
  <c r="BB29" i="25"/>
  <c r="BC42" i="25"/>
  <c r="BC32" i="25"/>
  <c r="BA13" i="25"/>
  <c r="BC24" i="25"/>
  <c r="BC29" i="25"/>
  <c r="BA37" i="25"/>
  <c r="BB39" i="25"/>
  <c r="BA23" i="25"/>
  <c r="BC38" i="25"/>
  <c r="BC37" i="25"/>
  <c r="AZ23" i="25"/>
  <c r="AZ21" i="25"/>
  <c r="BB22" i="25"/>
  <c r="BA26" i="25"/>
  <c r="BA17" i="25"/>
  <c r="BA36" i="25"/>
  <c r="BB26" i="25"/>
  <c r="AZ31" i="25"/>
  <c r="AZ30" i="25"/>
  <c r="AZ16" i="25"/>
  <c r="BB44" i="25"/>
  <c r="BB28" i="25"/>
  <c r="BB38" i="25"/>
  <c r="BC34" i="25"/>
  <c r="BA30" i="25"/>
  <c r="BC41" i="25"/>
  <c r="BC16" i="25"/>
  <c r="BA27" i="25"/>
  <c r="AZ44" i="25"/>
  <c r="BB16" i="25"/>
  <c r="BB27" i="25"/>
  <c r="BC44" i="25"/>
  <c r="AZ38" i="25"/>
  <c r="BC30" i="25"/>
  <c r="BA16" i="25"/>
  <c r="AZ27" i="25"/>
  <c r="BA19" i="25"/>
  <c r="BA44" i="25"/>
  <c r="AZ45" i="25"/>
  <c r="D60" i="29"/>
  <c r="P60" i="29" s="1"/>
  <c r="Q9" i="29" s="1"/>
  <c r="BC23" i="25"/>
  <c r="BB45" i="25"/>
  <c r="BB23" i="25"/>
  <c r="BA45" i="25"/>
  <c r="D89" i="29"/>
  <c r="P89" i="29" s="1"/>
  <c r="Q38" i="29" s="1"/>
  <c r="D82" i="29"/>
  <c r="P82" i="29" s="1"/>
  <c r="Q31" i="29" s="1"/>
  <c r="BC18" i="25"/>
  <c r="BC14" i="25"/>
  <c r="D73" i="29"/>
  <c r="P73" i="29" s="1"/>
  <c r="Q22" i="29" s="1"/>
  <c r="AZ22" i="25"/>
  <c r="BB19" i="25"/>
  <c r="BB15" i="25"/>
  <c r="BC21" i="25"/>
  <c r="AZ17" i="25"/>
  <c r="BB10" i="25"/>
  <c r="AZ36" i="25"/>
  <c r="BC28" i="25"/>
  <c r="D86" i="29"/>
  <c r="P86" i="29" s="1"/>
  <c r="Q35" i="29" s="1"/>
  <c r="P27" i="29"/>
  <c r="D122" i="29"/>
  <c r="P122" i="29" s="1"/>
  <c r="R20" i="29" s="1"/>
  <c r="BC10" i="25"/>
  <c r="AZ15" i="25"/>
  <c r="D72" i="29"/>
  <c r="P72" i="29" s="1"/>
  <c r="Q21" i="29" s="1"/>
  <c r="AZ26" i="25"/>
  <c r="BA21" i="25"/>
  <c r="BC22" i="25"/>
  <c r="BC17" i="25"/>
  <c r="AZ10" i="25"/>
  <c r="BC36" i="25"/>
  <c r="AZ19" i="25"/>
  <c r="BC15" i="25"/>
  <c r="AZ28" i="25"/>
  <c r="P18" i="29"/>
  <c r="D116" i="29"/>
  <c r="P116" i="29" s="1"/>
  <c r="R14" i="29" s="1"/>
  <c r="P25" i="29"/>
  <c r="AZ20" i="25"/>
  <c r="BC26" i="25"/>
  <c r="BB21" i="25"/>
  <c r="BB43" i="25"/>
  <c r="BA22" i="25"/>
  <c r="BB17" i="25"/>
  <c r="BA10" i="25"/>
  <c r="BB36" i="25"/>
  <c r="BC19" i="25"/>
  <c r="BA15" i="25"/>
  <c r="BA40" i="25"/>
  <c r="BA28" i="25"/>
  <c r="D88" i="29"/>
  <c r="P88" i="29" s="1"/>
  <c r="Q37" i="29" s="1"/>
  <c r="D143" i="29"/>
  <c r="P143" i="29" s="1"/>
  <c r="R41" i="29" s="1"/>
  <c r="D130" i="29"/>
  <c r="P130" i="29" s="1"/>
  <c r="R28" i="29" s="1"/>
  <c r="D117" i="29"/>
  <c r="P117" i="29" s="1"/>
  <c r="R15" i="29" s="1"/>
  <c r="BC25" i="25"/>
  <c r="BB25" i="25"/>
  <c r="BA31" i="25"/>
  <c r="BB41" i="25"/>
  <c r="AZ33" i="25"/>
  <c r="AZ34" i="25"/>
  <c r="BA25" i="25"/>
  <c r="BA11" i="25"/>
  <c r="BC31" i="25"/>
  <c r="BA41" i="25"/>
  <c r="D142" i="29"/>
  <c r="P142" i="29" s="1"/>
  <c r="R40" i="29" s="1"/>
  <c r="D83" i="29"/>
  <c r="P83" i="29" s="1"/>
  <c r="Q32" i="29" s="1"/>
  <c r="P24" i="29"/>
  <c r="BB34" i="25"/>
  <c r="BA34" i="25"/>
  <c r="BA35" i="25"/>
  <c r="AZ25" i="25"/>
  <c r="BB31" i="25"/>
  <c r="AZ41" i="25"/>
  <c r="AZ12" i="25"/>
  <c r="D81" i="29"/>
  <c r="P81" i="29" s="1"/>
  <c r="Q30" i="29" s="1"/>
  <c r="D135" i="29"/>
  <c r="P135" i="29" s="1"/>
  <c r="R33" i="29" s="1"/>
  <c r="D93" i="29"/>
  <c r="P93" i="29" s="1"/>
  <c r="Q42" i="29" s="1"/>
  <c r="BB33" i="25"/>
  <c r="AZ35" i="25"/>
  <c r="BA43" i="25"/>
  <c r="BA14" i="25"/>
  <c r="BC11" i="25"/>
  <c r="AZ18" i="25"/>
  <c r="BC20" i="25"/>
  <c r="BB12" i="25"/>
  <c r="AZ40" i="25"/>
  <c r="D68" i="29"/>
  <c r="P68" i="29" s="1"/>
  <c r="Q17" i="29" s="1"/>
  <c r="D121" i="29"/>
  <c r="P121" i="29" s="1"/>
  <c r="R19" i="29" s="1"/>
  <c r="D141" i="29"/>
  <c r="P141" i="29" s="1"/>
  <c r="R39" i="29" s="1"/>
  <c r="BC33" i="25"/>
  <c r="BC35" i="25"/>
  <c r="BC43" i="25"/>
  <c r="BB14" i="25"/>
  <c r="AZ11" i="25"/>
  <c r="BA18" i="25"/>
  <c r="BA20" i="25"/>
  <c r="BA12" i="25"/>
  <c r="BB40" i="25"/>
  <c r="BA33" i="25"/>
  <c r="BB35" i="25"/>
  <c r="AZ43" i="25"/>
  <c r="AZ14" i="25"/>
  <c r="BB11" i="25"/>
  <c r="BB18" i="25"/>
  <c r="BB20" i="25"/>
  <c r="BC12" i="25"/>
  <c r="BC40" i="25"/>
  <c r="D112" i="29"/>
  <c r="P112" i="29" s="1"/>
  <c r="R10" i="29" s="1"/>
  <c r="P16" i="29"/>
  <c r="D94" i="29"/>
  <c r="P94" i="29" s="1"/>
  <c r="Q43" i="29" s="1"/>
  <c r="D113" i="29"/>
  <c r="P113" i="29" s="1"/>
  <c r="R11" i="29" s="1"/>
  <c r="P44" i="29"/>
  <c r="D138" i="29"/>
  <c r="P138" i="29" s="1"/>
  <c r="R36" i="29" s="1"/>
  <c r="D87" i="29"/>
  <c r="P87" i="29" s="1"/>
  <c r="Q36" i="29" s="1"/>
  <c r="P36" i="29"/>
  <c r="D140" i="29"/>
  <c r="P140" i="29" s="1"/>
  <c r="R38" i="29" s="1"/>
  <c r="AO8" i="25"/>
  <c r="AX8" i="25" s="1"/>
  <c r="AQ9" i="25"/>
  <c r="AY9" i="25" l="1"/>
  <c r="D8" i="29"/>
  <c r="P41" i="29"/>
  <c r="D91" i="29"/>
  <c r="P91" i="29" s="1"/>
  <c r="Q40" i="29" s="1"/>
  <c r="P38" i="29"/>
  <c r="S38" i="29" s="1"/>
  <c r="BD39" i="25" s="1"/>
  <c r="P40" i="29"/>
  <c r="D92" i="29"/>
  <c r="P92" i="29" s="1"/>
  <c r="Q41" i="29" s="1"/>
  <c r="D78" i="29"/>
  <c r="P78" i="29" s="1"/>
  <c r="Q27" i="29" s="1"/>
  <c r="D69" i="29"/>
  <c r="P69" i="29" s="1"/>
  <c r="Q18" i="29" s="1"/>
  <c r="D136" i="29"/>
  <c r="P136" i="29" s="1"/>
  <c r="R34" i="29" s="1"/>
  <c r="D129" i="29"/>
  <c r="P129" i="29" s="1"/>
  <c r="R27" i="29" s="1"/>
  <c r="D120" i="29"/>
  <c r="P120" i="29" s="1"/>
  <c r="R18" i="29" s="1"/>
  <c r="D85" i="29"/>
  <c r="P85" i="29" s="1"/>
  <c r="Q34" i="29" s="1"/>
  <c r="P17" i="29"/>
  <c r="P31" i="29"/>
  <c r="P9" i="29"/>
  <c r="D115" i="29"/>
  <c r="P115" i="29" s="1"/>
  <c r="R13" i="29" s="1"/>
  <c r="D77" i="29"/>
  <c r="P77" i="29" s="1"/>
  <c r="Q26" i="29" s="1"/>
  <c r="D111" i="29"/>
  <c r="P111" i="29" s="1"/>
  <c r="R9" i="29" s="1"/>
  <c r="D139" i="29"/>
  <c r="P139" i="29" s="1"/>
  <c r="R37" i="29" s="1"/>
  <c r="P26" i="29"/>
  <c r="D66" i="29"/>
  <c r="P66" i="29" s="1"/>
  <c r="Q15" i="29" s="1"/>
  <c r="D127" i="29"/>
  <c r="P127" i="29" s="1"/>
  <c r="R25" i="29" s="1"/>
  <c r="D80" i="29"/>
  <c r="P80" i="29" s="1"/>
  <c r="Q29" i="29" s="1"/>
  <c r="P23" i="29"/>
  <c r="D76" i="29"/>
  <c r="P76" i="29" s="1"/>
  <c r="Q25" i="29" s="1"/>
  <c r="P29" i="29"/>
  <c r="D125" i="29"/>
  <c r="P125" i="29" s="1"/>
  <c r="R23" i="29" s="1"/>
  <c r="P15" i="29"/>
  <c r="D90" i="29"/>
  <c r="P90" i="29" s="1"/>
  <c r="Q39" i="29" s="1"/>
  <c r="D126" i="29"/>
  <c r="P126" i="29" s="1"/>
  <c r="R24" i="29" s="1"/>
  <c r="D133" i="29"/>
  <c r="P133" i="29" s="1"/>
  <c r="R31" i="29" s="1"/>
  <c r="D124" i="29"/>
  <c r="P124" i="29" s="1"/>
  <c r="R22" i="29" s="1"/>
  <c r="D123" i="29"/>
  <c r="P123" i="29" s="1"/>
  <c r="R21" i="29" s="1"/>
  <c r="D65" i="29"/>
  <c r="P65" i="29" s="1"/>
  <c r="Q14" i="29" s="1"/>
  <c r="D79" i="29"/>
  <c r="P79" i="29" s="1"/>
  <c r="Q28" i="29" s="1"/>
  <c r="P22" i="29"/>
  <c r="P21" i="29"/>
  <c r="D71" i="29"/>
  <c r="P71" i="29" s="1"/>
  <c r="Q20" i="29" s="1"/>
  <c r="P20" i="29"/>
  <c r="D61" i="29"/>
  <c r="P61" i="29" s="1"/>
  <c r="Q10" i="29" s="1"/>
  <c r="P33" i="29"/>
  <c r="P13" i="29"/>
  <c r="P35" i="29"/>
  <c r="P42" i="29"/>
  <c r="D137" i="29"/>
  <c r="P137" i="29" s="1"/>
  <c r="R35" i="29" s="1"/>
  <c r="D144" i="29"/>
  <c r="P144" i="29" s="1"/>
  <c r="R42" i="29" s="1"/>
  <c r="D70" i="29"/>
  <c r="P70" i="29" s="1"/>
  <c r="Q19" i="29" s="1"/>
  <c r="D84" i="29"/>
  <c r="P84" i="29" s="1"/>
  <c r="Q33" i="29" s="1"/>
  <c r="P37" i="29"/>
  <c r="P14" i="29"/>
  <c r="P28" i="29"/>
  <c r="D114" i="29"/>
  <c r="P114" i="29" s="1"/>
  <c r="R12" i="29" s="1"/>
  <c r="P32" i="29"/>
  <c r="P12" i="29"/>
  <c r="D146" i="29"/>
  <c r="P146" i="29" s="1"/>
  <c r="R44" i="29" s="1"/>
  <c r="P10" i="29"/>
  <c r="D62" i="29"/>
  <c r="P62" i="29" s="1"/>
  <c r="Q11" i="29" s="1"/>
  <c r="D67" i="29"/>
  <c r="P67" i="29" s="1"/>
  <c r="Q16" i="29" s="1"/>
  <c r="D134" i="29"/>
  <c r="P134" i="29" s="1"/>
  <c r="R32" i="29" s="1"/>
  <c r="P30" i="29"/>
  <c r="P11" i="29"/>
  <c r="D75" i="29"/>
  <c r="P75" i="29" s="1"/>
  <c r="Q24" i="29" s="1"/>
  <c r="S24" i="29" s="1"/>
  <c r="BD25" i="25" s="1"/>
  <c r="D132" i="29"/>
  <c r="P132" i="29" s="1"/>
  <c r="R30" i="29" s="1"/>
  <c r="P39" i="29"/>
  <c r="D119" i="29"/>
  <c r="P119" i="29" s="1"/>
  <c r="R17" i="29" s="1"/>
  <c r="D95" i="29"/>
  <c r="P95" i="29" s="1"/>
  <c r="Q44" i="29" s="1"/>
  <c r="D118" i="29"/>
  <c r="P118" i="29" s="1"/>
  <c r="R16" i="29" s="1"/>
  <c r="P43" i="29"/>
  <c r="P19" i="29"/>
  <c r="D145" i="29"/>
  <c r="P145" i="29" s="1"/>
  <c r="R43" i="29" s="1"/>
  <c r="O11" i="32"/>
  <c r="AZ9" i="25"/>
  <c r="AZ8" i="25" s="1"/>
  <c r="O17" i="32" s="1"/>
  <c r="D45" i="29"/>
  <c r="S36" i="29"/>
  <c r="BD37" i="25" s="1"/>
  <c r="AQ8" i="25"/>
  <c r="AY8" i="25" s="1"/>
  <c r="BA9" i="25"/>
  <c r="BA8" i="25" s="1"/>
  <c r="O19" i="32" s="1"/>
  <c r="BB9" i="25"/>
  <c r="BB8" i="25" s="1"/>
  <c r="O18" i="32" s="1"/>
  <c r="BC9" i="25"/>
  <c r="BC8" i="25" s="1"/>
  <c r="O20" i="32" s="1"/>
  <c r="S41" i="29" l="1"/>
  <c r="BD42" i="25" s="1"/>
  <c r="S19" i="29"/>
  <c r="BD20" i="25" s="1"/>
  <c r="S37" i="29"/>
  <c r="BD38" i="25" s="1"/>
  <c r="S40" i="29"/>
  <c r="BD41" i="25" s="1"/>
  <c r="S15" i="29"/>
  <c r="BD16" i="25" s="1"/>
  <c r="S26" i="29"/>
  <c r="BD27" i="25" s="1"/>
  <c r="S34" i="29"/>
  <c r="BD35" i="25" s="1"/>
  <c r="S28" i="29"/>
  <c r="BD29" i="25" s="1"/>
  <c r="S31" i="29"/>
  <c r="BD32" i="25" s="1"/>
  <c r="S29" i="29"/>
  <c r="BD30" i="25" s="1"/>
  <c r="S9" i="29"/>
  <c r="BD10" i="25" s="1"/>
  <c r="S18" i="29"/>
  <c r="BD19" i="25" s="1"/>
  <c r="S27" i="29"/>
  <c r="BD28" i="25" s="1"/>
  <c r="S17" i="29"/>
  <c r="BD18" i="25" s="1"/>
  <c r="S23" i="29"/>
  <c r="BD24" i="25" s="1"/>
  <c r="S13" i="29"/>
  <c r="BD14" i="25" s="1"/>
  <c r="S21" i="29"/>
  <c r="BD22" i="25" s="1"/>
  <c r="S25" i="29"/>
  <c r="BD26" i="25" s="1"/>
  <c r="S35" i="29"/>
  <c r="BD36" i="25" s="1"/>
  <c r="S22" i="29"/>
  <c r="BD23" i="25" s="1"/>
  <c r="S11" i="29"/>
  <c r="BD12" i="25" s="1"/>
  <c r="S39" i="29"/>
  <c r="BD40" i="25" s="1"/>
  <c r="S30" i="29"/>
  <c r="BD31" i="25" s="1"/>
  <c r="S44" i="29"/>
  <c r="BD45" i="25" s="1"/>
  <c r="S12" i="29"/>
  <c r="BD13" i="25" s="1"/>
  <c r="S20" i="29"/>
  <c r="BD21" i="25" s="1"/>
  <c r="S33" i="29"/>
  <c r="BD34" i="25" s="1"/>
  <c r="S32" i="29"/>
  <c r="BD33" i="25" s="1"/>
  <c r="S14" i="29"/>
  <c r="BD15" i="25" s="1"/>
  <c r="S10" i="29"/>
  <c r="BD11" i="25" s="1"/>
  <c r="S42" i="29"/>
  <c r="BD43" i="25" s="1"/>
  <c r="S16" i="29"/>
  <c r="BD17" i="25" s="1"/>
  <c r="S43" i="29"/>
  <c r="BD44" i="25" s="1"/>
  <c r="O12" i="32"/>
  <c r="O21" i="32"/>
  <c r="AQ2" i="25"/>
  <c r="D96" i="29"/>
  <c r="D110" i="29"/>
  <c r="D59" i="29"/>
  <c r="P59" i="29" s="1"/>
  <c r="P8" i="29"/>
  <c r="O13" i="32" l="1"/>
  <c r="D147" i="29"/>
  <c r="P110" i="29"/>
  <c r="P45" i="29"/>
  <c r="Q8" i="29"/>
  <c r="Q45" i="29" s="1"/>
  <c r="P96" i="29"/>
  <c r="AE60" i="29" l="1"/>
  <c r="AH60" i="29" s="1"/>
  <c r="AJ9" i="29" s="1"/>
  <c r="AN19" i="29" s="1"/>
  <c r="AE61" i="29"/>
  <c r="AH61" i="29" s="1"/>
  <c r="AJ10" i="29" s="1"/>
  <c r="AE68" i="29"/>
  <c r="AH68" i="29" s="1"/>
  <c r="AJ17" i="29" s="1"/>
  <c r="AE59" i="29"/>
  <c r="AH59" i="29" s="1"/>
  <c r="AJ8" i="29" s="1"/>
  <c r="AE65" i="29"/>
  <c r="AH65" i="29" s="1"/>
  <c r="AJ14" i="29" s="1"/>
  <c r="AE66" i="29"/>
  <c r="AH66" i="29" s="1"/>
  <c r="AJ15" i="29" s="1"/>
  <c r="AE69" i="29"/>
  <c r="AH69" i="29" s="1"/>
  <c r="AE63" i="29"/>
  <c r="AH63" i="29" s="1"/>
  <c r="AJ12" i="29" s="1"/>
  <c r="AE64" i="29"/>
  <c r="AH64" i="29" s="1"/>
  <c r="AJ13" i="29" s="1"/>
  <c r="AE67" i="29"/>
  <c r="AH67" i="29" s="1"/>
  <c r="AJ16" i="29" s="1"/>
  <c r="AE62" i="29"/>
  <c r="AH62" i="29" s="1"/>
  <c r="AJ11" i="29" s="1"/>
  <c r="AE12" i="29"/>
  <c r="AH12" i="29" s="1"/>
  <c r="AE13" i="29"/>
  <c r="AH13" i="29" s="1"/>
  <c r="AE18" i="29"/>
  <c r="AE11" i="29"/>
  <c r="AH11" i="29" s="1"/>
  <c r="AE16" i="29"/>
  <c r="AH16" i="29" s="1"/>
  <c r="AE14" i="29"/>
  <c r="AH14" i="29" s="1"/>
  <c r="AE15" i="29"/>
  <c r="AH15" i="29" s="1"/>
  <c r="AE10" i="29"/>
  <c r="AH10" i="29" s="1"/>
  <c r="AE9" i="29"/>
  <c r="AH9" i="29" s="1"/>
  <c r="AN9" i="29" s="1"/>
  <c r="AE17" i="29"/>
  <c r="AH17" i="29" s="1"/>
  <c r="AE8" i="29"/>
  <c r="AH8" i="29" s="1"/>
  <c r="P147" i="29"/>
  <c r="R8" i="29"/>
  <c r="R45" i="29" s="1"/>
  <c r="AN14" i="29" l="1"/>
  <c r="AN13" i="29"/>
  <c r="AN16" i="29"/>
  <c r="AN12" i="29"/>
  <c r="AN11" i="29"/>
  <c r="AN10" i="29"/>
  <c r="AE113" i="29"/>
  <c r="AH113" i="29" s="1"/>
  <c r="AL11" i="29" s="1"/>
  <c r="AN23" i="29" s="1"/>
  <c r="AE115" i="29"/>
  <c r="AH115" i="29" s="1"/>
  <c r="AE111" i="29"/>
  <c r="AH111" i="29" s="1"/>
  <c r="AL9" i="29" s="1"/>
  <c r="AN21" i="29" s="1"/>
  <c r="AE114" i="29"/>
  <c r="AH114" i="29" s="1"/>
  <c r="AL12" i="29" s="1"/>
  <c r="AN24" i="29" s="1"/>
  <c r="AE112" i="29"/>
  <c r="AH112" i="29" s="1"/>
  <c r="AL10" i="29" s="1"/>
  <c r="AN22" i="29" s="1"/>
  <c r="AE110" i="29"/>
  <c r="AH110" i="29" s="1"/>
  <c r="AL8" i="29" s="1"/>
  <c r="AJ18" i="29"/>
  <c r="AN18" i="29"/>
  <c r="AN8" i="29"/>
  <c r="AH18" i="29"/>
  <c r="AN15" i="29"/>
  <c r="AN17" i="29"/>
  <c r="S8" i="29"/>
  <c r="AN20" i="29" l="1"/>
  <c r="AN25" i="29" s="1"/>
  <c r="AL18" i="29"/>
  <c r="S45" i="29"/>
  <c r="O22" i="32" s="1"/>
  <c r="BD9" i="25"/>
  <c r="BD8" i="25" s="1"/>
</calcChain>
</file>

<file path=xl/sharedStrings.xml><?xml version="1.0" encoding="utf-8"?>
<sst xmlns="http://schemas.openxmlformats.org/spreadsheetml/2006/main" count="4985" uniqueCount="1807">
  <si>
    <t>その他の製造工業製品</t>
  </si>
  <si>
    <t>事務用品</t>
  </si>
  <si>
    <t>分類不明</t>
  </si>
  <si>
    <t>内生部門計</t>
  </si>
  <si>
    <t>在庫純増</t>
  </si>
  <si>
    <t>輸出</t>
  </si>
  <si>
    <t>移出</t>
  </si>
  <si>
    <t>営業余剰</t>
  </si>
  <si>
    <t>資本減耗引当</t>
  </si>
  <si>
    <t>（控除）経常補助金</t>
  </si>
  <si>
    <t>粗付加価値部門計</t>
  </si>
  <si>
    <t>単位:百万円</t>
  </si>
  <si>
    <t>商業</t>
  </si>
  <si>
    <t>金融・保険</t>
  </si>
  <si>
    <t>公務</t>
  </si>
  <si>
    <t>雇用者所得</t>
  </si>
  <si>
    <t>農林水産業</t>
  </si>
  <si>
    <t>鉱業</t>
  </si>
  <si>
    <t>繊維製品</t>
  </si>
  <si>
    <t>パルプ・紙・木製品</t>
  </si>
  <si>
    <t>化学製品</t>
  </si>
  <si>
    <t>石油・石炭製品</t>
  </si>
  <si>
    <t>窯業・土石製品</t>
  </si>
  <si>
    <t>鉄鋼</t>
  </si>
  <si>
    <t>非鉄金属</t>
  </si>
  <si>
    <t>金属製品</t>
  </si>
  <si>
    <t>電気機械</t>
  </si>
  <si>
    <t>輸送機械</t>
  </si>
  <si>
    <t>建設</t>
  </si>
  <si>
    <t>電力・ガス・熱供給</t>
  </si>
  <si>
    <t>不動産</t>
  </si>
  <si>
    <t>教育・研究</t>
  </si>
  <si>
    <t>対事業所サービス</t>
  </si>
  <si>
    <t>対個人サービス</t>
  </si>
  <si>
    <t>01</t>
    <phoneticPr fontId="5"/>
  </si>
  <si>
    <t>飲食料品</t>
    <rPh sb="0" eb="2">
      <t>インショク</t>
    </rPh>
    <rPh sb="2" eb="3">
      <t>リョウ</t>
    </rPh>
    <rPh sb="3" eb="4">
      <t>ヒン</t>
    </rPh>
    <phoneticPr fontId="5"/>
  </si>
  <si>
    <t>情報・通信機器</t>
    <rPh sb="0" eb="2">
      <t>ジョウホウ</t>
    </rPh>
    <rPh sb="3" eb="5">
      <t>ツウシン</t>
    </rPh>
    <rPh sb="5" eb="7">
      <t>キキ</t>
    </rPh>
    <phoneticPr fontId="5"/>
  </si>
  <si>
    <t>電子部品</t>
    <rPh sb="0" eb="2">
      <t>デンシ</t>
    </rPh>
    <rPh sb="2" eb="4">
      <t>ブヒン</t>
    </rPh>
    <phoneticPr fontId="5"/>
  </si>
  <si>
    <t>情報通信</t>
    <rPh sb="0" eb="2">
      <t>ジョウホウ</t>
    </rPh>
    <rPh sb="2" eb="4">
      <t>ツウシン</t>
    </rPh>
    <phoneticPr fontId="5"/>
  </si>
  <si>
    <t>41</t>
    <phoneticPr fontId="5"/>
  </si>
  <si>
    <t>06</t>
    <phoneticPr fontId="5"/>
  </si>
  <si>
    <t>11</t>
    <phoneticPr fontId="5"/>
  </si>
  <si>
    <t>15</t>
    <phoneticPr fontId="5"/>
  </si>
  <si>
    <t>16</t>
    <phoneticPr fontId="5"/>
  </si>
  <si>
    <t>20</t>
    <phoneticPr fontId="5"/>
  </si>
  <si>
    <t>21</t>
    <phoneticPr fontId="5"/>
  </si>
  <si>
    <t>22</t>
    <phoneticPr fontId="5"/>
  </si>
  <si>
    <t>25</t>
    <phoneticPr fontId="5"/>
  </si>
  <si>
    <t>26</t>
    <phoneticPr fontId="5"/>
  </si>
  <si>
    <t>27</t>
    <phoneticPr fontId="5"/>
  </si>
  <si>
    <t>28</t>
    <phoneticPr fontId="5"/>
  </si>
  <si>
    <t>29</t>
    <phoneticPr fontId="5"/>
  </si>
  <si>
    <t>はん用機械</t>
    <rPh sb="2" eb="3">
      <t>ヨウ</t>
    </rPh>
    <phoneticPr fontId="5"/>
  </si>
  <si>
    <t>30</t>
    <phoneticPr fontId="5"/>
  </si>
  <si>
    <t>31</t>
    <phoneticPr fontId="5"/>
  </si>
  <si>
    <t>業務用機械</t>
    <rPh sb="0" eb="2">
      <t>ギョウム</t>
    </rPh>
    <rPh sb="2" eb="3">
      <t>ヨウ</t>
    </rPh>
    <rPh sb="3" eb="5">
      <t>キカイ</t>
    </rPh>
    <phoneticPr fontId="5"/>
  </si>
  <si>
    <t>32</t>
    <phoneticPr fontId="5"/>
  </si>
  <si>
    <t>33</t>
    <phoneticPr fontId="5"/>
  </si>
  <si>
    <t>電気機械</t>
    <rPh sb="0" eb="2">
      <t>デンキ</t>
    </rPh>
    <rPh sb="2" eb="4">
      <t>キカイ</t>
    </rPh>
    <phoneticPr fontId="5"/>
  </si>
  <si>
    <t>34</t>
    <phoneticPr fontId="5"/>
  </si>
  <si>
    <t>35</t>
    <phoneticPr fontId="5"/>
  </si>
  <si>
    <t>39</t>
    <phoneticPr fontId="5"/>
  </si>
  <si>
    <t>46</t>
    <phoneticPr fontId="5"/>
  </si>
  <si>
    <t>47</t>
    <phoneticPr fontId="5"/>
  </si>
  <si>
    <t>水道</t>
    <phoneticPr fontId="5"/>
  </si>
  <si>
    <t>48</t>
    <phoneticPr fontId="5"/>
  </si>
  <si>
    <t>51</t>
    <phoneticPr fontId="5"/>
  </si>
  <si>
    <t>53</t>
    <phoneticPr fontId="5"/>
  </si>
  <si>
    <t>55</t>
    <phoneticPr fontId="5"/>
  </si>
  <si>
    <t>57</t>
    <phoneticPr fontId="5"/>
  </si>
  <si>
    <t>運輸・郵便</t>
    <rPh sb="3" eb="5">
      <t>ユウビン</t>
    </rPh>
    <phoneticPr fontId="5"/>
  </si>
  <si>
    <t>59</t>
    <phoneticPr fontId="5"/>
  </si>
  <si>
    <t>61</t>
    <phoneticPr fontId="5"/>
  </si>
  <si>
    <t>63</t>
    <phoneticPr fontId="5"/>
  </si>
  <si>
    <t>64</t>
    <phoneticPr fontId="5"/>
  </si>
  <si>
    <t>医療・福祉</t>
    <rPh sb="3" eb="5">
      <t>フクシ</t>
    </rPh>
    <phoneticPr fontId="5"/>
  </si>
  <si>
    <t>その他の非営利団体サービス</t>
    <rPh sb="4" eb="5">
      <t>ヒ</t>
    </rPh>
    <rPh sb="5" eb="7">
      <t>エイリ</t>
    </rPh>
    <rPh sb="7" eb="9">
      <t>ダンタイ</t>
    </rPh>
    <phoneticPr fontId="5"/>
  </si>
  <si>
    <t>65</t>
    <phoneticPr fontId="5"/>
  </si>
  <si>
    <t>66</t>
    <phoneticPr fontId="5"/>
  </si>
  <si>
    <t>67</t>
    <phoneticPr fontId="5"/>
  </si>
  <si>
    <t>68</t>
    <phoneticPr fontId="5"/>
  </si>
  <si>
    <t>69</t>
    <phoneticPr fontId="5"/>
  </si>
  <si>
    <t>プラスチック・ゴム</t>
    <phoneticPr fontId="5"/>
  </si>
  <si>
    <t>生産用機械</t>
    <rPh sb="0" eb="2">
      <t>セイサン</t>
    </rPh>
    <rPh sb="2" eb="3">
      <t>ヨウ</t>
    </rPh>
    <rPh sb="3" eb="5">
      <t>キカイ</t>
    </rPh>
    <phoneticPr fontId="5"/>
  </si>
  <si>
    <t>廃棄物処理</t>
    <phoneticPr fontId="5"/>
  </si>
  <si>
    <t>70</t>
    <phoneticPr fontId="5"/>
  </si>
  <si>
    <t>農林
水産業</t>
    <phoneticPr fontId="5"/>
  </si>
  <si>
    <t>石油・
石炭製品</t>
    <phoneticPr fontId="5"/>
  </si>
  <si>
    <t>窯業・
土石製品</t>
    <phoneticPr fontId="5"/>
  </si>
  <si>
    <t>はん用
機械</t>
    <rPh sb="2" eb="3">
      <t>ヨウ</t>
    </rPh>
    <phoneticPr fontId="5"/>
  </si>
  <si>
    <t>生産用
機械</t>
    <rPh sb="0" eb="2">
      <t>セイサン</t>
    </rPh>
    <rPh sb="2" eb="3">
      <t>ヨウ</t>
    </rPh>
    <phoneticPr fontId="5"/>
  </si>
  <si>
    <t>業務用
機械</t>
    <rPh sb="0" eb="2">
      <t>ギョウム</t>
    </rPh>
    <rPh sb="2" eb="3">
      <t>ヨウ</t>
    </rPh>
    <rPh sb="4" eb="6">
      <t>キカイ</t>
    </rPh>
    <phoneticPr fontId="5"/>
  </si>
  <si>
    <t>情報・
通信機器</t>
    <rPh sb="0" eb="2">
      <t>ジョウホウ</t>
    </rPh>
    <rPh sb="4" eb="6">
      <t>ツウシン</t>
    </rPh>
    <rPh sb="6" eb="8">
      <t>キキ</t>
    </rPh>
    <phoneticPr fontId="5"/>
  </si>
  <si>
    <t>その他の製造工業製品</t>
    <phoneticPr fontId="5"/>
  </si>
  <si>
    <t>廃棄物
処理</t>
    <phoneticPr fontId="5"/>
  </si>
  <si>
    <t>金融・
保険</t>
    <phoneticPr fontId="5"/>
  </si>
  <si>
    <t>運輸・
郵便</t>
    <rPh sb="4" eb="6">
      <t>ユウビン</t>
    </rPh>
    <phoneticPr fontId="5"/>
  </si>
  <si>
    <t>教育・
研究</t>
    <phoneticPr fontId="5"/>
  </si>
  <si>
    <t>医療・
福祉</t>
    <rPh sb="4" eb="6">
      <t>フクシ</t>
    </rPh>
    <phoneticPr fontId="5"/>
  </si>
  <si>
    <t>01</t>
  </si>
  <si>
    <t>06</t>
  </si>
  <si>
    <t>11</t>
  </si>
  <si>
    <t>15</t>
  </si>
  <si>
    <t>16</t>
  </si>
  <si>
    <t>20</t>
  </si>
  <si>
    <t>21</t>
  </si>
  <si>
    <t>22</t>
  </si>
  <si>
    <t>プラスチック・ゴム</t>
  </si>
  <si>
    <t>25</t>
  </si>
  <si>
    <t>26</t>
  </si>
  <si>
    <t>27</t>
  </si>
  <si>
    <t>28</t>
  </si>
  <si>
    <t>29</t>
  </si>
  <si>
    <t>30</t>
  </si>
  <si>
    <t>31</t>
  </si>
  <si>
    <t>32</t>
  </si>
  <si>
    <t>33</t>
  </si>
  <si>
    <t>34</t>
  </si>
  <si>
    <t>35</t>
  </si>
  <si>
    <t>39</t>
  </si>
  <si>
    <t>41</t>
  </si>
  <si>
    <t>46</t>
  </si>
  <si>
    <t>47</t>
  </si>
  <si>
    <t>水道</t>
  </si>
  <si>
    <t>48</t>
  </si>
  <si>
    <t>廃棄物処理</t>
  </si>
  <si>
    <t>51</t>
  </si>
  <si>
    <t>53</t>
  </si>
  <si>
    <t>55</t>
  </si>
  <si>
    <t>57</t>
  </si>
  <si>
    <t>59</t>
  </si>
  <si>
    <t>61</t>
  </si>
  <si>
    <t>63</t>
  </si>
  <si>
    <t>64</t>
  </si>
  <si>
    <t>65</t>
  </si>
  <si>
    <t>66</t>
  </si>
  <si>
    <t>67</t>
  </si>
  <si>
    <t>68</t>
  </si>
  <si>
    <t>69</t>
  </si>
  <si>
    <t>はん用機械</t>
  </si>
  <si>
    <t>生産用機械</t>
  </si>
  <si>
    <t>業務用機械</t>
  </si>
  <si>
    <t>通信</t>
  </si>
  <si>
    <t>教育</t>
  </si>
  <si>
    <t>経済波及効果入出力計算シート</t>
    <rPh sb="0" eb="2">
      <t>ケイザイ</t>
    </rPh>
    <rPh sb="2" eb="4">
      <t>ハキュウ</t>
    </rPh>
    <rPh sb="4" eb="6">
      <t>コウカ</t>
    </rPh>
    <rPh sb="6" eb="9">
      <t>ニュウシュツリョク</t>
    </rPh>
    <rPh sb="9" eb="11">
      <t>ケイサン</t>
    </rPh>
    <phoneticPr fontId="11"/>
  </si>
  <si>
    <t>一次効果　　　</t>
    <rPh sb="0" eb="2">
      <t>イチジ</t>
    </rPh>
    <rPh sb="2" eb="4">
      <t>コウカ</t>
    </rPh>
    <phoneticPr fontId="5"/>
  </si>
  <si>
    <t>通常
モデル
生産誘発
効果　　
⊿X</t>
    <rPh sb="0" eb="2">
      <t>ツウジョウ</t>
    </rPh>
    <rPh sb="7" eb="9">
      <t>セイサン</t>
    </rPh>
    <rPh sb="9" eb="11">
      <t>ユウハツ</t>
    </rPh>
    <rPh sb="12" eb="14">
      <t>コウカ</t>
    </rPh>
    <phoneticPr fontId="5"/>
  </si>
  <si>
    <t>直接効果</t>
    <rPh sb="0" eb="2">
      <t>チョクセツ</t>
    </rPh>
    <rPh sb="2" eb="4">
      <t>コウカ</t>
    </rPh>
    <phoneticPr fontId="5"/>
  </si>
  <si>
    <t>間接
一次効果</t>
    <rPh sb="0" eb="2">
      <t>カンセツ</t>
    </rPh>
    <rPh sb="3" eb="5">
      <t>イチジ</t>
    </rPh>
    <rPh sb="5" eb="7">
      <t>コウカ</t>
    </rPh>
    <phoneticPr fontId="5"/>
  </si>
  <si>
    <t xml:space="preserve">誘発
雇用者
所得
</t>
    <rPh sb="0" eb="2">
      <t>ユウハツ</t>
    </rPh>
    <rPh sb="3" eb="6">
      <t>コヨウシャ</t>
    </rPh>
    <rPh sb="7" eb="9">
      <t>ショトク</t>
    </rPh>
    <phoneticPr fontId="5"/>
  </si>
  <si>
    <t xml:space="preserve">雇用者
所得率　　　
</t>
    <rPh sb="0" eb="3">
      <t>コヨウシャ</t>
    </rPh>
    <rPh sb="4" eb="6">
      <t>ショトク</t>
    </rPh>
    <rPh sb="6" eb="7">
      <t>リツ</t>
    </rPh>
    <phoneticPr fontId="5"/>
  </si>
  <si>
    <t>誘発
民間消費
⊿C</t>
    <rPh sb="0" eb="2">
      <t>ユウハツ</t>
    </rPh>
    <rPh sb="3" eb="5">
      <t>ミンカン</t>
    </rPh>
    <rPh sb="5" eb="7">
      <t>ショウヒ</t>
    </rPh>
    <phoneticPr fontId="5"/>
  </si>
  <si>
    <t>自給率　　(I-M^)</t>
    <rPh sb="0" eb="3">
      <t>ジキュウリツ</t>
    </rPh>
    <phoneticPr fontId="5"/>
  </si>
  <si>
    <t>100万円
あたりの
就業者数</t>
    <rPh sb="3" eb="5">
      <t>マンエン</t>
    </rPh>
    <rPh sb="11" eb="14">
      <t>シュウギョウシャ</t>
    </rPh>
    <rPh sb="14" eb="15">
      <t>スウ</t>
    </rPh>
    <phoneticPr fontId="13"/>
  </si>
  <si>
    <t>雇用効果</t>
    <rPh sb="0" eb="2">
      <t>コヨウ</t>
    </rPh>
    <rPh sb="2" eb="4">
      <t>コウカ</t>
    </rPh>
    <phoneticPr fontId="13"/>
  </si>
  <si>
    <t>粗付加価値率</t>
    <rPh sb="0" eb="1">
      <t>アラ</t>
    </rPh>
    <rPh sb="1" eb="3">
      <t>フカ</t>
    </rPh>
    <rPh sb="3" eb="5">
      <t>カチ</t>
    </rPh>
    <rPh sb="5" eb="6">
      <t>リツ</t>
    </rPh>
    <phoneticPr fontId="13"/>
  </si>
  <si>
    <t>雇用者所得率</t>
    <rPh sb="0" eb="3">
      <t>コヨウシャ</t>
    </rPh>
    <rPh sb="3" eb="5">
      <t>ショトク</t>
    </rPh>
    <rPh sb="5" eb="6">
      <t>リツ</t>
    </rPh>
    <phoneticPr fontId="13"/>
  </si>
  <si>
    <t>営業余剰
率</t>
    <rPh sb="0" eb="2">
      <t>エイギョウ</t>
    </rPh>
    <rPh sb="2" eb="4">
      <t>ヨジョウ</t>
    </rPh>
    <rPh sb="5" eb="6">
      <t>リツ</t>
    </rPh>
    <phoneticPr fontId="13"/>
  </si>
  <si>
    <t>百万円</t>
    <rPh sb="0" eb="3">
      <t>ヒャクマンエン</t>
    </rPh>
    <phoneticPr fontId="11"/>
  </si>
  <si>
    <t>ｗ</t>
    <phoneticPr fontId="13"/>
  </si>
  <si>
    <t>⊿W=
w・⊿X</t>
    <phoneticPr fontId="13"/>
  </si>
  <si>
    <t>⊿X1+⊿X2</t>
    <phoneticPr fontId="13"/>
  </si>
  <si>
    <t>⊿X1+⊿X2</t>
  </si>
  <si>
    <t>合計</t>
    <rPh sb="0" eb="2">
      <t>ゴウケイ</t>
    </rPh>
    <phoneticPr fontId="13"/>
  </si>
  <si>
    <t>直接効果</t>
    <rPh sb="0" eb="2">
      <t>チョクセツ</t>
    </rPh>
    <rPh sb="2" eb="4">
      <t>コウカ</t>
    </rPh>
    <phoneticPr fontId="13"/>
  </si>
  <si>
    <t>経済波及効果</t>
    <rPh sb="0" eb="2">
      <t>ケイザイ</t>
    </rPh>
    <rPh sb="2" eb="4">
      <t>ハキュウ</t>
    </rPh>
    <rPh sb="4" eb="6">
      <t>コウカ</t>
    </rPh>
    <phoneticPr fontId="13"/>
  </si>
  <si>
    <t>誘発
民間消費計　　　　　　　　　　</t>
    <rPh sb="0" eb="2">
      <t>ユウハツ</t>
    </rPh>
    <rPh sb="3" eb="5">
      <t>ミンカン</t>
    </rPh>
    <rPh sb="5" eb="7">
      <t>ショウヒ</t>
    </rPh>
    <rPh sb="7" eb="8">
      <t>ケイ</t>
    </rPh>
    <phoneticPr fontId="5"/>
  </si>
  <si>
    <t>穀類</t>
  </si>
  <si>
    <t>平均
消費性向</t>
    <rPh sb="0" eb="2">
      <t>ヘイキン</t>
    </rPh>
    <rPh sb="3" eb="5">
      <t>ショウヒ</t>
    </rPh>
    <rPh sb="5" eb="7">
      <t>セイコウ</t>
    </rPh>
    <phoneticPr fontId="11"/>
  </si>
  <si>
    <t>70</t>
  </si>
  <si>
    <t>71</t>
  </si>
  <si>
    <t>97</t>
  </si>
  <si>
    <t>電子部品</t>
  </si>
  <si>
    <t>運輸・郵便</t>
  </si>
  <si>
    <t>情報通信</t>
  </si>
  <si>
    <t>医療・福祉</t>
  </si>
  <si>
    <t>91</t>
  </si>
  <si>
    <t>92</t>
  </si>
  <si>
    <t>93</t>
  </si>
  <si>
    <t>94</t>
  </si>
  <si>
    <t>95</t>
  </si>
  <si>
    <t>96</t>
  </si>
  <si>
    <t>生産者価格</t>
    <rPh sb="0" eb="3">
      <t>セイサンシャ</t>
    </rPh>
    <rPh sb="3" eb="5">
      <t>カカク</t>
    </rPh>
    <phoneticPr fontId="11"/>
  </si>
  <si>
    <t>自給率</t>
    <rPh sb="0" eb="3">
      <t>ジキュウリツ</t>
    </rPh>
    <phoneticPr fontId="11"/>
  </si>
  <si>
    <t>購入者価格</t>
    <rPh sb="0" eb="3">
      <t>コウニュウシャ</t>
    </rPh>
    <rPh sb="3" eb="5">
      <t>カカク</t>
    </rPh>
    <phoneticPr fontId="5"/>
  </si>
  <si>
    <t>最終需要</t>
    <rPh sb="0" eb="2">
      <t>サイシュウ</t>
    </rPh>
    <rPh sb="2" eb="4">
      <t>ジュヨウ</t>
    </rPh>
    <phoneticPr fontId="11"/>
  </si>
  <si>
    <t>⊿X1</t>
    <phoneticPr fontId="13"/>
  </si>
  <si>
    <t>内生化
回数</t>
    <rPh sb="0" eb="2">
      <t>ナイセイ</t>
    </rPh>
    <rPh sb="2" eb="3">
      <t>カ</t>
    </rPh>
    <rPh sb="4" eb="6">
      <t>カイスウ</t>
    </rPh>
    <phoneticPr fontId="11"/>
  </si>
  <si>
    <t>直接効果</t>
    <rPh sb="0" eb="2">
      <t>チョクセツ</t>
    </rPh>
    <rPh sb="2" eb="4">
      <t>コウカ</t>
    </rPh>
    <phoneticPr fontId="11"/>
  </si>
  <si>
    <t>単位：百万円</t>
    <rPh sb="0" eb="2">
      <t>タンイ</t>
    </rPh>
    <rPh sb="3" eb="5">
      <t>ヒャクマン</t>
    </rPh>
    <rPh sb="5" eb="6">
      <t>エン</t>
    </rPh>
    <phoneticPr fontId="5"/>
  </si>
  <si>
    <t>部門別生産　　　　波及効果</t>
    <rPh sb="0" eb="2">
      <t>ブモン</t>
    </rPh>
    <rPh sb="2" eb="3">
      <t>ベツ</t>
    </rPh>
    <rPh sb="3" eb="5">
      <t>セイサン</t>
    </rPh>
    <rPh sb="9" eb="11">
      <t>ハキュウ</t>
    </rPh>
    <rPh sb="11" eb="13">
      <t>コウカ</t>
    </rPh>
    <phoneticPr fontId="11"/>
  </si>
  <si>
    <t>*</t>
    <phoneticPr fontId="11"/>
  </si>
  <si>
    <t>合計</t>
    <rPh sb="0" eb="2">
      <t>ゴウケイ</t>
    </rPh>
    <phoneticPr fontId="5"/>
  </si>
  <si>
    <t>部門別
生産波及効果</t>
    <rPh sb="0" eb="2">
      <t>ブモン</t>
    </rPh>
    <rPh sb="2" eb="3">
      <t>ベツ</t>
    </rPh>
    <rPh sb="4" eb="6">
      <t>セイサン</t>
    </rPh>
    <rPh sb="6" eb="8">
      <t>ハキュウ</t>
    </rPh>
    <rPh sb="8" eb="10">
      <t>コウカ</t>
    </rPh>
    <phoneticPr fontId="11"/>
  </si>
  <si>
    <t>間接税</t>
    <rPh sb="0" eb="3">
      <t>カンセツゼイ</t>
    </rPh>
    <phoneticPr fontId="5"/>
  </si>
  <si>
    <t>直接税</t>
    <rPh sb="0" eb="3">
      <t>チョクセツゼイ</t>
    </rPh>
    <phoneticPr fontId="5"/>
  </si>
  <si>
    <t>参考（含めない）</t>
    <rPh sb="0" eb="2">
      <t>サンコウ</t>
    </rPh>
    <rPh sb="3" eb="4">
      <t>フク</t>
    </rPh>
    <phoneticPr fontId="5"/>
  </si>
  <si>
    <t>農林漁業</t>
  </si>
  <si>
    <t>プラスチック・ゴム製品</t>
  </si>
  <si>
    <t>情報通信機器</t>
  </si>
  <si>
    <t>他に分類されない会員制団体</t>
  </si>
  <si>
    <t>価格変換表</t>
    <rPh sb="0" eb="2">
      <t>カカク</t>
    </rPh>
    <rPh sb="2" eb="5">
      <t>ヘンカンヒョウ</t>
    </rPh>
    <phoneticPr fontId="11"/>
  </si>
  <si>
    <t>単位：千円</t>
    <rPh sb="0" eb="2">
      <t>タンイ</t>
    </rPh>
    <rPh sb="3" eb="4">
      <t>セン</t>
    </rPh>
    <rPh sb="4" eb="5">
      <t>エン</t>
    </rPh>
    <phoneticPr fontId="5"/>
  </si>
  <si>
    <t>市税
（直接税）(法人分）</t>
    <rPh sb="0" eb="1">
      <t>シ</t>
    </rPh>
    <rPh sb="1" eb="2">
      <t>ゼイ</t>
    </rPh>
    <rPh sb="4" eb="7">
      <t>チョクセツゼイ</t>
    </rPh>
    <rPh sb="9" eb="11">
      <t>ホウジン</t>
    </rPh>
    <rPh sb="11" eb="12">
      <t>ブン</t>
    </rPh>
    <phoneticPr fontId="11"/>
  </si>
  <si>
    <t>市税収入額</t>
    <rPh sb="0" eb="1">
      <t>シ</t>
    </rPh>
    <rPh sb="1" eb="2">
      <t>ゼイ</t>
    </rPh>
    <rPh sb="2" eb="4">
      <t>シュウニュウ</t>
    </rPh>
    <rPh sb="4" eb="5">
      <t>ガク</t>
    </rPh>
    <phoneticPr fontId="11"/>
  </si>
  <si>
    <t>法人均等割</t>
    <rPh sb="0" eb="5">
      <t>ホウジンキントウワ</t>
    </rPh>
    <phoneticPr fontId="11"/>
  </si>
  <si>
    <t>法人税割</t>
    <rPh sb="0" eb="3">
      <t>ホウジンゼイ</t>
    </rPh>
    <rPh sb="3" eb="4">
      <t>ワリ</t>
    </rPh>
    <phoneticPr fontId="11"/>
  </si>
  <si>
    <t>市町村たばこ税</t>
    <rPh sb="0" eb="3">
      <t>シチョウソン</t>
    </rPh>
    <rPh sb="6" eb="7">
      <t>ゼイ</t>
    </rPh>
    <phoneticPr fontId="11"/>
  </si>
  <si>
    <t>固定資産税</t>
    <rPh sb="0" eb="5">
      <t>コテイシサンゼイ</t>
    </rPh>
    <phoneticPr fontId="11"/>
  </si>
  <si>
    <t>入湯税</t>
    <rPh sb="0" eb="3">
      <t>ニュウトウゼイ</t>
    </rPh>
    <phoneticPr fontId="11"/>
  </si>
  <si>
    <t>軽自動車税</t>
    <rPh sb="0" eb="5">
      <t>ケイジドウシャゼイ</t>
    </rPh>
    <phoneticPr fontId="11"/>
  </si>
  <si>
    <t>地方消費税交付金</t>
    <rPh sb="0" eb="5">
      <t>チホウショウヒゼイ</t>
    </rPh>
    <rPh sb="5" eb="8">
      <t>コウフキン</t>
    </rPh>
    <phoneticPr fontId="11"/>
  </si>
  <si>
    <t>事業所税</t>
    <rPh sb="0" eb="3">
      <t>ジギョウショ</t>
    </rPh>
    <rPh sb="3" eb="4">
      <t>ゼイ</t>
    </rPh>
    <phoneticPr fontId="11"/>
  </si>
  <si>
    <t>ゴルフ場利用税交付金</t>
    <rPh sb="3" eb="4">
      <t>ジョウ</t>
    </rPh>
    <rPh sb="4" eb="7">
      <t>リヨウゼイ</t>
    </rPh>
    <rPh sb="7" eb="10">
      <t>コウフキン</t>
    </rPh>
    <phoneticPr fontId="11"/>
  </si>
  <si>
    <t>都市計画税</t>
    <rPh sb="0" eb="5">
      <t>トシケイカクゼイ</t>
    </rPh>
    <phoneticPr fontId="11"/>
  </si>
  <si>
    <t>軽油引取税交付金</t>
    <rPh sb="0" eb="2">
      <t>ケイユ</t>
    </rPh>
    <rPh sb="2" eb="3">
      <t>ヒ</t>
    </rPh>
    <rPh sb="3" eb="4">
      <t>ト</t>
    </rPh>
    <rPh sb="4" eb="5">
      <t>ゼイ</t>
    </rPh>
    <rPh sb="5" eb="8">
      <t>コウフキン</t>
    </rPh>
    <phoneticPr fontId="11"/>
  </si>
  <si>
    <t>利子割交付金</t>
    <rPh sb="0" eb="3">
      <t>リシワリ</t>
    </rPh>
    <rPh sb="3" eb="6">
      <t>コウフキン</t>
    </rPh>
    <phoneticPr fontId="11"/>
  </si>
  <si>
    <t>小計①</t>
    <rPh sb="0" eb="2">
      <t>ショウケイ</t>
    </rPh>
    <phoneticPr fontId="5"/>
  </si>
  <si>
    <t>配当割交付金</t>
    <rPh sb="0" eb="3">
      <t>ハイトウワリ</t>
    </rPh>
    <rPh sb="3" eb="6">
      <t>コウフキン</t>
    </rPh>
    <phoneticPr fontId="11"/>
  </si>
  <si>
    <t>株式等譲渡所得税交付金</t>
    <rPh sb="0" eb="3">
      <t>カブシキトウ</t>
    </rPh>
    <rPh sb="3" eb="7">
      <t>ジョウトショトク</t>
    </rPh>
    <rPh sb="7" eb="8">
      <t>ゼイ</t>
    </rPh>
    <rPh sb="8" eb="11">
      <t>コウフキン</t>
    </rPh>
    <phoneticPr fontId="11"/>
  </si>
  <si>
    <t>個人均等割</t>
    <rPh sb="0" eb="2">
      <t>コジン</t>
    </rPh>
    <rPh sb="2" eb="5">
      <t>キントウワ</t>
    </rPh>
    <phoneticPr fontId="11"/>
  </si>
  <si>
    <t>自動車取得税交付金</t>
    <rPh sb="0" eb="3">
      <t>ジドウシャ</t>
    </rPh>
    <rPh sb="3" eb="6">
      <t>シュトクゼイ</t>
    </rPh>
    <rPh sb="6" eb="9">
      <t>コウフキン</t>
    </rPh>
    <phoneticPr fontId="11"/>
  </si>
  <si>
    <t>所得割</t>
    <rPh sb="0" eb="3">
      <t>ショトクワリ</t>
    </rPh>
    <phoneticPr fontId="11"/>
  </si>
  <si>
    <t>計</t>
    <rPh sb="0" eb="1">
      <t>ケイ</t>
    </rPh>
    <phoneticPr fontId="11"/>
  </si>
  <si>
    <t>小計②</t>
    <rPh sb="0" eb="2">
      <t>ショウケイ</t>
    </rPh>
    <phoneticPr fontId="5"/>
  </si>
  <si>
    <t>全税収</t>
    <rPh sb="0" eb="1">
      <t>ゼン</t>
    </rPh>
    <rPh sb="1" eb="3">
      <t>ゼイシュウ</t>
    </rPh>
    <phoneticPr fontId="11"/>
  </si>
  <si>
    <t>市税
（直接税）(個人分）</t>
    <rPh sb="0" eb="1">
      <t>シ</t>
    </rPh>
    <rPh sb="1" eb="2">
      <t>ゼイ</t>
    </rPh>
    <rPh sb="4" eb="7">
      <t>チョクセツゼイ</t>
    </rPh>
    <rPh sb="9" eb="11">
      <t>コジン</t>
    </rPh>
    <rPh sb="11" eb="12">
      <t>ブン</t>
    </rPh>
    <rPh sb="12" eb="13">
      <t>ニンブン</t>
    </rPh>
    <phoneticPr fontId="11"/>
  </si>
  <si>
    <t>パルプ・
紙・木製品</t>
    <phoneticPr fontId="5"/>
  </si>
  <si>
    <t>情報
通信機器</t>
    <rPh sb="0" eb="2">
      <t>ジョウホウ</t>
    </rPh>
    <rPh sb="3" eb="5">
      <t>ツウシン</t>
    </rPh>
    <rPh sb="5" eb="7">
      <t>キキ</t>
    </rPh>
    <phoneticPr fontId="5"/>
  </si>
  <si>
    <t>民間
消費支出</t>
    <phoneticPr fontId="11"/>
  </si>
  <si>
    <t>一般政府
消費支出</t>
    <phoneticPr fontId="11"/>
  </si>
  <si>
    <t>市内総固定資本形成（公的）</t>
    <rPh sb="0" eb="2">
      <t>シナイ</t>
    </rPh>
    <phoneticPr fontId="11"/>
  </si>
  <si>
    <t>市内総固定資本形成（民間）</t>
    <rPh sb="0" eb="2">
      <t>シナイ</t>
    </rPh>
    <phoneticPr fontId="11"/>
  </si>
  <si>
    <t>調整項目</t>
    <rPh sb="0" eb="4">
      <t>チョウセイコウモク</t>
    </rPh>
    <phoneticPr fontId="29"/>
  </si>
  <si>
    <t>市内
最終需要計</t>
    <rPh sb="0" eb="2">
      <t>シナイ</t>
    </rPh>
    <phoneticPr fontId="11"/>
  </si>
  <si>
    <t>市内
需要合計</t>
    <rPh sb="0" eb="2">
      <t>シナイ</t>
    </rPh>
    <phoneticPr fontId="11"/>
  </si>
  <si>
    <t>市内生産額</t>
    <rPh sb="0" eb="1">
      <t>シ</t>
    </rPh>
    <phoneticPr fontId="11"/>
  </si>
  <si>
    <t>71</t>
    <phoneticPr fontId="5"/>
  </si>
  <si>
    <t>91</t>
    <phoneticPr fontId="5"/>
  </si>
  <si>
    <t>92</t>
    <phoneticPr fontId="5"/>
  </si>
  <si>
    <t>93</t>
    <phoneticPr fontId="5"/>
  </si>
  <si>
    <t>94</t>
    <phoneticPr fontId="5"/>
  </si>
  <si>
    <t>95</t>
    <phoneticPr fontId="5"/>
  </si>
  <si>
    <t>96</t>
    <phoneticPr fontId="5"/>
  </si>
  <si>
    <t>97</t>
    <phoneticPr fontId="5"/>
  </si>
  <si>
    <t>営業余剰率</t>
    <rPh sb="0" eb="2">
      <t>エイギョウ</t>
    </rPh>
    <rPh sb="2" eb="4">
      <t>ヨジョウ</t>
    </rPh>
    <rPh sb="4" eb="5">
      <t>リツ</t>
    </rPh>
    <phoneticPr fontId="13"/>
  </si>
  <si>
    <t>▲→0</t>
    <phoneticPr fontId="5"/>
  </si>
  <si>
    <t>営業余剰
補正</t>
    <rPh sb="0" eb="4">
      <t>エイギョウヨジョウ</t>
    </rPh>
    <rPh sb="5" eb="7">
      <t>ホセイ</t>
    </rPh>
    <phoneticPr fontId="5"/>
  </si>
  <si>
    <t>間接税
補正</t>
    <rPh sb="0" eb="3">
      <t>カンセツゼイ</t>
    </rPh>
    <rPh sb="4" eb="6">
      <t>ホセイ</t>
    </rPh>
    <phoneticPr fontId="5"/>
  </si>
  <si>
    <t>間接効果（一次効果）</t>
    <rPh sb="0" eb="4">
      <t>カンセツコウカ</t>
    </rPh>
    <rPh sb="5" eb="7">
      <t>イチジ</t>
    </rPh>
    <rPh sb="7" eb="9">
      <t>コウカ</t>
    </rPh>
    <phoneticPr fontId="13"/>
  </si>
  <si>
    <t>間接効果（二次効果）</t>
    <rPh sb="0" eb="4">
      <t>カンセツコウカ</t>
    </rPh>
    <rPh sb="5" eb="7">
      <t>ニジ</t>
    </rPh>
    <rPh sb="7" eb="9">
      <t>コウカ</t>
    </rPh>
    <phoneticPr fontId="13"/>
  </si>
  <si>
    <t>人</t>
    <rPh sb="0" eb="1">
      <t>ニン</t>
    </rPh>
    <phoneticPr fontId="11"/>
  </si>
  <si>
    <t>雇用者誘発人数</t>
    <rPh sb="0" eb="2">
      <t>コヨウ</t>
    </rPh>
    <rPh sb="2" eb="3">
      <t>シャ</t>
    </rPh>
    <rPh sb="3" eb="7">
      <t>ユウハツニンスウ</t>
    </rPh>
    <phoneticPr fontId="13"/>
  </si>
  <si>
    <t>市内総生産への寄与</t>
    <rPh sb="0" eb="2">
      <t>シナイ</t>
    </rPh>
    <rPh sb="2" eb="5">
      <t>ソウセイサン</t>
    </rPh>
    <rPh sb="7" eb="9">
      <t>キヨ</t>
    </rPh>
    <phoneticPr fontId="13"/>
  </si>
  <si>
    <t>％</t>
    <phoneticPr fontId="11"/>
  </si>
  <si>
    <t>最終需要</t>
    <rPh sb="0" eb="4">
      <t>サイシュウジュヨウ</t>
    </rPh>
    <phoneticPr fontId="13"/>
  </si>
  <si>
    <t>①</t>
    <phoneticPr fontId="11"/>
  </si>
  <si>
    <t>②</t>
    <phoneticPr fontId="11"/>
  </si>
  <si>
    <t>雇用者所得の誘発額</t>
    <rPh sb="0" eb="3">
      <t>コヨウシャ</t>
    </rPh>
    <rPh sb="3" eb="5">
      <t>ショトク</t>
    </rPh>
    <rPh sb="6" eb="8">
      <t>ユウハツ</t>
    </rPh>
    <rPh sb="8" eb="9">
      <t>ガク</t>
    </rPh>
    <phoneticPr fontId="13"/>
  </si>
  <si>
    <t>粗付加価値の誘発額</t>
    <rPh sb="0" eb="1">
      <t>アラ</t>
    </rPh>
    <rPh sb="1" eb="3">
      <t>フカ</t>
    </rPh>
    <rPh sb="3" eb="5">
      <t>カチ</t>
    </rPh>
    <rPh sb="6" eb="9">
      <t>ユウハツガク</t>
    </rPh>
    <phoneticPr fontId="13"/>
  </si>
  <si>
    <t>営業余剰の誘発額</t>
    <rPh sb="0" eb="2">
      <t>エイギョウ</t>
    </rPh>
    <rPh sb="2" eb="4">
      <t>ヨジョウ</t>
    </rPh>
    <rPh sb="5" eb="8">
      <t>ユウハツガク</t>
    </rPh>
    <phoneticPr fontId="13"/>
  </si>
  <si>
    <t>浜松市の税収効果</t>
    <rPh sb="0" eb="3">
      <t>ハママツシ</t>
    </rPh>
    <rPh sb="4" eb="8">
      <t>ゼイシュウコウカ</t>
    </rPh>
    <phoneticPr fontId="13"/>
  </si>
  <si>
    <t>直接効果+間接効果</t>
    <rPh sb="0" eb="4">
      <t>チョクセツコウカ</t>
    </rPh>
    <rPh sb="5" eb="9">
      <t>カンセツコウカ</t>
    </rPh>
    <phoneticPr fontId="11"/>
  </si>
  <si>
    <t>給与の発生や増加</t>
    <rPh sb="0" eb="2">
      <t>キュウヨ</t>
    </rPh>
    <rPh sb="3" eb="5">
      <t>ハッセイ</t>
    </rPh>
    <rPh sb="6" eb="8">
      <t>ゾウカ</t>
    </rPh>
    <phoneticPr fontId="11"/>
  </si>
  <si>
    <t>粗利の誘発額</t>
    <rPh sb="0" eb="2">
      <t>アラリ</t>
    </rPh>
    <rPh sb="3" eb="6">
      <t>ユウハツガク</t>
    </rPh>
    <phoneticPr fontId="11"/>
  </si>
  <si>
    <t>法人における概ね当期利益の増加額</t>
    <rPh sb="0" eb="2">
      <t>ホウジン</t>
    </rPh>
    <rPh sb="6" eb="7">
      <t>オオム</t>
    </rPh>
    <rPh sb="8" eb="12">
      <t>トウキリエキ</t>
    </rPh>
    <rPh sb="13" eb="15">
      <t>ゾウカ</t>
    </rPh>
    <rPh sb="15" eb="16">
      <t>ガク</t>
    </rPh>
    <phoneticPr fontId="11"/>
  </si>
  <si>
    <t>浜松市税の税収効果</t>
    <rPh sb="0" eb="3">
      <t>ハママツシ</t>
    </rPh>
    <rPh sb="3" eb="4">
      <t>ゼイ</t>
    </rPh>
    <rPh sb="5" eb="9">
      <t>ゼイシュウコウカ</t>
    </rPh>
    <phoneticPr fontId="11"/>
  </si>
  <si>
    <t>新規採用もしくは残業代増加など</t>
    <rPh sb="0" eb="4">
      <t>シンキサイヨウ</t>
    </rPh>
    <rPh sb="8" eb="10">
      <t>ザンギョウ</t>
    </rPh>
    <rPh sb="10" eb="11">
      <t>ダイ</t>
    </rPh>
    <rPh sb="11" eb="13">
      <t>ゾウカ</t>
    </rPh>
    <phoneticPr fontId="11"/>
  </si>
  <si>
    <t>雇用者数
有給社員数のみ</t>
    <rPh sb="0" eb="3">
      <t>コヨウシャ</t>
    </rPh>
    <rPh sb="3" eb="4">
      <t>スウ</t>
    </rPh>
    <rPh sb="5" eb="7">
      <t>ユウキュウ</t>
    </rPh>
    <rPh sb="7" eb="10">
      <t>シャインスウ</t>
    </rPh>
    <phoneticPr fontId="13"/>
  </si>
  <si>
    <t>１ 入力の説明</t>
    <rPh sb="2" eb="4">
      <t>ニュウリョク</t>
    </rPh>
    <rPh sb="5" eb="7">
      <t>セツメイ</t>
    </rPh>
    <phoneticPr fontId="11"/>
  </si>
  <si>
    <t>２ 入力</t>
    <rPh sb="2" eb="4">
      <t>ニュウリョク</t>
    </rPh>
    <phoneticPr fontId="11"/>
  </si>
  <si>
    <t>３ 結果</t>
    <rPh sb="2" eb="4">
      <t>ケッカ</t>
    </rPh>
    <phoneticPr fontId="11"/>
  </si>
  <si>
    <t>合計</t>
    <rPh sb="0" eb="2">
      <t>ゴウケイ</t>
    </rPh>
    <phoneticPr fontId="11"/>
  </si>
  <si>
    <t>百万円</t>
    <rPh sb="0" eb="3">
      <t>ヒャクマンエン</t>
    </rPh>
    <phoneticPr fontId="11"/>
  </si>
  <si>
    <t>市税
税収
合計</t>
    <rPh sb="3" eb="5">
      <t>ゼイシュウ</t>
    </rPh>
    <rPh sb="6" eb="8">
      <t>ゴウケイ</t>
    </rPh>
    <phoneticPr fontId="11"/>
  </si>
  <si>
    <t>合計①+②</t>
    <rPh sb="0" eb="2">
      <t>ゴウケイ</t>
    </rPh>
    <phoneticPr fontId="5"/>
  </si>
  <si>
    <t>経済効果に関連する税額</t>
    <rPh sb="0" eb="4">
      <t>ケイザイコウカ</t>
    </rPh>
    <rPh sb="5" eb="7">
      <t>カンレン</t>
    </rPh>
    <rPh sb="9" eb="11">
      <t>ゼイガク</t>
    </rPh>
    <phoneticPr fontId="11"/>
  </si>
  <si>
    <t>乳製品</t>
  </si>
  <si>
    <t>調味料</t>
  </si>
  <si>
    <t>菓子類</t>
  </si>
  <si>
    <t>飲料</t>
  </si>
  <si>
    <t>酒類</t>
  </si>
  <si>
    <t>医薬品</t>
  </si>
  <si>
    <t>10</t>
  </si>
  <si>
    <t>たばこ</t>
  </si>
  <si>
    <t>列和平均</t>
    <rPh sb="0" eb="4">
      <t>レツワヘイキン</t>
    </rPh>
    <phoneticPr fontId="7"/>
  </si>
  <si>
    <t>影響力係数</t>
    <rPh sb="0" eb="5">
      <t>エイキョウリョクケイスウ</t>
    </rPh>
    <phoneticPr fontId="7"/>
  </si>
  <si>
    <t>行和</t>
    <rPh sb="0" eb="2">
      <t>ギョウワ</t>
    </rPh>
    <phoneticPr fontId="11"/>
  </si>
  <si>
    <t>行和平均</t>
    <rPh sb="0" eb="4">
      <t>ギョウワヘイキン</t>
    </rPh>
    <phoneticPr fontId="11"/>
  </si>
  <si>
    <t>感応度係数</t>
    <rPh sb="0" eb="3">
      <t>カンノウド</t>
    </rPh>
    <rPh sb="3" eb="5">
      <t>ケイスウ</t>
    </rPh>
    <phoneticPr fontId="11"/>
  </si>
  <si>
    <t>市内総生産（国でいうところのGDP）の誘発割合</t>
    <rPh sb="0" eb="5">
      <t>シナイソウセイサン</t>
    </rPh>
    <rPh sb="6" eb="7">
      <t>クニ</t>
    </rPh>
    <rPh sb="19" eb="21">
      <t>ユウハツ</t>
    </rPh>
    <rPh sb="21" eb="23">
      <t>ワリアイ</t>
    </rPh>
    <phoneticPr fontId="11"/>
  </si>
  <si>
    <t>タイトル　○○の経済波及効果</t>
    <rPh sb="8" eb="14">
      <t>ケイザイハキュウコウカ</t>
    </rPh>
    <phoneticPr fontId="11"/>
  </si>
  <si>
    <t>70</t>
    <phoneticPr fontId="32"/>
  </si>
  <si>
    <t>700</t>
    <phoneticPr fontId="32"/>
  </si>
  <si>
    <t>7000</t>
    <phoneticPr fontId="5"/>
  </si>
  <si>
    <t>000</t>
  </si>
  <si>
    <t>7000</t>
    <phoneticPr fontId="32"/>
  </si>
  <si>
    <t>00</t>
  </si>
  <si>
    <t>分類不明</t>
    <rPh sb="0" eb="2">
      <t>ブンルイ</t>
    </rPh>
    <rPh sb="2" eb="4">
      <t>フメイ</t>
    </rPh>
    <phoneticPr fontId="5"/>
  </si>
  <si>
    <t>691</t>
    <phoneticPr fontId="5"/>
  </si>
  <si>
    <t>6911</t>
    <phoneticPr fontId="5"/>
  </si>
  <si>
    <t>分類不明</t>
    <phoneticPr fontId="5"/>
  </si>
  <si>
    <t>6911</t>
    <phoneticPr fontId="32"/>
  </si>
  <si>
    <t>事務用品</t>
    <rPh sb="0" eb="2">
      <t>ジム</t>
    </rPh>
    <rPh sb="2" eb="4">
      <t>ヨウヒン</t>
    </rPh>
    <phoneticPr fontId="5"/>
  </si>
  <si>
    <t>681</t>
    <phoneticPr fontId="5"/>
  </si>
  <si>
    <t>6811</t>
    <phoneticPr fontId="5"/>
  </si>
  <si>
    <t>000P</t>
  </si>
  <si>
    <t>6811</t>
    <phoneticPr fontId="32"/>
  </si>
  <si>
    <t>00P</t>
  </si>
  <si>
    <t>その他の対個人サービス</t>
    <phoneticPr fontId="32"/>
  </si>
  <si>
    <t>099</t>
  </si>
  <si>
    <t>6799</t>
  </si>
  <si>
    <t>09</t>
  </si>
  <si>
    <t>各種修理業（別掲を除く。）</t>
    <phoneticPr fontId="32"/>
  </si>
  <si>
    <t>041</t>
    <phoneticPr fontId="5"/>
  </si>
  <si>
    <t>04</t>
    <phoneticPr fontId="5"/>
  </si>
  <si>
    <t>個人教授業</t>
    <rPh sb="4" eb="5">
      <t>ギョウ</t>
    </rPh>
    <phoneticPr fontId="5"/>
  </si>
  <si>
    <t>031</t>
    <phoneticPr fontId="5"/>
  </si>
  <si>
    <t>03</t>
    <phoneticPr fontId="5"/>
  </si>
  <si>
    <t>冠婚葬祭業</t>
  </si>
  <si>
    <t>021</t>
    <phoneticPr fontId="5"/>
  </si>
  <si>
    <t>02</t>
    <phoneticPr fontId="5"/>
  </si>
  <si>
    <t>その他の対個人サービス</t>
  </si>
  <si>
    <t>679</t>
  </si>
  <si>
    <t>写真業</t>
  </si>
  <si>
    <t>011</t>
    <phoneticPr fontId="5"/>
  </si>
  <si>
    <t>その他の娯楽</t>
  </si>
  <si>
    <t>6741</t>
  </si>
  <si>
    <t>遊戯場</t>
  </si>
  <si>
    <t>051</t>
    <phoneticPr fontId="5"/>
  </si>
  <si>
    <t>05</t>
    <phoneticPr fontId="5"/>
  </si>
  <si>
    <t>スポーツ施設提供業・公園・遊園地</t>
  </si>
  <si>
    <t>競輪・競馬等の競走場・競技団</t>
  </si>
  <si>
    <t>興行場（映画館を除く。）・興行団</t>
    <rPh sb="0" eb="2">
      <t>コウギョウ</t>
    </rPh>
    <rPh sb="2" eb="3">
      <t>ジョウ</t>
    </rPh>
    <rPh sb="4" eb="7">
      <t>エイガカン</t>
    </rPh>
    <rPh sb="13" eb="15">
      <t>コウギョウ</t>
    </rPh>
    <rPh sb="15" eb="16">
      <t>ダン</t>
    </rPh>
    <phoneticPr fontId="5"/>
  </si>
  <si>
    <t>021</t>
  </si>
  <si>
    <t>02</t>
  </si>
  <si>
    <t>娯楽サービス</t>
  </si>
  <si>
    <t>674</t>
  </si>
  <si>
    <t>映画館</t>
  </si>
  <si>
    <t>011</t>
  </si>
  <si>
    <t>その他の洗濯・理容・美容・浴場業</t>
    <rPh sb="2" eb="3">
      <t>タ</t>
    </rPh>
    <rPh sb="4" eb="6">
      <t>センタク</t>
    </rPh>
    <rPh sb="7" eb="9">
      <t>リヨウ</t>
    </rPh>
    <rPh sb="10" eb="12">
      <t>ビヨウ</t>
    </rPh>
    <rPh sb="13" eb="15">
      <t>ヨクジョウ</t>
    </rPh>
    <rPh sb="15" eb="16">
      <t>ギョウ</t>
    </rPh>
    <phoneticPr fontId="5"/>
  </si>
  <si>
    <t>099</t>
    <phoneticPr fontId="5"/>
  </si>
  <si>
    <t>6731</t>
  </si>
  <si>
    <t>09</t>
    <phoneticPr fontId="5"/>
  </si>
  <si>
    <t>浴場業</t>
  </si>
  <si>
    <t>041</t>
  </si>
  <si>
    <t>04</t>
  </si>
  <si>
    <t>美容業</t>
  </si>
  <si>
    <t>031</t>
  </si>
  <si>
    <t>03</t>
  </si>
  <si>
    <t>理容業</t>
  </si>
  <si>
    <t>洗濯・理容・美容・浴場業</t>
  </si>
  <si>
    <t>673</t>
  </si>
  <si>
    <t>洗濯業</t>
    <phoneticPr fontId="5"/>
  </si>
  <si>
    <t>持ち帰り・配達飲食サービス</t>
  </si>
  <si>
    <t>021</t>
    <phoneticPr fontId="32"/>
  </si>
  <si>
    <t>6721</t>
  </si>
  <si>
    <t>02</t>
    <phoneticPr fontId="32"/>
  </si>
  <si>
    <t>飲食サービス</t>
  </si>
  <si>
    <t>672</t>
  </si>
  <si>
    <t>飲食店</t>
  </si>
  <si>
    <t>011</t>
    <phoneticPr fontId="32"/>
  </si>
  <si>
    <t>01</t>
    <phoneticPr fontId="32"/>
  </si>
  <si>
    <t>宿泊業</t>
  </si>
  <si>
    <t>671</t>
  </si>
  <si>
    <t>6711</t>
  </si>
  <si>
    <t>宿泊業</t>
    <rPh sb="0" eb="2">
      <t>シュクハク</t>
    </rPh>
    <rPh sb="2" eb="3">
      <t>ギョウ</t>
    </rPh>
    <phoneticPr fontId="5"/>
  </si>
  <si>
    <t>その他の対事業所サービス</t>
  </si>
  <si>
    <t>6699</t>
  </si>
  <si>
    <t>警備業</t>
    <rPh sb="0" eb="3">
      <t>ケイビギョウ</t>
    </rPh>
    <phoneticPr fontId="5"/>
  </si>
  <si>
    <t>建物サービス</t>
  </si>
  <si>
    <t>労働者派遣サービス</t>
  </si>
  <si>
    <t>土木建築サービス</t>
  </si>
  <si>
    <t>669</t>
  </si>
  <si>
    <t>その他の対事業所サービス</t>
    <phoneticPr fontId="5"/>
  </si>
  <si>
    <t>法務・財務・会計サービス</t>
    <phoneticPr fontId="32"/>
  </si>
  <si>
    <t>機械修理</t>
  </si>
  <si>
    <t>6632</t>
  </si>
  <si>
    <t>101</t>
  </si>
  <si>
    <t>自動車整備・機械修理</t>
  </si>
  <si>
    <t>663</t>
  </si>
  <si>
    <t>自動車整備</t>
  </si>
  <si>
    <t>6631</t>
  </si>
  <si>
    <t>自動車整備</t>
    <rPh sb="0" eb="3">
      <t>ジドウシャ</t>
    </rPh>
    <rPh sb="3" eb="5">
      <t>セイビ</t>
    </rPh>
    <phoneticPr fontId="32"/>
  </si>
  <si>
    <t>新聞・雑誌・その他の広告</t>
  </si>
  <si>
    <t>012</t>
  </si>
  <si>
    <t>6621</t>
  </si>
  <si>
    <t>テレビ・ラジオ広告</t>
  </si>
  <si>
    <t>（続き）対事業所サービス</t>
    <rPh sb="1" eb="2">
      <t>ツヅ</t>
    </rPh>
    <phoneticPr fontId="32"/>
  </si>
  <si>
    <t>広告</t>
  </si>
  <si>
    <t>662</t>
  </si>
  <si>
    <t>貸自動車業</t>
  </si>
  <si>
    <t>6612</t>
  </si>
  <si>
    <t>スポーツ・娯楽用品・その他の物品賃貸業</t>
  </si>
  <si>
    <t>015</t>
  </si>
  <si>
    <t>6611</t>
  </si>
  <si>
    <t>事務用機械器具（電算機等を除く。）賃貸業</t>
    <phoneticPr fontId="32"/>
  </si>
  <si>
    <t>014</t>
  </si>
  <si>
    <t>電子計算機・同関連機器賃貸業</t>
  </si>
  <si>
    <t>013</t>
  </si>
  <si>
    <t>建設機械器具賃貸業</t>
  </si>
  <si>
    <t>産業用機械器具（建設機械器具を除く。）賃貸業</t>
    <phoneticPr fontId="32"/>
  </si>
  <si>
    <t>物品賃貸サービス</t>
  </si>
  <si>
    <t>661</t>
  </si>
  <si>
    <t>物品賃貸業（貸自動車業を除く。）</t>
  </si>
  <si>
    <t>物品賃貸業（貸自動車を除く。）</t>
    <phoneticPr fontId="32"/>
  </si>
  <si>
    <t>対家計民間非営利団体（別掲を除く。）★</t>
    <phoneticPr fontId="32"/>
  </si>
  <si>
    <t>6599</t>
    <phoneticPr fontId="32"/>
  </si>
  <si>
    <t>他に分類されない会員制団体</t>
    <phoneticPr fontId="32"/>
  </si>
  <si>
    <t>659</t>
  </si>
  <si>
    <t>6599</t>
  </si>
  <si>
    <t>会員制企業団体</t>
    <rPh sb="0" eb="3">
      <t>カイインセイ</t>
    </rPh>
    <rPh sb="3" eb="5">
      <t>キギョウ</t>
    </rPh>
    <rPh sb="5" eb="7">
      <t>ダンタイ</t>
    </rPh>
    <phoneticPr fontId="32"/>
  </si>
  <si>
    <t>介護（施設サービスを除く。）</t>
    <rPh sb="0" eb="2">
      <t>カイゴ</t>
    </rPh>
    <rPh sb="3" eb="5">
      <t>シセツ</t>
    </rPh>
    <rPh sb="10" eb="11">
      <t>ノゾ</t>
    </rPh>
    <phoneticPr fontId="5"/>
  </si>
  <si>
    <t>6441</t>
  </si>
  <si>
    <t>介護</t>
  </si>
  <si>
    <t>644</t>
  </si>
  <si>
    <t>介護（施設サービス）</t>
    <rPh sb="0" eb="2">
      <t>カイゴ</t>
    </rPh>
    <rPh sb="3" eb="5">
      <t>シセツ</t>
    </rPh>
    <phoneticPr fontId="5"/>
  </si>
  <si>
    <t>保育所</t>
    <rPh sb="0" eb="3">
      <t>ホイクショ</t>
    </rPh>
    <phoneticPr fontId="32"/>
  </si>
  <si>
    <t>051</t>
    <phoneticPr fontId="32"/>
  </si>
  <si>
    <t>6431</t>
    <phoneticPr fontId="32"/>
  </si>
  <si>
    <t>05</t>
    <phoneticPr fontId="32"/>
  </si>
  <si>
    <t>社会福祉</t>
    <phoneticPr fontId="5"/>
  </si>
  <si>
    <t>6431</t>
  </si>
  <si>
    <t>社会福祉（非営利）★</t>
  </si>
  <si>
    <t>031</t>
    <phoneticPr fontId="32"/>
  </si>
  <si>
    <t>03</t>
    <phoneticPr fontId="32"/>
  </si>
  <si>
    <t>社会福祉（国公立）★★</t>
  </si>
  <si>
    <t>社会保険・社会福祉</t>
  </si>
  <si>
    <t>643</t>
  </si>
  <si>
    <t>社会保険事業★★</t>
    <phoneticPr fontId="32"/>
  </si>
  <si>
    <t>保健衛生</t>
  </si>
  <si>
    <t>6421</t>
  </si>
  <si>
    <t>642</t>
  </si>
  <si>
    <t>保健衛生（国公立）★★</t>
  </si>
  <si>
    <t>医療（その他の医療サービス）</t>
    <rPh sb="0" eb="2">
      <t>イリョウ</t>
    </rPh>
    <rPh sb="5" eb="6">
      <t>タ</t>
    </rPh>
    <rPh sb="7" eb="9">
      <t>イリョウ</t>
    </rPh>
    <phoneticPr fontId="5"/>
  </si>
  <si>
    <t>6411</t>
  </si>
  <si>
    <t>医療（調剤）</t>
    <rPh sb="0" eb="2">
      <t>イリョウ</t>
    </rPh>
    <rPh sb="3" eb="5">
      <t>チョウザイ</t>
    </rPh>
    <phoneticPr fontId="32"/>
  </si>
  <si>
    <t>041</t>
    <phoneticPr fontId="32"/>
  </si>
  <si>
    <t>6411</t>
    <phoneticPr fontId="32"/>
  </si>
  <si>
    <t>04</t>
    <phoneticPr fontId="32"/>
  </si>
  <si>
    <t>医療（歯科診療）</t>
    <rPh sb="3" eb="5">
      <t>シカ</t>
    </rPh>
    <rPh sb="5" eb="7">
      <t>シンリョウ</t>
    </rPh>
    <phoneticPr fontId="5"/>
  </si>
  <si>
    <t>医療（入院外診療）</t>
    <rPh sb="3" eb="5">
      <t>ニュウイン</t>
    </rPh>
    <rPh sb="5" eb="6">
      <t>ガイ</t>
    </rPh>
    <rPh sb="6" eb="8">
      <t>シンリョウ</t>
    </rPh>
    <phoneticPr fontId="5"/>
  </si>
  <si>
    <t>医療</t>
  </si>
  <si>
    <t>641</t>
  </si>
  <si>
    <t>医療（入院診療）</t>
    <rPh sb="3" eb="5">
      <t>ニュウイン</t>
    </rPh>
    <rPh sb="5" eb="7">
      <t>シンリョウ</t>
    </rPh>
    <phoneticPr fontId="5"/>
  </si>
  <si>
    <t>企業内研究開発</t>
  </si>
  <si>
    <t>6322</t>
  </si>
  <si>
    <t>6322</t>
    <phoneticPr fontId="32"/>
  </si>
  <si>
    <t>人文・社会科学研究機関</t>
    <rPh sb="3" eb="5">
      <t>シャカイ</t>
    </rPh>
    <phoneticPr fontId="32"/>
  </si>
  <si>
    <t>061</t>
  </si>
  <si>
    <t>6321</t>
  </si>
  <si>
    <t>自然科学研究機関</t>
  </si>
  <si>
    <t>051</t>
  </si>
  <si>
    <t>05</t>
  </si>
  <si>
    <t>人文・社会科学研究機関（非営利）★</t>
    <rPh sb="3" eb="5">
      <t>シャカイ</t>
    </rPh>
    <phoneticPr fontId="32"/>
  </si>
  <si>
    <t>自然科学研究機関（非営利）★</t>
  </si>
  <si>
    <t>人文・社会科学研究機関（国公立）★★</t>
    <rPh sb="3" eb="5">
      <t>シャカイ</t>
    </rPh>
    <phoneticPr fontId="32"/>
  </si>
  <si>
    <t>研究</t>
    <rPh sb="0" eb="2">
      <t>ケンキュウ</t>
    </rPh>
    <phoneticPr fontId="32"/>
  </si>
  <si>
    <t>632</t>
    <phoneticPr fontId="5"/>
  </si>
  <si>
    <t>学術研究機関</t>
  </si>
  <si>
    <t>自然科学研究機関（国公立）★★</t>
  </si>
  <si>
    <t>その他の教育訓練機関</t>
  </si>
  <si>
    <t>6312</t>
  </si>
  <si>
    <t>その他の教育訓練機関（国公立）★★</t>
    <phoneticPr fontId="5"/>
  </si>
  <si>
    <t>社会教育（非営利）★</t>
  </si>
  <si>
    <t>社会教育・その他の教育</t>
  </si>
  <si>
    <t>社会教育（国公立）★★</t>
  </si>
  <si>
    <t>学校給食（私立）★</t>
    <rPh sb="2" eb="4">
      <t>キュウショク</t>
    </rPh>
    <phoneticPr fontId="32"/>
  </si>
  <si>
    <t>6311</t>
  </si>
  <si>
    <t>学校給食（国公立）★★</t>
    <rPh sb="2" eb="4">
      <t>キュウショク</t>
    </rPh>
    <phoneticPr fontId="32"/>
  </si>
  <si>
    <t>学校教育（私立）★</t>
  </si>
  <si>
    <t>6311</t>
    <phoneticPr fontId="32"/>
  </si>
  <si>
    <t>631</t>
  </si>
  <si>
    <t>学校教育</t>
  </si>
  <si>
    <t>学校教育（国公立）★★</t>
  </si>
  <si>
    <t>公務（地方）</t>
  </si>
  <si>
    <t>6112</t>
  </si>
  <si>
    <t>公務（地方）★★</t>
  </si>
  <si>
    <t>611</t>
  </si>
  <si>
    <t>公務（中央）</t>
  </si>
  <si>
    <t>6111</t>
  </si>
  <si>
    <t>公務（中央）★★</t>
  </si>
  <si>
    <t>出版</t>
    <rPh sb="0" eb="2">
      <t>シュッパン</t>
    </rPh>
    <phoneticPr fontId="5"/>
  </si>
  <si>
    <t>5951</t>
    <phoneticPr fontId="5"/>
  </si>
  <si>
    <t>新聞</t>
    <rPh sb="0" eb="2">
      <t>シンブン</t>
    </rPh>
    <phoneticPr fontId="5"/>
  </si>
  <si>
    <t>映像・音声・文字情報制作</t>
  </si>
  <si>
    <t>595</t>
  </si>
  <si>
    <t>5951</t>
  </si>
  <si>
    <t>映像・音声・文字情報制作（新聞・出版を除く。）</t>
    <rPh sb="0" eb="2">
      <t>エイゾウ</t>
    </rPh>
    <rPh sb="3" eb="5">
      <t>オンセイ</t>
    </rPh>
    <rPh sb="6" eb="8">
      <t>モジ</t>
    </rPh>
    <rPh sb="8" eb="10">
      <t>ジョウホウ</t>
    </rPh>
    <rPh sb="10" eb="12">
      <t>セイサク</t>
    </rPh>
    <rPh sb="13" eb="15">
      <t>シンブン</t>
    </rPh>
    <rPh sb="16" eb="18">
      <t>シュッパン</t>
    </rPh>
    <rPh sb="19" eb="20">
      <t>ノゾ</t>
    </rPh>
    <phoneticPr fontId="5"/>
  </si>
  <si>
    <t>インターネット附随サービス</t>
  </si>
  <si>
    <t>594</t>
  </si>
  <si>
    <t>5941</t>
  </si>
  <si>
    <t>インターネット附随サービス</t>
    <rPh sb="7" eb="9">
      <t>フズイ</t>
    </rPh>
    <phoneticPr fontId="5"/>
  </si>
  <si>
    <t>5941</t>
    <phoneticPr fontId="5"/>
  </si>
  <si>
    <t>情報処理・提供サービス</t>
  </si>
  <si>
    <t>012</t>
    <phoneticPr fontId="5"/>
  </si>
  <si>
    <t>5931</t>
    <phoneticPr fontId="5"/>
  </si>
  <si>
    <t>ソフトウェア業</t>
  </si>
  <si>
    <t>情報サービス</t>
  </si>
  <si>
    <t>593</t>
  </si>
  <si>
    <t>5931</t>
  </si>
  <si>
    <t>情報サービス</t>
    <phoneticPr fontId="32"/>
  </si>
  <si>
    <t>有線放送</t>
  </si>
  <si>
    <t>5921</t>
    <phoneticPr fontId="32"/>
  </si>
  <si>
    <t>民間放送</t>
  </si>
  <si>
    <t>放送</t>
  </si>
  <si>
    <t>592</t>
  </si>
  <si>
    <t>5921</t>
  </si>
  <si>
    <t>公共放送</t>
  </si>
  <si>
    <t>電気通信に附帯するサービス</t>
    <rPh sb="0" eb="2">
      <t>デンキ</t>
    </rPh>
    <rPh sb="2" eb="4">
      <t>ツウシン</t>
    </rPh>
    <rPh sb="5" eb="7">
      <t>フタイ</t>
    </rPh>
    <phoneticPr fontId="32"/>
  </si>
  <si>
    <t>5911</t>
    <phoneticPr fontId="32"/>
  </si>
  <si>
    <t>移動電気通信</t>
    <rPh sb="0" eb="2">
      <t>イドウ</t>
    </rPh>
    <rPh sb="2" eb="4">
      <t>デンキ</t>
    </rPh>
    <rPh sb="4" eb="6">
      <t>ツウシン</t>
    </rPh>
    <phoneticPr fontId="5"/>
  </si>
  <si>
    <t>5911</t>
    <phoneticPr fontId="5"/>
  </si>
  <si>
    <t>591</t>
  </si>
  <si>
    <t>通信</t>
    <phoneticPr fontId="32"/>
  </si>
  <si>
    <t>5911</t>
  </si>
  <si>
    <t>固定電気通信</t>
    <rPh sb="0" eb="2">
      <t>コテイ</t>
    </rPh>
    <rPh sb="2" eb="4">
      <t>デンキ</t>
    </rPh>
    <rPh sb="4" eb="6">
      <t>ツウシン</t>
    </rPh>
    <phoneticPr fontId="32"/>
  </si>
  <si>
    <t>郵便・信書便</t>
  </si>
  <si>
    <t>579</t>
  </si>
  <si>
    <t>5791</t>
  </si>
  <si>
    <t>郵便・信書便</t>
    <rPh sb="3" eb="5">
      <t>シンショ</t>
    </rPh>
    <rPh sb="5" eb="6">
      <t>ビン</t>
    </rPh>
    <phoneticPr fontId="5"/>
  </si>
  <si>
    <t>5791</t>
    <phoneticPr fontId="5"/>
  </si>
  <si>
    <t>旅行・その他の運輸附帯サービス</t>
    <rPh sb="9" eb="11">
      <t>フタイ</t>
    </rPh>
    <phoneticPr fontId="5"/>
  </si>
  <si>
    <t>5789</t>
    <phoneticPr fontId="32"/>
  </si>
  <si>
    <t>航空附帯サービス</t>
    <rPh sb="2" eb="4">
      <t>フタイ</t>
    </rPh>
    <phoneticPr fontId="5"/>
  </si>
  <si>
    <t>071</t>
  </si>
  <si>
    <t>5789</t>
  </si>
  <si>
    <t>07</t>
  </si>
  <si>
    <t>航空施設管理</t>
    <phoneticPr fontId="32"/>
  </si>
  <si>
    <t>航空施設管理（公営）★★</t>
    <phoneticPr fontId="32"/>
  </si>
  <si>
    <t>水運附帯サービス</t>
    <rPh sb="2" eb="4">
      <t>フタイ</t>
    </rPh>
    <phoneticPr fontId="5"/>
  </si>
  <si>
    <t>水運施設管理</t>
    <rPh sb="0" eb="2">
      <t>スイウン</t>
    </rPh>
    <rPh sb="2" eb="4">
      <t>シセツ</t>
    </rPh>
    <rPh sb="4" eb="6">
      <t>カンリ</t>
    </rPh>
    <phoneticPr fontId="32"/>
  </si>
  <si>
    <t>水運施設管理（国公営）★★</t>
    <rPh sb="7" eb="10">
      <t>コッコウエイ</t>
    </rPh>
    <phoneticPr fontId="32"/>
  </si>
  <si>
    <t>その他の運輸附帯サービス</t>
  </si>
  <si>
    <t>道路輸送施設提供</t>
  </si>
  <si>
    <t>運輸附帯サービス</t>
  </si>
  <si>
    <t>578</t>
  </si>
  <si>
    <t>こん包</t>
  </si>
  <si>
    <t>5781</t>
  </si>
  <si>
    <t>5781</t>
    <phoneticPr fontId="32"/>
  </si>
  <si>
    <t>倉庫</t>
  </si>
  <si>
    <t>577</t>
  </si>
  <si>
    <t>5771</t>
  </si>
  <si>
    <t>5771</t>
    <phoneticPr fontId="32"/>
  </si>
  <si>
    <t>貨物利用運送</t>
  </si>
  <si>
    <t>576</t>
  </si>
  <si>
    <t>5761</t>
  </si>
  <si>
    <t>貨物利用運送</t>
    <rPh sb="2" eb="4">
      <t>リヨウ</t>
    </rPh>
    <rPh sb="4" eb="6">
      <t>ウンソウ</t>
    </rPh>
    <phoneticPr fontId="5"/>
  </si>
  <si>
    <t>5761</t>
    <phoneticPr fontId="32"/>
  </si>
  <si>
    <t>航空機使用事業</t>
  </si>
  <si>
    <t>5751</t>
  </si>
  <si>
    <t>国内航空貨物輸送</t>
  </si>
  <si>
    <t>国内航空旅客輸送</t>
  </si>
  <si>
    <t>国際航空輸送</t>
  </si>
  <si>
    <t>5751</t>
    <phoneticPr fontId="32"/>
  </si>
  <si>
    <t>航空輸送</t>
  </si>
  <si>
    <t>575</t>
  </si>
  <si>
    <t>港湾運送</t>
  </si>
  <si>
    <t>5743</t>
  </si>
  <si>
    <t>5743</t>
    <phoneticPr fontId="32"/>
  </si>
  <si>
    <t>沿海・内水面貨物輸送</t>
  </si>
  <si>
    <t>5742</t>
    <phoneticPr fontId="32"/>
  </si>
  <si>
    <t>沿海・内水面旅客輸送</t>
  </si>
  <si>
    <t>沿海・内水面輸送</t>
  </si>
  <si>
    <t>5742</t>
  </si>
  <si>
    <t>水運</t>
  </si>
  <si>
    <t>574</t>
  </si>
  <si>
    <t>外洋輸送</t>
  </si>
  <si>
    <t>5741</t>
  </si>
  <si>
    <t>5741</t>
    <phoneticPr fontId="32"/>
  </si>
  <si>
    <t>自家輸送（貨物自動車）</t>
  </si>
  <si>
    <t>5732</t>
  </si>
  <si>
    <t>自家輸送（貨物自動車）</t>
    <rPh sb="2" eb="4">
      <t>ユソウ</t>
    </rPh>
    <rPh sb="7" eb="10">
      <t>ジドウシャ</t>
    </rPh>
    <phoneticPr fontId="5"/>
  </si>
  <si>
    <t>011P</t>
  </si>
  <si>
    <t>5732</t>
    <phoneticPr fontId="32"/>
  </si>
  <si>
    <t>01P</t>
  </si>
  <si>
    <t>（続き）運輸・郵便</t>
    <rPh sb="1" eb="2">
      <t>ツヅ</t>
    </rPh>
    <phoneticPr fontId="32"/>
  </si>
  <si>
    <t>自家輸送</t>
  </si>
  <si>
    <t>573</t>
  </si>
  <si>
    <t>自家輸送（旅客自動車）</t>
  </si>
  <si>
    <t>5731</t>
  </si>
  <si>
    <t>自家輸送（旅客自動車）</t>
    <rPh sb="2" eb="4">
      <t>ユソウ</t>
    </rPh>
    <rPh sb="7" eb="10">
      <t>ジドウシャ</t>
    </rPh>
    <phoneticPr fontId="5"/>
  </si>
  <si>
    <t>5731</t>
    <phoneticPr fontId="32"/>
  </si>
  <si>
    <t>道路貨物輸送（自家輸送を除く。）</t>
  </si>
  <si>
    <t>5722</t>
  </si>
  <si>
    <t>道路貨物輸送（自家輸送を除く。）</t>
    <rPh sb="7" eb="9">
      <t>ジカ</t>
    </rPh>
    <rPh sb="9" eb="11">
      <t>ユソウ</t>
    </rPh>
    <phoneticPr fontId="5"/>
  </si>
  <si>
    <t>5722</t>
    <phoneticPr fontId="32"/>
  </si>
  <si>
    <t>ハイヤー・タクシー</t>
  </si>
  <si>
    <t>5721</t>
    <phoneticPr fontId="32"/>
  </si>
  <si>
    <t>道路輸送（自家輸送を除く。）</t>
  </si>
  <si>
    <t>572</t>
  </si>
  <si>
    <t>道路旅客輸送</t>
  </si>
  <si>
    <t>5721</t>
  </si>
  <si>
    <t>バス</t>
  </si>
  <si>
    <t>鉄道貨物輸送</t>
  </si>
  <si>
    <t>5712</t>
  </si>
  <si>
    <t>5712</t>
    <phoneticPr fontId="32"/>
  </si>
  <si>
    <t>鉄道輸送</t>
  </si>
  <si>
    <t>571</t>
  </si>
  <si>
    <t>鉄道旅客輸送</t>
  </si>
  <si>
    <t>5711</t>
  </si>
  <si>
    <t>5711</t>
    <phoneticPr fontId="5"/>
  </si>
  <si>
    <t>住宅賃貸料（帰属家賃）</t>
  </si>
  <si>
    <t>553</t>
  </si>
  <si>
    <t>住宅賃貸料（帰属家賃）</t>
    <rPh sb="0" eb="2">
      <t>ジュウタク</t>
    </rPh>
    <rPh sb="2" eb="5">
      <t>チンタイリョウ</t>
    </rPh>
    <rPh sb="6" eb="8">
      <t>キゾク</t>
    </rPh>
    <rPh sb="8" eb="10">
      <t>ヤチン</t>
    </rPh>
    <phoneticPr fontId="5"/>
  </si>
  <si>
    <t>5531</t>
  </si>
  <si>
    <t>住宅賃貸料</t>
  </si>
  <si>
    <t>552</t>
  </si>
  <si>
    <t>住宅賃貸料</t>
    <phoneticPr fontId="5"/>
  </si>
  <si>
    <t>5521</t>
  </si>
  <si>
    <t>不動産賃貸業</t>
  </si>
  <si>
    <t>5511</t>
    <phoneticPr fontId="32"/>
  </si>
  <si>
    <t>不動産仲介及び賃貸</t>
  </si>
  <si>
    <t>551</t>
  </si>
  <si>
    <t>5511</t>
  </si>
  <si>
    <t>不動産仲介・管理業</t>
  </si>
  <si>
    <t>損害保険</t>
  </si>
  <si>
    <t>5312</t>
    <phoneticPr fontId="32"/>
  </si>
  <si>
    <t>保険</t>
  </si>
  <si>
    <t>5312</t>
  </si>
  <si>
    <t>生命保険</t>
  </si>
  <si>
    <t>民間金融（手数料）</t>
  </si>
  <si>
    <t>5311</t>
    <phoneticPr fontId="32"/>
  </si>
  <si>
    <t>公的金融（手数料）</t>
  </si>
  <si>
    <t>民間金融（ＦＩＳＩＭ）</t>
    <phoneticPr fontId="5"/>
  </si>
  <si>
    <t>公的金融（ＦＩＳＩＭ）</t>
    <phoneticPr fontId="5"/>
  </si>
  <si>
    <t>531</t>
  </si>
  <si>
    <t>金融</t>
  </si>
  <si>
    <t>5311</t>
  </si>
  <si>
    <t>小売</t>
  </si>
  <si>
    <t>5112</t>
  </si>
  <si>
    <t>511</t>
  </si>
  <si>
    <t>卸売</t>
  </si>
  <si>
    <t>5111</t>
  </si>
  <si>
    <t>4811</t>
    <phoneticPr fontId="5"/>
  </si>
  <si>
    <t>481</t>
  </si>
  <si>
    <t>4811</t>
  </si>
  <si>
    <t>廃棄物処理（公営）★★</t>
  </si>
  <si>
    <t>下水道★★</t>
    <phoneticPr fontId="32"/>
  </si>
  <si>
    <t>4711</t>
    <phoneticPr fontId="32"/>
  </si>
  <si>
    <t>工業用水</t>
  </si>
  <si>
    <t>471</t>
  </si>
  <si>
    <t>4711</t>
  </si>
  <si>
    <t>上水道・簡易水道</t>
  </si>
  <si>
    <t>熱供給業</t>
  </si>
  <si>
    <t>4622</t>
  </si>
  <si>
    <t>4622</t>
    <phoneticPr fontId="32"/>
  </si>
  <si>
    <t>ガス・熱供給</t>
  </si>
  <si>
    <t>462</t>
  </si>
  <si>
    <t>都市ガス</t>
  </si>
  <si>
    <t>4621</t>
  </si>
  <si>
    <t>4621</t>
    <phoneticPr fontId="32"/>
  </si>
  <si>
    <t>自家発電</t>
  </si>
  <si>
    <t>4611</t>
  </si>
  <si>
    <t>事業用発電（火力発電を除く。）</t>
    <rPh sb="0" eb="3">
      <t>ジギョウヨウ</t>
    </rPh>
    <rPh sb="3" eb="5">
      <t>ハツデン</t>
    </rPh>
    <rPh sb="6" eb="8">
      <t>カリョク</t>
    </rPh>
    <rPh sb="8" eb="10">
      <t>ハツデン</t>
    </rPh>
    <rPh sb="11" eb="12">
      <t>ノゾ</t>
    </rPh>
    <phoneticPr fontId="32"/>
  </si>
  <si>
    <t>4611</t>
    <phoneticPr fontId="32"/>
  </si>
  <si>
    <t>事業用火力発電</t>
    <rPh sb="0" eb="3">
      <t>ジギョウヨウ</t>
    </rPh>
    <rPh sb="3" eb="5">
      <t>カリョク</t>
    </rPh>
    <rPh sb="5" eb="7">
      <t>ハツデン</t>
    </rPh>
    <phoneticPr fontId="32"/>
  </si>
  <si>
    <t>電力</t>
  </si>
  <si>
    <t>461</t>
  </si>
  <si>
    <t>事業用電力</t>
  </si>
  <si>
    <t>001</t>
  </si>
  <si>
    <t>その他の土木建設</t>
  </si>
  <si>
    <t>4191</t>
  </si>
  <si>
    <t>電気通信施設建設</t>
  </si>
  <si>
    <t>電力施設建設</t>
  </si>
  <si>
    <t>419</t>
  </si>
  <si>
    <t>鉄道軌道建設</t>
    <phoneticPr fontId="32"/>
  </si>
  <si>
    <t>4191</t>
    <phoneticPr fontId="5"/>
  </si>
  <si>
    <t>農林関係公共事業</t>
  </si>
  <si>
    <t>4131</t>
  </si>
  <si>
    <t>河川・下水道・その他の公共事業</t>
  </si>
  <si>
    <t>公共事業</t>
  </si>
  <si>
    <t>413</t>
  </si>
  <si>
    <t>道路関係公共事業</t>
  </si>
  <si>
    <t>建設補修</t>
  </si>
  <si>
    <t>412</t>
  </si>
  <si>
    <t>4121</t>
  </si>
  <si>
    <t>非住宅建築（非木造）</t>
  </si>
  <si>
    <t>4112</t>
  </si>
  <si>
    <t>非住宅建築</t>
  </si>
  <si>
    <t>非住宅建築（木造）</t>
  </si>
  <si>
    <t>住宅建築（非木造）</t>
  </si>
  <si>
    <t>4111</t>
  </si>
  <si>
    <t>建築</t>
  </si>
  <si>
    <t>411</t>
  </si>
  <si>
    <t>住宅建築</t>
  </si>
  <si>
    <t>住宅建築（木造）</t>
  </si>
  <si>
    <t>再生資源回収・加工処理</t>
  </si>
  <si>
    <t>392</t>
  </si>
  <si>
    <t>3921</t>
  </si>
  <si>
    <t>再生資源回収・加工処理</t>
    <rPh sb="0" eb="2">
      <t>サイセイ</t>
    </rPh>
    <rPh sb="2" eb="4">
      <t>シゲン</t>
    </rPh>
    <rPh sb="4" eb="6">
      <t>カイシュウ</t>
    </rPh>
    <rPh sb="7" eb="9">
      <t>カコウ</t>
    </rPh>
    <rPh sb="9" eb="11">
      <t>ショリ</t>
    </rPh>
    <phoneticPr fontId="5"/>
  </si>
  <si>
    <t>3921</t>
    <phoneticPr fontId="5"/>
  </si>
  <si>
    <t>3919</t>
  </si>
  <si>
    <t>情報記録物</t>
  </si>
  <si>
    <t>061</t>
    <phoneticPr fontId="5"/>
  </si>
  <si>
    <t>畳・わら加工品</t>
  </si>
  <si>
    <t>筆記具・文具</t>
  </si>
  <si>
    <t>楽器</t>
  </si>
  <si>
    <t>時計</t>
  </si>
  <si>
    <t>3919</t>
    <phoneticPr fontId="5"/>
  </si>
  <si>
    <t>身辺細貨品</t>
  </si>
  <si>
    <t>運動用品</t>
  </si>
  <si>
    <t>3911</t>
  </si>
  <si>
    <t>その他の製造工業製品（３／３）</t>
  </si>
  <si>
    <t>391</t>
  </si>
  <si>
    <t>がん具・運動用品</t>
  </si>
  <si>
    <t>がん具</t>
    <phoneticPr fontId="5"/>
  </si>
  <si>
    <t>他に分類されない輸送機械</t>
    <rPh sb="0" eb="1">
      <t>タ</t>
    </rPh>
    <rPh sb="2" eb="4">
      <t>ブンルイ</t>
    </rPh>
    <rPh sb="8" eb="10">
      <t>ユソウ</t>
    </rPh>
    <rPh sb="10" eb="12">
      <t>キカイ</t>
    </rPh>
    <phoneticPr fontId="32"/>
  </si>
  <si>
    <t>3599</t>
    <phoneticPr fontId="5"/>
  </si>
  <si>
    <t>産業用運搬車両</t>
  </si>
  <si>
    <t>091</t>
  </si>
  <si>
    <t>その他の輸送機械</t>
  </si>
  <si>
    <t>3599</t>
  </si>
  <si>
    <t>自転車</t>
  </si>
  <si>
    <t>航空機修理</t>
  </si>
  <si>
    <t>3592</t>
    <phoneticPr fontId="5"/>
  </si>
  <si>
    <t>航空機・同修理</t>
  </si>
  <si>
    <t>3592</t>
  </si>
  <si>
    <t>航空機</t>
  </si>
  <si>
    <t>鉄道車両修理</t>
  </si>
  <si>
    <t>3591</t>
    <phoneticPr fontId="5"/>
  </si>
  <si>
    <t>その他の輸送機械・同修理</t>
  </si>
  <si>
    <t>359</t>
  </si>
  <si>
    <t>鉄道車両・同修理</t>
  </si>
  <si>
    <t>3591</t>
  </si>
  <si>
    <t>鉄道車両</t>
  </si>
  <si>
    <t>船舶修理</t>
  </si>
  <si>
    <t>3541</t>
    <phoneticPr fontId="5"/>
  </si>
  <si>
    <t>舶用内燃機関</t>
  </si>
  <si>
    <t>その他の船舶</t>
  </si>
  <si>
    <t>船舶・同修理</t>
  </si>
  <si>
    <t>354</t>
  </si>
  <si>
    <t>3541</t>
  </si>
  <si>
    <t>鋼船</t>
  </si>
  <si>
    <t>自動車部品</t>
  </si>
  <si>
    <t>3531</t>
    <phoneticPr fontId="5"/>
  </si>
  <si>
    <t>自動車部品・同附属品</t>
  </si>
  <si>
    <t>353</t>
  </si>
  <si>
    <t>3531</t>
  </si>
  <si>
    <t>自動車用内燃機関</t>
    <phoneticPr fontId="5"/>
  </si>
  <si>
    <t>二輪自動車</t>
  </si>
  <si>
    <t>3522</t>
  </si>
  <si>
    <t>3522</t>
    <phoneticPr fontId="5"/>
  </si>
  <si>
    <t>その他の自動車</t>
  </si>
  <si>
    <t>352</t>
  </si>
  <si>
    <t>トラック・バス・その他の自動車</t>
  </si>
  <si>
    <t>3521</t>
  </si>
  <si>
    <t>3521</t>
    <phoneticPr fontId="5"/>
  </si>
  <si>
    <t>乗用車</t>
  </si>
  <si>
    <t>351</t>
  </si>
  <si>
    <t>3511</t>
  </si>
  <si>
    <t>3511</t>
    <phoneticPr fontId="5"/>
  </si>
  <si>
    <t>電子計算機附属装置</t>
    <rPh sb="5" eb="7">
      <t>フゾク</t>
    </rPh>
    <phoneticPr fontId="5"/>
  </si>
  <si>
    <t>3421</t>
    <phoneticPr fontId="5"/>
  </si>
  <si>
    <t>電子計算機本体（パソコンを除く。）</t>
    <rPh sb="0" eb="2">
      <t>デンシ</t>
    </rPh>
    <rPh sb="2" eb="5">
      <t>ケイサンキ</t>
    </rPh>
    <rPh sb="5" eb="7">
      <t>ホンタイ</t>
    </rPh>
    <phoneticPr fontId="5"/>
  </si>
  <si>
    <t>電子計算機・同附属装置</t>
  </si>
  <si>
    <t>342</t>
  </si>
  <si>
    <t>3421</t>
  </si>
  <si>
    <t>パーソナルコンピュータ</t>
    <phoneticPr fontId="5"/>
  </si>
  <si>
    <t>電気音響機器</t>
  </si>
  <si>
    <t>3412</t>
  </si>
  <si>
    <t>映像・音響機器</t>
  </si>
  <si>
    <t>ビデオ機器・デジタルカメラ</t>
  </si>
  <si>
    <t>3412</t>
    <phoneticPr fontId="32"/>
  </si>
  <si>
    <t>その他の電気通信機器</t>
  </si>
  <si>
    <t>3411</t>
    <phoneticPr fontId="32"/>
  </si>
  <si>
    <t>3411</t>
  </si>
  <si>
    <t>ラジオ・テレビ受信機</t>
  </si>
  <si>
    <t>無線電気通信機器（携帯電話機を除く。）</t>
    <rPh sb="9" eb="11">
      <t>ケイタイ</t>
    </rPh>
    <rPh sb="11" eb="13">
      <t>デンワ</t>
    </rPh>
    <rPh sb="13" eb="14">
      <t>キ</t>
    </rPh>
    <phoneticPr fontId="5"/>
  </si>
  <si>
    <t>携帯電話機</t>
    <rPh sb="0" eb="2">
      <t>ケイタイ</t>
    </rPh>
    <rPh sb="2" eb="4">
      <t>デンワ</t>
    </rPh>
    <rPh sb="4" eb="5">
      <t>キ</t>
    </rPh>
    <phoneticPr fontId="5"/>
  </si>
  <si>
    <t>通信・映像・音響機器</t>
  </si>
  <si>
    <t>341</t>
  </si>
  <si>
    <t>通信機器</t>
  </si>
  <si>
    <t>有線電気通信機器</t>
  </si>
  <si>
    <t>3411</t>
    <phoneticPr fontId="5"/>
  </si>
  <si>
    <t>その他の電気機械器具</t>
  </si>
  <si>
    <t>3399</t>
    <phoneticPr fontId="5"/>
  </si>
  <si>
    <t>電池</t>
  </si>
  <si>
    <t>電気照明器具</t>
  </si>
  <si>
    <t>その他の電気機械</t>
  </si>
  <si>
    <t>339</t>
  </si>
  <si>
    <t>3399</t>
  </si>
  <si>
    <t>電球類</t>
  </si>
  <si>
    <t>電気計測器</t>
  </si>
  <si>
    <t>3332</t>
  </si>
  <si>
    <t>3332</t>
    <phoneticPr fontId="5"/>
  </si>
  <si>
    <t>電子応用装置・電気計測器</t>
  </si>
  <si>
    <t>333</t>
  </si>
  <si>
    <t>電子応用装置</t>
  </si>
  <si>
    <t>3331</t>
  </si>
  <si>
    <t>3331</t>
    <phoneticPr fontId="5"/>
  </si>
  <si>
    <t>民生用電気機器（エアコンを除く。）</t>
    <rPh sb="0" eb="2">
      <t>ミンセイ</t>
    </rPh>
    <rPh sb="2" eb="3">
      <t>ヨウ</t>
    </rPh>
    <rPh sb="3" eb="5">
      <t>デンキ</t>
    </rPh>
    <rPh sb="5" eb="7">
      <t>キキ</t>
    </rPh>
    <phoneticPr fontId="5"/>
  </si>
  <si>
    <t>3321</t>
    <phoneticPr fontId="5"/>
  </si>
  <si>
    <t>民生用電気機器</t>
  </si>
  <si>
    <t>332</t>
  </si>
  <si>
    <t>3321</t>
  </si>
  <si>
    <t>民生用エアコンディショナ</t>
    <rPh sb="0" eb="2">
      <t>ミンセイ</t>
    </rPh>
    <rPh sb="2" eb="3">
      <t>ヨウ</t>
    </rPh>
    <phoneticPr fontId="5"/>
  </si>
  <si>
    <t>その他の産業用電気機器</t>
    <rPh sb="7" eb="9">
      <t>デンキ</t>
    </rPh>
    <rPh sb="9" eb="11">
      <t>キキ</t>
    </rPh>
    <phoneticPr fontId="5"/>
  </si>
  <si>
    <t>3311</t>
  </si>
  <si>
    <t>3311</t>
    <phoneticPr fontId="5"/>
  </si>
  <si>
    <t>内燃機関電装品</t>
    <rPh sb="0" eb="2">
      <t>ナイネン</t>
    </rPh>
    <rPh sb="2" eb="4">
      <t>キカン</t>
    </rPh>
    <rPh sb="4" eb="7">
      <t>デンソウヒン</t>
    </rPh>
    <phoneticPr fontId="5"/>
  </si>
  <si>
    <t>配線器具</t>
    <rPh sb="0" eb="2">
      <t>ハイセン</t>
    </rPh>
    <rPh sb="2" eb="4">
      <t>キグ</t>
    </rPh>
    <phoneticPr fontId="5"/>
  </si>
  <si>
    <t>開閉制御装置・配電盤</t>
    <phoneticPr fontId="5"/>
  </si>
  <si>
    <t>変圧器・変成器</t>
  </si>
  <si>
    <t>電動機</t>
  </si>
  <si>
    <t>発電機器</t>
  </si>
  <si>
    <t>産業用電気機器</t>
  </si>
  <si>
    <t>331</t>
  </si>
  <si>
    <t>回転電気機械</t>
  </si>
  <si>
    <t>その他の電子部品</t>
    <rPh sb="6" eb="7">
      <t>ブ</t>
    </rPh>
    <phoneticPr fontId="5"/>
  </si>
  <si>
    <t>3299</t>
    <phoneticPr fontId="5"/>
  </si>
  <si>
    <t>電子回路</t>
    <rPh sb="0" eb="2">
      <t>デンシ</t>
    </rPh>
    <rPh sb="2" eb="4">
      <t>カイロ</t>
    </rPh>
    <phoneticPr fontId="5"/>
  </si>
  <si>
    <t>その他の電子部品</t>
  </si>
  <si>
    <t>329</t>
  </si>
  <si>
    <t>3299</t>
  </si>
  <si>
    <t>記録メディア</t>
    <rPh sb="0" eb="2">
      <t>キロク</t>
    </rPh>
    <phoneticPr fontId="32"/>
  </si>
  <si>
    <t>3299</t>
    <phoneticPr fontId="32"/>
  </si>
  <si>
    <t>フラットパネル・電子管</t>
    <rPh sb="8" eb="11">
      <t>デンシカン</t>
    </rPh>
    <phoneticPr fontId="32"/>
  </si>
  <si>
    <t>3211</t>
    <phoneticPr fontId="32"/>
  </si>
  <si>
    <t>液晶パネル</t>
    <phoneticPr fontId="5"/>
  </si>
  <si>
    <t>3211</t>
  </si>
  <si>
    <t>集積回路</t>
  </si>
  <si>
    <t>電子デバイス</t>
  </si>
  <si>
    <t>321</t>
  </si>
  <si>
    <t>半導体素子</t>
  </si>
  <si>
    <t>3211</t>
    <phoneticPr fontId="5"/>
  </si>
  <si>
    <t>武器</t>
  </si>
  <si>
    <t>3116</t>
  </si>
  <si>
    <t>3116</t>
    <phoneticPr fontId="5"/>
  </si>
  <si>
    <t>光学機械・レンズ</t>
  </si>
  <si>
    <t>3115</t>
  </si>
  <si>
    <t>光学機械・レンズ</t>
    <rPh sb="0" eb="2">
      <t>コウガク</t>
    </rPh>
    <rPh sb="2" eb="4">
      <t>キカイ</t>
    </rPh>
    <phoneticPr fontId="5"/>
  </si>
  <si>
    <t>3115</t>
    <phoneticPr fontId="5"/>
  </si>
  <si>
    <t>医療用機械器具</t>
  </si>
  <si>
    <t>3114</t>
  </si>
  <si>
    <t>3114</t>
    <phoneticPr fontId="5"/>
  </si>
  <si>
    <t>計測機器</t>
  </si>
  <si>
    <t>3113</t>
  </si>
  <si>
    <t>計測機器</t>
    <rPh sb="0" eb="2">
      <t>ケイソク</t>
    </rPh>
    <rPh sb="2" eb="4">
      <t>キキ</t>
    </rPh>
    <phoneticPr fontId="5"/>
  </si>
  <si>
    <t>3113</t>
    <phoneticPr fontId="5"/>
  </si>
  <si>
    <t>その他のサービス用機器</t>
    <phoneticPr fontId="5"/>
  </si>
  <si>
    <t>019</t>
  </si>
  <si>
    <t>3112</t>
  </si>
  <si>
    <t>娯楽用機器</t>
  </si>
  <si>
    <t>自動販売機</t>
  </si>
  <si>
    <t>サービス用・娯楽用機器</t>
  </si>
  <si>
    <t>サービス用・娯楽用機器</t>
    <rPh sb="6" eb="9">
      <t>ゴラクヨウ</t>
    </rPh>
    <phoneticPr fontId="32"/>
  </si>
  <si>
    <t>その他の事務用機械</t>
  </si>
  <si>
    <t>3111</t>
    <phoneticPr fontId="5"/>
  </si>
  <si>
    <t>3111</t>
  </si>
  <si>
    <t>311</t>
  </si>
  <si>
    <t>事務用機械</t>
  </si>
  <si>
    <t>複写機</t>
  </si>
  <si>
    <t>その他の生産用機械</t>
    <rPh sb="4" eb="7">
      <t>セイサンヨウ</t>
    </rPh>
    <rPh sb="7" eb="9">
      <t>キカイ</t>
    </rPh>
    <phoneticPr fontId="5"/>
  </si>
  <si>
    <t>3019</t>
    <phoneticPr fontId="5"/>
  </si>
  <si>
    <t>ロボット</t>
    <phoneticPr fontId="32"/>
  </si>
  <si>
    <t>真空装置・真空機器</t>
    <rPh sb="0" eb="2">
      <t>シンクウ</t>
    </rPh>
    <rPh sb="2" eb="4">
      <t>ソウチ</t>
    </rPh>
    <rPh sb="5" eb="7">
      <t>シンクウ</t>
    </rPh>
    <rPh sb="7" eb="9">
      <t>キキ</t>
    </rPh>
    <phoneticPr fontId="5"/>
  </si>
  <si>
    <t>その他の生産用機械</t>
  </si>
  <si>
    <t>3019</t>
  </si>
  <si>
    <t>金型</t>
  </si>
  <si>
    <t>半導体製造装置</t>
  </si>
  <si>
    <t>3017</t>
  </si>
  <si>
    <t>3017</t>
    <phoneticPr fontId="5"/>
  </si>
  <si>
    <t>機械工具</t>
  </si>
  <si>
    <t>3016</t>
    <phoneticPr fontId="5"/>
  </si>
  <si>
    <t>金属加工機械</t>
  </si>
  <si>
    <t>3016</t>
  </si>
  <si>
    <t>金属工作機械</t>
  </si>
  <si>
    <t>プラスチック加工機械</t>
    <phoneticPr fontId="5"/>
  </si>
  <si>
    <t>022</t>
    <phoneticPr fontId="5"/>
  </si>
  <si>
    <t>3015</t>
    <phoneticPr fontId="5"/>
  </si>
  <si>
    <t>鋳造装置</t>
    <phoneticPr fontId="5"/>
  </si>
  <si>
    <t>鋳造装置・プラスチック加工機械</t>
    <phoneticPr fontId="5"/>
  </si>
  <si>
    <t>基礎素材産業用機械</t>
  </si>
  <si>
    <t>3015</t>
  </si>
  <si>
    <t>化学機械</t>
  </si>
  <si>
    <t>包装・荷造機械</t>
    <rPh sb="0" eb="2">
      <t>ホウソウ</t>
    </rPh>
    <rPh sb="3" eb="4">
      <t>ニ</t>
    </rPh>
    <rPh sb="4" eb="5">
      <t>ヅクリ</t>
    </rPh>
    <rPh sb="5" eb="7">
      <t>キカイ</t>
    </rPh>
    <phoneticPr fontId="5"/>
  </si>
  <si>
    <t>015</t>
    <phoneticPr fontId="5"/>
  </si>
  <si>
    <t>3014</t>
    <phoneticPr fontId="5"/>
  </si>
  <si>
    <t>印刷・製本・紙工機械</t>
    <phoneticPr fontId="5"/>
  </si>
  <si>
    <t>014</t>
    <phoneticPr fontId="5"/>
  </si>
  <si>
    <t>パルプ装置・製紙機械</t>
  </si>
  <si>
    <t>013</t>
    <phoneticPr fontId="5"/>
  </si>
  <si>
    <t>木材加工機械</t>
    <rPh sb="0" eb="2">
      <t>モクザイ</t>
    </rPh>
    <rPh sb="2" eb="4">
      <t>カコウ</t>
    </rPh>
    <phoneticPr fontId="5"/>
  </si>
  <si>
    <t>食品機械・同装置</t>
    <rPh sb="5" eb="6">
      <t>ドウ</t>
    </rPh>
    <rPh sb="6" eb="8">
      <t>ソウチ</t>
    </rPh>
    <phoneticPr fontId="5"/>
  </si>
  <si>
    <t>生活関連産業用機械</t>
  </si>
  <si>
    <t>3014</t>
  </si>
  <si>
    <t>生活関連産業用機械</t>
    <rPh sb="7" eb="9">
      <t>キカイ</t>
    </rPh>
    <phoneticPr fontId="5"/>
  </si>
  <si>
    <t>繊維機械</t>
  </si>
  <si>
    <t>3013</t>
  </si>
  <si>
    <t>3013</t>
    <phoneticPr fontId="5"/>
  </si>
  <si>
    <t>建設・鉱山機械</t>
  </si>
  <si>
    <t>3012</t>
  </si>
  <si>
    <t>建設・鉱山機械</t>
    <rPh sb="0" eb="2">
      <t>ケンセツ</t>
    </rPh>
    <rPh sb="3" eb="5">
      <t>コウザン</t>
    </rPh>
    <phoneticPr fontId="5"/>
  </si>
  <si>
    <t>3012</t>
    <phoneticPr fontId="5"/>
  </si>
  <si>
    <t>301</t>
  </si>
  <si>
    <t>農業用機械</t>
  </si>
  <si>
    <t>3011</t>
  </si>
  <si>
    <t>農業用機械</t>
    <rPh sb="2" eb="3">
      <t>ヨウ</t>
    </rPh>
    <phoneticPr fontId="5"/>
  </si>
  <si>
    <t>3011</t>
    <phoneticPr fontId="5"/>
  </si>
  <si>
    <t>他に分類されないはん用機械</t>
    <rPh sb="0" eb="1">
      <t>タ</t>
    </rPh>
    <rPh sb="2" eb="4">
      <t>ブンルイ</t>
    </rPh>
    <rPh sb="10" eb="11">
      <t>ヨウ</t>
    </rPh>
    <rPh sb="11" eb="13">
      <t>キカイ</t>
    </rPh>
    <phoneticPr fontId="5"/>
  </si>
  <si>
    <t>2919</t>
    <phoneticPr fontId="5"/>
  </si>
  <si>
    <t>動力伝導装置</t>
    <rPh sb="0" eb="2">
      <t>ドウリョク</t>
    </rPh>
    <rPh sb="2" eb="4">
      <t>デンドウ</t>
    </rPh>
    <rPh sb="4" eb="6">
      <t>ソウチ</t>
    </rPh>
    <phoneticPr fontId="5"/>
  </si>
  <si>
    <t>091</t>
    <phoneticPr fontId="5"/>
  </si>
  <si>
    <t>その他のはん用機械</t>
    <rPh sb="2" eb="3">
      <t>タ</t>
    </rPh>
    <rPh sb="6" eb="7">
      <t>ヨウ</t>
    </rPh>
    <rPh sb="7" eb="9">
      <t>キカイ</t>
    </rPh>
    <phoneticPr fontId="5"/>
  </si>
  <si>
    <t>その他のはん用機械</t>
  </si>
  <si>
    <t>2919</t>
  </si>
  <si>
    <t>ベアリング</t>
  </si>
  <si>
    <t>冷凍機・温湿調整装置</t>
  </si>
  <si>
    <t>2914</t>
  </si>
  <si>
    <t>2914</t>
    <phoneticPr fontId="5"/>
  </si>
  <si>
    <t>運搬機械</t>
  </si>
  <si>
    <t>2913</t>
  </si>
  <si>
    <t>2913</t>
    <phoneticPr fontId="5"/>
  </si>
  <si>
    <t>ポンプ・圧縮機</t>
  </si>
  <si>
    <t>2912</t>
  </si>
  <si>
    <t>ポンプ・圧縮機</t>
    <phoneticPr fontId="5"/>
  </si>
  <si>
    <t>2912</t>
    <phoneticPr fontId="5"/>
  </si>
  <si>
    <t>原動機</t>
  </si>
  <si>
    <t>2911</t>
    <phoneticPr fontId="5"/>
  </si>
  <si>
    <t>タービン</t>
  </si>
  <si>
    <t>291</t>
  </si>
  <si>
    <t>ボイラ・原動機</t>
  </si>
  <si>
    <t>2911</t>
  </si>
  <si>
    <t>ボイラ</t>
  </si>
  <si>
    <t>他に分類されない金属製品</t>
    <rPh sb="0" eb="1">
      <t>タ</t>
    </rPh>
    <rPh sb="2" eb="4">
      <t>ブンルイ</t>
    </rPh>
    <rPh sb="8" eb="10">
      <t>キンゾク</t>
    </rPh>
    <rPh sb="10" eb="12">
      <t>セイヒン</t>
    </rPh>
    <phoneticPr fontId="32"/>
  </si>
  <si>
    <t>2899</t>
  </si>
  <si>
    <t>金属線製品</t>
  </si>
  <si>
    <t>092</t>
  </si>
  <si>
    <t>金属プレス製品</t>
  </si>
  <si>
    <t>その他の金属製品</t>
  </si>
  <si>
    <t>刃物・道具類</t>
    <phoneticPr fontId="5"/>
  </si>
  <si>
    <t>033</t>
  </si>
  <si>
    <t>粉末や金製品</t>
    <phoneticPr fontId="5"/>
  </si>
  <si>
    <t>032</t>
  </si>
  <si>
    <t>配管工事附属品</t>
    <rPh sb="4" eb="6">
      <t>フゾク</t>
    </rPh>
    <phoneticPr fontId="32"/>
  </si>
  <si>
    <t>配管工事附属品・粉末や金製品・道具類</t>
    <rPh sb="4" eb="6">
      <t>フゾク</t>
    </rPh>
    <phoneticPr fontId="5"/>
  </si>
  <si>
    <t>金属製容器・製缶板金製品</t>
    <phoneticPr fontId="5"/>
  </si>
  <si>
    <t>ボルト・ナット・リベット・スプリング</t>
    <phoneticPr fontId="5"/>
  </si>
  <si>
    <t>289</t>
  </si>
  <si>
    <t>ガス・石油機器・暖房・調理装置</t>
    <phoneticPr fontId="32"/>
  </si>
  <si>
    <t>2891</t>
  </si>
  <si>
    <t>ガス・石油機器・暖房・調理装置</t>
    <rPh sb="8" eb="10">
      <t>ダンボウ</t>
    </rPh>
    <rPh sb="11" eb="13">
      <t>チョウリ</t>
    </rPh>
    <rPh sb="13" eb="15">
      <t>ソウチ</t>
    </rPh>
    <phoneticPr fontId="5"/>
  </si>
  <si>
    <t>建築用金属製品</t>
  </si>
  <si>
    <t>2812</t>
  </si>
  <si>
    <t>建設用・建築用金属製品</t>
    <phoneticPr fontId="32"/>
  </si>
  <si>
    <t>281</t>
  </si>
  <si>
    <t>建設用金属製品</t>
  </si>
  <si>
    <t>2811</t>
  </si>
  <si>
    <t>その他の非鉄金属製品</t>
  </si>
  <si>
    <t>2729</t>
    <phoneticPr fontId="5"/>
  </si>
  <si>
    <t>核燃料</t>
  </si>
  <si>
    <t>非鉄金属素形材</t>
  </si>
  <si>
    <t>アルミ圧延製品</t>
  </si>
  <si>
    <t>2729</t>
  </si>
  <si>
    <t>伸銅品</t>
  </si>
  <si>
    <t>光ファイバケーブル</t>
  </si>
  <si>
    <t>2721</t>
  </si>
  <si>
    <t>非鉄金属加工製品</t>
  </si>
  <si>
    <t>272</t>
  </si>
  <si>
    <t>電線・ケーブル</t>
  </si>
  <si>
    <t>非鉄金属屑</t>
  </si>
  <si>
    <t>2712</t>
    <phoneticPr fontId="5"/>
  </si>
  <si>
    <t>011P</t>
    <phoneticPr fontId="5"/>
  </si>
  <si>
    <t>2712</t>
  </si>
  <si>
    <t>その他の非鉄金属地金</t>
  </si>
  <si>
    <t>2711</t>
  </si>
  <si>
    <t>アルミニウム（再生を含む。）</t>
    <phoneticPr fontId="32"/>
  </si>
  <si>
    <t>鉛・亜鉛（再生を含む。）</t>
    <phoneticPr fontId="32"/>
  </si>
  <si>
    <t>非鉄金属製錬・精製</t>
  </si>
  <si>
    <t>271</t>
  </si>
  <si>
    <t>銅</t>
  </si>
  <si>
    <t>その他の鉄鋼製品</t>
  </si>
  <si>
    <t>2699</t>
    <phoneticPr fontId="5"/>
  </si>
  <si>
    <t>269</t>
  </si>
  <si>
    <t>2699</t>
  </si>
  <si>
    <t>鉄鋼シャースリット業</t>
  </si>
  <si>
    <t>鍛工品（鉄）</t>
  </si>
  <si>
    <t>2631</t>
  </si>
  <si>
    <t>鋳鉄品</t>
  </si>
  <si>
    <t>鋳鉄品・鍛工品（鉄）</t>
    <phoneticPr fontId="32"/>
  </si>
  <si>
    <t>鋳鉄管</t>
  </si>
  <si>
    <t>鋳鋼</t>
  </si>
  <si>
    <t>鍛鋼</t>
  </si>
  <si>
    <t>鋳鍛造品（鉄）</t>
    <phoneticPr fontId="32"/>
  </si>
  <si>
    <t>263</t>
  </si>
  <si>
    <t>鋳鍛鋼</t>
  </si>
  <si>
    <t>めっき鋼材</t>
  </si>
  <si>
    <t>2623</t>
  </si>
  <si>
    <t>特殊鋼冷間仕上鋼材</t>
    <rPh sb="0" eb="2">
      <t>トクシュ</t>
    </rPh>
    <rPh sb="2" eb="3">
      <t>コウ</t>
    </rPh>
    <phoneticPr fontId="5"/>
  </si>
  <si>
    <t>2623</t>
    <phoneticPr fontId="5"/>
  </si>
  <si>
    <t>普通鋼冷間仕上鋼材</t>
    <rPh sb="0" eb="2">
      <t>フツウ</t>
    </rPh>
    <rPh sb="2" eb="3">
      <t>コウ</t>
    </rPh>
    <rPh sb="3" eb="5">
      <t>レイカン</t>
    </rPh>
    <phoneticPr fontId="5"/>
  </si>
  <si>
    <t>冷延・めっき鋼材</t>
  </si>
  <si>
    <t>冷間仕上鋼材</t>
  </si>
  <si>
    <t>特殊鋼鋼管</t>
  </si>
  <si>
    <t>2622</t>
  </si>
  <si>
    <t>普通鋼鋼管</t>
  </si>
  <si>
    <t>鋼管</t>
  </si>
  <si>
    <t>特殊鋼熱間圧延鋼材</t>
  </si>
  <si>
    <t>016</t>
  </si>
  <si>
    <t>2621</t>
  </si>
  <si>
    <t>その他の普通鋼熱間圧延鋼材</t>
  </si>
  <si>
    <t>普通鋼小棒</t>
  </si>
  <si>
    <t>普通鋼鋼帯</t>
  </si>
  <si>
    <t>普通鋼鋼板</t>
  </si>
  <si>
    <t>普通鋼形鋼</t>
  </si>
  <si>
    <t>鋼材</t>
  </si>
  <si>
    <t>262</t>
  </si>
  <si>
    <t>熱間圧延鋼材</t>
  </si>
  <si>
    <t>鉄屑</t>
    <phoneticPr fontId="32"/>
  </si>
  <si>
    <t>2612</t>
    <phoneticPr fontId="5"/>
  </si>
  <si>
    <t>2612</t>
  </si>
  <si>
    <t>粗鋼（電気炉）</t>
  </si>
  <si>
    <t>2611</t>
  </si>
  <si>
    <t>粗鋼（転炉）</t>
  </si>
  <si>
    <t>フェロアロイ</t>
  </si>
  <si>
    <t>銑鉄・粗鋼</t>
  </si>
  <si>
    <t>261</t>
  </si>
  <si>
    <t>銑鉄</t>
  </si>
  <si>
    <t>その他の窯業・土石製品</t>
  </si>
  <si>
    <t>2599</t>
  </si>
  <si>
    <t>研磨材</t>
  </si>
  <si>
    <t>炭素・黒鉛製品</t>
    <phoneticPr fontId="32"/>
  </si>
  <si>
    <t>その他の建設用土石製品</t>
  </si>
  <si>
    <t>2591</t>
    <phoneticPr fontId="5"/>
  </si>
  <si>
    <t>259</t>
  </si>
  <si>
    <t>建設用土石製品</t>
  </si>
  <si>
    <t>2591</t>
  </si>
  <si>
    <t>耐火物</t>
  </si>
  <si>
    <t>日用陶磁器</t>
  </si>
  <si>
    <t>2531</t>
  </si>
  <si>
    <t>工業用陶磁器</t>
  </si>
  <si>
    <t>建設用陶磁器</t>
  </si>
  <si>
    <t>陶磁器</t>
  </si>
  <si>
    <t>253</t>
  </si>
  <si>
    <t>セメント製品</t>
  </si>
  <si>
    <t>2521</t>
    <phoneticPr fontId="5"/>
  </si>
  <si>
    <t>生コンクリート</t>
  </si>
  <si>
    <t>セメント・セメント製品</t>
  </si>
  <si>
    <t>252</t>
  </si>
  <si>
    <t>2521</t>
  </si>
  <si>
    <t>セメント</t>
  </si>
  <si>
    <t>他に分類されないガラス製品</t>
    <rPh sb="0" eb="1">
      <t>タ</t>
    </rPh>
    <rPh sb="2" eb="4">
      <t>ブンルイ</t>
    </rPh>
    <rPh sb="11" eb="13">
      <t>セイヒン</t>
    </rPh>
    <phoneticPr fontId="32"/>
  </si>
  <si>
    <t>2511</t>
    <phoneticPr fontId="5"/>
  </si>
  <si>
    <t>ガラス製加工素材</t>
  </si>
  <si>
    <t>その他のガラス製品</t>
  </si>
  <si>
    <t>ガラス繊維・同製品</t>
  </si>
  <si>
    <t>安全ガラス・複層ガラス</t>
  </si>
  <si>
    <t>2511</t>
  </si>
  <si>
    <t>板ガラス</t>
  </si>
  <si>
    <t>ガラス・ガラス製品</t>
  </si>
  <si>
    <t>251</t>
  </si>
  <si>
    <t>板ガラス・安全ガラス</t>
  </si>
  <si>
    <t>かばん・袋物・その他の革製品</t>
  </si>
  <si>
    <t>012</t>
    <phoneticPr fontId="32"/>
  </si>
  <si>
    <t>2312</t>
  </si>
  <si>
    <t>製革・毛皮</t>
  </si>
  <si>
    <t>なめし革・革製品・毛皮（革製履物を除く。）</t>
    <phoneticPr fontId="32"/>
  </si>
  <si>
    <t>2312</t>
    <phoneticPr fontId="32"/>
  </si>
  <si>
    <t>その他の製造工業製品（２／３）</t>
    <phoneticPr fontId="5"/>
  </si>
  <si>
    <t>なめし革・革製品・毛皮</t>
    <phoneticPr fontId="32"/>
  </si>
  <si>
    <t>231</t>
  </si>
  <si>
    <t>革製履物</t>
  </si>
  <si>
    <t>2311</t>
  </si>
  <si>
    <t>2311</t>
    <phoneticPr fontId="5"/>
  </si>
  <si>
    <t>他に分類されないゴム製品</t>
    <rPh sb="0" eb="1">
      <t>ホカ</t>
    </rPh>
    <rPh sb="2" eb="4">
      <t>ブンルイ</t>
    </rPh>
    <rPh sb="10" eb="12">
      <t>セイヒン</t>
    </rPh>
    <phoneticPr fontId="32"/>
  </si>
  <si>
    <t>099</t>
    <phoneticPr fontId="32"/>
  </si>
  <si>
    <t>2229</t>
    <phoneticPr fontId="32"/>
  </si>
  <si>
    <t>ゴム製・プラスチック製履物</t>
  </si>
  <si>
    <t>091</t>
    <phoneticPr fontId="32"/>
  </si>
  <si>
    <t>その他のゴム製品</t>
  </si>
  <si>
    <t>2229</t>
  </si>
  <si>
    <t>2229</t>
    <phoneticPr fontId="5"/>
  </si>
  <si>
    <t>ゴム製品</t>
  </si>
  <si>
    <t>222</t>
  </si>
  <si>
    <t>タイヤ・チューブ</t>
  </si>
  <si>
    <t>2221</t>
  </si>
  <si>
    <t>2221</t>
    <phoneticPr fontId="5"/>
  </si>
  <si>
    <t>その他のプラスチック製品</t>
  </si>
  <si>
    <t>2211</t>
  </si>
  <si>
    <t>プラスチック製日用雑貨・食卓用品</t>
  </si>
  <si>
    <t>017</t>
  </si>
  <si>
    <t>プラスチック製容器</t>
  </si>
  <si>
    <t>強化プラスチック製品</t>
  </si>
  <si>
    <t>工業用プラスチック製品</t>
  </si>
  <si>
    <t>プラスチック発泡製品</t>
  </si>
  <si>
    <t>プラスチック板・管・棒</t>
  </si>
  <si>
    <t>プラスチックフィルム・シート</t>
  </si>
  <si>
    <t>プラスチック・ゴム製品</t>
    <phoneticPr fontId="32"/>
  </si>
  <si>
    <t>プラスチック製品</t>
  </si>
  <si>
    <t>221</t>
  </si>
  <si>
    <t>舗装材料</t>
  </si>
  <si>
    <t>2121</t>
  </si>
  <si>
    <t>その他の石炭製品</t>
  </si>
  <si>
    <t>コークス</t>
  </si>
  <si>
    <t>石炭製品</t>
  </si>
  <si>
    <t>212</t>
  </si>
  <si>
    <t>その他の石油製品</t>
  </si>
  <si>
    <t>2111</t>
  </si>
  <si>
    <t>液化石油ガス</t>
  </si>
  <si>
    <t>018</t>
  </si>
  <si>
    <t>ナフサ</t>
  </si>
  <si>
    <t>Ｂ重油・Ｃ重油</t>
  </si>
  <si>
    <t>Ａ重油</t>
  </si>
  <si>
    <t>軽油</t>
  </si>
  <si>
    <t>灯油</t>
  </si>
  <si>
    <t>ジェット燃料油</t>
  </si>
  <si>
    <t>ガソリン</t>
    <phoneticPr fontId="5"/>
  </si>
  <si>
    <t>石油製品</t>
  </si>
  <si>
    <t>211</t>
  </si>
  <si>
    <t>他に分類されない化学最終製品</t>
    <rPh sb="0" eb="1">
      <t>タ</t>
    </rPh>
    <rPh sb="2" eb="4">
      <t>ブンルイ</t>
    </rPh>
    <rPh sb="8" eb="10">
      <t>カガク</t>
    </rPh>
    <rPh sb="10" eb="12">
      <t>サイシュウ</t>
    </rPh>
    <rPh sb="12" eb="14">
      <t>セイヒン</t>
    </rPh>
    <phoneticPr fontId="32"/>
  </si>
  <si>
    <t>2089</t>
    <phoneticPr fontId="5"/>
  </si>
  <si>
    <t>触媒</t>
  </si>
  <si>
    <t>その他の化学最終製品</t>
  </si>
  <si>
    <t>09</t>
    <phoneticPr fontId="32"/>
  </si>
  <si>
    <t>写真感光材料</t>
  </si>
  <si>
    <t>2089</t>
  </si>
  <si>
    <t>ゼラチン・接着剤</t>
  </si>
  <si>
    <t>農薬</t>
  </si>
  <si>
    <t>2084</t>
  </si>
  <si>
    <t>2084</t>
    <phoneticPr fontId="5"/>
  </si>
  <si>
    <t>印刷インキ</t>
    <phoneticPr fontId="5"/>
  </si>
  <si>
    <t>2083</t>
    <phoneticPr fontId="5"/>
  </si>
  <si>
    <t>塗料・印刷インキ</t>
  </si>
  <si>
    <t>2083</t>
  </si>
  <si>
    <t>塗料</t>
  </si>
  <si>
    <t>化粧品・歯磨</t>
  </si>
  <si>
    <t>2082</t>
  </si>
  <si>
    <t>2082</t>
    <phoneticPr fontId="32"/>
  </si>
  <si>
    <t>界面活性剤（石けん・合成洗剤を除く。）</t>
    <phoneticPr fontId="32"/>
  </si>
  <si>
    <t>2081</t>
  </si>
  <si>
    <t>石けん・合成洗剤</t>
  </si>
  <si>
    <t>油脂加工製品</t>
    <phoneticPr fontId="5"/>
  </si>
  <si>
    <t>2081</t>
    <phoneticPr fontId="5"/>
  </si>
  <si>
    <t>化学最終製品（医薬品を除く。）</t>
  </si>
  <si>
    <t>208</t>
  </si>
  <si>
    <t>油脂加工製品・界面活性剤</t>
  </si>
  <si>
    <t>油脂加工製品・界面活性剤</t>
    <phoneticPr fontId="5"/>
  </si>
  <si>
    <t>207</t>
  </si>
  <si>
    <t>2071</t>
  </si>
  <si>
    <t>2071</t>
    <phoneticPr fontId="5"/>
  </si>
  <si>
    <t>合成繊維</t>
    <rPh sb="0" eb="2">
      <t>ゴウセイ</t>
    </rPh>
    <rPh sb="2" eb="4">
      <t>センイ</t>
    </rPh>
    <phoneticPr fontId="32"/>
  </si>
  <si>
    <t>2061</t>
    <phoneticPr fontId="5"/>
  </si>
  <si>
    <t>レーヨン・アセテート</t>
  </si>
  <si>
    <t>2061</t>
  </si>
  <si>
    <t>化学繊維</t>
  </si>
  <si>
    <t>206</t>
  </si>
  <si>
    <t>化学繊維</t>
    <rPh sb="0" eb="2">
      <t>カガク</t>
    </rPh>
    <rPh sb="2" eb="4">
      <t>センイ</t>
    </rPh>
    <phoneticPr fontId="32"/>
  </si>
  <si>
    <t>その他の合成樹脂</t>
  </si>
  <si>
    <t>2051</t>
  </si>
  <si>
    <t>高機能性樹脂</t>
  </si>
  <si>
    <t>塩化ビニル樹脂</t>
  </si>
  <si>
    <t>025</t>
  </si>
  <si>
    <t>ポリプロピレン</t>
  </si>
  <si>
    <t>024</t>
  </si>
  <si>
    <t>ポリスチレン</t>
  </si>
  <si>
    <t>023</t>
  </si>
  <si>
    <t>ポリエチレン（高密度）</t>
  </si>
  <si>
    <t>022</t>
  </si>
  <si>
    <t>ポリエチレン（低密度）</t>
  </si>
  <si>
    <t>2051</t>
    <phoneticPr fontId="5"/>
  </si>
  <si>
    <t>熱可塑性樹脂</t>
  </si>
  <si>
    <t>合成樹脂</t>
  </si>
  <si>
    <t>205</t>
  </si>
  <si>
    <t>熱硬化性樹脂</t>
  </si>
  <si>
    <t>その他の有機化学工業製品</t>
  </si>
  <si>
    <t>2049</t>
    <phoneticPr fontId="5"/>
  </si>
  <si>
    <t>可塑剤</t>
  </si>
  <si>
    <t>2049</t>
  </si>
  <si>
    <t>メタン誘導品</t>
  </si>
  <si>
    <t>合成ゴム</t>
  </si>
  <si>
    <t>2042</t>
  </si>
  <si>
    <t>2042</t>
    <phoneticPr fontId="5"/>
  </si>
  <si>
    <t>その他の環式中間物</t>
  </si>
  <si>
    <t>029</t>
  </si>
  <si>
    <t>2041</t>
  </si>
  <si>
    <t>カプロラクタム</t>
  </si>
  <si>
    <t>025</t>
    <phoneticPr fontId="32"/>
  </si>
  <si>
    <t>テレフタル酸・ジメチルテレフタレート</t>
  </si>
  <si>
    <t>合成石炭酸</t>
  </si>
  <si>
    <t>スチレンモノマー</t>
  </si>
  <si>
    <t>合成染料・有機顔料</t>
    <rPh sb="5" eb="7">
      <t>ユウキ</t>
    </rPh>
    <rPh sb="7" eb="9">
      <t>ガンリョウ</t>
    </rPh>
    <phoneticPr fontId="5"/>
  </si>
  <si>
    <t>環式中間物・合成染料・有機顔料</t>
    <rPh sb="6" eb="8">
      <t>ゴウセイ</t>
    </rPh>
    <rPh sb="8" eb="10">
      <t>センリョウ</t>
    </rPh>
    <rPh sb="11" eb="13">
      <t>ユウキ</t>
    </rPh>
    <rPh sb="13" eb="15">
      <t>ガンリョウ</t>
    </rPh>
    <phoneticPr fontId="32"/>
  </si>
  <si>
    <t>2041</t>
    <phoneticPr fontId="5"/>
  </si>
  <si>
    <t>その他の脂肪族中間物</t>
  </si>
  <si>
    <t>酢酸ビニルモノマー</t>
  </si>
  <si>
    <t>エチレングリコール</t>
  </si>
  <si>
    <t>アクリロニトリル</t>
  </si>
  <si>
    <t>二塩化エチレン</t>
  </si>
  <si>
    <t>酢酸</t>
  </si>
  <si>
    <t>合成オクタノール・ブタノール</t>
    <phoneticPr fontId="32"/>
  </si>
  <si>
    <t>有機化学工業製品（石油化学系基礎製品・合成樹脂を除く。）</t>
    <phoneticPr fontId="32"/>
  </si>
  <si>
    <t>204</t>
  </si>
  <si>
    <t>脂肪族中間物・環式中間物・合成染料・有機顔料</t>
    <phoneticPr fontId="32"/>
  </si>
  <si>
    <t>脂肪族中間物</t>
  </si>
  <si>
    <t>その他の石油化学系芳香族製品</t>
  </si>
  <si>
    <t>2031</t>
  </si>
  <si>
    <t>キシレン</t>
  </si>
  <si>
    <t>純トルエン</t>
  </si>
  <si>
    <t>純ベンゼン</t>
  </si>
  <si>
    <t>石油化学系芳香族製品</t>
  </si>
  <si>
    <t>その他の石油化学基礎製品</t>
  </si>
  <si>
    <t>プロピレン</t>
  </si>
  <si>
    <t>エチレン</t>
  </si>
  <si>
    <t>石油化学系基礎製品</t>
    <phoneticPr fontId="32"/>
  </si>
  <si>
    <t>203</t>
  </si>
  <si>
    <t>石油化学基礎製品</t>
  </si>
  <si>
    <t>その他の無機化学工業製品</t>
  </si>
  <si>
    <t>2029</t>
  </si>
  <si>
    <t>塩</t>
  </si>
  <si>
    <t>原塩</t>
  </si>
  <si>
    <t>圧縮ガス・液化ガス</t>
  </si>
  <si>
    <t>その他の無機顔料</t>
  </si>
  <si>
    <t>カーボンブラック</t>
  </si>
  <si>
    <t>酸化チタン</t>
  </si>
  <si>
    <t>（続き）化学製品</t>
    <rPh sb="1" eb="2">
      <t>ツヅ</t>
    </rPh>
    <phoneticPr fontId="32"/>
  </si>
  <si>
    <t>（続き）無機化学工業製品</t>
    <rPh sb="1" eb="2">
      <t>ツヅ</t>
    </rPh>
    <phoneticPr fontId="32"/>
  </si>
  <si>
    <t>202</t>
  </si>
  <si>
    <t>無機顔料</t>
  </si>
  <si>
    <t>その他のソーダ工業製品</t>
  </si>
  <si>
    <t>2021</t>
  </si>
  <si>
    <t>液体塩素</t>
  </si>
  <si>
    <t>か性ソーダ</t>
  </si>
  <si>
    <t>ソーダ灰</t>
  </si>
  <si>
    <t>無機化学工業製品</t>
  </si>
  <si>
    <t>ソーダ工業製品</t>
  </si>
  <si>
    <t>化学肥料</t>
  </si>
  <si>
    <t>201</t>
  </si>
  <si>
    <t>2011</t>
  </si>
  <si>
    <t>その他の製造工業製品（１／３）</t>
    <phoneticPr fontId="5"/>
  </si>
  <si>
    <t>印刷・製版・製本</t>
  </si>
  <si>
    <t>191</t>
  </si>
  <si>
    <t>1911</t>
  </si>
  <si>
    <t>その他のパルプ・紙・紙加工品</t>
    <rPh sb="2" eb="3">
      <t>タ</t>
    </rPh>
    <rPh sb="8" eb="9">
      <t>カミ</t>
    </rPh>
    <rPh sb="10" eb="11">
      <t>カミ</t>
    </rPh>
    <rPh sb="11" eb="14">
      <t>カコウヒン</t>
    </rPh>
    <phoneticPr fontId="5"/>
  </si>
  <si>
    <t>1649</t>
    <phoneticPr fontId="5"/>
  </si>
  <si>
    <t>1649</t>
    <phoneticPr fontId="32"/>
  </si>
  <si>
    <t>その他の紙加工品</t>
  </si>
  <si>
    <t>1649</t>
  </si>
  <si>
    <t>紙製衛生材料・用品</t>
    <phoneticPr fontId="32"/>
  </si>
  <si>
    <t>その他の紙製容器</t>
  </si>
  <si>
    <t>1641</t>
    <phoneticPr fontId="5"/>
  </si>
  <si>
    <t>紙加工品</t>
  </si>
  <si>
    <t>164</t>
  </si>
  <si>
    <t>紙製容器</t>
  </si>
  <si>
    <t>1641</t>
  </si>
  <si>
    <t>段ボール箱</t>
  </si>
  <si>
    <t>塗工紙・建設用加工紙</t>
  </si>
  <si>
    <t>1633</t>
    <phoneticPr fontId="5"/>
  </si>
  <si>
    <t>加工紙</t>
    <rPh sb="0" eb="2">
      <t>カコウ</t>
    </rPh>
    <rPh sb="2" eb="3">
      <t>カミ</t>
    </rPh>
    <phoneticPr fontId="32"/>
  </si>
  <si>
    <t>段ボール</t>
  </si>
  <si>
    <t>板紙</t>
  </si>
  <si>
    <t>1632</t>
    <phoneticPr fontId="5"/>
  </si>
  <si>
    <t>紙・板紙</t>
  </si>
  <si>
    <t>1632</t>
  </si>
  <si>
    <t>洋紙・和紙</t>
  </si>
  <si>
    <t>古紙</t>
  </si>
  <si>
    <t>021P</t>
    <phoneticPr fontId="5"/>
  </si>
  <si>
    <t>1631</t>
    <phoneticPr fontId="5"/>
  </si>
  <si>
    <t>パルプ・紙・板紙・加工紙</t>
  </si>
  <si>
    <t>163</t>
  </si>
  <si>
    <t>パルプ</t>
  </si>
  <si>
    <t>1631</t>
  </si>
  <si>
    <t>その他の家具・装備品</t>
    <rPh sb="2" eb="3">
      <t>タ</t>
    </rPh>
    <phoneticPr fontId="5"/>
  </si>
  <si>
    <t>1621</t>
    <phoneticPr fontId="5"/>
  </si>
  <si>
    <t>木製建具</t>
  </si>
  <si>
    <t>金属製家具</t>
    <phoneticPr fontId="5"/>
  </si>
  <si>
    <t>家具・装備品</t>
  </si>
  <si>
    <t>162</t>
  </si>
  <si>
    <t>1621</t>
  </si>
  <si>
    <t>木製家具</t>
    <phoneticPr fontId="5"/>
  </si>
  <si>
    <t>他に分類されない木製品</t>
    <rPh sb="0" eb="1">
      <t>タ</t>
    </rPh>
    <rPh sb="2" eb="4">
      <t>ブンルイ</t>
    </rPh>
    <rPh sb="8" eb="11">
      <t>モクセイヒン</t>
    </rPh>
    <phoneticPr fontId="32"/>
  </si>
  <si>
    <t>1619</t>
  </si>
  <si>
    <t>建設用木製品</t>
  </si>
  <si>
    <t>その他の木製品</t>
  </si>
  <si>
    <t>木材チップ</t>
  </si>
  <si>
    <t>1611</t>
  </si>
  <si>
    <t>合板・集成材</t>
    <rPh sb="3" eb="6">
      <t>シュウセイザイ</t>
    </rPh>
    <phoneticPr fontId="32"/>
  </si>
  <si>
    <t>木材・木製品</t>
  </si>
  <si>
    <t>161</t>
  </si>
  <si>
    <t>木材</t>
  </si>
  <si>
    <t>製材</t>
  </si>
  <si>
    <t>他に分類されない繊維既製品</t>
    <rPh sb="0" eb="1">
      <t>タ</t>
    </rPh>
    <rPh sb="2" eb="4">
      <t>ブンルイ</t>
    </rPh>
    <rPh sb="8" eb="10">
      <t>センイ</t>
    </rPh>
    <rPh sb="10" eb="13">
      <t>キセイヒン</t>
    </rPh>
    <phoneticPr fontId="5"/>
  </si>
  <si>
    <t>1529</t>
  </si>
  <si>
    <t>繊維製衛生材料</t>
    <phoneticPr fontId="5"/>
  </si>
  <si>
    <t>1529</t>
    <phoneticPr fontId="5"/>
  </si>
  <si>
    <t>その他の繊維既製品</t>
  </si>
  <si>
    <t>じゅうたん・床敷物</t>
  </si>
  <si>
    <t>寝具</t>
  </si>
  <si>
    <t>その他の衣服・身の回り品</t>
  </si>
  <si>
    <t>1522</t>
  </si>
  <si>
    <t>ニット製衣服</t>
  </si>
  <si>
    <t>1521</t>
  </si>
  <si>
    <t>衣服・その他の繊維既製品</t>
  </si>
  <si>
    <t>152</t>
  </si>
  <si>
    <t>織物製・ニット製衣服</t>
  </si>
  <si>
    <t>織物製衣服</t>
  </si>
  <si>
    <t>他に分類されない繊維工業製品</t>
    <rPh sb="0" eb="1">
      <t>タ</t>
    </rPh>
    <rPh sb="2" eb="4">
      <t>ブンルイ</t>
    </rPh>
    <rPh sb="8" eb="10">
      <t>センイ</t>
    </rPh>
    <rPh sb="10" eb="12">
      <t>コウギョウ</t>
    </rPh>
    <rPh sb="12" eb="14">
      <t>セイヒン</t>
    </rPh>
    <phoneticPr fontId="5"/>
  </si>
  <si>
    <t>1519</t>
  </si>
  <si>
    <t>綱・網</t>
  </si>
  <si>
    <t>その他の繊維工業製品</t>
  </si>
  <si>
    <t>1519</t>
    <phoneticPr fontId="5"/>
  </si>
  <si>
    <t>染色整理</t>
  </si>
  <si>
    <t>1514</t>
  </si>
  <si>
    <t>ニット生地</t>
  </si>
  <si>
    <t>1513</t>
  </si>
  <si>
    <t>その他の織物</t>
    <phoneticPr fontId="32"/>
  </si>
  <si>
    <t>1512</t>
  </si>
  <si>
    <t>絹・人絹織物（合繊長繊維織物を含む。）</t>
    <phoneticPr fontId="32"/>
  </si>
  <si>
    <t>織物</t>
  </si>
  <si>
    <t>綿・スフ織物（合繊短繊維織物を含む。）</t>
    <phoneticPr fontId="32"/>
  </si>
  <si>
    <t>繊維工業製品</t>
  </si>
  <si>
    <t>151</t>
  </si>
  <si>
    <t>紡績糸</t>
    <rPh sb="2" eb="3">
      <t>イト</t>
    </rPh>
    <phoneticPr fontId="32"/>
  </si>
  <si>
    <t>1511</t>
  </si>
  <si>
    <t>紡績糸</t>
    <phoneticPr fontId="5"/>
  </si>
  <si>
    <t>1511</t>
    <phoneticPr fontId="5"/>
  </si>
  <si>
    <t>114</t>
  </si>
  <si>
    <t>1141</t>
  </si>
  <si>
    <t>有機質肥料（別掲を除く。）</t>
    <phoneticPr fontId="32"/>
  </si>
  <si>
    <t>1131</t>
  </si>
  <si>
    <t>飼料・有機質肥料（別掲を除く。）</t>
  </si>
  <si>
    <t>113</t>
  </si>
  <si>
    <t>飼料</t>
  </si>
  <si>
    <t>製氷</t>
  </si>
  <si>
    <t>1129</t>
  </si>
  <si>
    <t>清涼飲料</t>
  </si>
  <si>
    <t>その他の飲料</t>
  </si>
  <si>
    <t>茶・コーヒー</t>
  </si>
  <si>
    <t>その他の酒類</t>
  </si>
  <si>
    <t>1121</t>
  </si>
  <si>
    <t>ウイスキー類</t>
    <phoneticPr fontId="32"/>
  </si>
  <si>
    <t>ビール類</t>
    <rPh sb="3" eb="4">
      <t>ルイ</t>
    </rPh>
    <phoneticPr fontId="5"/>
  </si>
  <si>
    <t>112</t>
  </si>
  <si>
    <t>清酒</t>
  </si>
  <si>
    <t>その他の食料品</t>
  </si>
  <si>
    <t>1119</t>
  </si>
  <si>
    <t>そう菜・すし・弁当</t>
  </si>
  <si>
    <t>レトルト食品</t>
  </si>
  <si>
    <t>冷凍調理食品</t>
  </si>
  <si>
    <t>1116</t>
  </si>
  <si>
    <t>植物原油かす</t>
  </si>
  <si>
    <t>044</t>
    <phoneticPr fontId="32"/>
  </si>
  <si>
    <t>加工油脂</t>
  </si>
  <si>
    <t>043</t>
    <phoneticPr fontId="32"/>
  </si>
  <si>
    <t>動物油脂</t>
    <rPh sb="0" eb="2">
      <t>ドウブツ</t>
    </rPh>
    <rPh sb="2" eb="4">
      <t>ユシ</t>
    </rPh>
    <phoneticPr fontId="32"/>
  </si>
  <si>
    <t>042</t>
    <phoneticPr fontId="32"/>
  </si>
  <si>
    <t>植物油脂</t>
  </si>
  <si>
    <t>動植物油脂</t>
    <rPh sb="0" eb="1">
      <t>ウゴ</t>
    </rPh>
    <phoneticPr fontId="32"/>
  </si>
  <si>
    <t>ぶどう糖・水あめ・異性化糖</t>
  </si>
  <si>
    <t>1116</t>
    <phoneticPr fontId="32"/>
  </si>
  <si>
    <t>でん粉</t>
  </si>
  <si>
    <t>その他の砂糖・副産物</t>
  </si>
  <si>
    <t>精製糖</t>
  </si>
  <si>
    <t>砂糖・油脂・調味料類</t>
  </si>
  <si>
    <t>砂糖</t>
    <phoneticPr fontId="32"/>
  </si>
  <si>
    <t>農産保存食料品</t>
  </si>
  <si>
    <t>1115</t>
  </si>
  <si>
    <t>農産保存食料品</t>
    <phoneticPr fontId="32"/>
  </si>
  <si>
    <t>1115</t>
    <phoneticPr fontId="32"/>
  </si>
  <si>
    <t>1114</t>
  </si>
  <si>
    <t>パン類</t>
  </si>
  <si>
    <t>めん・パン・菓子類</t>
  </si>
  <si>
    <t>めん類</t>
  </si>
  <si>
    <t>1114</t>
    <phoneticPr fontId="32"/>
  </si>
  <si>
    <t>その他の製粉</t>
  </si>
  <si>
    <t>1113</t>
  </si>
  <si>
    <t>小麦粉</t>
  </si>
  <si>
    <t>製粉</t>
  </si>
  <si>
    <t>その他の精穀</t>
  </si>
  <si>
    <t>精米</t>
  </si>
  <si>
    <t>（続き）飲食料品</t>
    <rPh sb="1" eb="2">
      <t>ツヅ</t>
    </rPh>
    <phoneticPr fontId="32"/>
  </si>
  <si>
    <t>（続き）食料品</t>
    <rPh sb="1" eb="2">
      <t>ツヅ</t>
    </rPh>
    <rPh sb="4" eb="7">
      <t>ショクリョウヒン</t>
    </rPh>
    <phoneticPr fontId="32"/>
  </si>
  <si>
    <t>111</t>
    <phoneticPr fontId="5"/>
  </si>
  <si>
    <t>精穀・製粉</t>
  </si>
  <si>
    <t>精穀</t>
  </si>
  <si>
    <t>1113</t>
    <phoneticPr fontId="32"/>
  </si>
  <si>
    <t>その他の水産食料品</t>
    <rPh sb="6" eb="9">
      <t>ショクリョウヒン</t>
    </rPh>
    <phoneticPr fontId="32"/>
  </si>
  <si>
    <t>1112</t>
  </si>
  <si>
    <t>ねり製品</t>
  </si>
  <si>
    <t>水産びん・かん詰</t>
  </si>
  <si>
    <t>塩・干・くん製品</t>
  </si>
  <si>
    <t>1112</t>
    <phoneticPr fontId="32"/>
  </si>
  <si>
    <t>水産食料品</t>
  </si>
  <si>
    <t>冷凍魚介類</t>
  </si>
  <si>
    <t>その他の畜産食料品</t>
  </si>
  <si>
    <t>1111</t>
  </si>
  <si>
    <t>1111</t>
    <phoneticPr fontId="32"/>
  </si>
  <si>
    <t>飲用牛乳</t>
    <phoneticPr fontId="32"/>
  </si>
  <si>
    <t>酪農品</t>
  </si>
  <si>
    <t>と畜副産物（肉鶏処理副産物を含む。）</t>
    <phoneticPr fontId="32"/>
  </si>
  <si>
    <t>その他の食肉</t>
    <rPh sb="4" eb="5">
      <t>ショク</t>
    </rPh>
    <phoneticPr fontId="32"/>
  </si>
  <si>
    <t>鶏肉</t>
  </si>
  <si>
    <t>豚肉</t>
    <phoneticPr fontId="32"/>
  </si>
  <si>
    <t>牛肉</t>
    <phoneticPr fontId="32"/>
  </si>
  <si>
    <t>飲食料品</t>
    <phoneticPr fontId="32"/>
  </si>
  <si>
    <t>食料品</t>
  </si>
  <si>
    <t>111</t>
  </si>
  <si>
    <t>畜産食料品</t>
  </si>
  <si>
    <t>食肉</t>
    <rPh sb="0" eb="2">
      <t>ショクニク</t>
    </rPh>
    <phoneticPr fontId="32"/>
  </si>
  <si>
    <t>他に分類されない鉱物</t>
    <rPh sb="0" eb="1">
      <t>タ</t>
    </rPh>
    <rPh sb="2" eb="4">
      <t>ブンルイ</t>
    </rPh>
    <phoneticPr fontId="5"/>
  </si>
  <si>
    <t>0629</t>
  </si>
  <si>
    <t>窯業原料鉱物（石灰石を除く。）</t>
    <rPh sb="7" eb="10">
      <t>セッカイセキ</t>
    </rPh>
    <rPh sb="11" eb="12">
      <t>ノゾ</t>
    </rPh>
    <phoneticPr fontId="5"/>
  </si>
  <si>
    <t>094</t>
  </si>
  <si>
    <t>石灰石</t>
  </si>
  <si>
    <t>093</t>
  </si>
  <si>
    <t>非鉄金属鉱物</t>
  </si>
  <si>
    <t>鉄鉱石</t>
  </si>
  <si>
    <t>その他の鉱物</t>
  </si>
  <si>
    <t>その他の鉱物</t>
    <rPh sb="2" eb="3">
      <t>タ</t>
    </rPh>
    <rPh sb="4" eb="6">
      <t>コウブツ</t>
    </rPh>
    <phoneticPr fontId="5"/>
  </si>
  <si>
    <t>0629</t>
    <phoneticPr fontId="5"/>
  </si>
  <si>
    <t>砕石</t>
    <rPh sb="0" eb="2">
      <t>サイセキ</t>
    </rPh>
    <phoneticPr fontId="32"/>
  </si>
  <si>
    <t>0621</t>
    <phoneticPr fontId="32"/>
  </si>
  <si>
    <t>その他の鉱業</t>
  </si>
  <si>
    <t>062</t>
  </si>
  <si>
    <t>砂利・砕石</t>
  </si>
  <si>
    <t>0621</t>
  </si>
  <si>
    <t>砂利・採石</t>
    <phoneticPr fontId="5"/>
  </si>
  <si>
    <t>0621</t>
    <phoneticPr fontId="5"/>
  </si>
  <si>
    <t>天然ガス</t>
  </si>
  <si>
    <t>0611</t>
  </si>
  <si>
    <t>原油</t>
  </si>
  <si>
    <t>0611</t>
    <phoneticPr fontId="5"/>
  </si>
  <si>
    <t>石炭</t>
    <rPh sb="0" eb="2">
      <t>セキタン</t>
    </rPh>
    <phoneticPr fontId="5"/>
  </si>
  <si>
    <t>石炭・原油・天然ガス</t>
  </si>
  <si>
    <t>石炭・原油・天然ガス</t>
    <phoneticPr fontId="5"/>
  </si>
  <si>
    <t>内水面養殖業</t>
  </si>
  <si>
    <t>0172</t>
    <phoneticPr fontId="5"/>
  </si>
  <si>
    <t>内水面漁業</t>
  </si>
  <si>
    <t>0172</t>
  </si>
  <si>
    <t>内水面漁業・養殖業</t>
  </si>
  <si>
    <t>海面養殖業</t>
  </si>
  <si>
    <t>0171</t>
    <phoneticPr fontId="5"/>
  </si>
  <si>
    <t>漁業</t>
  </si>
  <si>
    <t>海面漁業</t>
  </si>
  <si>
    <t>0171</t>
  </si>
  <si>
    <t>海面漁業</t>
    <rPh sb="0" eb="2">
      <t>カイメン</t>
    </rPh>
    <rPh sb="2" eb="4">
      <t>ギョギョウ</t>
    </rPh>
    <phoneticPr fontId="32"/>
  </si>
  <si>
    <t>特用林産物</t>
  </si>
  <si>
    <t>0153</t>
  </si>
  <si>
    <t>特用林産物（狩猟業を含む。）</t>
    <phoneticPr fontId="32"/>
  </si>
  <si>
    <t>0153</t>
    <phoneticPr fontId="5"/>
  </si>
  <si>
    <t>素材</t>
  </si>
  <si>
    <t>0152</t>
  </si>
  <si>
    <t>0152</t>
    <phoneticPr fontId="5"/>
  </si>
  <si>
    <t>林業</t>
  </si>
  <si>
    <t>育林</t>
  </si>
  <si>
    <t>0151</t>
  </si>
  <si>
    <t>0151</t>
    <phoneticPr fontId="5"/>
  </si>
  <si>
    <t>農業サービス（獣医業を除く。）</t>
    <phoneticPr fontId="32"/>
  </si>
  <si>
    <t>0131</t>
  </si>
  <si>
    <t>農業サービス</t>
  </si>
  <si>
    <t>獣医業</t>
  </si>
  <si>
    <t>その他の畜産</t>
  </si>
  <si>
    <t>0121</t>
  </si>
  <si>
    <t>肉鶏</t>
  </si>
  <si>
    <t>鶏卵</t>
  </si>
  <si>
    <t>豚</t>
  </si>
  <si>
    <t>肉用牛</t>
  </si>
  <si>
    <t>その他の酪農生産物</t>
  </si>
  <si>
    <t>生乳</t>
    <phoneticPr fontId="32"/>
  </si>
  <si>
    <t>畜産</t>
  </si>
  <si>
    <t>酪農</t>
  </si>
  <si>
    <t>他に分類されない非食用耕種作物</t>
    <rPh sb="0" eb="1">
      <t>タ</t>
    </rPh>
    <rPh sb="2" eb="4">
      <t>ブンルイ</t>
    </rPh>
    <rPh sb="8" eb="9">
      <t>ヒ</t>
    </rPh>
    <rPh sb="9" eb="11">
      <t>ショクヨウ</t>
    </rPh>
    <rPh sb="11" eb="13">
      <t>コウシュ</t>
    </rPh>
    <rPh sb="13" eb="15">
      <t>サクモツ</t>
    </rPh>
    <phoneticPr fontId="32"/>
  </si>
  <si>
    <t>0116</t>
  </si>
  <si>
    <t>綿花（輸入）</t>
  </si>
  <si>
    <t>生ゴム（輸入）</t>
  </si>
  <si>
    <t>葉たばこ</t>
  </si>
  <si>
    <t>その他の非食用耕種作物</t>
  </si>
  <si>
    <t>花き・花木類</t>
  </si>
  <si>
    <t>種苗</t>
  </si>
  <si>
    <t>非食用作物</t>
  </si>
  <si>
    <t>飼料作物</t>
  </si>
  <si>
    <t>他に分類されない食用耕種作物</t>
    <rPh sb="0" eb="1">
      <t>タ</t>
    </rPh>
    <rPh sb="2" eb="4">
      <t>ブンルイ</t>
    </rPh>
    <rPh sb="8" eb="10">
      <t>ショクヨウ</t>
    </rPh>
    <rPh sb="10" eb="12">
      <t>コウシュ</t>
    </rPh>
    <rPh sb="12" eb="14">
      <t>サクモツ</t>
    </rPh>
    <phoneticPr fontId="32"/>
  </si>
  <si>
    <t>0115</t>
  </si>
  <si>
    <t>雑穀</t>
  </si>
  <si>
    <t>その他の食用耕種作物</t>
  </si>
  <si>
    <t>その他の飲料用作物</t>
  </si>
  <si>
    <t>コーヒー豆・カカオ豆（輸入）</t>
  </si>
  <si>
    <t>飲料用作物</t>
  </si>
  <si>
    <t>その他の食用作物</t>
  </si>
  <si>
    <t>砂糖原料作物</t>
  </si>
  <si>
    <t>果実</t>
  </si>
  <si>
    <t>0114</t>
  </si>
  <si>
    <t>野菜（施設）</t>
  </si>
  <si>
    <t>0113</t>
  </si>
  <si>
    <t>野菜（露地）</t>
    <rPh sb="3" eb="5">
      <t>ロジ</t>
    </rPh>
    <phoneticPr fontId="5"/>
  </si>
  <si>
    <t>野菜</t>
  </si>
  <si>
    <t>その他の豆類</t>
  </si>
  <si>
    <t>0112</t>
  </si>
  <si>
    <t>大豆</t>
    <phoneticPr fontId="32"/>
  </si>
  <si>
    <t>豆類</t>
    <phoneticPr fontId="32"/>
  </si>
  <si>
    <t>ばれいしょ</t>
  </si>
  <si>
    <t>かんしょ</t>
  </si>
  <si>
    <t>いも・豆類</t>
  </si>
  <si>
    <t>いも類</t>
  </si>
  <si>
    <t>大麦</t>
    <rPh sb="0" eb="2">
      <t>オオムギ</t>
    </rPh>
    <phoneticPr fontId="32"/>
  </si>
  <si>
    <t>0111</t>
  </si>
  <si>
    <t>小麦</t>
    <rPh sb="0" eb="2">
      <t>コムギ</t>
    </rPh>
    <phoneticPr fontId="32"/>
  </si>
  <si>
    <t>麦類</t>
    <rPh sb="0" eb="2">
      <t>ムギルイ</t>
    </rPh>
    <phoneticPr fontId="32"/>
  </si>
  <si>
    <t>0111</t>
    <phoneticPr fontId="32"/>
  </si>
  <si>
    <t>稲わら</t>
    <rPh sb="0" eb="1">
      <t>イナ</t>
    </rPh>
    <phoneticPr fontId="32"/>
  </si>
  <si>
    <t>米</t>
    <rPh sb="0" eb="1">
      <t>コメ</t>
    </rPh>
    <phoneticPr fontId="5"/>
  </si>
  <si>
    <t>0111</t>
    <phoneticPr fontId="5"/>
  </si>
  <si>
    <t>農林漁業</t>
    <phoneticPr fontId="32"/>
  </si>
  <si>
    <t>耕種農業</t>
  </si>
  <si>
    <t>米</t>
    <rPh sb="0" eb="1">
      <t>コメ</t>
    </rPh>
    <phoneticPr fontId="32"/>
  </si>
  <si>
    <t>行部門</t>
    <rPh sb="0" eb="1">
      <t>ギョウ</t>
    </rPh>
    <rPh sb="1" eb="3">
      <t>ブモン</t>
    </rPh>
    <phoneticPr fontId="5"/>
  </si>
  <si>
    <t>列部門</t>
    <rPh sb="0" eb="1">
      <t>レツ</t>
    </rPh>
    <rPh sb="1" eb="3">
      <t>ブモン</t>
    </rPh>
    <phoneticPr fontId="5"/>
  </si>
  <si>
    <t>部　門　名</t>
    <rPh sb="0" eb="1">
      <t>ブ</t>
    </rPh>
    <rPh sb="2" eb="3">
      <t>モン</t>
    </rPh>
    <rPh sb="4" eb="5">
      <t>メイ</t>
    </rPh>
    <phoneticPr fontId="5"/>
  </si>
  <si>
    <t>分類
コード</t>
    <rPh sb="0" eb="2">
      <t>ブンルイ</t>
    </rPh>
    <phoneticPr fontId="5"/>
  </si>
  <si>
    <t>分類コード</t>
    <rPh sb="0" eb="2">
      <t>ブンルイ</t>
    </rPh>
    <phoneticPr fontId="5"/>
  </si>
  <si>
    <t>統合大分類　（37部門）</t>
    <rPh sb="0" eb="2">
      <t>トウゴウ</t>
    </rPh>
    <rPh sb="2" eb="5">
      <t>ダイブンルイ</t>
    </rPh>
    <rPh sb="9" eb="11">
      <t>ブモン</t>
    </rPh>
    <phoneticPr fontId="32"/>
  </si>
  <si>
    <t>統合中分類　（107部門）</t>
    <rPh sb="0" eb="2">
      <t>トウゴウ</t>
    </rPh>
    <rPh sb="2" eb="5">
      <t>チュウブンルイ</t>
    </rPh>
    <rPh sb="10" eb="12">
      <t>ブモン</t>
    </rPh>
    <phoneticPr fontId="32"/>
  </si>
  <si>
    <t>統合小分類　（187部門）</t>
    <rPh sb="0" eb="2">
      <t>トウゴウ</t>
    </rPh>
    <rPh sb="2" eb="5">
      <t>ショウブンルイ</t>
    </rPh>
    <rPh sb="10" eb="12">
      <t>ブモン</t>
    </rPh>
    <phoneticPr fontId="32"/>
  </si>
  <si>
    <t>基本分類　（行509部門×列391部門）</t>
    <rPh sb="0" eb="2">
      <t>キホン</t>
    </rPh>
    <rPh sb="2" eb="4">
      <t>ブンルイ</t>
    </rPh>
    <rPh sb="6" eb="7">
      <t>ギョウ</t>
    </rPh>
    <rPh sb="10" eb="12">
      <t>ブモン</t>
    </rPh>
    <rPh sb="13" eb="14">
      <t>レツ</t>
    </rPh>
    <rPh sb="17" eb="19">
      <t>ブモン</t>
    </rPh>
    <phoneticPr fontId="32"/>
  </si>
  <si>
    <t>１　内生部門</t>
    <rPh sb="2" eb="4">
      <t>ナイセイ</t>
    </rPh>
    <rPh sb="4" eb="6">
      <t>ブモン</t>
    </rPh>
    <phoneticPr fontId="5"/>
  </si>
  <si>
    <t>留意点</t>
    <rPh sb="0" eb="3">
      <t>リュウイテン</t>
    </rPh>
    <phoneticPr fontId="11"/>
  </si>
  <si>
    <t>・土地の購入代金は生産活動ではないため、入力金額から除外すること。</t>
    <rPh sb="1" eb="3">
      <t>トチ</t>
    </rPh>
    <rPh sb="4" eb="9">
      <t>コウニュウ</t>
    </rPh>
    <rPh sb="9" eb="13">
      <t>セイサンカツドウ</t>
    </rPh>
    <rPh sb="20" eb="24">
      <t>ニュウリョクキンガク</t>
    </rPh>
    <rPh sb="26" eb="28">
      <t>ジョガイ</t>
    </rPh>
    <phoneticPr fontId="11"/>
  </si>
  <si>
    <t>・産業支援による売上増加の場合は売上全額でなく、売上増加額を入力すること。</t>
    <rPh sb="1" eb="3">
      <t>サンギョウ</t>
    </rPh>
    <rPh sb="3" eb="5">
      <t>シエン</t>
    </rPh>
    <rPh sb="8" eb="12">
      <t>ウリアゲゾウカ</t>
    </rPh>
    <rPh sb="13" eb="15">
      <t>バアイ</t>
    </rPh>
    <rPh sb="16" eb="18">
      <t>ウリアゲ</t>
    </rPh>
    <rPh sb="18" eb="20">
      <t>ゼンガク</t>
    </rPh>
    <rPh sb="24" eb="29">
      <t>ウリアゲゾウカガク</t>
    </rPh>
    <rPh sb="30" eb="32">
      <t>ニュウリョク</t>
    </rPh>
    <phoneticPr fontId="11"/>
  </si>
  <si>
    <t>浜松市産の
商品・サービス</t>
    <rPh sb="0" eb="4">
      <t>ハママツシサン</t>
    </rPh>
    <rPh sb="6" eb="8">
      <t>ショウヒン</t>
    </rPh>
    <phoneticPr fontId="13"/>
  </si>
  <si>
    <t xml:space="preserve">生産地不明の
商品・サービス
</t>
    <rPh sb="0" eb="3">
      <t>セイサンチ</t>
    </rPh>
    <rPh sb="3" eb="5">
      <t>フメイ</t>
    </rPh>
    <rPh sb="7" eb="9">
      <t>ショウヒン</t>
    </rPh>
    <phoneticPr fontId="13"/>
  </si>
  <si>
    <t>浜松市内で購入したうちの、浜松市産の商品・サービスの金額を入力してください</t>
    <rPh sb="0" eb="2">
      <t>ハママツ</t>
    </rPh>
    <rPh sb="2" eb="4">
      <t>シナイ</t>
    </rPh>
    <rPh sb="5" eb="7">
      <t>コウニュウ</t>
    </rPh>
    <rPh sb="13" eb="16">
      <t>ハママツシ</t>
    </rPh>
    <rPh sb="16" eb="17">
      <t>サン</t>
    </rPh>
    <rPh sb="18" eb="20">
      <t>ショウヒン</t>
    </rPh>
    <rPh sb="26" eb="28">
      <t>キンガク</t>
    </rPh>
    <rPh sb="29" eb="31">
      <t>ニュウリョク</t>
    </rPh>
    <phoneticPr fontId="11"/>
  </si>
  <si>
    <t>浜松市内で購入したうちの、生産地が不明な金額を入力してください</t>
    <rPh sb="0" eb="4">
      <t>ハママツシナイ</t>
    </rPh>
    <rPh sb="5" eb="7">
      <t>コウニュウ</t>
    </rPh>
    <rPh sb="13" eb="16">
      <t>セイサンチ</t>
    </rPh>
    <rPh sb="17" eb="19">
      <t>フメイ</t>
    </rPh>
    <rPh sb="20" eb="22">
      <t>キンガク</t>
    </rPh>
    <rPh sb="23" eb="25">
      <t>ニュウリョク</t>
    </rPh>
    <phoneticPr fontId="11"/>
  </si>
  <si>
    <t>・入力する産業部門が不明の場合は、別シート「部門分類」を参照のこと。</t>
    <rPh sb="1" eb="3">
      <t>ニュウリョク</t>
    </rPh>
    <rPh sb="5" eb="9">
      <t>サンギョウブモン</t>
    </rPh>
    <rPh sb="10" eb="12">
      <t>フメイ</t>
    </rPh>
    <rPh sb="13" eb="15">
      <t>バアイ</t>
    </rPh>
    <rPh sb="17" eb="18">
      <t>ベツ</t>
    </rPh>
    <rPh sb="22" eb="26">
      <t>ブモンブンルイ</t>
    </rPh>
    <rPh sb="28" eb="30">
      <t>サンショウ</t>
    </rPh>
    <phoneticPr fontId="11"/>
  </si>
  <si>
    <t>浜松市産の
財サービス
を購入</t>
    <rPh sb="0" eb="2">
      <t>ハママツ</t>
    </rPh>
    <rPh sb="2" eb="3">
      <t>シ</t>
    </rPh>
    <rPh sb="3" eb="4">
      <t>サン</t>
    </rPh>
    <rPh sb="6" eb="7">
      <t>ザイ</t>
    </rPh>
    <rPh sb="13" eb="15">
      <t>コウニュウ</t>
    </rPh>
    <phoneticPr fontId="13"/>
  </si>
  <si>
    <t>産地不明の
財サービス
を購入</t>
    <rPh sb="0" eb="2">
      <t>サンチ</t>
    </rPh>
    <rPh sb="2" eb="4">
      <t>フメイ</t>
    </rPh>
    <rPh sb="6" eb="7">
      <t>ザイ</t>
    </rPh>
    <rPh sb="13" eb="15">
      <t>コウニュウ</t>
    </rPh>
    <phoneticPr fontId="13"/>
  </si>
  <si>
    <t>産地不明</t>
    <rPh sb="0" eb="2">
      <t>サンチ</t>
    </rPh>
    <rPh sb="2" eb="4">
      <t>フメイ</t>
    </rPh>
    <phoneticPr fontId="13"/>
  </si>
  <si>
    <t>域内産地</t>
    <rPh sb="0" eb="2">
      <t>イキナイ</t>
    </rPh>
    <rPh sb="2" eb="4">
      <t>サンチ</t>
    </rPh>
    <phoneticPr fontId="13"/>
  </si>
  <si>
    <t>間接的な効果（給与の発生による消費）</t>
    <rPh sb="0" eb="3">
      <t>カンセツテキ</t>
    </rPh>
    <rPh sb="4" eb="6">
      <t>コウカ</t>
    </rPh>
    <rPh sb="7" eb="9">
      <t>キュウヨ</t>
    </rPh>
    <rPh sb="10" eb="12">
      <t>ハッセイ</t>
    </rPh>
    <rPh sb="15" eb="17">
      <t>ショウヒ</t>
    </rPh>
    <phoneticPr fontId="12"/>
  </si>
  <si>
    <t>間接的な効果（原材料経由の誘発）</t>
    <rPh sb="0" eb="3">
      <t>カンセツテキ</t>
    </rPh>
    <rPh sb="4" eb="6">
      <t>コウカ</t>
    </rPh>
    <rPh sb="7" eb="10">
      <t>ゲンザイリョウ</t>
    </rPh>
    <rPh sb="10" eb="12">
      <t>ケイユ</t>
    </rPh>
    <rPh sb="13" eb="15">
      <t>ユウハツ</t>
    </rPh>
    <phoneticPr fontId="12"/>
  </si>
  <si>
    <t>購入費用総額・売上増加額など</t>
    <rPh sb="0" eb="6">
      <t>コウニュウヒヨウソウガク</t>
    </rPh>
    <rPh sb="7" eb="12">
      <t>ウリアゲゾウカガク</t>
    </rPh>
    <phoneticPr fontId="11"/>
  </si>
  <si>
    <t>浜松市内での購入費用・売上増加額（直接的な効果）</t>
    <rPh sb="0" eb="4">
      <t>ハママツシナイ</t>
    </rPh>
    <rPh sb="6" eb="10">
      <t>コウニュウヒヨウ</t>
    </rPh>
    <rPh sb="11" eb="16">
      <t>ウリアゲゾウカガク</t>
    </rPh>
    <rPh sb="17" eb="20">
      <t>チョクセツテキ</t>
    </rPh>
    <rPh sb="21" eb="23">
      <t>コウカ</t>
    </rPh>
    <phoneticPr fontId="11"/>
  </si>
  <si>
    <t>間接税額
（市税収）</t>
    <rPh sb="0" eb="3">
      <t>カンセツゼイ</t>
    </rPh>
    <rPh sb="3" eb="4">
      <t>ガク</t>
    </rPh>
    <rPh sb="6" eb="7">
      <t>シ</t>
    </rPh>
    <rPh sb="7" eb="9">
      <t>ゼイシュウ</t>
    </rPh>
    <phoneticPr fontId="5"/>
  </si>
  <si>
    <t>・消費喚起の効果を測定する場合は、消費総額ではなく、支援があったから消費した「純粋な消費増加額」を抽出すること。</t>
    <rPh sb="1" eb="5">
      <t>ショウヒカンキ</t>
    </rPh>
    <rPh sb="6" eb="8">
      <t>コウカ</t>
    </rPh>
    <rPh sb="9" eb="11">
      <t>ソクテイ</t>
    </rPh>
    <rPh sb="13" eb="15">
      <t>バアイ</t>
    </rPh>
    <phoneticPr fontId="11"/>
  </si>
  <si>
    <t>市内
生産額</t>
    <rPh sb="0" eb="1">
      <t>シ</t>
    </rPh>
    <phoneticPr fontId="11"/>
  </si>
  <si>
    <t>移輸出</t>
    <rPh sb="0" eb="3">
      <t>イユシュツ</t>
    </rPh>
    <phoneticPr fontId="29"/>
  </si>
  <si>
    <t>控除
輸入</t>
    <rPh sb="0" eb="1">
      <t>コウジョ</t>
    </rPh>
    <phoneticPr fontId="11"/>
  </si>
  <si>
    <t>控除
移入</t>
    <rPh sb="0" eb="1">
      <t>コウジョ</t>
    </rPh>
    <phoneticPr fontId="11"/>
  </si>
  <si>
    <t>控除
移輸入</t>
    <rPh sb="0" eb="2">
      <t>コウジョ</t>
    </rPh>
    <phoneticPr fontId="5"/>
  </si>
  <si>
    <t>その他の
製造工業
製品</t>
    <phoneticPr fontId="5"/>
  </si>
  <si>
    <t>家計外消費支出</t>
    <phoneticPr fontId="11"/>
  </si>
  <si>
    <t>間接税</t>
    <phoneticPr fontId="11"/>
  </si>
  <si>
    <t>鉱業</t>
    <phoneticPr fontId="5"/>
  </si>
  <si>
    <t>繊維製品</t>
    <phoneticPr fontId="5"/>
  </si>
  <si>
    <t>化学製品</t>
    <phoneticPr fontId="5"/>
  </si>
  <si>
    <t>金属製品</t>
    <phoneticPr fontId="5"/>
  </si>
  <si>
    <t>輸送機械</t>
    <phoneticPr fontId="5"/>
  </si>
  <si>
    <t>電力・ガス・熱供給</t>
    <phoneticPr fontId="5"/>
  </si>
  <si>
    <t>商業</t>
    <phoneticPr fontId="5"/>
  </si>
  <si>
    <t>不動産</t>
    <phoneticPr fontId="5"/>
  </si>
  <si>
    <t>公務</t>
    <phoneticPr fontId="5"/>
  </si>
  <si>
    <t>部　門　分　類　表　</t>
    <rPh sb="0" eb="1">
      <t>ブ</t>
    </rPh>
    <rPh sb="2" eb="3">
      <t>モン</t>
    </rPh>
    <rPh sb="4" eb="5">
      <t>ブン</t>
    </rPh>
    <rPh sb="6" eb="7">
      <t>タグイ</t>
    </rPh>
    <rPh sb="8" eb="9">
      <t>ヒョウ</t>
    </rPh>
    <phoneticPr fontId="5"/>
  </si>
  <si>
    <t>民間
消費支出
IO</t>
    <rPh sb="0" eb="2">
      <t>ミンカン</t>
    </rPh>
    <rPh sb="3" eb="5">
      <t>ショウヒ</t>
    </rPh>
    <rPh sb="5" eb="7">
      <t>シシュツ</t>
    </rPh>
    <phoneticPr fontId="5"/>
  </si>
  <si>
    <t>⊿X2</t>
    <phoneticPr fontId="11"/>
  </si>
  <si>
    <t>H27浜松市</t>
    <rPh sb="3" eb="5">
      <t>ハママツ</t>
    </rPh>
    <rPh sb="5" eb="6">
      <t>シ</t>
    </rPh>
    <phoneticPr fontId="11"/>
  </si>
  <si>
    <t>家計外消費支出</t>
  </si>
  <si>
    <t>間接税</t>
  </si>
  <si>
    <t>投入係数表</t>
    <rPh sb="0" eb="2">
      <t>トウニュウ</t>
    </rPh>
    <rPh sb="2" eb="4">
      <t>ケイスウ</t>
    </rPh>
    <rPh sb="4" eb="5">
      <t>ヒョウ</t>
    </rPh>
    <phoneticPr fontId="5"/>
  </si>
  <si>
    <t>各種経済効果</t>
    <rPh sb="0" eb="2">
      <t>カクシュ</t>
    </rPh>
    <rPh sb="2" eb="4">
      <t>ケイザイ</t>
    </rPh>
    <rPh sb="4" eb="6">
      <t>コウカ</t>
    </rPh>
    <phoneticPr fontId="11"/>
  </si>
  <si>
    <t>雇用効果</t>
    <rPh sb="0" eb="4">
      <t>コヨウコウカ</t>
    </rPh>
    <phoneticPr fontId="11"/>
  </si>
  <si>
    <t>雇用者所得</t>
    <rPh sb="0" eb="5">
      <t>コヨウシャショトク</t>
    </rPh>
    <phoneticPr fontId="11"/>
  </si>
  <si>
    <t>逆行列係数表</t>
    <rPh sb="0" eb="3">
      <t>ギャクギョウレツ</t>
    </rPh>
    <rPh sb="3" eb="5">
      <t>ケイスウ</t>
    </rPh>
    <rPh sb="5" eb="6">
      <t>ヒョウ</t>
    </rPh>
    <phoneticPr fontId="5"/>
  </si>
  <si>
    <t>・①「浜松市産の商品・サービス」の金額欄には、浜松市外で発生した売上や市外が産地の購入金額を入力しないこと。</t>
    <rPh sb="3" eb="6">
      <t>ハママツシ</t>
    </rPh>
    <rPh sb="6" eb="7">
      <t>サン</t>
    </rPh>
    <rPh sb="8" eb="10">
      <t>ショウヒン</t>
    </rPh>
    <rPh sb="17" eb="19">
      <t>キンガク</t>
    </rPh>
    <rPh sb="19" eb="20">
      <t>ラン</t>
    </rPh>
    <rPh sb="23" eb="25">
      <t>ハママツ</t>
    </rPh>
    <rPh sb="25" eb="27">
      <t>シガイ</t>
    </rPh>
    <rPh sb="28" eb="30">
      <t>ハッセイ</t>
    </rPh>
    <rPh sb="32" eb="34">
      <t>ウリアゲ</t>
    </rPh>
    <rPh sb="35" eb="37">
      <t>シガイ</t>
    </rPh>
    <rPh sb="38" eb="40">
      <t>サンチ</t>
    </rPh>
    <rPh sb="41" eb="45">
      <t>コウニュウキンガク</t>
    </rPh>
    <rPh sb="46" eb="48">
      <t>ニュウリョク</t>
    </rPh>
    <phoneticPr fontId="11"/>
  </si>
  <si>
    <t>　（除外項目の例：消費の場合の市外を走る新幹線や飛行機代、市外の宿泊費など。企業の場合の市外の売上。）</t>
    <rPh sb="2" eb="4">
      <t>ジョガイ</t>
    </rPh>
    <rPh sb="4" eb="6">
      <t>コウモク</t>
    </rPh>
    <rPh sb="9" eb="11">
      <t>ショウヒ</t>
    </rPh>
    <rPh sb="12" eb="14">
      <t>バアイ</t>
    </rPh>
    <rPh sb="15" eb="17">
      <t>シガイ</t>
    </rPh>
    <rPh sb="18" eb="19">
      <t>ハシ</t>
    </rPh>
    <rPh sb="20" eb="23">
      <t>シンカンセン</t>
    </rPh>
    <rPh sb="29" eb="31">
      <t>シガイ</t>
    </rPh>
    <rPh sb="38" eb="40">
      <t>キギョウ</t>
    </rPh>
    <rPh sb="41" eb="43">
      <t>バアイ</t>
    </rPh>
    <rPh sb="44" eb="46">
      <t>シガイ</t>
    </rPh>
    <rPh sb="47" eb="49">
      <t>ウリアゲ</t>
    </rPh>
    <phoneticPr fontId="11"/>
  </si>
  <si>
    <t>経済波及
効果</t>
    <rPh sb="0" eb="2">
      <t>ケイザイ</t>
    </rPh>
    <rPh sb="2" eb="4">
      <t>ハキュウ</t>
    </rPh>
    <rPh sb="5" eb="7">
      <t>コウカ</t>
    </rPh>
    <phoneticPr fontId="11"/>
  </si>
  <si>
    <t>⊿X</t>
    <phoneticPr fontId="11"/>
  </si>
  <si>
    <t>収束演算</t>
    <rPh sb="0" eb="4">
      <t>シュウソクエンザン</t>
    </rPh>
    <phoneticPr fontId="11"/>
  </si>
  <si>
    <t>収束演算前</t>
    <rPh sb="0" eb="5">
      <t>シュウソクエンザンマエ</t>
    </rPh>
    <phoneticPr fontId="11"/>
  </si>
  <si>
    <t>632</t>
  </si>
  <si>
    <t>681</t>
  </si>
  <si>
    <t>691</t>
  </si>
  <si>
    <t>700</t>
    <phoneticPr fontId="5"/>
  </si>
  <si>
    <t>711</t>
    <phoneticPr fontId="5"/>
  </si>
  <si>
    <t>721</t>
    <phoneticPr fontId="5"/>
  </si>
  <si>
    <t>731</t>
    <phoneticPr fontId="5"/>
  </si>
  <si>
    <t>732</t>
    <phoneticPr fontId="5"/>
  </si>
  <si>
    <t>741</t>
    <phoneticPr fontId="5"/>
  </si>
  <si>
    <t>751</t>
    <phoneticPr fontId="5"/>
  </si>
  <si>
    <t>761</t>
    <phoneticPr fontId="5"/>
  </si>
  <si>
    <t>780</t>
    <phoneticPr fontId="5"/>
  </si>
  <si>
    <t>790</t>
    <phoneticPr fontId="5"/>
  </si>
  <si>
    <t>801</t>
    <phoneticPr fontId="5"/>
  </si>
  <si>
    <t>802</t>
    <phoneticPr fontId="5"/>
  </si>
  <si>
    <t>830</t>
    <phoneticPr fontId="5"/>
  </si>
  <si>
    <t>841</t>
    <phoneticPr fontId="5"/>
  </si>
  <si>
    <t>842</t>
    <phoneticPr fontId="5"/>
  </si>
  <si>
    <t>870</t>
    <phoneticPr fontId="5"/>
  </si>
  <si>
    <t>970</t>
    <phoneticPr fontId="5"/>
  </si>
  <si>
    <t>農業
サービス</t>
    <phoneticPr fontId="5"/>
  </si>
  <si>
    <t>その他の
鉱業</t>
    <phoneticPr fontId="5"/>
  </si>
  <si>
    <t>飼料・有機質肥料</t>
    <phoneticPr fontId="11"/>
  </si>
  <si>
    <t>繊維工業
製品</t>
    <phoneticPr fontId="5"/>
  </si>
  <si>
    <t>衣服・その他の繊維既製品</t>
    <phoneticPr fontId="5"/>
  </si>
  <si>
    <t>木材・
木製品</t>
    <phoneticPr fontId="5"/>
  </si>
  <si>
    <t>家具・
装備品</t>
    <phoneticPr fontId="5"/>
  </si>
  <si>
    <t>パルプ・紙・板紙・加工紙</t>
    <phoneticPr fontId="5"/>
  </si>
  <si>
    <t>印刷・製版・
製本</t>
    <phoneticPr fontId="5"/>
  </si>
  <si>
    <t>無機化学
工業製品</t>
    <phoneticPr fontId="5"/>
  </si>
  <si>
    <t>石油化学系基礎製品</t>
    <phoneticPr fontId="5"/>
  </si>
  <si>
    <t>有機化学工業製品</t>
    <phoneticPr fontId="11"/>
  </si>
  <si>
    <t>化学最終製品
（医薬品を除く）</t>
    <phoneticPr fontId="5"/>
  </si>
  <si>
    <t>プラスチック製品</t>
    <phoneticPr fontId="5"/>
  </si>
  <si>
    <t>なめし革・
革製品・
毛皮</t>
    <phoneticPr fontId="5"/>
  </si>
  <si>
    <t>ガラス・
ガラス製品</t>
    <phoneticPr fontId="5"/>
  </si>
  <si>
    <t>セメント・セメント製品</t>
    <phoneticPr fontId="5"/>
  </si>
  <si>
    <t>鉄屑</t>
    <rPh sb="0" eb="2">
      <t>テツクズ</t>
    </rPh>
    <phoneticPr fontId="47"/>
  </si>
  <si>
    <t>鋳鍛造品
（鉄）</t>
    <phoneticPr fontId="5"/>
  </si>
  <si>
    <t>その他の
鉄鋼製品</t>
    <phoneticPr fontId="5"/>
  </si>
  <si>
    <t>非鉄金属
製錬・精製</t>
    <phoneticPr fontId="5"/>
  </si>
  <si>
    <t>非鉄金属
加工製品</t>
    <phoneticPr fontId="5"/>
  </si>
  <si>
    <t>建設用・建築用金属製品</t>
  </si>
  <si>
    <t>その他の
金属製品</t>
    <phoneticPr fontId="5"/>
  </si>
  <si>
    <t>はん用
機械</t>
    <phoneticPr fontId="11"/>
  </si>
  <si>
    <t>生産用
機械</t>
    <phoneticPr fontId="11"/>
  </si>
  <si>
    <t>業務用
機械</t>
    <phoneticPr fontId="11"/>
  </si>
  <si>
    <t>その他の
電子部品</t>
    <phoneticPr fontId="5"/>
  </si>
  <si>
    <t>産業用
電気機器</t>
    <phoneticPr fontId="5"/>
  </si>
  <si>
    <t>民生用
電気機器</t>
    <phoneticPr fontId="5"/>
  </si>
  <si>
    <t>その他の
電気機械</t>
    <phoneticPr fontId="5"/>
  </si>
  <si>
    <t>通信・映像・音響機器</t>
    <phoneticPr fontId="5"/>
  </si>
  <si>
    <t>電子計算機・同附属装置</t>
    <phoneticPr fontId="5"/>
  </si>
  <si>
    <t>その他の
自動車</t>
    <phoneticPr fontId="5"/>
  </si>
  <si>
    <t>自動車部品・同附属品</t>
    <phoneticPr fontId="5"/>
  </si>
  <si>
    <t>その他の
土木建設</t>
    <phoneticPr fontId="5"/>
  </si>
  <si>
    <t>ガス・熱供給</t>
    <phoneticPr fontId="5"/>
  </si>
  <si>
    <t>不動産仲介及び賃貸</t>
    <phoneticPr fontId="5"/>
  </si>
  <si>
    <t>住宅
賃貸料</t>
    <phoneticPr fontId="11"/>
  </si>
  <si>
    <t>住宅賃貸料（帰属家賃）</t>
    <phoneticPr fontId="5"/>
  </si>
  <si>
    <t>道路輸送（自家輸送を除く）</t>
    <phoneticPr fontId="11"/>
  </si>
  <si>
    <t>貨物利用
運送</t>
    <phoneticPr fontId="5"/>
  </si>
  <si>
    <t>運輸附帯
サービス</t>
    <phoneticPr fontId="5"/>
  </si>
  <si>
    <t>郵便・
信書便</t>
    <phoneticPr fontId="11"/>
  </si>
  <si>
    <t>情報
サービス</t>
    <phoneticPr fontId="11"/>
  </si>
  <si>
    <t>インターネット附随サービス</t>
    <phoneticPr fontId="5"/>
  </si>
  <si>
    <t>映像・音声・文字情報制作</t>
    <phoneticPr fontId="5"/>
  </si>
  <si>
    <t>研究</t>
  </si>
  <si>
    <t>社会保険・
社会福祉</t>
    <phoneticPr fontId="5"/>
  </si>
  <si>
    <t>物品賃貸
サービス</t>
    <phoneticPr fontId="5"/>
  </si>
  <si>
    <t>自動車整備・機械修理</t>
    <phoneticPr fontId="5"/>
  </si>
  <si>
    <t>洗濯・理容・美容・浴場業</t>
    <phoneticPr fontId="5"/>
  </si>
  <si>
    <t>娯楽
サービス</t>
    <phoneticPr fontId="11"/>
  </si>
  <si>
    <t>その他の対個人サービス</t>
    <phoneticPr fontId="5"/>
  </si>
  <si>
    <t>家計外
消費支出</t>
    <phoneticPr fontId="5"/>
  </si>
  <si>
    <t>民間
消費支出</t>
    <phoneticPr fontId="5"/>
  </si>
  <si>
    <t>一般政府
消費支出</t>
    <phoneticPr fontId="5"/>
  </si>
  <si>
    <t>一般政府消費支出（社会資本等減耗分）</t>
    <phoneticPr fontId="5"/>
  </si>
  <si>
    <t>域内総固定資本形成（公的）</t>
    <rPh sb="0" eb="1">
      <t>イキ</t>
    </rPh>
    <phoneticPr fontId="5"/>
  </si>
  <si>
    <t>域内総固定資本形成（民間）</t>
    <phoneticPr fontId="11"/>
  </si>
  <si>
    <t>調整項目</t>
    <rPh sb="0" eb="4">
      <t>チョウセイコウモク</t>
    </rPh>
    <phoneticPr fontId="11"/>
  </si>
  <si>
    <t>市内最終
需要計</t>
    <rPh sb="0" eb="1">
      <t>シ</t>
    </rPh>
    <phoneticPr fontId="11"/>
  </si>
  <si>
    <t>市内需要
合計</t>
    <rPh sb="0" eb="1">
      <t>シ</t>
    </rPh>
    <phoneticPr fontId="11"/>
  </si>
  <si>
    <t>移輸出</t>
    <rPh sb="0" eb="3">
      <t>イユシュツ</t>
    </rPh>
    <phoneticPr fontId="11"/>
  </si>
  <si>
    <t>市内
生産額</t>
    <rPh sb="0" eb="2">
      <t>シナイ</t>
    </rPh>
    <phoneticPr fontId="11"/>
  </si>
  <si>
    <t>石油化学系基礎製品</t>
  </si>
  <si>
    <t>有機化学工業製品</t>
    <phoneticPr fontId="5"/>
  </si>
  <si>
    <t>化学最終製品（医薬品を除く）</t>
    <phoneticPr fontId="11"/>
  </si>
  <si>
    <t>なめし革・革製品・毛皮</t>
  </si>
  <si>
    <t>2611</t>
    <phoneticPr fontId="5"/>
  </si>
  <si>
    <t>鋳鍛造品（鉄）</t>
  </si>
  <si>
    <t>700</t>
  </si>
  <si>
    <t>711</t>
  </si>
  <si>
    <t>911</t>
  </si>
  <si>
    <t>921</t>
  </si>
  <si>
    <t>931</t>
  </si>
  <si>
    <t>932</t>
  </si>
  <si>
    <t>資本減耗引当（社会資本等減耗分）</t>
  </si>
  <si>
    <t>941</t>
  </si>
  <si>
    <t>951</t>
  </si>
  <si>
    <t>960</t>
  </si>
  <si>
    <t>市内生産額</t>
    <rPh sb="0" eb="2">
      <t>シナイ</t>
    </rPh>
    <rPh sb="2" eb="5">
      <t>セイサンガク</t>
    </rPh>
    <phoneticPr fontId="11"/>
  </si>
  <si>
    <t>平成27年浜松市</t>
    <rPh sb="0" eb="2">
      <t>ヘイセイ</t>
    </rPh>
    <rPh sb="4" eb="5">
      <t>ネン</t>
    </rPh>
    <rPh sb="5" eb="8">
      <t>ハママツシ</t>
    </rPh>
    <phoneticPr fontId="11"/>
  </si>
  <si>
    <t>二次効果</t>
    <rPh sb="0" eb="4">
      <t>ニジコウカ</t>
    </rPh>
    <phoneticPr fontId="11"/>
  </si>
  <si>
    <t>間接
二次効果</t>
    <rPh sb="0" eb="2">
      <t>カンセツ</t>
    </rPh>
    <rPh sb="3" eb="7">
      <t>ニジコウカ</t>
    </rPh>
    <phoneticPr fontId="11"/>
  </si>
  <si>
    <t>消費支出
構成比</t>
    <rPh sb="0" eb="4">
      <t>ショウヒシシュツ</t>
    </rPh>
    <rPh sb="5" eb="8">
      <t>コウセイヒ</t>
    </rPh>
    <phoneticPr fontId="5"/>
  </si>
  <si>
    <t>間接二次
生産誘発</t>
    <rPh sb="0" eb="2">
      <t>カンセツ</t>
    </rPh>
    <rPh sb="2" eb="4">
      <t>ニジ</t>
    </rPh>
    <rPh sb="5" eb="9">
      <t>セイサンユウハツ</t>
    </rPh>
    <phoneticPr fontId="5"/>
  </si>
  <si>
    <t>間接二次
直接効果
一回目</t>
    <rPh sb="0" eb="2">
      <t>カンセツ</t>
    </rPh>
    <rPh sb="2" eb="4">
      <t>ニジ</t>
    </rPh>
    <rPh sb="5" eb="7">
      <t>チョクセツ</t>
    </rPh>
    <rPh sb="7" eb="9">
      <t>コウカ</t>
    </rPh>
    <rPh sb="10" eb="13">
      <t>イッカイメ</t>
    </rPh>
    <phoneticPr fontId="5"/>
  </si>
  <si>
    <t>一回目</t>
    <rPh sb="0" eb="3">
      <t>イッカイメ</t>
    </rPh>
    <phoneticPr fontId="11"/>
  </si>
  <si>
    <t>消費支出
構成比</t>
    <rPh sb="0" eb="2">
      <t>ショウヒ</t>
    </rPh>
    <rPh sb="2" eb="4">
      <t>シシュツ</t>
    </rPh>
    <rPh sb="5" eb="8">
      <t>コウセイヒ</t>
    </rPh>
    <phoneticPr fontId="11"/>
  </si>
  <si>
    <t>間接二次
生産誘発
二回目</t>
    <rPh sb="0" eb="2">
      <t>カンセツ</t>
    </rPh>
    <rPh sb="2" eb="4">
      <t>ニジ</t>
    </rPh>
    <rPh sb="5" eb="7">
      <t>セイサン</t>
    </rPh>
    <rPh sb="7" eb="9">
      <t>ユウハツ</t>
    </rPh>
    <rPh sb="10" eb="13">
      <t>ニカイメ</t>
    </rPh>
    <phoneticPr fontId="11"/>
  </si>
  <si>
    <t>雇用効果</t>
    <rPh sb="0" eb="4">
      <t>コヨウコウカ</t>
    </rPh>
    <phoneticPr fontId="13"/>
  </si>
  <si>
    <t>営業余剰
押し上げ
効果</t>
    <rPh sb="0" eb="2">
      <t>エイギョウ</t>
    </rPh>
    <rPh sb="2" eb="4">
      <t>ヨジョウ</t>
    </rPh>
    <rPh sb="5" eb="6">
      <t>オ</t>
    </rPh>
    <rPh sb="7" eb="8">
      <t>ア</t>
    </rPh>
    <rPh sb="10" eb="12">
      <t>コウカ</t>
    </rPh>
    <phoneticPr fontId="13"/>
  </si>
  <si>
    <t>経済波及効果</t>
  </si>
  <si>
    <t>直接効果</t>
  </si>
  <si>
    <t>間接
一次効果</t>
  </si>
  <si>
    <t>間接
二次効果</t>
  </si>
  <si>
    <t>百万円</t>
  </si>
  <si>
    <t>市税収
押し上げ
効果</t>
    <rPh sb="0" eb="1">
      <t>シ</t>
    </rPh>
    <rPh sb="1" eb="3">
      <t>ゼイシュウ</t>
    </rPh>
    <rPh sb="4" eb="5">
      <t>オ</t>
    </rPh>
    <rPh sb="6" eb="7">
      <t>ア</t>
    </rPh>
    <rPh sb="9" eb="11">
      <t>コウカ</t>
    </rPh>
    <phoneticPr fontId="13"/>
  </si>
  <si>
    <t>経済波及
効果</t>
    <rPh sb="0" eb="2">
      <t>ケイザイ</t>
    </rPh>
    <rPh sb="2" eb="4">
      <t>ハキュウ</t>
    </rPh>
    <rPh sb="5" eb="7">
      <t>コウカ</t>
    </rPh>
    <phoneticPr fontId="11"/>
  </si>
  <si>
    <t>経済波及効果分析ソフト（一般用）</t>
    <rPh sb="0" eb="6">
      <t>ケイザイハキュウコウカ</t>
    </rPh>
    <rPh sb="6" eb="8">
      <t>ブンセキ</t>
    </rPh>
    <rPh sb="12" eb="14">
      <t>イッパン</t>
    </rPh>
    <rPh sb="14" eb="15">
      <t>ヨウ</t>
    </rPh>
    <phoneticPr fontId="11"/>
  </si>
  <si>
    <t>　消費支出をより正確に推計することが非常に重要な作業である。</t>
    <rPh sb="1" eb="5">
      <t>ショウヒシシュツ</t>
    </rPh>
    <rPh sb="8" eb="10">
      <t>セイカク</t>
    </rPh>
    <rPh sb="11" eb="13">
      <t>スイケイ</t>
    </rPh>
    <rPh sb="18" eb="20">
      <t>ヒジョウ</t>
    </rPh>
    <rPh sb="21" eb="23">
      <t>ジュウヨウ</t>
    </rPh>
    <rPh sb="24" eb="26">
      <t>サギョウ</t>
    </rPh>
    <phoneticPr fontId="11"/>
  </si>
  <si>
    <t>　（消費喚起の支援が無くても、利用する層も相当割合いるため）</t>
    <rPh sb="2" eb="4">
      <t>ショウヒ</t>
    </rPh>
    <rPh sb="4" eb="6">
      <t>カンキ</t>
    </rPh>
    <rPh sb="7" eb="9">
      <t>シエン</t>
    </rPh>
    <rPh sb="10" eb="11">
      <t>ナ</t>
    </rPh>
    <rPh sb="15" eb="17">
      <t>リヨウ</t>
    </rPh>
    <rPh sb="19" eb="20">
      <t>ソウ</t>
    </rPh>
    <rPh sb="21" eb="23">
      <t>ソウトウ</t>
    </rPh>
    <rPh sb="23" eb="25">
      <t>ワリアイ</t>
    </rPh>
    <phoneticPr fontId="11"/>
  </si>
  <si>
    <t>列和</t>
    <rPh sb="0" eb="2">
      <t>レツワ</t>
    </rPh>
    <phoneticPr fontId="7"/>
  </si>
  <si>
    <t>・できるだけ大きな金額の経済波及効果を期待するが、より客観的な立場で事前予測と事後検証を行うことが大切である。</t>
    <rPh sb="6" eb="7">
      <t>オオ</t>
    </rPh>
    <rPh sb="9" eb="11">
      <t>キンガク</t>
    </rPh>
    <rPh sb="12" eb="18">
      <t>ケイザイハキュウコウカ</t>
    </rPh>
    <rPh sb="19" eb="21">
      <t>キタイ</t>
    </rPh>
    <rPh sb="27" eb="30">
      <t>キャッカンテキ</t>
    </rPh>
    <rPh sb="31" eb="33">
      <t>タチバ</t>
    </rPh>
    <rPh sb="34" eb="38">
      <t>ジゼンヨソク</t>
    </rPh>
    <rPh sb="39" eb="43">
      <t>ジゴケンショウ</t>
    </rPh>
    <rPh sb="44" eb="45">
      <t>オコナ</t>
    </rPh>
    <rPh sb="49" eb="51">
      <t>タイセツ</t>
    </rPh>
    <phoneticPr fontId="11"/>
  </si>
  <si>
    <r>
      <rPr>
        <sz val="9"/>
        <color theme="1"/>
        <rFont val="ＭＳ Ｐ明朝"/>
        <family val="1"/>
        <charset val="128"/>
      </rPr>
      <t>粗付加価値</t>
    </r>
    <r>
      <rPr>
        <sz val="10"/>
        <color theme="1"/>
        <rFont val="ＭＳ Ｐ明朝"/>
        <family val="1"/>
        <charset val="128"/>
      </rPr>
      <t xml:space="preserve">
押し上げ
効果</t>
    </r>
    <rPh sb="0" eb="1">
      <t>アラ</t>
    </rPh>
    <rPh sb="1" eb="3">
      <t>フカ</t>
    </rPh>
    <rPh sb="3" eb="5">
      <t>カチ</t>
    </rPh>
    <rPh sb="6" eb="7">
      <t>オ</t>
    </rPh>
    <rPh sb="8" eb="9">
      <t>ア</t>
    </rPh>
    <rPh sb="11" eb="13">
      <t>コウカ</t>
    </rPh>
    <phoneticPr fontId="13"/>
  </si>
  <si>
    <r>
      <rPr>
        <sz val="9"/>
        <color theme="1"/>
        <rFont val="ＭＳ Ｐ明朝"/>
        <family val="1"/>
        <charset val="128"/>
      </rPr>
      <t>雇用者所得</t>
    </r>
    <r>
      <rPr>
        <sz val="10"/>
        <color theme="1"/>
        <rFont val="ＭＳ Ｐ明朝"/>
        <family val="1"/>
        <charset val="128"/>
      </rPr>
      <t xml:space="preserve">
押し上げ
効果</t>
    </r>
    <rPh sb="0" eb="3">
      <t>コヨウシャ</t>
    </rPh>
    <rPh sb="3" eb="5">
      <t>ショトク</t>
    </rPh>
    <rPh sb="6" eb="7">
      <t>オ</t>
    </rPh>
    <rPh sb="8" eb="9">
      <t>ア</t>
    </rPh>
    <rPh sb="11" eb="13">
      <t>コウカ</t>
    </rPh>
    <phoneticPr fontId="13"/>
  </si>
  <si>
    <t>百万円</t>
    <rPh sb="0" eb="1">
      <t>ヒャク</t>
    </rPh>
    <rPh sb="1" eb="3">
      <t>マンエン</t>
    </rPh>
    <phoneticPr fontId="11"/>
  </si>
  <si>
    <t>事業所税</t>
    <rPh sb="0" eb="4">
      <t>ジギョウショゼイ</t>
    </rPh>
    <phoneticPr fontId="11"/>
  </si>
  <si>
    <t>01農林水産業</t>
  </si>
  <si>
    <t>06鉱業</t>
  </si>
  <si>
    <t>11飲食料品</t>
  </si>
  <si>
    <t>15繊維製品</t>
  </si>
  <si>
    <t>16パルプ・紙・木製品</t>
  </si>
  <si>
    <t>20化学製品</t>
  </si>
  <si>
    <t>21石油・石炭製品</t>
  </si>
  <si>
    <t>22プラスチック・ゴム</t>
  </si>
  <si>
    <t>25窯業・土石製品</t>
  </si>
  <si>
    <t>26鉄鋼</t>
  </si>
  <si>
    <t>27非鉄金属</t>
  </si>
  <si>
    <t>28金属製品</t>
  </si>
  <si>
    <t>29はん用機械</t>
  </si>
  <si>
    <t>30生産用機械</t>
  </si>
  <si>
    <t>31業務用機械</t>
  </si>
  <si>
    <t>32電子部品</t>
  </si>
  <si>
    <t>33電気機械</t>
  </si>
  <si>
    <t>34情報・通信機器</t>
  </si>
  <si>
    <t>35輸送機械</t>
  </si>
  <si>
    <t>39その他の製造工業製品</t>
  </si>
  <si>
    <t>41建設</t>
  </si>
  <si>
    <t>46電力・ガス・熱供給</t>
  </si>
  <si>
    <t>47水道</t>
  </si>
  <si>
    <t>48廃棄物処理</t>
  </si>
  <si>
    <t>51商業</t>
  </si>
  <si>
    <t>53金融・保険</t>
  </si>
  <si>
    <t>55不動産</t>
  </si>
  <si>
    <t>57運輸・郵便</t>
  </si>
  <si>
    <t>59情報通信</t>
  </si>
  <si>
    <t>61公務</t>
  </si>
  <si>
    <t>63教育・研究</t>
  </si>
  <si>
    <t>64医療・福祉</t>
  </si>
  <si>
    <t>65その他の非営利団体サービス</t>
  </si>
  <si>
    <t>66対事業所サービス</t>
  </si>
  <si>
    <t>67対個人サービス</t>
  </si>
  <si>
    <t>68事務用品</t>
  </si>
  <si>
    <t>69分類不明</t>
  </si>
  <si>
    <t>取引基本表　37部門　</t>
    <rPh sb="0" eb="2">
      <t>トリヒキ</t>
    </rPh>
    <rPh sb="2" eb="5">
      <t>キホンヒョウ</t>
    </rPh>
    <rPh sb="8" eb="10">
      <t>ブモン</t>
    </rPh>
    <phoneticPr fontId="5"/>
  </si>
  <si>
    <t>取引基本表　108部門　</t>
    <rPh sb="0" eb="2">
      <t>トリヒキ</t>
    </rPh>
    <rPh sb="2" eb="5">
      <t>キホンヒョウ</t>
    </rPh>
    <rPh sb="9" eb="11">
      <t>ブモン</t>
    </rPh>
    <phoneticPr fontId="5"/>
  </si>
  <si>
    <t>自給率</t>
    <rPh sb="0" eb="3">
      <t>ジキュウリツ</t>
    </rPh>
    <phoneticPr fontId="11"/>
  </si>
  <si>
    <t>各種係数</t>
    <rPh sb="0" eb="4">
      <t>カクシュケイスウ</t>
    </rPh>
    <phoneticPr fontId="11"/>
  </si>
  <si>
    <t>市税合計　各種内訳</t>
    <rPh sb="0" eb="2">
      <t>シゼイ</t>
    </rPh>
    <rPh sb="2" eb="4">
      <t>ゴウケイ</t>
    </rPh>
    <rPh sb="5" eb="7">
      <t>カクシュ</t>
    </rPh>
    <rPh sb="7" eb="9">
      <t>ウチワケ</t>
    </rPh>
    <phoneticPr fontId="11"/>
  </si>
  <si>
    <t>個人均等割</t>
  </si>
  <si>
    <t>所得割</t>
    <phoneticPr fontId="11"/>
  </si>
  <si>
    <t>市町村たばこ税</t>
    <phoneticPr fontId="11"/>
  </si>
  <si>
    <t>入湯税</t>
    <phoneticPr fontId="11"/>
  </si>
  <si>
    <t>地方消費税交付金</t>
    <phoneticPr fontId="11"/>
  </si>
  <si>
    <t>ゴルフ場利用税交付金</t>
    <phoneticPr fontId="11"/>
  </si>
  <si>
    <t>軽油引取税交付金</t>
    <phoneticPr fontId="11"/>
  </si>
  <si>
    <t>商業
マージン</t>
    <rPh sb="0" eb="2">
      <t>ショウギョウ</t>
    </rPh>
    <phoneticPr fontId="11"/>
  </si>
  <si>
    <t>運輸
マージン</t>
    <rPh sb="0" eb="2">
      <t>ウンユ</t>
    </rPh>
    <phoneticPr fontId="11"/>
  </si>
  <si>
    <t>自給率</t>
    <rPh sb="0" eb="3">
      <t>ジキュウリツ</t>
    </rPh>
    <phoneticPr fontId="11"/>
  </si>
  <si>
    <t>÷</t>
    <phoneticPr fontId="11"/>
  </si>
  <si>
    <t>部門別
営業余剰</t>
    <rPh sb="0" eb="2">
      <t>ブモン</t>
    </rPh>
    <rPh sb="2" eb="3">
      <t>ベツ</t>
    </rPh>
    <rPh sb="4" eb="6">
      <t>エイギョウ</t>
    </rPh>
    <rPh sb="6" eb="8">
      <t>ヨジョウ</t>
    </rPh>
    <phoneticPr fontId="11"/>
  </si>
  <si>
    <t>部門別
生産額</t>
    <rPh sb="0" eb="2">
      <t>ブモン</t>
    </rPh>
    <rPh sb="2" eb="3">
      <t>ベツ</t>
    </rPh>
    <rPh sb="4" eb="7">
      <t>セイサンガク</t>
    </rPh>
    <phoneticPr fontId="11"/>
  </si>
  <si>
    <t>部門別
雇用者所得</t>
    <rPh sb="0" eb="2">
      <t>ブモン</t>
    </rPh>
    <rPh sb="2" eb="3">
      <t>ベツ</t>
    </rPh>
    <rPh sb="4" eb="7">
      <t>コヨウシャ</t>
    </rPh>
    <rPh sb="7" eb="9">
      <t>ショトク</t>
    </rPh>
    <phoneticPr fontId="11"/>
  </si>
  <si>
    <t>部門別
間接税</t>
    <rPh sb="0" eb="2">
      <t>ブモン</t>
    </rPh>
    <rPh sb="2" eb="3">
      <t>ベツ</t>
    </rPh>
    <rPh sb="4" eb="7">
      <t>カンセツゼイ</t>
    </rPh>
    <phoneticPr fontId="11"/>
  </si>
  <si>
    <t>×</t>
    <phoneticPr fontId="11"/>
  </si>
  <si>
    <t>÷</t>
    <phoneticPr fontId="11"/>
  </si>
  <si>
    <t>浜松市</t>
    <rPh sb="0" eb="3">
      <t>ハママツシ</t>
    </rPh>
    <phoneticPr fontId="11"/>
  </si>
  <si>
    <t>H27</t>
    <phoneticPr fontId="11"/>
  </si>
  <si>
    <t>市税　間接税</t>
    <rPh sb="0" eb="1">
      <t>シ</t>
    </rPh>
    <rPh sb="1" eb="2">
      <t>ゼイ</t>
    </rPh>
    <rPh sb="3" eb="6">
      <t>カンセツゼイ</t>
    </rPh>
    <phoneticPr fontId="12"/>
  </si>
  <si>
    <t>÷</t>
    <phoneticPr fontId="11"/>
  </si>
  <si>
    <t>＝</t>
    <phoneticPr fontId="11"/>
  </si>
  <si>
    <t>市税
間接税</t>
    <rPh sb="3" eb="6">
      <t>カンセツゼイ</t>
    </rPh>
    <phoneticPr fontId="11"/>
  </si>
  <si>
    <t>市税
直接税
個人分</t>
    <rPh sb="3" eb="6">
      <t>チョクセツゼイ</t>
    </rPh>
    <rPh sb="7" eb="9">
      <t>コジン</t>
    </rPh>
    <rPh sb="9" eb="10">
      <t>ブン</t>
    </rPh>
    <phoneticPr fontId="11"/>
  </si>
  <si>
    <t>市税　直接税　法人分</t>
    <rPh sb="0" eb="1">
      <t>シ</t>
    </rPh>
    <rPh sb="1" eb="2">
      <t>ゼイ</t>
    </rPh>
    <rPh sb="3" eb="6">
      <t>チョクセツゼイ</t>
    </rPh>
    <rPh sb="7" eb="9">
      <t>ホウジン</t>
    </rPh>
    <rPh sb="9" eb="10">
      <t>ブン</t>
    </rPh>
    <phoneticPr fontId="11"/>
  </si>
  <si>
    <t>市税
直接税
法人分</t>
    <rPh sb="3" eb="6">
      <t>チョクセツゼイ</t>
    </rPh>
    <rPh sb="7" eb="9">
      <t>ホウジン</t>
    </rPh>
    <rPh sb="9" eb="10">
      <t>ブン</t>
    </rPh>
    <phoneticPr fontId="11"/>
  </si>
  <si>
    <t>市税
直接税
個人分</t>
  </si>
  <si>
    <t>市税
間接税</t>
  </si>
  <si>
    <t>市税　直接税　個人分　</t>
    <rPh sb="0" eb="1">
      <t>シ</t>
    </rPh>
    <rPh sb="1" eb="2">
      <t>ゼイ</t>
    </rPh>
    <rPh sb="3" eb="6">
      <t>チョクセツゼイ</t>
    </rPh>
    <rPh sb="7" eb="9">
      <t>コジン</t>
    </rPh>
    <rPh sb="9" eb="10">
      <t>ブン</t>
    </rPh>
    <phoneticPr fontId="11"/>
  </si>
  <si>
    <t>営業余剰計</t>
    <rPh sb="0" eb="2">
      <t>エイギョウ</t>
    </rPh>
    <rPh sb="2" eb="4">
      <t>ヨジョウ</t>
    </rPh>
    <rPh sb="4" eb="5">
      <t>ケイ</t>
    </rPh>
    <phoneticPr fontId="11"/>
  </si>
  <si>
    <t>雇用者所得計</t>
    <rPh sb="0" eb="3">
      <t>コヨウシャ</t>
    </rPh>
    <rPh sb="3" eb="5">
      <t>ショトク</t>
    </rPh>
    <rPh sb="5" eb="6">
      <t>ケイ</t>
    </rPh>
    <phoneticPr fontId="11"/>
  </si>
  <si>
    <t>間接税計</t>
    <rPh sb="0" eb="3">
      <t>カンセツゼイ</t>
    </rPh>
    <rPh sb="3" eb="4">
      <t>ケイ</t>
    </rPh>
    <phoneticPr fontId="11"/>
  </si>
  <si>
    <t>÷</t>
  </si>
  <si>
    <t>法人均等割</t>
    <rPh sb="0" eb="5">
      <t>ホウジンキントウワ</t>
    </rPh>
    <phoneticPr fontId="12"/>
  </si>
  <si>
    <t>法人税割</t>
    <rPh sb="0" eb="3">
      <t>ホウジンゼイ</t>
    </rPh>
    <rPh sb="3" eb="4">
      <t>ワリ</t>
    </rPh>
    <phoneticPr fontId="12"/>
  </si>
  <si>
    <t>固定資産税</t>
    <rPh sb="0" eb="5">
      <t>コテイシサンゼイ</t>
    </rPh>
    <phoneticPr fontId="12"/>
  </si>
  <si>
    <t>軽自動車税</t>
    <rPh sb="0" eb="5">
      <t>ケイジドウシャゼイ</t>
    </rPh>
    <phoneticPr fontId="12"/>
  </si>
  <si>
    <t>事業所税</t>
    <rPh sb="0" eb="3">
      <t>ジギョウショ</t>
    </rPh>
    <rPh sb="3" eb="4">
      <t>ゼイ</t>
    </rPh>
    <phoneticPr fontId="12"/>
  </si>
  <si>
    <t>都市計画税</t>
    <rPh sb="0" eb="5">
      <t>トシケイカクゼイ</t>
    </rPh>
    <phoneticPr fontId="12"/>
  </si>
  <si>
    <t>市税項目</t>
    <rPh sb="0" eb="4">
      <t>シゼイコウモク</t>
    </rPh>
    <phoneticPr fontId="5"/>
  </si>
  <si>
    <t>市税項目</t>
    <rPh sb="0" eb="2">
      <t>シゼイ</t>
    </rPh>
    <rPh sb="2" eb="4">
      <t>コウモク</t>
    </rPh>
    <phoneticPr fontId="13"/>
  </si>
  <si>
    <t>固定資本マトリックス</t>
    <rPh sb="0" eb="4">
      <t>コテイシホン</t>
    </rPh>
    <phoneticPr fontId="5"/>
  </si>
  <si>
    <t>飲食料品</t>
    <phoneticPr fontId="5"/>
  </si>
  <si>
    <t>パルプ・紙・木製品</t>
    <phoneticPr fontId="5"/>
  </si>
  <si>
    <t>石油・石炭製品</t>
    <phoneticPr fontId="5"/>
  </si>
  <si>
    <t>プラスチック・ゴム製品</t>
    <phoneticPr fontId="5"/>
  </si>
  <si>
    <t>窯業・土石製品</t>
    <phoneticPr fontId="5"/>
  </si>
  <si>
    <t>鉄鋼・非鉄金属</t>
    <phoneticPr fontId="5"/>
  </si>
  <si>
    <t>生産用機械</t>
    <phoneticPr fontId="5"/>
  </si>
  <si>
    <t>業務用機械</t>
    <phoneticPr fontId="5"/>
  </si>
  <si>
    <t>電子部品</t>
    <phoneticPr fontId="5"/>
  </si>
  <si>
    <t>電気機械</t>
    <phoneticPr fontId="5"/>
  </si>
  <si>
    <t>情報通信機器</t>
    <phoneticPr fontId="5"/>
  </si>
  <si>
    <t>建設</t>
    <phoneticPr fontId="5"/>
  </si>
  <si>
    <t>卸売</t>
    <rPh sb="0" eb="1">
      <t>オロシ</t>
    </rPh>
    <rPh sb="1" eb="2">
      <t>ウ</t>
    </rPh>
    <phoneticPr fontId="5"/>
  </si>
  <si>
    <t>小売</t>
    <rPh sb="0" eb="2">
      <t>コウ</t>
    </rPh>
    <phoneticPr fontId="5"/>
  </si>
  <si>
    <t>金融・保険</t>
    <phoneticPr fontId="5"/>
  </si>
  <si>
    <t>運輸・郵便</t>
    <phoneticPr fontId="5"/>
  </si>
  <si>
    <t>情報通信</t>
    <phoneticPr fontId="5"/>
  </si>
  <si>
    <t>教育・研究</t>
    <phoneticPr fontId="5"/>
  </si>
  <si>
    <t>医療・福祉</t>
    <phoneticPr fontId="5"/>
  </si>
  <si>
    <t>他に分類されない会員制団体</t>
    <phoneticPr fontId="5"/>
  </si>
  <si>
    <t>対事業所サービス</t>
    <phoneticPr fontId="5"/>
  </si>
  <si>
    <t>　作成年月　令和4年12月作成</t>
    <rPh sb="1" eb="4">
      <t>サクセイネン</t>
    </rPh>
    <rPh sb="4" eb="5">
      <t>ゲツ</t>
    </rPh>
    <rPh sb="6" eb="8">
      <t>レイワ</t>
    </rPh>
    <rPh sb="9" eb="10">
      <t>ネン</t>
    </rPh>
    <rPh sb="12" eb="13">
      <t>ガツ</t>
    </rPh>
    <rPh sb="13" eb="15">
      <t>サクセイ</t>
    </rPh>
    <phoneticPr fontId="11"/>
  </si>
  <si>
    <t>（企業の場合には浜松市内の売上金額。市外の営業所・工場の売上は除く）</t>
    <rPh sb="1" eb="3">
      <t>キギョウ</t>
    </rPh>
    <rPh sb="4" eb="6">
      <t>バアイ</t>
    </rPh>
    <rPh sb="8" eb="12">
      <t>ハママツシナイ</t>
    </rPh>
    <rPh sb="13" eb="15">
      <t>ウリアゲ</t>
    </rPh>
    <rPh sb="15" eb="17">
      <t>キンガク</t>
    </rPh>
    <rPh sb="18" eb="20">
      <t>シガイ</t>
    </rPh>
    <rPh sb="21" eb="24">
      <t>エイギョウショ</t>
    </rPh>
    <rPh sb="25" eb="27">
      <t>コウジョウ</t>
    </rPh>
    <rPh sb="28" eb="30">
      <t>ウリアゲ</t>
    </rPh>
    <rPh sb="31" eb="32">
      <t>ノゾ</t>
    </rPh>
    <phoneticPr fontId="11"/>
  </si>
  <si>
    <t>鉱産税</t>
  </si>
  <si>
    <t>特別土地保有税</t>
  </si>
  <si>
    <t>①+②</t>
    <phoneticPr fontId="11"/>
  </si>
  <si>
    <t>　分析ソフト　平成27年浜松市産業連関表</t>
    <rPh sb="1" eb="3">
      <t>ブンセキ</t>
    </rPh>
    <rPh sb="7" eb="9">
      <t>ヘイセイ</t>
    </rPh>
    <rPh sb="11" eb="12">
      <t>ネン</t>
    </rPh>
    <rPh sb="12" eb="14">
      <t>ハママツ</t>
    </rPh>
    <rPh sb="14" eb="15">
      <t>シ</t>
    </rPh>
    <rPh sb="15" eb="17">
      <t>サンギョウ</t>
    </rPh>
    <rPh sb="17" eb="19">
      <t>レンカン</t>
    </rPh>
    <rPh sb="19" eb="20">
      <t>ヒョウ</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</si>
</sst>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_ "/>
    <numFmt numFmtId="177" formatCode="0.0%"/>
    <numFmt numFmtId="178" formatCode="#,##0.000;[Red]\-#,##0.000"/>
    <numFmt numFmtId="179" formatCode="#,##0.0000;[Red]\-#,##0.0000"/>
    <numFmt numFmtId="180" formatCode="#,##0.0;[Red]\-#,##0.0"/>
    <numFmt numFmtId="181" formatCode="#,##0.00000;[Red]\-#,##0.00000"/>
    <numFmt numFmtId="182" formatCode="#,##0.000000;[Red]\-#,##0.000000"/>
    <numFmt numFmtId="183" formatCode="#,##0.000000_ "/>
    <numFmt numFmtId="184" formatCode="#,##0.0"/>
    <numFmt numFmtId="185" formatCode="\-@"/>
    <numFmt numFmtId="186" formatCode="0.0000_);[Red]\(0.0000\)"/>
    <numFmt numFmtId="187" formatCode="0.00000_);[Red]\(0.00000\)"/>
    <numFmt numFmtId="188" formatCode="#,##0.00000"/>
    <numFmt numFmtId="189" formatCode="0.00&quot;倍&quot;"/>
    <numFmt numFmtId="190" formatCode="0.00000%"/>
    <numFmt numFmtId="191" formatCode="#,##0.00000_);[Red]\(#,##0.00000\)"/>
  </numFmts>
  <fonts count="58">
    <font>
      <sz val="11"/>
      <name val="ＭＳ ゴシック"/>
      <family val="3"/>
      <charset val="128"/>
    </font>
    <font>
      <sz val="11"/>
      <color theme="1"/>
      <name val="ＭＳ Ｐゴシック"/>
      <family val="2"/>
      <charset val="128"/>
    </font>
    <font>
      <sz val="11"/>
      <color theme="1"/>
      <name val="ＭＳ Ｐゴシック"/>
      <family val="2"/>
      <charset val="128"/>
    </font>
    <font>
      <sz val="11"/>
      <name val="ＭＳ 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sz val="14"/>
      <name val="ＭＳ Ｐゴシック"/>
      <family val="3"/>
      <charset val="128"/>
    </font>
    <font>
      <sz val="11"/>
      <name val="ＭＳ ゴシック"/>
      <family val="3"/>
      <charset val="128"/>
    </font>
    <font>
      <sz val="10"/>
      <name val="ＭＳ ゴシック"/>
      <family val="3"/>
      <charset val="128"/>
    </font>
    <font>
      <sz val="6"/>
      <name val="ＭＳ ゴシック"/>
      <family val="3"/>
      <charset val="128"/>
    </font>
    <font>
      <sz val="6"/>
      <name val="ＭＳ Ｐゴシック"/>
      <family val="3"/>
      <charset val="128"/>
    </font>
    <font>
      <sz val="6"/>
      <name val="游ゴシック"/>
      <family val="3"/>
      <charset val="128"/>
    </font>
    <font>
      <sz val="10"/>
      <name val="Arial"/>
      <family val="2"/>
    </font>
    <font>
      <sz val="10"/>
      <name val="ＭＳ Ｐ明朝"/>
      <family val="1"/>
      <charset val="128"/>
    </font>
    <font>
      <sz val="9"/>
      <color indexed="8"/>
      <name val="ＭＳ Ｐ明朝"/>
      <family val="1"/>
      <charset val="128"/>
    </font>
    <font>
      <sz val="11"/>
      <name val="ＭＳ 明朝"/>
      <family val="1"/>
      <charset val="128"/>
    </font>
    <font>
      <sz val="9"/>
      <name val="ＭＳ Ｐ明朝"/>
      <family val="1"/>
      <charset val="128"/>
    </font>
    <font>
      <sz val="9"/>
      <name val="ＭＳ 明朝"/>
      <family val="1"/>
      <charset val="128"/>
    </font>
    <font>
      <sz val="16"/>
      <name val="ＭＳ Ｐゴシック"/>
      <family val="3"/>
      <charset val="128"/>
    </font>
    <font>
      <sz val="11"/>
      <color theme="1"/>
      <name val="ＭＳ Ｐゴシック"/>
      <family val="3"/>
      <charset val="128"/>
    </font>
    <font>
      <sz val="11"/>
      <color theme="1"/>
      <name val="游ゴシック"/>
      <family val="3"/>
      <charset val="128"/>
      <scheme val="minor"/>
    </font>
    <font>
      <sz val="10"/>
      <color theme="1"/>
      <name val="游ゴシック"/>
      <family val="3"/>
      <charset val="128"/>
      <scheme val="minor"/>
    </font>
    <font>
      <sz val="9"/>
      <color theme="1"/>
      <name val="ＭＳ Ｐ明朝"/>
      <family val="1"/>
      <charset val="128"/>
    </font>
    <font>
      <sz val="10"/>
      <color theme="1"/>
      <name val="ＭＳ Ｐゴシック"/>
      <family val="3"/>
      <charset val="128"/>
    </font>
    <font>
      <sz val="10"/>
      <color theme="1"/>
      <name val="ＭＳ Ｐ明朝"/>
      <family val="1"/>
      <charset val="128"/>
    </font>
    <font>
      <sz val="10"/>
      <color rgb="FFC00000"/>
      <name val="ＭＳ Ｐ明朝"/>
      <family val="1"/>
      <charset val="128"/>
    </font>
    <font>
      <sz val="11"/>
      <name val="ＭＳ Ｐ明朝"/>
      <family val="1"/>
      <charset val="128"/>
    </font>
    <font>
      <sz val="6"/>
      <name val="ＭＳ Ｐゴシック"/>
      <family val="2"/>
      <charset val="128"/>
    </font>
    <font>
      <sz val="11"/>
      <color theme="1"/>
      <name val="游ゴシック"/>
      <family val="2"/>
      <scheme val="minor"/>
    </font>
    <font>
      <u/>
      <sz val="11"/>
      <color theme="10"/>
      <name val="游ゴシック"/>
      <family val="3"/>
      <charset val="128"/>
      <scheme val="minor"/>
    </font>
    <font>
      <sz val="6"/>
      <name val="游ゴシック"/>
      <family val="2"/>
      <charset val="128"/>
      <scheme val="minor"/>
    </font>
    <font>
      <sz val="10"/>
      <name val="游ゴシック"/>
      <family val="2"/>
      <charset val="128"/>
      <scheme val="minor"/>
    </font>
    <font>
      <sz val="14"/>
      <name val="ＭＳ ゴシック"/>
      <family val="3"/>
      <charset val="128"/>
    </font>
    <font>
      <sz val="18"/>
      <name val="ＭＳ Ｐゴシック"/>
      <family val="3"/>
      <charset val="128"/>
    </font>
    <font>
      <sz val="16"/>
      <name val="ＭＳ ゴシック"/>
      <family val="3"/>
      <charset val="128"/>
    </font>
    <font>
      <sz val="11"/>
      <color theme="0" tint="-0.499984740745262"/>
      <name val="ＭＳ Ｐ明朝"/>
      <family val="1"/>
      <charset val="128"/>
    </font>
    <font>
      <sz val="11"/>
      <color rgb="FFFF0000"/>
      <name val="ＭＳ Ｐ明朝"/>
      <family val="1"/>
      <charset val="128"/>
    </font>
    <font>
      <sz val="11"/>
      <color theme="1"/>
      <name val="ＭＳ Ｐ明朝"/>
      <family val="1"/>
      <charset val="128"/>
    </font>
    <font>
      <sz val="9"/>
      <color theme="0" tint="-0.499984740745262"/>
      <name val="ＭＳ Ｐ明朝"/>
      <family val="1"/>
      <charset val="128"/>
    </font>
    <font>
      <b/>
      <sz val="11"/>
      <color theme="1"/>
      <name val="ＭＳ Ｐ明朝"/>
      <family val="1"/>
      <charset val="128"/>
    </font>
    <font>
      <b/>
      <sz val="11"/>
      <name val="ＭＳ Ｐ明朝"/>
      <family val="1"/>
      <charset val="128"/>
    </font>
    <font>
      <sz val="11"/>
      <color theme="1"/>
      <name val="游ゴシック"/>
      <family val="2"/>
      <charset val="128"/>
      <scheme val="minor"/>
    </font>
    <font>
      <sz val="9"/>
      <color theme="1" tint="0.34998626667073579"/>
      <name val="ＭＳ Ｐ明朝"/>
      <family val="1"/>
      <charset val="128"/>
    </font>
    <font>
      <sz val="11"/>
      <color theme="1" tint="0.34998626667073579"/>
      <name val="ＭＳ Ｐ明朝"/>
      <family val="1"/>
      <charset val="128"/>
    </font>
    <font>
      <sz val="10.5"/>
      <color theme="1"/>
      <name val="ＭＳ Ｐ明朝"/>
      <family val="1"/>
      <charset val="128"/>
    </font>
    <font>
      <sz val="11"/>
      <color indexed="8"/>
      <name val="ＭＳ ゴシック"/>
      <family val="3"/>
      <charset val="128"/>
    </font>
    <font>
      <sz val="11"/>
      <name val="游ゴシック"/>
      <family val="3"/>
      <charset val="128"/>
      <scheme val="minor"/>
    </font>
    <font>
      <sz val="10"/>
      <color theme="1" tint="0.34998626667073579"/>
      <name val="ＭＳ Ｐゴシック"/>
      <family val="3"/>
      <charset val="128"/>
    </font>
    <font>
      <sz val="10"/>
      <color theme="1" tint="0.34998626667073579"/>
      <name val="ＭＳ Ｐ明朝"/>
      <family val="1"/>
      <charset val="128"/>
    </font>
    <font>
      <sz val="9.5"/>
      <name val="ＭＳ Ｐ明朝"/>
      <family val="1"/>
      <charset val="128"/>
    </font>
    <font>
      <sz val="10"/>
      <color theme="0"/>
      <name val="ＭＳ Ｐ明朝"/>
      <family val="1"/>
      <charset val="128"/>
    </font>
    <font>
      <sz val="11"/>
      <color theme="0"/>
      <name val="ＭＳ Ｐ明朝"/>
      <family val="1"/>
      <charset val="128"/>
    </font>
    <font>
      <sz val="10"/>
      <color theme="0"/>
      <name val="ＭＳ Ｐゴシック"/>
      <family val="3"/>
      <charset val="128"/>
    </font>
    <font>
      <sz val="10"/>
      <color theme="0" tint="-0.34998626667073579"/>
      <name val="ＭＳ ゴシック"/>
      <family val="3"/>
      <charset val="128"/>
    </font>
    <font>
      <sz val="9.5"/>
      <color theme="1" tint="0.499984740745262"/>
      <name val="ＭＳ Ｐ明朝"/>
      <family val="1"/>
      <charset val="128"/>
    </font>
    <font>
      <sz val="10"/>
      <color rgb="FFFF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FFCCCC"/>
        <bgColor indexed="64"/>
      </patternFill>
    </fill>
  </fills>
  <borders count="160">
    <border>
      <left/>
      <right/>
      <top/>
      <bottom/>
      <diagonal/>
    </border>
    <border>
      <left/>
      <right/>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bottom style="hair">
        <color indexed="64"/>
      </bottom>
      <diagonal/>
    </border>
    <border>
      <left/>
      <right style="thin">
        <color indexed="64"/>
      </right>
      <top style="hair">
        <color indexed="64"/>
      </top>
      <bottom/>
      <diagonal/>
    </border>
    <border>
      <left/>
      <right/>
      <top style="hair">
        <color indexed="64"/>
      </top>
      <bottom/>
      <diagonal/>
    </border>
    <border>
      <left style="thin">
        <color indexed="64"/>
      </left>
      <right style="thin">
        <color indexed="64"/>
      </right>
      <top style="hair">
        <color indexed="64"/>
      </top>
      <bottom/>
      <diagonal/>
    </border>
    <border>
      <left style="thin">
        <color indexed="64"/>
      </left>
      <right/>
      <top/>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style="thin">
        <color indexed="64"/>
      </top>
      <bottom/>
      <diagonal/>
    </border>
    <border>
      <left style="dashed">
        <color indexed="64"/>
      </left>
      <right style="thin">
        <color indexed="64"/>
      </right>
      <top style="thin">
        <color indexed="64"/>
      </top>
      <bottom/>
      <diagonal/>
    </border>
    <border>
      <left style="dotted">
        <color indexed="64"/>
      </left>
      <right style="thin">
        <color indexed="64"/>
      </right>
      <top style="thin">
        <color indexed="64"/>
      </top>
      <bottom/>
      <diagonal/>
    </border>
    <border>
      <left style="dashed">
        <color indexed="64"/>
      </left>
      <right style="thin">
        <color indexed="64"/>
      </right>
      <top/>
      <bottom/>
      <diagonal/>
    </border>
    <border>
      <left style="dott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right/>
      <top style="medium">
        <color indexed="64"/>
      </top>
      <bottom/>
      <diagonal/>
    </border>
    <border>
      <left style="dotted">
        <color indexed="64"/>
      </left>
      <right style="thin">
        <color indexed="64"/>
      </right>
      <top/>
      <bottom/>
      <diagonal/>
    </border>
    <border>
      <left style="medium">
        <color indexed="64"/>
      </left>
      <right/>
      <top/>
      <bottom/>
      <diagonal/>
    </border>
    <border>
      <left style="dashed">
        <color indexed="64"/>
      </left>
      <right/>
      <top/>
      <bottom/>
      <diagonal/>
    </border>
    <border>
      <left/>
      <right style="dashed">
        <color indexed="64"/>
      </right>
      <top/>
      <bottom/>
      <diagonal/>
    </border>
    <border>
      <left style="medium">
        <color indexed="64"/>
      </left>
      <right/>
      <top/>
      <bottom style="medium">
        <color indexed="64"/>
      </bottom>
      <diagonal/>
    </border>
    <border>
      <left style="dashed">
        <color indexed="64"/>
      </left>
      <right style="thin">
        <color indexed="64"/>
      </right>
      <top/>
      <bottom style="thin">
        <color indexed="64"/>
      </bottom>
      <diagonal/>
    </border>
    <border>
      <left style="dotted">
        <color indexed="64"/>
      </left>
      <right style="dotted">
        <color indexed="64"/>
      </right>
      <top style="thin">
        <color indexed="64"/>
      </top>
      <bottom/>
      <diagonal/>
    </border>
    <border>
      <left style="dotted">
        <color indexed="64"/>
      </left>
      <right style="dotted">
        <color indexed="64"/>
      </right>
      <top/>
      <bottom style="thin">
        <color indexed="64"/>
      </bottom>
      <diagonal/>
    </border>
    <border>
      <left style="dotted">
        <color indexed="64"/>
      </left>
      <right style="dotted">
        <color indexed="64"/>
      </right>
      <top style="thin">
        <color indexed="64"/>
      </top>
      <bottom style="medium">
        <color indexed="64"/>
      </bottom>
      <diagonal/>
    </border>
    <border>
      <left style="dotted">
        <color indexed="64"/>
      </left>
      <right style="dott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thin">
        <color indexed="64"/>
      </top>
      <bottom style="medium">
        <color indexed="64"/>
      </bottom>
      <diagonal/>
    </border>
    <border>
      <left style="dashed">
        <color indexed="64"/>
      </left>
      <right/>
      <top/>
      <bottom style="thin">
        <color indexed="64"/>
      </bottom>
      <diagonal/>
    </border>
    <border>
      <left style="dashed">
        <color indexed="64"/>
      </left>
      <right/>
      <top style="thin">
        <color indexed="64"/>
      </top>
      <bottom style="medium">
        <color indexed="64"/>
      </bottom>
      <diagonal/>
    </border>
    <border>
      <left/>
      <right style="dashed">
        <color indexed="64"/>
      </right>
      <top style="thin">
        <color indexed="64"/>
      </top>
      <bottom style="medium">
        <color indexed="64"/>
      </bottom>
      <diagonal/>
    </border>
    <border>
      <left/>
      <right style="dashed">
        <color indexed="64"/>
      </right>
      <top/>
      <bottom style="thin">
        <color indexed="64"/>
      </bottom>
      <diagonal/>
    </border>
    <border>
      <left style="dashed">
        <color indexed="64"/>
      </left>
      <right/>
      <top style="thin">
        <color indexed="64"/>
      </top>
      <bottom/>
      <diagonal/>
    </border>
    <border>
      <left style="dashed">
        <color indexed="64"/>
      </left>
      <right style="dashed">
        <color indexed="64"/>
      </right>
      <top style="thin">
        <color indexed="64"/>
      </top>
      <bottom/>
      <diagonal/>
    </border>
    <border>
      <left style="dashed">
        <color indexed="64"/>
      </left>
      <right style="dashed">
        <color indexed="64"/>
      </right>
      <top/>
      <bottom style="thin">
        <color indexed="64"/>
      </bottom>
      <diagonal/>
    </border>
    <border>
      <left style="dashed">
        <color indexed="64"/>
      </left>
      <right style="dashed">
        <color indexed="64"/>
      </right>
      <top style="thin">
        <color indexed="64"/>
      </top>
      <bottom style="medium">
        <color indexed="64"/>
      </bottom>
      <diagonal/>
    </border>
    <border>
      <left style="dashed">
        <color indexed="64"/>
      </left>
      <right style="dashed">
        <color indexed="64"/>
      </right>
      <top/>
      <bottom/>
      <diagonal/>
    </border>
    <border>
      <left style="medium">
        <color indexed="64"/>
      </left>
      <right style="medium">
        <color indexed="64"/>
      </right>
      <top/>
      <bottom/>
      <diagonal/>
    </border>
    <border>
      <left style="thin">
        <color indexed="64"/>
      </left>
      <right/>
      <top style="hair">
        <color indexed="64"/>
      </top>
      <bottom/>
      <diagonal/>
    </border>
    <border>
      <left style="thin">
        <color indexed="64"/>
      </left>
      <right/>
      <top/>
      <bottom style="hair">
        <color indexed="64"/>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medium">
        <color indexed="64"/>
      </bottom>
      <diagonal/>
    </border>
    <border>
      <left style="thin">
        <color indexed="64"/>
      </left>
      <right style="thin">
        <color indexed="64"/>
      </right>
      <top style="dashed">
        <color indexed="64"/>
      </top>
      <bottom style="medium">
        <color indexed="64"/>
      </bottom>
      <diagonal/>
    </border>
    <border>
      <left style="thin">
        <color indexed="64"/>
      </left>
      <right style="thin">
        <color indexed="64"/>
      </right>
      <top style="dashed">
        <color indexed="64"/>
      </top>
      <bottom style="thin">
        <color indexed="64"/>
      </bottom>
      <diagonal/>
    </border>
    <border>
      <left/>
      <right style="thin">
        <color indexed="64"/>
      </right>
      <top/>
      <bottom style="medium">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thin">
        <color indexed="64"/>
      </left>
      <right style="dashed">
        <color indexed="64"/>
      </right>
      <top style="thin">
        <color indexed="64"/>
      </top>
      <bottom style="thin">
        <color theme="0" tint="-0.24994659260841701"/>
      </bottom>
      <diagonal/>
    </border>
    <border>
      <left style="dashed">
        <color indexed="64"/>
      </left>
      <right style="thin">
        <color indexed="64"/>
      </right>
      <top style="thin">
        <color indexed="64"/>
      </top>
      <bottom style="thin">
        <color theme="0" tint="-0.24994659260841701"/>
      </bottom>
      <diagonal/>
    </border>
    <border>
      <left style="thin">
        <color indexed="64"/>
      </left>
      <right style="dashed">
        <color indexed="64"/>
      </right>
      <top style="thin">
        <color theme="0" tint="-0.24994659260841701"/>
      </top>
      <bottom style="thin">
        <color theme="0" tint="-0.24994659260841701"/>
      </bottom>
      <diagonal/>
    </border>
    <border>
      <left style="dashed">
        <color indexed="64"/>
      </left>
      <right style="thin">
        <color indexed="64"/>
      </right>
      <top style="thin">
        <color theme="0" tint="-0.24994659260841701"/>
      </top>
      <bottom style="thin">
        <color theme="0" tint="-0.24994659260841701"/>
      </bottom>
      <diagonal/>
    </border>
    <border>
      <left style="thin">
        <color indexed="64"/>
      </left>
      <right style="dashed">
        <color indexed="64"/>
      </right>
      <top style="thin">
        <color theme="0" tint="-0.24994659260841701"/>
      </top>
      <bottom style="thin">
        <color indexed="64"/>
      </bottom>
      <diagonal/>
    </border>
    <border>
      <left style="dashed">
        <color indexed="64"/>
      </left>
      <right style="thin">
        <color indexed="64"/>
      </right>
      <top style="thin">
        <color theme="0" tint="-0.24994659260841701"/>
      </top>
      <bottom style="thin">
        <color indexed="64"/>
      </bottom>
      <diagonal/>
    </border>
    <border>
      <left style="thin">
        <color indexed="64"/>
      </left>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style="dotted">
        <color indexed="64"/>
      </right>
      <top style="thin">
        <color indexed="64"/>
      </top>
      <bottom style="medium">
        <color indexed="64"/>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thin">
        <color indexed="64"/>
      </left>
      <right style="dotted">
        <color indexed="64"/>
      </right>
      <top style="thin">
        <color indexed="64"/>
      </top>
      <bottom/>
      <diagonal/>
    </border>
    <border>
      <left style="dotted">
        <color indexed="64"/>
      </left>
      <right/>
      <top style="thin">
        <color indexed="64"/>
      </top>
      <bottom/>
      <diagonal/>
    </border>
    <border>
      <left style="dotted">
        <color indexed="64"/>
      </left>
      <right/>
      <top/>
      <bottom style="thin">
        <color indexed="64"/>
      </bottom>
      <diagonal/>
    </border>
    <border>
      <left style="dotted">
        <color indexed="64"/>
      </left>
      <right/>
      <top style="thin">
        <color indexed="64"/>
      </top>
      <bottom style="medium">
        <color indexed="64"/>
      </bottom>
      <diagonal/>
    </border>
    <border>
      <left style="dotted">
        <color indexed="64"/>
      </left>
      <right/>
      <top/>
      <bottom/>
      <diagonal/>
    </border>
    <border>
      <left style="thin">
        <color indexed="64"/>
      </left>
      <right style="thin">
        <color indexed="64"/>
      </right>
      <top style="medium">
        <color indexed="64"/>
      </top>
      <bottom style="thin">
        <color theme="2" tint="-9.9948118533890809E-2"/>
      </bottom>
      <diagonal/>
    </border>
    <border>
      <left style="thin">
        <color indexed="64"/>
      </left>
      <right/>
      <top style="medium">
        <color indexed="64"/>
      </top>
      <bottom style="thin">
        <color theme="2" tint="-9.9948118533890809E-2"/>
      </bottom>
      <diagonal/>
    </border>
    <border>
      <left style="thin">
        <color indexed="64"/>
      </left>
      <right style="thin">
        <color indexed="64"/>
      </right>
      <top style="thin">
        <color theme="2" tint="-9.9948118533890809E-2"/>
      </top>
      <bottom style="thin">
        <color theme="2" tint="-9.9948118533890809E-2"/>
      </bottom>
      <diagonal/>
    </border>
    <border>
      <left style="thin">
        <color indexed="64"/>
      </left>
      <right/>
      <top style="thin">
        <color theme="2" tint="-9.9948118533890809E-2"/>
      </top>
      <bottom style="thin">
        <color theme="2" tint="-9.9948118533890809E-2"/>
      </bottom>
      <diagonal/>
    </border>
    <border>
      <left style="thin">
        <color indexed="64"/>
      </left>
      <right style="thin">
        <color indexed="64"/>
      </right>
      <top style="thin">
        <color theme="2" tint="-9.9948118533890809E-2"/>
      </top>
      <bottom style="thin">
        <color indexed="64"/>
      </bottom>
      <diagonal/>
    </border>
    <border>
      <left style="thin">
        <color indexed="64"/>
      </left>
      <right/>
      <top style="thin">
        <color theme="2" tint="-9.9948118533890809E-2"/>
      </top>
      <bottom style="thin">
        <color indexed="64"/>
      </bottom>
      <diagonal/>
    </border>
    <border>
      <left style="thin">
        <color indexed="64"/>
      </left>
      <right style="thin">
        <color theme="0" tint="-0.24994659260841701"/>
      </right>
      <top style="thin">
        <color indexed="64"/>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diagonal/>
    </border>
    <border>
      <left style="thin">
        <color theme="0" tint="-0.24994659260841701"/>
      </left>
      <right style="thin">
        <color indexed="64"/>
      </right>
      <top style="thin">
        <color theme="0" tint="-0.24994659260841701"/>
      </top>
      <bottom/>
      <diagonal/>
    </border>
    <border>
      <left style="thin">
        <color indexed="64"/>
      </left>
      <right style="thin">
        <color theme="0" tint="-0.24994659260841701"/>
      </right>
      <top style="thin">
        <color indexed="64"/>
      </top>
      <bottom style="thin">
        <color indexed="64"/>
      </bottom>
      <diagonal/>
    </border>
    <border>
      <left style="thin">
        <color theme="0" tint="-0.24994659260841701"/>
      </left>
      <right style="thin">
        <color indexed="64"/>
      </right>
      <top style="thin">
        <color indexed="64"/>
      </top>
      <bottom style="thin">
        <color indexed="64"/>
      </bottom>
      <diagonal/>
    </border>
    <border>
      <left style="thin">
        <color theme="0" tint="-0.24994659260841701"/>
      </left>
      <right style="thin">
        <color theme="0" tint="-0.24994659260841701"/>
      </right>
      <top style="thin">
        <color theme="1"/>
      </top>
      <bottom style="thin">
        <color theme="0" tint="-0.24994659260841701"/>
      </bottom>
      <diagonal/>
    </border>
    <border>
      <left style="thin">
        <color theme="0" tint="-0.24994659260841701"/>
      </left>
      <right style="thin">
        <color theme="1"/>
      </right>
      <top style="thin">
        <color theme="1"/>
      </top>
      <bottom style="thin">
        <color theme="0" tint="-0.24994659260841701"/>
      </bottom>
      <diagonal/>
    </border>
    <border>
      <left style="thin">
        <color theme="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1"/>
      </right>
      <top style="thin">
        <color theme="0" tint="-0.24994659260841701"/>
      </top>
      <bottom style="thin">
        <color theme="0" tint="-0.24994659260841701"/>
      </bottom>
      <diagonal/>
    </border>
    <border>
      <left style="thin">
        <color theme="1"/>
      </left>
      <right style="thin">
        <color theme="0" tint="-0.24994659260841701"/>
      </right>
      <top style="thin">
        <color theme="0" tint="-0.24994659260841701"/>
      </top>
      <bottom style="thin">
        <color theme="1"/>
      </bottom>
      <diagonal/>
    </border>
    <border>
      <left style="thin">
        <color theme="0" tint="-0.24994659260841701"/>
      </left>
      <right style="thin">
        <color theme="0" tint="-0.24994659260841701"/>
      </right>
      <top style="thin">
        <color theme="0" tint="-0.24994659260841701"/>
      </top>
      <bottom style="thin">
        <color theme="1"/>
      </bottom>
      <diagonal/>
    </border>
    <border>
      <left style="thin">
        <color theme="0" tint="-0.24994659260841701"/>
      </left>
      <right style="thin">
        <color theme="1"/>
      </right>
      <top style="thin">
        <color theme="0" tint="-0.24994659260841701"/>
      </top>
      <bottom style="thin">
        <color theme="1"/>
      </bottom>
      <diagonal/>
    </border>
    <border>
      <left style="thin">
        <color theme="1"/>
      </left>
      <right/>
      <top style="thin">
        <color theme="1"/>
      </top>
      <bottom/>
      <diagonal/>
    </border>
    <border>
      <left/>
      <right style="thin">
        <color theme="0" tint="-0.24994659260841701"/>
      </right>
      <top style="thin">
        <color theme="1"/>
      </top>
      <bottom/>
      <diagonal/>
    </border>
    <border>
      <left style="thin">
        <color theme="1"/>
      </left>
      <right/>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right style="thin">
        <color theme="0" tint="-0.24994659260841701"/>
      </right>
      <top style="thin">
        <color indexed="64"/>
      </top>
      <bottom/>
      <diagonal/>
    </border>
    <border>
      <left style="thin">
        <color indexed="64"/>
      </left>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top style="thin">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theme="0" tint="-0.24994659260841701"/>
      </left>
      <right/>
      <top style="thin">
        <color indexed="64"/>
      </top>
      <bottom style="thin">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style="thin">
        <color indexed="64"/>
      </top>
      <bottom style="thin">
        <color indexed="64"/>
      </bottom>
      <diagonal/>
    </border>
    <border>
      <left/>
      <right style="thin">
        <color indexed="64"/>
      </right>
      <top style="thin">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style="thin">
        <color theme="0" tint="-0.24994659260841701"/>
      </top>
      <bottom/>
      <diagonal/>
    </border>
    <border>
      <left style="thin">
        <color indexed="64"/>
      </left>
      <right style="thin">
        <color theme="0" tint="-0.24994659260841701"/>
      </right>
      <top/>
      <bottom style="thin">
        <color indexed="64"/>
      </bottom>
      <diagonal/>
    </border>
    <border>
      <left style="thin">
        <color theme="0" tint="-0.2499465926084170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style="thin">
        <color indexed="64"/>
      </left>
      <right style="thin">
        <color indexed="64"/>
      </right>
      <top style="thin">
        <color indexed="64"/>
      </top>
      <bottom style="thin">
        <color theme="0" tint="-0.24994659260841701"/>
      </bottom>
      <diagonal/>
    </border>
    <border>
      <left style="thin">
        <color theme="0" tint="-0.24994659260841701"/>
      </left>
      <right/>
      <top/>
      <bottom style="thin">
        <color theme="0" tint="-0.24994659260841701"/>
      </bottom>
      <diagonal/>
    </border>
    <border>
      <left/>
      <right style="thin">
        <color indexed="64"/>
      </right>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indexed="64"/>
      </bottom>
      <diagonal/>
    </border>
    <border>
      <left style="thin">
        <color indexed="64"/>
      </left>
      <right style="thin">
        <color indexed="64"/>
      </right>
      <top/>
      <bottom style="thin">
        <color theme="0" tint="-0.24994659260841701"/>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s>
  <cellStyleXfs count="53">
    <xf numFmtId="0" fontId="0" fillId="0" borderId="0"/>
    <xf numFmtId="9" fontId="3" fillId="0" borderId="0" applyFont="0" applyFill="0" applyBorder="0" applyAlignment="0" applyProtection="0"/>
    <xf numFmtId="9" fontId="9" fillId="0" borderId="0" applyFont="0" applyFill="0" applyBorder="0" applyAlignment="0" applyProtection="0"/>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38" fontId="3" fillId="0" borderId="0" applyFont="0" applyFill="0" applyBorder="0" applyAlignment="0" applyProtection="0"/>
    <xf numFmtId="38" fontId="22" fillId="0" borderId="0" applyFont="0" applyFill="0" applyBorder="0" applyAlignment="0" applyProtection="0">
      <alignment vertical="center"/>
    </xf>
    <xf numFmtId="38" fontId="9" fillId="0" borderId="0" applyFont="0" applyFill="0" applyBorder="0" applyAlignment="0" applyProtection="0"/>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3" fillId="0" borderId="0" applyFont="0" applyFill="0" applyBorder="0" applyAlignment="0" applyProtection="0">
      <alignment vertical="center"/>
    </xf>
    <xf numFmtId="38" fontId="9" fillId="0" borderId="0" applyFont="0" applyFill="0" applyBorder="0" applyAlignment="0" applyProtection="0"/>
    <xf numFmtId="38" fontId="22" fillId="0" borderId="0" applyFont="0" applyFill="0" applyBorder="0" applyAlignment="0" applyProtection="0">
      <alignment vertical="center"/>
    </xf>
    <xf numFmtId="38" fontId="4" fillId="0" borderId="0" applyFont="0" applyFill="0" applyBorder="0" applyAlignment="0" applyProtection="0"/>
    <xf numFmtId="38" fontId="9" fillId="0" borderId="0" applyFont="0" applyFill="0" applyBorder="0" applyAlignment="0" applyProtection="0"/>
    <xf numFmtId="38" fontId="4" fillId="0" borderId="0" applyFont="0" applyFill="0" applyBorder="0" applyAlignment="0" applyProtection="0">
      <alignment vertical="center"/>
    </xf>
    <xf numFmtId="38" fontId="9" fillId="0" borderId="0" applyFont="0" applyFill="0" applyBorder="0" applyAlignment="0" applyProtection="0"/>
    <xf numFmtId="38" fontId="16" fillId="0" borderId="0" applyFont="0" applyFill="0" applyBorder="0" applyAlignment="0" applyProtection="0">
      <alignment vertical="center"/>
    </xf>
    <xf numFmtId="38" fontId="17" fillId="0" borderId="0" applyFont="0" applyFill="0" applyBorder="0" applyAlignment="0" applyProtection="0"/>
    <xf numFmtId="0" fontId="24" fillId="0" borderId="0">
      <alignment vertical="center"/>
    </xf>
    <xf numFmtId="0" fontId="21" fillId="0" borderId="0">
      <alignment vertical="center"/>
    </xf>
    <xf numFmtId="0" fontId="22" fillId="0" borderId="0">
      <alignment vertical="center"/>
    </xf>
    <xf numFmtId="0" fontId="14" fillId="0" borderId="0"/>
    <xf numFmtId="0" fontId="23" fillId="0" borderId="0">
      <alignment vertical="center"/>
    </xf>
    <xf numFmtId="0" fontId="19" fillId="0" borderId="0"/>
    <xf numFmtId="0" fontId="4" fillId="0" borderId="0"/>
    <xf numFmtId="0" fontId="9" fillId="0" borderId="0"/>
    <xf numFmtId="0" fontId="4" fillId="0" borderId="0">
      <alignment vertical="center"/>
    </xf>
    <xf numFmtId="38" fontId="3" fillId="0" borderId="0" applyFont="0" applyFill="0" applyBorder="0" applyAlignment="0" applyProtection="0"/>
    <xf numFmtId="0" fontId="3" fillId="0" borderId="0"/>
    <xf numFmtId="38" fontId="2" fillId="0" borderId="0" applyFont="0" applyFill="0" applyBorder="0" applyAlignment="0" applyProtection="0">
      <alignment vertical="center"/>
    </xf>
    <xf numFmtId="0" fontId="2" fillId="0" borderId="0">
      <alignment vertical="center"/>
    </xf>
    <xf numFmtId="9" fontId="3" fillId="0" borderId="0" applyFont="0" applyFill="0" applyBorder="0" applyAlignment="0" applyProtection="0"/>
    <xf numFmtId="0" fontId="30" fillId="0" borderId="0"/>
    <xf numFmtId="0" fontId="4" fillId="0" borderId="0"/>
    <xf numFmtId="0" fontId="31" fillId="0" borderId="0" applyNumberFormat="0" applyFill="0" applyBorder="0" applyAlignment="0" applyProtection="0">
      <alignment vertical="center"/>
    </xf>
    <xf numFmtId="38" fontId="3" fillId="0" borderId="0" applyFont="0" applyFill="0" applyBorder="0" applyAlignment="0" applyProtection="0"/>
    <xf numFmtId="38" fontId="3" fillId="0" borderId="0" applyFont="0" applyFill="0" applyBorder="0" applyAlignment="0" applyProtection="0"/>
    <xf numFmtId="38" fontId="3" fillId="0" borderId="0" applyFont="0" applyFill="0" applyBorder="0" applyAlignment="0" applyProtection="0"/>
    <xf numFmtId="0" fontId="3" fillId="0" borderId="0"/>
    <xf numFmtId="38" fontId="1" fillId="0" borderId="0" applyFont="0" applyFill="0" applyBorder="0" applyAlignment="0" applyProtection="0">
      <alignment vertical="center"/>
    </xf>
    <xf numFmtId="0" fontId="1" fillId="0" borderId="0">
      <alignment vertical="center"/>
    </xf>
    <xf numFmtId="38" fontId="43" fillId="0" borderId="0" applyFont="0" applyFill="0" applyBorder="0" applyAlignment="0" applyProtection="0">
      <alignment vertical="center"/>
    </xf>
    <xf numFmtId="9" fontId="43" fillId="0" borderId="0" applyFont="0" applyFill="0" applyBorder="0" applyAlignment="0" applyProtection="0">
      <alignment vertical="center"/>
    </xf>
    <xf numFmtId="0" fontId="43" fillId="0" borderId="0">
      <alignment vertical="center"/>
    </xf>
    <xf numFmtId="38" fontId="3" fillId="0" borderId="0" applyFont="0" applyFill="0" applyBorder="0" applyAlignment="0" applyProtection="0"/>
    <xf numFmtId="38" fontId="3" fillId="0" borderId="0" applyFont="0" applyFill="0" applyBorder="0" applyAlignment="0" applyProtection="0"/>
    <xf numFmtId="38" fontId="3" fillId="0" borderId="0" applyFont="0" applyFill="0" applyBorder="0" applyAlignment="0" applyProtection="0"/>
    <xf numFmtId="0" fontId="3" fillId="0" borderId="0"/>
    <xf numFmtId="38" fontId="1" fillId="0" borderId="0" applyFont="0" applyFill="0" applyBorder="0" applyAlignment="0" applyProtection="0">
      <alignment vertical="center"/>
    </xf>
    <xf numFmtId="0" fontId="1" fillId="0" borderId="0">
      <alignment vertical="center"/>
    </xf>
    <xf numFmtId="38" fontId="4" fillId="0" borderId="0" applyFont="0" applyFill="0" applyBorder="0" applyAlignment="0" applyProtection="0">
      <alignment vertical="center"/>
    </xf>
    <xf numFmtId="0" fontId="4" fillId="0" borderId="0"/>
  </cellStyleXfs>
  <cellXfs count="1335">
    <xf numFmtId="0" fontId="0" fillId="0" borderId="0" xfId="0"/>
    <xf numFmtId="0" fontId="6" fillId="0" borderId="0" xfId="0" applyFont="1" applyFill="1" applyAlignment="1">
      <alignment horizontal="right"/>
    </xf>
    <xf numFmtId="0" fontId="6" fillId="0" borderId="0" xfId="0" applyFont="1"/>
    <xf numFmtId="0" fontId="6" fillId="0" borderId="0" xfId="0" applyFont="1" applyAlignment="1">
      <alignment vertical="center"/>
    </xf>
    <xf numFmtId="0" fontId="6" fillId="0" borderId="0" xfId="0" applyFont="1" applyAlignment="1">
      <alignment horizontal="center" vertical="top"/>
    </xf>
    <xf numFmtId="0" fontId="6" fillId="0" borderId="0" xfId="0" applyFont="1" applyAlignment="1">
      <alignment horizontal="left" vertical="top"/>
    </xf>
    <xf numFmtId="0" fontId="6" fillId="0" borderId="0" xfId="0" applyFont="1" applyFill="1"/>
    <xf numFmtId="49" fontId="6" fillId="0" borderId="12" xfId="0" applyNumberFormat="1" applyFont="1" applyFill="1" applyBorder="1" applyAlignment="1">
      <alignment horizontal="center" vertical="center"/>
    </xf>
    <xf numFmtId="49" fontId="6" fillId="0" borderId="14" xfId="0" applyNumberFormat="1" applyFont="1" applyFill="1" applyBorder="1" applyAlignment="1">
      <alignment horizontal="center" vertical="center"/>
    </xf>
    <xf numFmtId="0" fontId="6" fillId="0" borderId="2" xfId="0" applyFont="1" applyFill="1" applyBorder="1" applyAlignment="1">
      <alignment vertical="center" shrinkToFit="1"/>
    </xf>
    <xf numFmtId="38" fontId="10" fillId="0" borderId="0" xfId="7" applyFont="1" applyFill="1" applyBorder="1" applyAlignment="1">
      <alignment vertical="center"/>
    </xf>
    <xf numFmtId="38" fontId="10" fillId="0" borderId="0" xfId="7" applyFont="1" applyFill="1" applyBorder="1"/>
    <xf numFmtId="38" fontId="6" fillId="0" borderId="0" xfId="7" applyFont="1" applyFill="1" applyBorder="1" applyAlignment="1">
      <alignment horizontal="right"/>
    </xf>
    <xf numFmtId="38" fontId="6" fillId="0" borderId="0" xfId="7" applyFont="1" applyFill="1" applyBorder="1" applyAlignment="1"/>
    <xf numFmtId="3" fontId="6" fillId="0" borderId="21" xfId="11" applyNumberFormat="1" applyFont="1" applyFill="1" applyBorder="1" applyAlignment="1">
      <alignment horizontal="right"/>
    </xf>
    <xf numFmtId="184" fontId="6" fillId="0" borderId="21" xfId="11" applyNumberFormat="1" applyFont="1" applyFill="1" applyBorder="1" applyAlignment="1">
      <alignment horizontal="right"/>
    </xf>
    <xf numFmtId="3" fontId="6" fillId="0" borderId="12" xfId="11" applyNumberFormat="1" applyFont="1" applyFill="1" applyBorder="1" applyAlignment="1">
      <alignment horizontal="right"/>
    </xf>
    <xf numFmtId="184" fontId="6" fillId="0" borderId="12" xfId="11" applyNumberFormat="1" applyFont="1" applyFill="1" applyBorder="1" applyAlignment="1">
      <alignment horizontal="right"/>
    </xf>
    <xf numFmtId="3" fontId="6" fillId="0" borderId="17" xfId="11" applyNumberFormat="1" applyFont="1" applyFill="1" applyBorder="1" applyAlignment="1">
      <alignment horizontal="right"/>
    </xf>
    <xf numFmtId="184" fontId="6" fillId="0" borderId="17" xfId="11" applyNumberFormat="1" applyFont="1" applyFill="1" applyBorder="1" applyAlignment="1">
      <alignment horizontal="right"/>
    </xf>
    <xf numFmtId="3" fontId="6" fillId="0" borderId="14" xfId="11" applyNumberFormat="1" applyFont="1" applyFill="1" applyBorder="1" applyAlignment="1">
      <alignment horizontal="right"/>
    </xf>
    <xf numFmtId="184" fontId="6" fillId="0" borderId="14" xfId="11" applyNumberFormat="1" applyFont="1" applyFill="1" applyBorder="1" applyAlignment="1">
      <alignment horizontal="right"/>
    </xf>
    <xf numFmtId="38" fontId="10" fillId="0" borderId="0" xfId="11" applyFont="1" applyFill="1" applyBorder="1" applyAlignment="1">
      <alignment vertical="center"/>
    </xf>
    <xf numFmtId="38" fontId="10" fillId="0" borderId="0" xfId="11" applyFont="1" applyFill="1" applyBorder="1" applyAlignment="1"/>
    <xf numFmtId="38" fontId="6" fillId="0" borderId="0" xfId="11" applyFont="1" applyFill="1" applyBorder="1" applyAlignment="1">
      <alignment horizontal="right"/>
    </xf>
    <xf numFmtId="38" fontId="6" fillId="0" borderId="0" xfId="11" applyFont="1" applyFill="1" applyBorder="1" applyAlignment="1"/>
    <xf numFmtId="38" fontId="6" fillId="0" borderId="0" xfId="11" applyFont="1" applyFill="1" applyBorder="1" applyAlignment="1">
      <alignment vertical="center"/>
    </xf>
    <xf numFmtId="38" fontId="6" fillId="0" borderId="12" xfId="11" applyFont="1" applyFill="1" applyBorder="1" applyProtection="1">
      <protection locked="0"/>
    </xf>
    <xf numFmtId="38" fontId="6" fillId="0" borderId="12" xfId="11" applyFont="1" applyFill="1" applyBorder="1" applyAlignment="1">
      <alignment horizontal="right" shrinkToFit="1"/>
    </xf>
    <xf numFmtId="3" fontId="6" fillId="0" borderId="8" xfId="11" applyNumberFormat="1" applyFont="1" applyFill="1" applyBorder="1" applyAlignment="1">
      <alignment horizontal="right"/>
    </xf>
    <xf numFmtId="38" fontId="10" fillId="0" borderId="0" xfId="11" applyFont="1" applyFill="1" applyBorder="1"/>
    <xf numFmtId="38" fontId="6" fillId="0" borderId="0" xfId="11" applyFont="1" applyFill="1" applyBorder="1"/>
    <xf numFmtId="38" fontId="6" fillId="0" borderId="21" xfId="7" applyFont="1" applyFill="1" applyBorder="1" applyAlignment="1">
      <alignment horizontal="right"/>
    </xf>
    <xf numFmtId="38" fontId="10" fillId="0" borderId="0" xfId="7" applyFont="1" applyFill="1"/>
    <xf numFmtId="180" fontId="6" fillId="0" borderId="21" xfId="7" applyNumberFormat="1" applyFont="1" applyFill="1" applyBorder="1" applyAlignment="1">
      <alignment horizontal="right"/>
    </xf>
    <xf numFmtId="38" fontId="6" fillId="0" borderId="12" xfId="7" applyFont="1" applyFill="1" applyBorder="1" applyAlignment="1">
      <alignment horizontal="right"/>
    </xf>
    <xf numFmtId="180" fontId="6" fillId="0" borderId="12" xfId="7" applyNumberFormat="1" applyFont="1" applyFill="1" applyBorder="1" applyAlignment="1">
      <alignment horizontal="right"/>
    </xf>
    <xf numFmtId="38" fontId="6" fillId="0" borderId="17" xfId="7" applyFont="1" applyFill="1" applyBorder="1" applyAlignment="1">
      <alignment horizontal="right"/>
    </xf>
    <xf numFmtId="180" fontId="6" fillId="0" borderId="17" xfId="7" applyNumberFormat="1" applyFont="1" applyFill="1" applyBorder="1" applyAlignment="1">
      <alignment horizontal="right"/>
    </xf>
    <xf numFmtId="38" fontId="6" fillId="0" borderId="14" xfId="7" applyFont="1" applyFill="1" applyBorder="1" applyAlignment="1">
      <alignment horizontal="right"/>
    </xf>
    <xf numFmtId="180" fontId="6" fillId="0" borderId="14" xfId="7" applyNumberFormat="1" applyFont="1" applyFill="1" applyBorder="1" applyAlignment="1">
      <alignment horizontal="right"/>
    </xf>
    <xf numFmtId="38" fontId="6" fillId="0" borderId="8" xfId="7" applyFont="1" applyFill="1" applyBorder="1" applyAlignment="1">
      <alignment horizontal="right"/>
    </xf>
    <xf numFmtId="0" fontId="28" fillId="0" borderId="0" xfId="34" applyFont="1"/>
    <xf numFmtId="0" fontId="28" fillId="0" borderId="0" xfId="34" applyFont="1" applyAlignment="1">
      <alignment shrinkToFit="1"/>
    </xf>
    <xf numFmtId="0" fontId="28" fillId="0" borderId="0" xfId="34" applyFont="1" applyAlignment="1">
      <alignment horizontal="center"/>
    </xf>
    <xf numFmtId="0" fontId="28" fillId="0" borderId="0" xfId="34" applyFont="1" applyAlignment="1">
      <alignment vertical="top"/>
    </xf>
    <xf numFmtId="0" fontId="15" fillId="0" borderId="8" xfId="34" applyFont="1" applyBorder="1" applyAlignment="1">
      <alignment vertical="top"/>
    </xf>
    <xf numFmtId="49" fontId="15" fillId="0" borderId="7" xfId="34" applyNumberFormat="1" applyFont="1" applyBorder="1" applyAlignment="1">
      <alignment horizontal="center" vertical="center"/>
    </xf>
    <xf numFmtId="0" fontId="15" fillId="0" borderId="11" xfId="34" applyFont="1" applyBorder="1" applyAlignment="1">
      <alignment vertical="center"/>
    </xf>
    <xf numFmtId="0" fontId="15" fillId="0" borderId="11" xfId="34" applyFont="1" applyBorder="1" applyAlignment="1">
      <alignment vertical="center" shrinkToFit="1"/>
    </xf>
    <xf numFmtId="185" fontId="15" fillId="0" borderId="1" xfId="34" applyNumberFormat="1" applyFont="1" applyBorder="1" applyAlignment="1">
      <alignment vertical="center" shrinkToFit="1"/>
    </xf>
    <xf numFmtId="49" fontId="15" fillId="0" borderId="9" xfId="34" applyNumberFormat="1" applyFont="1" applyBorder="1" applyAlignment="1">
      <alignment horizontal="right" vertical="center"/>
    </xf>
    <xf numFmtId="185" fontId="15" fillId="0" borderId="1" xfId="34" applyNumberFormat="1" applyFont="1" applyBorder="1" applyAlignment="1">
      <alignment vertical="center"/>
    </xf>
    <xf numFmtId="0" fontId="15" fillId="0" borderId="8" xfId="34" applyFont="1" applyBorder="1" applyAlignment="1">
      <alignment vertical="center"/>
    </xf>
    <xf numFmtId="0" fontId="15" fillId="0" borderId="8" xfId="34" applyFont="1" applyBorder="1" applyAlignment="1">
      <alignment vertical="center" shrinkToFit="1"/>
    </xf>
    <xf numFmtId="185" fontId="15" fillId="0" borderId="6" xfId="34" applyNumberFormat="1" applyFont="1" applyBorder="1" applyAlignment="1">
      <alignment vertical="center" shrinkToFit="1"/>
    </xf>
    <xf numFmtId="49" fontId="15" fillId="0" borderId="5" xfId="34" applyNumberFormat="1" applyFont="1" applyBorder="1" applyAlignment="1">
      <alignment horizontal="right" vertical="center"/>
    </xf>
    <xf numFmtId="185" fontId="15" fillId="0" borderId="6" xfId="34" applyNumberFormat="1" applyFont="1" applyBorder="1" applyAlignment="1">
      <alignment vertical="center"/>
    </xf>
    <xf numFmtId="0" fontId="15" fillId="0" borderId="21" xfId="34" applyFont="1" applyBorder="1" applyAlignment="1">
      <alignment vertical="top"/>
    </xf>
    <xf numFmtId="0" fontId="15" fillId="0" borderId="11" xfId="34" applyFont="1" applyBorder="1" applyAlignment="1">
      <alignment vertical="top"/>
    </xf>
    <xf numFmtId="0" fontId="15" fillId="0" borderId="10" xfId="34" applyFont="1" applyBorder="1" applyAlignment="1">
      <alignment horizontal="center" vertical="center"/>
    </xf>
    <xf numFmtId="0" fontId="15" fillId="0" borderId="12" xfId="34" applyFont="1" applyBorder="1" applyAlignment="1">
      <alignment vertical="top"/>
    </xf>
    <xf numFmtId="0" fontId="15" fillId="0" borderId="12" xfId="34" applyFont="1" applyBorder="1" applyAlignment="1">
      <alignment vertical="center"/>
    </xf>
    <xf numFmtId="0" fontId="15" fillId="0" borderId="84" xfId="34" applyFont="1" applyBorder="1" applyAlignment="1">
      <alignment vertical="center" shrinkToFit="1"/>
    </xf>
    <xf numFmtId="0" fontId="15" fillId="0" borderId="2" xfId="34" applyFont="1" applyBorder="1" applyAlignment="1">
      <alignment horizontal="center" vertical="center"/>
    </xf>
    <xf numFmtId="0" fontId="15" fillId="0" borderId="85" xfId="34" applyFont="1" applyBorder="1" applyAlignment="1">
      <alignment vertical="center" shrinkToFit="1"/>
    </xf>
    <xf numFmtId="185" fontId="15" fillId="0" borderId="86" xfId="34" applyNumberFormat="1" applyFont="1" applyBorder="1" applyAlignment="1">
      <alignment vertical="center" shrinkToFit="1"/>
    </xf>
    <xf numFmtId="49" fontId="15" fillId="0" borderId="87" xfId="34" applyNumberFormat="1" applyFont="1" applyBorder="1" applyAlignment="1">
      <alignment horizontal="right" vertical="center"/>
    </xf>
    <xf numFmtId="185" fontId="15" fillId="0" borderId="86" xfId="34" applyNumberFormat="1" applyFont="1" applyBorder="1" applyAlignment="1">
      <alignment vertical="center"/>
    </xf>
    <xf numFmtId="0" fontId="15" fillId="0" borderId="88" xfId="34" applyFont="1" applyBorder="1" applyAlignment="1">
      <alignment vertical="center" shrinkToFit="1"/>
    </xf>
    <xf numFmtId="185" fontId="15" fillId="0" borderId="89" xfId="34" applyNumberFormat="1" applyFont="1" applyBorder="1" applyAlignment="1">
      <alignment vertical="center" shrinkToFit="1"/>
    </xf>
    <xf numFmtId="49" fontId="15" fillId="0" borderId="90" xfId="34" applyNumberFormat="1" applyFont="1" applyBorder="1" applyAlignment="1">
      <alignment horizontal="right" vertical="center"/>
    </xf>
    <xf numFmtId="185" fontId="15" fillId="0" borderId="89" xfId="34" applyNumberFormat="1" applyFont="1" applyBorder="1" applyAlignment="1">
      <alignment vertical="center"/>
    </xf>
    <xf numFmtId="0" fontId="15" fillId="0" borderId="3" xfId="34" applyFont="1" applyBorder="1" applyAlignment="1">
      <alignment horizontal="center" vertical="center"/>
    </xf>
    <xf numFmtId="0" fontId="15" fillId="0" borderId="21" xfId="34" applyFont="1" applyBorder="1" applyAlignment="1">
      <alignment vertical="center"/>
    </xf>
    <xf numFmtId="185" fontId="15" fillId="0" borderId="91" xfId="34" applyNumberFormat="1" applyFont="1" applyBorder="1" applyAlignment="1">
      <alignment vertical="center" shrinkToFit="1"/>
    </xf>
    <xf numFmtId="49" fontId="15" fillId="0" borderId="92" xfId="34" applyNumberFormat="1" applyFont="1" applyBorder="1" applyAlignment="1">
      <alignment horizontal="right" vertical="center"/>
    </xf>
    <xf numFmtId="185" fontId="15" fillId="0" borderId="91" xfId="34" applyNumberFormat="1" applyFont="1" applyBorder="1" applyAlignment="1">
      <alignment vertical="center"/>
    </xf>
    <xf numFmtId="0" fontId="15" fillId="0" borderId="21" xfId="34" applyFont="1" applyBorder="1" applyAlignment="1">
      <alignment vertical="center" shrinkToFit="1"/>
    </xf>
    <xf numFmtId="185" fontId="15" fillId="0" borderId="13" xfId="34" applyNumberFormat="1" applyFont="1" applyBorder="1" applyAlignment="1">
      <alignment vertical="center" shrinkToFit="1"/>
    </xf>
    <xf numFmtId="49" fontId="15" fillId="0" borderId="4" xfId="34" applyNumberFormat="1" applyFont="1" applyBorder="1" applyAlignment="1">
      <alignment horizontal="right" vertical="center"/>
    </xf>
    <xf numFmtId="185" fontId="15" fillId="0" borderId="13" xfId="34" applyNumberFormat="1" applyFont="1" applyBorder="1" applyAlignment="1">
      <alignment vertical="center"/>
    </xf>
    <xf numFmtId="185" fontId="15" fillId="0" borderId="93" xfId="34" applyNumberFormat="1" applyFont="1" applyBorder="1" applyAlignment="1">
      <alignment vertical="center" shrinkToFit="1"/>
    </xf>
    <xf numFmtId="185" fontId="15" fillId="0" borderId="19" xfId="34" applyNumberFormat="1" applyFont="1" applyBorder="1" applyAlignment="1">
      <alignment vertical="center" shrinkToFit="1"/>
    </xf>
    <xf numFmtId="49" fontId="15" fillId="0" borderId="57" xfId="34" applyNumberFormat="1" applyFont="1" applyBorder="1" applyAlignment="1">
      <alignment horizontal="right" vertical="center"/>
    </xf>
    <xf numFmtId="185" fontId="15" fillId="0" borderId="19" xfId="34" applyNumberFormat="1" applyFont="1" applyBorder="1" applyAlignment="1">
      <alignment vertical="center"/>
    </xf>
    <xf numFmtId="0" fontId="15" fillId="0" borderId="7" xfId="34" applyFont="1" applyBorder="1" applyAlignment="1">
      <alignment horizontal="center" vertical="center"/>
    </xf>
    <xf numFmtId="0" fontId="15" fillId="0" borderId="12" xfId="34" applyFont="1" applyBorder="1" applyAlignment="1">
      <alignment vertical="center" shrinkToFit="1"/>
    </xf>
    <xf numFmtId="185" fontId="15" fillId="0" borderId="0" xfId="34" applyNumberFormat="1" applyFont="1" applyAlignment="1">
      <alignment vertical="center" shrinkToFit="1"/>
    </xf>
    <xf numFmtId="49" fontId="15" fillId="0" borderId="18" xfId="34" applyNumberFormat="1" applyFont="1" applyBorder="1" applyAlignment="1">
      <alignment horizontal="right" vertical="center"/>
    </xf>
    <xf numFmtId="185" fontId="15" fillId="0" borderId="0" xfId="34" applyNumberFormat="1" applyFont="1" applyAlignment="1">
      <alignment vertical="center"/>
    </xf>
    <xf numFmtId="0" fontId="15" fillId="0" borderId="14" xfId="34" applyFont="1" applyBorder="1" applyAlignment="1">
      <alignment vertical="center" shrinkToFit="1"/>
    </xf>
    <xf numFmtId="0" fontId="15" fillId="0" borderId="17" xfId="34" applyFont="1" applyBorder="1" applyAlignment="1">
      <alignment vertical="center" shrinkToFit="1"/>
    </xf>
    <xf numFmtId="185" fontId="15" fillId="0" borderId="16" xfId="34" applyNumberFormat="1" applyFont="1" applyBorder="1" applyAlignment="1">
      <alignment vertical="center" shrinkToFit="1"/>
    </xf>
    <xf numFmtId="49" fontId="15" fillId="0" borderId="56" xfId="34" applyNumberFormat="1" applyFont="1" applyBorder="1" applyAlignment="1">
      <alignment horizontal="right" vertical="center"/>
    </xf>
    <xf numFmtId="185" fontId="15" fillId="0" borderId="16" xfId="34" applyNumberFormat="1" applyFont="1" applyBorder="1" applyAlignment="1">
      <alignment vertical="center"/>
    </xf>
    <xf numFmtId="0" fontId="15" fillId="0" borderId="3" xfId="34" quotePrefix="1" applyFont="1" applyBorder="1" applyAlignment="1">
      <alignment horizontal="center" vertical="center"/>
    </xf>
    <xf numFmtId="185" fontId="15" fillId="0" borderId="94" xfId="34" applyNumberFormat="1" applyFont="1" applyBorder="1" applyAlignment="1">
      <alignment vertical="center" shrinkToFit="1"/>
    </xf>
    <xf numFmtId="185" fontId="15" fillId="0" borderId="94" xfId="34" applyNumberFormat="1" applyFont="1" applyBorder="1" applyAlignment="1">
      <alignment vertical="center"/>
    </xf>
    <xf numFmtId="185" fontId="15" fillId="0" borderId="93" xfId="34" applyNumberFormat="1" applyFont="1" applyBorder="1" applyAlignment="1">
      <alignment vertical="center"/>
    </xf>
    <xf numFmtId="185" fontId="15" fillId="0" borderId="95" xfId="34" applyNumberFormat="1" applyFont="1" applyBorder="1" applyAlignment="1">
      <alignment vertical="center" shrinkToFit="1"/>
    </xf>
    <xf numFmtId="185" fontId="15" fillId="0" borderId="95" xfId="34" applyNumberFormat="1" applyFont="1" applyBorder="1" applyAlignment="1">
      <alignment vertical="center"/>
    </xf>
    <xf numFmtId="0" fontId="15" fillId="0" borderId="8" xfId="34" applyFont="1" applyBorder="1" applyAlignment="1">
      <alignment vertical="top" wrapText="1" shrinkToFit="1"/>
    </xf>
    <xf numFmtId="0" fontId="15" fillId="0" borderId="7" xfId="34" applyFont="1" applyBorder="1" applyAlignment="1">
      <alignment horizontal="center" vertical="top"/>
    </xf>
    <xf numFmtId="0" fontId="15" fillId="0" borderId="8" xfId="34" applyFont="1" applyBorder="1" applyAlignment="1">
      <alignment vertical="top" shrinkToFit="1"/>
    </xf>
    <xf numFmtId="185" fontId="15" fillId="0" borderId="1" xfId="34" applyNumberFormat="1" applyFont="1" applyBorder="1" applyAlignment="1">
      <alignment vertical="top" shrinkToFit="1"/>
    </xf>
    <xf numFmtId="49" fontId="15" fillId="0" borderId="9" xfId="34" applyNumberFormat="1" applyFont="1" applyBorder="1" applyAlignment="1">
      <alignment horizontal="right" vertical="top"/>
    </xf>
    <xf numFmtId="185" fontId="15" fillId="0" borderId="1" xfId="34" applyNumberFormat="1" applyFont="1" applyBorder="1" applyAlignment="1">
      <alignment vertical="top"/>
    </xf>
    <xf numFmtId="185" fontId="15" fillId="0" borderId="10" xfId="34" applyNumberFormat="1" applyFont="1" applyBorder="1" applyAlignment="1">
      <alignment vertical="center" shrinkToFit="1"/>
    </xf>
    <xf numFmtId="185" fontId="15" fillId="0" borderId="2" xfId="34" applyNumberFormat="1" applyFont="1" applyBorder="1" applyAlignment="1">
      <alignment vertical="center" shrinkToFit="1"/>
    </xf>
    <xf numFmtId="185" fontId="15" fillId="0" borderId="3" xfId="34" applyNumberFormat="1" applyFont="1" applyBorder="1" applyAlignment="1">
      <alignment vertical="center" shrinkToFit="1"/>
    </xf>
    <xf numFmtId="0" fontId="15" fillId="0" borderId="8" xfId="34" applyFont="1" applyBorder="1" applyAlignment="1">
      <alignment horizontal="left" vertical="center" wrapText="1"/>
    </xf>
    <xf numFmtId="49" fontId="15" fillId="0" borderId="1" xfId="34" applyNumberFormat="1" applyFont="1" applyBorder="1" applyAlignment="1">
      <alignment horizontal="center" vertical="center"/>
    </xf>
    <xf numFmtId="49" fontId="15" fillId="0" borderId="6" xfId="34" applyNumberFormat="1" applyFont="1" applyBorder="1" applyAlignment="1">
      <alignment horizontal="center" vertical="center"/>
    </xf>
    <xf numFmtId="0" fontId="15" fillId="0" borderId="8" xfId="34" applyFont="1" applyBorder="1" applyAlignment="1">
      <alignment vertical="top" wrapText="1"/>
    </xf>
    <xf numFmtId="0" fontId="15" fillId="0" borderId="8" xfId="34" applyFont="1" applyBorder="1" applyAlignment="1">
      <alignment vertical="center" wrapText="1"/>
    </xf>
    <xf numFmtId="0" fontId="15" fillId="0" borderId="12" xfId="34" applyFont="1" applyBorder="1" applyAlignment="1">
      <alignment vertical="center" wrapText="1"/>
    </xf>
    <xf numFmtId="185" fontId="15" fillId="0" borderId="7" xfId="34" applyNumberFormat="1" applyFont="1" applyBorder="1" applyAlignment="1">
      <alignment vertical="center" shrinkToFit="1"/>
    </xf>
    <xf numFmtId="185" fontId="15" fillId="0" borderId="15" xfId="34" applyNumberFormat="1" applyFont="1" applyBorder="1" applyAlignment="1">
      <alignment vertical="center" shrinkToFit="1"/>
    </xf>
    <xf numFmtId="185" fontId="15" fillId="0" borderId="20" xfId="34" applyNumberFormat="1" applyFont="1" applyBorder="1" applyAlignment="1">
      <alignment vertical="center" shrinkToFit="1"/>
    </xf>
    <xf numFmtId="0" fontId="15" fillId="0" borderId="0" xfId="34" applyFont="1" applyAlignment="1">
      <alignment vertical="center"/>
    </xf>
    <xf numFmtId="0" fontId="15" fillId="0" borderId="57" xfId="34" applyFont="1" applyBorder="1" applyAlignment="1">
      <alignment horizontal="right" vertical="center"/>
    </xf>
    <xf numFmtId="0" fontId="15" fillId="0" borderId="7" xfId="34" quotePrefix="1" applyFont="1" applyBorder="1" applyAlignment="1">
      <alignment horizontal="center" vertical="center"/>
    </xf>
    <xf numFmtId="49" fontId="15" fillId="0" borderId="3" xfId="34" applyNumberFormat="1" applyFont="1" applyBorder="1" applyAlignment="1">
      <alignment horizontal="center" vertical="center"/>
    </xf>
    <xf numFmtId="0" fontId="15" fillId="0" borderId="12" xfId="34" applyFont="1" applyBorder="1" applyAlignment="1">
      <alignment vertical="top" wrapText="1"/>
    </xf>
    <xf numFmtId="0" fontId="15" fillId="0" borderId="21" xfId="34" applyFont="1" applyBorder="1" applyAlignment="1">
      <alignment vertical="top" wrapText="1"/>
    </xf>
    <xf numFmtId="0" fontId="15" fillId="0" borderId="2" xfId="34" quotePrefix="1" applyFont="1" applyBorder="1" applyAlignment="1">
      <alignment horizontal="center" vertical="center"/>
    </xf>
    <xf numFmtId="185" fontId="15" fillId="0" borderId="10" xfId="34" applyNumberFormat="1" applyFont="1" applyBorder="1" applyAlignment="1">
      <alignment vertical="center"/>
    </xf>
    <xf numFmtId="0" fontId="15" fillId="0" borderId="0" xfId="34" applyFont="1"/>
    <xf numFmtId="0" fontId="28" fillId="0" borderId="0" xfId="34" applyFont="1" applyAlignment="1">
      <alignment vertical="center"/>
    </xf>
    <xf numFmtId="0" fontId="28" fillId="0" borderId="0" xfId="34" applyFont="1" applyAlignment="1">
      <alignment vertical="center" shrinkToFit="1"/>
    </xf>
    <xf numFmtId="0" fontId="28" fillId="0" borderId="0" xfId="34" applyFont="1" applyAlignment="1">
      <alignment horizontal="center" vertical="center"/>
    </xf>
    <xf numFmtId="0" fontId="34" fillId="0" borderId="0" xfId="34" applyFont="1" applyAlignment="1">
      <alignment vertical="center"/>
    </xf>
    <xf numFmtId="0" fontId="35" fillId="0" borderId="0" xfId="34" applyFont="1" applyAlignment="1">
      <alignment horizontal="center"/>
    </xf>
    <xf numFmtId="0" fontId="28" fillId="0" borderId="0" xfId="0" applyFont="1"/>
    <xf numFmtId="0" fontId="28" fillId="0" borderId="0" xfId="0" applyFont="1" applyAlignment="1">
      <alignment horizontal="center"/>
    </xf>
    <xf numFmtId="0" fontId="28" fillId="0" borderId="0" xfId="0" applyFont="1" applyAlignment="1">
      <alignment shrinkToFit="1"/>
    </xf>
    <xf numFmtId="0" fontId="37" fillId="0" borderId="0" xfId="0" applyFont="1"/>
    <xf numFmtId="0" fontId="28" fillId="0" borderId="0" xfId="0" applyFont="1" applyAlignment="1">
      <alignment horizontal="right"/>
    </xf>
    <xf numFmtId="0" fontId="28" fillId="0" borderId="0" xfId="0" applyFont="1" applyAlignment="1">
      <alignment vertical="top"/>
    </xf>
    <xf numFmtId="0" fontId="28" fillId="0" borderId="4" xfId="0" applyFont="1" applyBorder="1" applyAlignment="1">
      <alignment horizontal="center"/>
    </xf>
    <xf numFmtId="0" fontId="28" fillId="0" borderId="13" xfId="0" applyFont="1" applyBorder="1"/>
    <xf numFmtId="0" fontId="28" fillId="0" borderId="13" xfId="0" applyFont="1" applyBorder="1" applyAlignment="1">
      <alignment horizontal="right"/>
    </xf>
    <xf numFmtId="0" fontId="28" fillId="0" borderId="3" xfId="0" applyFont="1" applyBorder="1"/>
    <xf numFmtId="0" fontId="28" fillId="0" borderId="0" xfId="0" applyFont="1" applyBorder="1"/>
    <xf numFmtId="0" fontId="28" fillId="0" borderId="4" xfId="0" applyFont="1" applyBorder="1"/>
    <xf numFmtId="0" fontId="28" fillId="0" borderId="0" xfId="0" applyFont="1" applyBorder="1" applyAlignment="1">
      <alignment horizontal="right"/>
    </xf>
    <xf numFmtId="0" fontId="28" fillId="0" borderId="2" xfId="0" applyFont="1" applyBorder="1"/>
    <xf numFmtId="0" fontId="28" fillId="0" borderId="18" xfId="0" applyFont="1" applyBorder="1"/>
    <xf numFmtId="0" fontId="28" fillId="0" borderId="0" xfId="0" applyFont="1" applyBorder="1" applyAlignment="1">
      <alignment vertical="center"/>
    </xf>
    <xf numFmtId="0" fontId="39" fillId="2" borderId="27" xfId="22" applyFont="1" applyFill="1" applyBorder="1" applyAlignment="1">
      <alignment vertical="center"/>
    </xf>
    <xf numFmtId="0" fontId="39" fillId="0" borderId="66" xfId="22" applyFont="1" applyBorder="1" applyAlignment="1">
      <alignment horizontal="left" vertical="center"/>
    </xf>
    <xf numFmtId="38" fontId="39" fillId="0" borderId="59" xfId="10" applyFont="1" applyFill="1" applyBorder="1" applyAlignment="1">
      <alignment horizontal="right" vertical="center"/>
    </xf>
    <xf numFmtId="0" fontId="28" fillId="0" borderId="9" xfId="0" applyFont="1" applyBorder="1" applyAlignment="1">
      <alignment horizontal="center"/>
    </xf>
    <xf numFmtId="0" fontId="28" fillId="0" borderId="1" xfId="0" applyFont="1" applyBorder="1"/>
    <xf numFmtId="0" fontId="28" fillId="0" borderId="1" xfId="0" applyFont="1" applyBorder="1" applyAlignment="1">
      <alignment horizontal="right"/>
    </xf>
    <xf numFmtId="0" fontId="28" fillId="0" borderId="10" xfId="0" applyFont="1" applyBorder="1"/>
    <xf numFmtId="0" fontId="28" fillId="0" borderId="0" xfId="0" applyFont="1" applyBorder="1" applyAlignment="1">
      <alignment horizontal="center"/>
    </xf>
    <xf numFmtId="0" fontId="28" fillId="0" borderId="13" xfId="0" applyFont="1" applyBorder="1" applyAlignment="1">
      <alignment horizontal="center"/>
    </xf>
    <xf numFmtId="0" fontId="28" fillId="0" borderId="13" xfId="0" applyFont="1" applyBorder="1" applyAlignment="1">
      <alignment shrinkToFit="1"/>
    </xf>
    <xf numFmtId="0" fontId="37" fillId="0" borderId="13" xfId="0" applyFont="1" applyBorder="1"/>
    <xf numFmtId="0" fontId="28" fillId="0" borderId="18" xfId="0" applyFont="1" applyBorder="1" applyAlignment="1">
      <alignment horizontal="center"/>
    </xf>
    <xf numFmtId="0" fontId="39" fillId="2" borderId="0" xfId="22" applyFont="1" applyFill="1" applyBorder="1" applyAlignment="1">
      <alignment vertical="center"/>
    </xf>
    <xf numFmtId="0" fontId="39" fillId="0" borderId="0" xfId="22" applyFont="1" applyBorder="1" applyAlignment="1">
      <alignment horizontal="left" vertical="center" wrapText="1"/>
    </xf>
    <xf numFmtId="38" fontId="18" fillId="3" borderId="43" xfId="6" applyFont="1" applyFill="1" applyBorder="1" applyAlignment="1">
      <alignment horizontal="right" vertical="center" wrapText="1"/>
    </xf>
    <xf numFmtId="38" fontId="40" fillId="4" borderId="37" xfId="6" applyFont="1" applyFill="1" applyBorder="1" applyAlignment="1">
      <alignment horizontal="right" vertical="center" wrapText="1"/>
    </xf>
    <xf numFmtId="49" fontId="28" fillId="0" borderId="81" xfId="18" applyNumberFormat="1" applyFont="1" applyBorder="1" applyAlignment="1">
      <alignment horizontal="left" shrinkToFit="1"/>
    </xf>
    <xf numFmtId="0" fontId="42" fillId="0" borderId="0" xfId="0" applyFont="1"/>
    <xf numFmtId="49" fontId="28" fillId="0" borderId="82" xfId="18" applyNumberFormat="1" applyFont="1" applyBorder="1" applyAlignment="1">
      <alignment horizontal="left" shrinkToFit="1"/>
    </xf>
    <xf numFmtId="0" fontId="28" fillId="0" borderId="9" xfId="0" applyFont="1" applyBorder="1"/>
    <xf numFmtId="0" fontId="28" fillId="0" borderId="82" xfId="22" applyFont="1" applyBorder="1" applyAlignment="1">
      <alignment shrinkToFit="1"/>
    </xf>
    <xf numFmtId="0" fontId="28" fillId="0" borderId="83" xfId="22" applyFont="1" applyBorder="1" applyAlignment="1">
      <alignment shrinkToFit="1"/>
    </xf>
    <xf numFmtId="0" fontId="28" fillId="0" borderId="13" xfId="22" applyFont="1" applyFill="1" applyBorder="1" applyAlignment="1">
      <alignment horizontal="center" vertical="center"/>
    </xf>
    <xf numFmtId="0" fontId="28" fillId="0" borderId="13" xfId="22" applyFont="1" applyFill="1" applyBorder="1" applyAlignment="1">
      <alignment vertical="center" shrinkToFit="1"/>
    </xf>
    <xf numFmtId="176" fontId="28" fillId="0" borderId="13" xfId="6" applyNumberFormat="1" applyFont="1" applyFill="1" applyBorder="1">
      <alignment vertical="center"/>
    </xf>
    <xf numFmtId="176" fontId="37" fillId="0" borderId="13" xfId="6" applyNumberFormat="1" applyFont="1" applyFill="1" applyBorder="1">
      <alignment vertical="center"/>
    </xf>
    <xf numFmtId="0" fontId="28" fillId="0" borderId="1" xfId="0" applyFont="1" applyBorder="1" applyAlignment="1">
      <alignment horizontal="center"/>
    </xf>
    <xf numFmtId="0" fontId="28" fillId="0" borderId="1" xfId="0" applyFont="1" applyBorder="1" applyAlignment="1">
      <alignment shrinkToFit="1"/>
    </xf>
    <xf numFmtId="0" fontId="37" fillId="0" borderId="1" xfId="0" applyFont="1" applyBorder="1"/>
    <xf numFmtId="0" fontId="28" fillId="2" borderId="4" xfId="22" applyFont="1" applyFill="1" applyBorder="1" applyAlignment="1">
      <alignment horizontal="center" vertical="center"/>
    </xf>
    <xf numFmtId="0" fontId="28" fillId="0" borderId="3" xfId="22" applyFont="1" applyBorder="1" applyAlignment="1">
      <alignment horizontal="left" vertical="center" shrinkToFit="1"/>
    </xf>
    <xf numFmtId="176" fontId="28" fillId="3" borderId="44" xfId="6" applyNumberFormat="1" applyFont="1" applyFill="1" applyBorder="1" applyAlignment="1">
      <alignment horizontal="right" vertical="center"/>
    </xf>
    <xf numFmtId="176" fontId="37" fillId="4" borderId="22" xfId="6" applyNumberFormat="1" applyFont="1" applyFill="1" applyBorder="1" applyAlignment="1">
      <alignment horizontal="right" vertical="center"/>
    </xf>
    <xf numFmtId="0" fontId="28" fillId="2" borderId="9" xfId="22" applyFont="1" applyFill="1" applyBorder="1" applyAlignment="1">
      <alignment horizontal="center" vertical="center"/>
    </xf>
    <xf numFmtId="0" fontId="28" fillId="0" borderId="10" xfId="22" applyFont="1" applyBorder="1" applyAlignment="1">
      <alignment horizontal="left" vertical="center" shrinkToFit="1"/>
    </xf>
    <xf numFmtId="176" fontId="28" fillId="3" borderId="43" xfId="6" applyNumberFormat="1" applyFont="1" applyFill="1" applyBorder="1" applyAlignment="1">
      <alignment horizontal="right" vertical="center"/>
    </xf>
    <xf numFmtId="176" fontId="37" fillId="4" borderId="37" xfId="6" applyNumberFormat="1" applyFont="1" applyFill="1" applyBorder="1" applyAlignment="1">
      <alignment horizontal="right" vertical="center"/>
    </xf>
    <xf numFmtId="176" fontId="37" fillId="0" borderId="0" xfId="6" applyNumberFormat="1" applyFont="1" applyFill="1" applyBorder="1">
      <alignment vertical="center"/>
    </xf>
    <xf numFmtId="38" fontId="39" fillId="2" borderId="31" xfId="10" applyFont="1" applyFill="1" applyBorder="1" applyAlignment="1">
      <alignment horizontal="right" vertical="center"/>
    </xf>
    <xf numFmtId="0" fontId="28" fillId="2" borderId="0" xfId="0" applyFont="1" applyFill="1" applyBorder="1" applyAlignment="1">
      <alignment horizontal="right"/>
    </xf>
    <xf numFmtId="38" fontId="39" fillId="2" borderId="59" xfId="10" applyFont="1" applyFill="1" applyBorder="1" applyAlignment="1">
      <alignment horizontal="right" vertical="center"/>
    </xf>
    <xf numFmtId="38" fontId="39" fillId="2" borderId="61" xfId="10" applyFont="1" applyFill="1" applyBorder="1" applyAlignment="1">
      <alignment horizontal="right" vertical="center"/>
    </xf>
    <xf numFmtId="179" fontId="39" fillId="2" borderId="61" xfId="10" applyNumberFormat="1" applyFont="1" applyFill="1" applyBorder="1" applyAlignment="1">
      <alignment horizontal="right" vertical="center"/>
    </xf>
    <xf numFmtId="38" fontId="39" fillId="2" borderId="64" xfId="10" applyFont="1" applyFill="1" applyBorder="1" applyAlignment="1">
      <alignment horizontal="right" vertical="center"/>
    </xf>
    <xf numFmtId="0" fontId="44" fillId="0" borderId="0" xfId="0" applyFont="1" applyBorder="1" applyAlignment="1"/>
    <xf numFmtId="0" fontId="44" fillId="0" borderId="0" xfId="0" applyFont="1" applyBorder="1" applyAlignment="1">
      <alignment horizontal="left"/>
    </xf>
    <xf numFmtId="0" fontId="44" fillId="0" borderId="0" xfId="0" applyFont="1" applyBorder="1" applyAlignment="1">
      <alignment horizontal="center"/>
    </xf>
    <xf numFmtId="0" fontId="44" fillId="0" borderId="0" xfId="0" applyFont="1" applyAlignment="1">
      <alignment horizontal="left"/>
    </xf>
    <xf numFmtId="0" fontId="45" fillId="0" borderId="2" xfId="0" applyFont="1" applyBorder="1" applyAlignment="1">
      <alignment vertical="center"/>
    </xf>
    <xf numFmtId="0" fontId="45" fillId="0" borderId="0" xfId="0" applyFont="1" applyBorder="1" applyAlignment="1"/>
    <xf numFmtId="0" fontId="46" fillId="0" borderId="67" xfId="22" applyFont="1" applyBorder="1" applyAlignment="1">
      <alignment vertical="center"/>
    </xf>
    <xf numFmtId="0" fontId="46" fillId="0" borderId="66" xfId="22" applyFont="1" applyBorder="1" applyAlignment="1">
      <alignment horizontal="left" vertical="center"/>
    </xf>
    <xf numFmtId="0" fontId="46" fillId="0" borderId="68" xfId="22" applyFont="1" applyBorder="1" applyAlignment="1">
      <alignment vertical="center"/>
    </xf>
    <xf numFmtId="0" fontId="46" fillId="0" borderId="70" xfId="22" applyFont="1" applyBorder="1" applyAlignment="1">
      <alignment horizontal="left" vertical="center" wrapText="1"/>
    </xf>
    <xf numFmtId="0" fontId="46" fillId="0" borderId="69" xfId="22" applyFont="1" applyBorder="1" applyAlignment="1">
      <alignment vertical="center"/>
    </xf>
    <xf numFmtId="0" fontId="46" fillId="0" borderId="71" xfId="22" applyFont="1" applyBorder="1" applyAlignment="1">
      <alignment horizontal="left" vertical="center" wrapText="1"/>
    </xf>
    <xf numFmtId="0" fontId="15" fillId="0" borderId="0" xfId="29" applyFont="1"/>
    <xf numFmtId="0" fontId="15" fillId="0" borderId="0" xfId="20" applyFont="1">
      <alignment vertical="center"/>
    </xf>
    <xf numFmtId="181" fontId="15" fillId="0" borderId="0" xfId="5" applyNumberFormat="1" applyFont="1" applyFill="1" applyAlignment="1">
      <alignment vertical="center"/>
    </xf>
    <xf numFmtId="179" fontId="15" fillId="0" borderId="0" xfId="5" applyNumberFormat="1" applyFont="1" applyFill="1" applyAlignment="1">
      <alignment vertical="center"/>
    </xf>
    <xf numFmtId="38" fontId="15" fillId="0" borderId="0" xfId="5" applyFont="1" applyFill="1" applyAlignment="1">
      <alignment vertical="center"/>
    </xf>
    <xf numFmtId="181" fontId="15" fillId="0" borderId="8" xfId="5" applyNumberFormat="1" applyFont="1" applyFill="1" applyBorder="1"/>
    <xf numFmtId="181" fontId="15" fillId="0" borderId="8" xfId="5" applyNumberFormat="1" applyFont="1" applyFill="1" applyBorder="1" applyAlignment="1">
      <alignment horizontal="center"/>
    </xf>
    <xf numFmtId="179" fontId="15" fillId="0" borderId="8" xfId="5" applyNumberFormat="1" applyFont="1" applyFill="1" applyBorder="1"/>
    <xf numFmtId="38" fontId="15" fillId="0" borderId="8" xfId="5" applyFont="1" applyFill="1" applyBorder="1"/>
    <xf numFmtId="0" fontId="15" fillId="0" borderId="0" xfId="29" applyFont="1" applyAlignment="1">
      <alignment vertical="top"/>
    </xf>
    <xf numFmtId="38" fontId="15" fillId="0" borderId="12" xfId="28" applyFont="1" applyFill="1" applyBorder="1" applyAlignment="1">
      <alignment vertical="top" shrinkToFit="1"/>
    </xf>
    <xf numFmtId="181" fontId="15" fillId="0" borderId="12" xfId="5" applyNumberFormat="1" applyFont="1" applyFill="1" applyBorder="1" applyAlignment="1">
      <alignment horizontal="center" vertical="top" wrapText="1"/>
    </xf>
    <xf numFmtId="38" fontId="15" fillId="0" borderId="12" xfId="5" applyFont="1" applyFill="1" applyBorder="1" applyAlignment="1">
      <alignment horizontal="center" vertical="top" wrapText="1"/>
    </xf>
    <xf numFmtId="179" fontId="15" fillId="0" borderId="12" xfId="5" applyNumberFormat="1" applyFont="1" applyFill="1" applyBorder="1" applyAlignment="1">
      <alignment horizontal="center" vertical="top" wrapText="1"/>
    </xf>
    <xf numFmtId="3" fontId="15" fillId="0" borderId="0" xfId="29" applyNumberFormat="1" applyFont="1" applyBorder="1" applyAlignment="1">
      <alignment vertical="center"/>
    </xf>
    <xf numFmtId="3" fontId="15" fillId="0" borderId="12" xfId="29" applyNumberFormat="1" applyFont="1" applyBorder="1" applyAlignment="1">
      <alignment vertical="center"/>
    </xf>
    <xf numFmtId="0" fontId="15" fillId="0" borderId="0" xfId="29" applyFont="1" applyAlignment="1">
      <alignment vertical="center"/>
    </xf>
    <xf numFmtId="38" fontId="15" fillId="0" borderId="21" xfId="28" applyFont="1" applyFill="1" applyBorder="1"/>
    <xf numFmtId="181" fontId="15" fillId="0" borderId="21" xfId="28" applyNumberFormat="1" applyFont="1" applyFill="1" applyBorder="1"/>
    <xf numFmtId="38" fontId="15" fillId="0" borderId="21" xfId="5" applyFont="1" applyFill="1" applyBorder="1" applyAlignment="1">
      <alignment vertical="center"/>
    </xf>
    <xf numFmtId="181" fontId="15" fillId="0" borderId="21" xfId="5" applyNumberFormat="1" applyFont="1" applyFill="1" applyBorder="1" applyAlignment="1">
      <alignment vertical="center"/>
    </xf>
    <xf numFmtId="38" fontId="15" fillId="0" borderId="12" xfId="28" applyFont="1" applyFill="1" applyBorder="1"/>
    <xf numFmtId="181" fontId="15" fillId="0" borderId="12" xfId="28" applyNumberFormat="1" applyFont="1" applyFill="1" applyBorder="1"/>
    <xf numFmtId="38" fontId="15" fillId="0" borderId="12" xfId="5" applyFont="1" applyFill="1" applyBorder="1" applyAlignment="1">
      <alignment vertical="center"/>
    </xf>
    <xf numFmtId="181" fontId="15" fillId="0" borderId="12" xfId="5" applyNumberFormat="1" applyFont="1" applyFill="1" applyBorder="1" applyAlignment="1">
      <alignment vertical="center"/>
    </xf>
    <xf numFmtId="0" fontId="15" fillId="0" borderId="12" xfId="29" applyFont="1" applyBorder="1" applyAlignment="1">
      <alignment vertical="center"/>
    </xf>
    <xf numFmtId="38" fontId="15" fillId="0" borderId="11" xfId="28" applyFont="1" applyFill="1" applyBorder="1"/>
    <xf numFmtId="181" fontId="15" fillId="0" borderId="11" xfId="28" applyNumberFormat="1" applyFont="1" applyFill="1" applyBorder="1"/>
    <xf numFmtId="38" fontId="15" fillId="0" borderId="11" xfId="5" applyFont="1" applyFill="1" applyBorder="1" applyAlignment="1">
      <alignment vertical="center"/>
    </xf>
    <xf numFmtId="181" fontId="15" fillId="0" borderId="11" xfId="5" applyNumberFormat="1" applyFont="1" applyFill="1" applyBorder="1" applyAlignment="1">
      <alignment vertical="center"/>
    </xf>
    <xf numFmtId="3" fontId="15" fillId="0" borderId="6" xfId="29" applyNumberFormat="1" applyFont="1" applyBorder="1" applyAlignment="1">
      <alignment vertical="center"/>
    </xf>
    <xf numFmtId="3" fontId="15" fillId="0" borderId="7" xfId="29" applyNumberFormat="1" applyFont="1" applyBorder="1" applyAlignment="1">
      <alignment vertical="center"/>
    </xf>
    <xf numFmtId="3" fontId="15" fillId="0" borderId="21" xfId="29" applyNumberFormat="1" applyFont="1" applyBorder="1" applyAlignment="1">
      <alignment vertical="center"/>
    </xf>
    <xf numFmtId="3" fontId="15" fillId="0" borderId="8" xfId="29" applyNumberFormat="1" applyFont="1" applyBorder="1" applyAlignment="1">
      <alignment vertical="center"/>
    </xf>
    <xf numFmtId="38" fontId="15" fillId="0" borderId="8" xfId="28" applyFont="1" applyFill="1" applyBorder="1" applyAlignment="1">
      <alignment vertical="center"/>
    </xf>
    <xf numFmtId="181" fontId="15" fillId="0" borderId="8" xfId="5" applyNumberFormat="1" applyFont="1" applyFill="1" applyBorder="1" applyAlignment="1">
      <alignment vertical="center"/>
    </xf>
    <xf numFmtId="3" fontId="15" fillId="0" borderId="11" xfId="29" applyNumberFormat="1" applyFont="1" applyBorder="1" applyAlignment="1">
      <alignment vertical="center"/>
    </xf>
    <xf numFmtId="0" fontId="15" fillId="0" borderId="0" xfId="0" applyFont="1"/>
    <xf numFmtId="181" fontId="15" fillId="0" borderId="0" xfId="5" applyNumberFormat="1" applyFont="1" applyFill="1"/>
    <xf numFmtId="38" fontId="15" fillId="0" borderId="0" xfId="28" applyFont="1" applyFill="1"/>
    <xf numFmtId="179" fontId="15" fillId="0" borderId="0" xfId="5" applyNumberFormat="1" applyFont="1" applyFill="1"/>
    <xf numFmtId="38" fontId="15" fillId="0" borderId="0" xfId="5" applyFont="1" applyFill="1"/>
    <xf numFmtId="9" fontId="15" fillId="0" borderId="0" xfId="1" applyFont="1" applyFill="1" applyAlignment="1">
      <alignment vertical="center"/>
    </xf>
    <xf numFmtId="9" fontId="15" fillId="0" borderId="0" xfId="1" applyFont="1" applyFill="1" applyAlignment="1">
      <alignment horizontal="left" vertical="center"/>
    </xf>
    <xf numFmtId="9" fontId="15" fillId="0" borderId="0" xfId="1" applyFont="1" applyFill="1"/>
    <xf numFmtId="176" fontId="15" fillId="0" borderId="0" xfId="6" applyNumberFormat="1" applyFont="1" applyFill="1">
      <alignment vertical="center"/>
    </xf>
    <xf numFmtId="176" fontId="15" fillId="0" borderId="0" xfId="6" applyNumberFormat="1" applyFont="1" applyFill="1" applyAlignment="1">
      <alignment horizontal="left" vertical="center"/>
    </xf>
    <xf numFmtId="9" fontId="15" fillId="0" borderId="0" xfId="3" applyFont="1" applyFill="1">
      <alignment vertical="center"/>
    </xf>
    <xf numFmtId="9" fontId="15" fillId="0" borderId="0" xfId="3" applyFont="1" applyFill="1" applyAlignment="1">
      <alignment horizontal="left" vertical="center"/>
    </xf>
    <xf numFmtId="0" fontId="15" fillId="0" borderId="0" xfId="20" applyFont="1" applyAlignment="1"/>
    <xf numFmtId="3" fontId="15" fillId="2" borderId="0" xfId="29" applyNumberFormat="1" applyFont="1" applyFill="1"/>
    <xf numFmtId="3" fontId="15" fillId="2" borderId="0" xfId="29" applyNumberFormat="1" applyFont="1" applyFill="1" applyAlignment="1">
      <alignment horizontal="center" vertical="center"/>
    </xf>
    <xf numFmtId="3" fontId="15" fillId="2" borderId="0" xfId="29" applyNumberFormat="1" applyFont="1" applyFill="1" applyAlignment="1">
      <alignment vertical="center"/>
    </xf>
    <xf numFmtId="3" fontId="15" fillId="2" borderId="0" xfId="30" applyNumberFormat="1" applyFont="1" applyFill="1" applyAlignment="1">
      <alignment horizontal="center" vertical="center"/>
    </xf>
    <xf numFmtId="3" fontId="15" fillId="2" borderId="0" xfId="30" applyNumberFormat="1" applyFont="1" applyFill="1" applyAlignment="1">
      <alignment vertical="center"/>
    </xf>
    <xf numFmtId="3" fontId="15" fillId="2" borderId="0" xfId="28" applyNumberFormat="1" applyFont="1" applyFill="1" applyBorder="1" applyAlignment="1">
      <alignment horizontal="left" vertical="top" wrapText="1"/>
    </xf>
    <xf numFmtId="3" fontId="15" fillId="2" borderId="0" xfId="31" applyNumberFormat="1" applyFont="1" applyFill="1">
      <alignment vertical="center"/>
    </xf>
    <xf numFmtId="3" fontId="15" fillId="2" borderId="0" xfId="28" applyNumberFormat="1" applyFont="1" applyFill="1" applyAlignment="1">
      <alignment vertical="center"/>
    </xf>
    <xf numFmtId="3" fontId="15" fillId="2" borderId="0" xfId="8" applyNumberFormat="1" applyFont="1" applyFill="1">
      <alignment vertical="center"/>
    </xf>
    <xf numFmtId="186" fontId="15" fillId="0" borderId="0" xfId="29" applyNumberFormat="1" applyFont="1"/>
    <xf numFmtId="186" fontId="15" fillId="2" borderId="4" xfId="29" applyNumberFormat="1" applyFont="1" applyFill="1" applyBorder="1"/>
    <xf numFmtId="186" fontId="15" fillId="0" borderId="0" xfId="1" applyNumberFormat="1" applyFont="1" applyFill="1" applyAlignment="1">
      <alignment horizontal="left" vertical="center"/>
    </xf>
    <xf numFmtId="186" fontId="15" fillId="0" borderId="0" xfId="6" applyNumberFormat="1" applyFont="1" applyFill="1" applyAlignment="1">
      <alignment horizontal="left" vertical="center"/>
    </xf>
    <xf numFmtId="186" fontId="15" fillId="0" borderId="0" xfId="3" applyNumberFormat="1" applyFont="1" applyFill="1" applyAlignment="1">
      <alignment horizontal="left" vertical="center"/>
    </xf>
    <xf numFmtId="186" fontId="15" fillId="0" borderId="0" xfId="29" applyNumberFormat="1" applyFont="1" applyAlignment="1">
      <alignment shrinkToFit="1"/>
    </xf>
    <xf numFmtId="186" fontId="15" fillId="0" borderId="0" xfId="1" applyNumberFormat="1" applyFont="1" applyFill="1" applyAlignment="1">
      <alignment vertical="center" shrinkToFit="1"/>
    </xf>
    <xf numFmtId="186" fontId="15" fillId="0" borderId="0" xfId="6" applyNumberFormat="1" applyFont="1" applyFill="1" applyAlignment="1">
      <alignment vertical="center" shrinkToFit="1"/>
    </xf>
    <xf numFmtId="186" fontId="15" fillId="0" borderId="0" xfId="3" applyNumberFormat="1" applyFont="1" applyFill="1" applyAlignment="1">
      <alignment vertical="center" shrinkToFit="1"/>
    </xf>
    <xf numFmtId="187" fontId="15" fillId="0" borderId="0" xfId="29" applyNumberFormat="1" applyFont="1"/>
    <xf numFmtId="187" fontId="15" fillId="0" borderId="0" xfId="1" applyNumberFormat="1" applyFont="1" applyFill="1" applyAlignment="1">
      <alignment vertical="center"/>
    </xf>
    <xf numFmtId="187" fontId="15" fillId="0" borderId="0" xfId="32" applyNumberFormat="1" applyFont="1" applyFill="1" applyAlignment="1">
      <alignment vertical="center"/>
    </xf>
    <xf numFmtId="187" fontId="15" fillId="0" borderId="0" xfId="3" applyNumberFormat="1" applyFont="1" applyFill="1">
      <alignment vertical="center"/>
    </xf>
    <xf numFmtId="187" fontId="15" fillId="0" borderId="0" xfId="5" applyNumberFormat="1" applyFont="1" applyFill="1" applyAlignment="1">
      <alignment vertical="center"/>
    </xf>
    <xf numFmtId="0" fontId="15" fillId="0" borderId="0" xfId="0" applyFont="1" applyFill="1"/>
    <xf numFmtId="0" fontId="15" fillId="0" borderId="0" xfId="0" applyFont="1" applyFill="1" applyAlignment="1">
      <alignment horizontal="center" vertical="top"/>
    </xf>
    <xf numFmtId="0" fontId="15" fillId="0" borderId="0" xfId="0" applyFont="1" applyFill="1" applyAlignment="1">
      <alignment vertical="center"/>
    </xf>
    <xf numFmtId="181" fontId="15" fillId="0" borderId="0" xfId="5" applyNumberFormat="1" applyFont="1" applyFill="1" applyBorder="1" applyAlignment="1">
      <alignment vertical="center"/>
    </xf>
    <xf numFmtId="181" fontId="15" fillId="0" borderId="1" xfId="5" applyNumberFormat="1" applyFont="1" applyFill="1" applyBorder="1" applyAlignment="1">
      <alignment vertical="center"/>
    </xf>
    <xf numFmtId="0" fontId="15" fillId="0" borderId="0" xfId="0" applyFont="1" applyFill="1" applyAlignment="1">
      <alignment shrinkToFit="1"/>
    </xf>
    <xf numFmtId="182" fontId="15" fillId="0" borderId="0" xfId="5" applyNumberFormat="1" applyFont="1" applyFill="1"/>
    <xf numFmtId="0" fontId="10" fillId="0" borderId="0" xfId="0" applyFont="1" applyFill="1"/>
    <xf numFmtId="0" fontId="10" fillId="0" borderId="0" xfId="0" applyFont="1" applyFill="1" applyAlignment="1">
      <alignment vertical="top"/>
    </xf>
    <xf numFmtId="0" fontId="6" fillId="0" borderId="0" xfId="0" applyFont="1" applyFill="1" applyAlignment="1">
      <alignment vertical="top"/>
    </xf>
    <xf numFmtId="38" fontId="6" fillId="0" borderId="0" xfId="7" applyFont="1" applyFill="1" applyAlignment="1">
      <alignment horizontal="right"/>
    </xf>
    <xf numFmtId="0" fontId="6" fillId="0" borderId="21" xfId="0" applyFont="1" applyFill="1" applyBorder="1"/>
    <xf numFmtId="0" fontId="6" fillId="0" borderId="15" xfId="0" applyFont="1" applyFill="1" applyBorder="1" applyAlignment="1">
      <alignment vertical="center" shrinkToFit="1"/>
    </xf>
    <xf numFmtId="38" fontId="6" fillId="0" borderId="8" xfId="7" applyFont="1" applyFill="1" applyBorder="1"/>
    <xf numFmtId="0" fontId="6" fillId="0" borderId="12" xfId="0" applyFont="1" applyFill="1" applyBorder="1"/>
    <xf numFmtId="0" fontId="6" fillId="0" borderId="12" xfId="0" applyFont="1" applyFill="1" applyBorder="1" applyAlignment="1">
      <alignment horizontal="right" shrinkToFit="1"/>
    </xf>
    <xf numFmtId="0" fontId="6" fillId="0" borderId="20" xfId="0" applyFont="1" applyFill="1" applyBorder="1" applyAlignment="1">
      <alignment vertical="center" shrinkToFit="1"/>
    </xf>
    <xf numFmtId="0" fontId="6" fillId="0" borderId="14" xfId="0" applyFont="1" applyFill="1" applyBorder="1" applyAlignment="1">
      <alignment horizontal="center"/>
    </xf>
    <xf numFmtId="0" fontId="6" fillId="0" borderId="20" xfId="0" applyFont="1" applyFill="1" applyBorder="1" applyAlignment="1">
      <alignment shrinkToFit="1"/>
    </xf>
    <xf numFmtId="0" fontId="6" fillId="0" borderId="17" xfId="0" applyFont="1" applyFill="1" applyBorder="1" applyAlignment="1">
      <alignment horizontal="center"/>
    </xf>
    <xf numFmtId="0" fontId="6" fillId="0" borderId="17" xfId="0" applyFont="1" applyFill="1" applyBorder="1" applyAlignment="1">
      <alignment shrinkToFit="1"/>
    </xf>
    <xf numFmtId="0" fontId="6" fillId="0" borderId="11" xfId="0" applyFont="1" applyFill="1" applyBorder="1" applyAlignment="1">
      <alignment horizontal="center"/>
    </xf>
    <xf numFmtId="0" fontId="6" fillId="0" borderId="11" xfId="0" applyFont="1" applyFill="1" applyBorder="1" applyAlignment="1">
      <alignment shrinkToFit="1"/>
    </xf>
    <xf numFmtId="0" fontId="6" fillId="0" borderId="5" xfId="0" applyFont="1" applyFill="1" applyBorder="1"/>
    <xf numFmtId="0" fontId="6" fillId="0" borderId="7" xfId="0" applyFont="1" applyFill="1" applyBorder="1"/>
    <xf numFmtId="38" fontId="10" fillId="0" borderId="0" xfId="11" applyFont="1" applyFill="1" applyAlignment="1">
      <alignment vertical="top"/>
    </xf>
    <xf numFmtId="38" fontId="10" fillId="0" borderId="0" xfId="11" applyFont="1" applyFill="1"/>
    <xf numFmtId="38" fontId="6" fillId="0" borderId="0" xfId="11" applyFont="1" applyFill="1" applyAlignment="1">
      <alignment horizontal="right"/>
    </xf>
    <xf numFmtId="38" fontId="6" fillId="0" borderId="12" xfId="7" applyFont="1" applyFill="1" applyBorder="1" applyAlignment="1">
      <alignment vertical="center"/>
    </xf>
    <xf numFmtId="38" fontId="10" fillId="0" borderId="0" xfId="11" applyFont="1" applyFill="1" applyAlignment="1">
      <alignment horizontal="left"/>
    </xf>
    <xf numFmtId="38" fontId="6" fillId="0" borderId="17" xfId="7" applyFont="1" applyFill="1" applyBorder="1" applyAlignment="1">
      <alignment vertical="center"/>
    </xf>
    <xf numFmtId="0" fontId="6" fillId="0" borderId="8" xfId="0" applyFont="1" applyFill="1" applyBorder="1" applyAlignment="1">
      <alignment horizontal="left"/>
    </xf>
    <xf numFmtId="38" fontId="6" fillId="0" borderId="8" xfId="11" applyFont="1" applyFill="1" applyBorder="1"/>
    <xf numFmtId="38" fontId="6" fillId="0" borderId="12" xfId="11" applyFont="1" applyFill="1" applyBorder="1"/>
    <xf numFmtId="38" fontId="6" fillId="0" borderId="14" xfId="7" applyFont="1" applyFill="1" applyBorder="1" applyAlignment="1">
      <alignment vertical="center"/>
    </xf>
    <xf numFmtId="38" fontId="6" fillId="0" borderId="13" xfId="11" applyFont="1" applyFill="1" applyBorder="1"/>
    <xf numFmtId="178" fontId="26" fillId="0" borderId="0" xfId="9" applyNumberFormat="1" applyFont="1" applyFill="1">
      <alignment vertical="center"/>
    </xf>
    <xf numFmtId="0" fontId="15" fillId="0" borderId="0" xfId="0" applyFont="1" applyFill="1" applyAlignment="1">
      <alignment vertical="center" shrinkToFit="1"/>
    </xf>
    <xf numFmtId="182" fontId="15" fillId="0" borderId="0" xfId="5" applyNumberFormat="1" applyFont="1" applyFill="1" applyAlignment="1">
      <alignment vertical="center"/>
    </xf>
    <xf numFmtId="40" fontId="15" fillId="0" borderId="0" xfId="5" applyNumberFormat="1" applyFont="1" applyFill="1" applyAlignment="1">
      <alignment vertical="center"/>
    </xf>
    <xf numFmtId="0" fontId="28" fillId="0" borderId="0" xfId="0" applyFont="1" applyFill="1"/>
    <xf numFmtId="40" fontId="15" fillId="0" borderId="0" xfId="5" applyNumberFormat="1" applyFont="1" applyFill="1" applyAlignment="1"/>
    <xf numFmtId="40" fontId="15" fillId="0" borderId="0" xfId="5" applyNumberFormat="1" applyFont="1" applyFill="1" applyAlignment="1">
      <alignment horizontal="center" vertical="top"/>
    </xf>
    <xf numFmtId="40" fontId="15" fillId="0" borderId="0" xfId="5" applyNumberFormat="1" applyFont="1" applyFill="1" applyAlignment="1">
      <alignment horizontal="left" vertical="top" wrapText="1"/>
    </xf>
    <xf numFmtId="0" fontId="15" fillId="0" borderId="8" xfId="0" applyFont="1" applyFill="1" applyBorder="1" applyAlignment="1">
      <alignment horizontal="center" vertical="top"/>
    </xf>
    <xf numFmtId="40" fontId="15" fillId="0" borderId="8" xfId="5" applyNumberFormat="1" applyFont="1" applyFill="1" applyBorder="1" applyAlignment="1">
      <alignment horizontal="center" vertical="top"/>
    </xf>
    <xf numFmtId="0" fontId="15" fillId="0" borderId="8" xfId="0" applyFont="1" applyFill="1" applyBorder="1" applyAlignment="1">
      <alignment vertical="center"/>
    </xf>
    <xf numFmtId="40" fontId="15" fillId="0" borderId="8" xfId="5" applyNumberFormat="1" applyFont="1" applyFill="1" applyBorder="1" applyAlignment="1">
      <alignment vertical="center"/>
    </xf>
    <xf numFmtId="188" fontId="15" fillId="0" borderId="0" xfId="29" applyNumberFormat="1" applyFont="1"/>
    <xf numFmtId="188" fontId="15" fillId="0" borderId="0" xfId="1" applyNumberFormat="1" applyFont="1" applyFill="1" applyAlignment="1">
      <alignment horizontal="right" vertical="center"/>
    </xf>
    <xf numFmtId="188" fontId="15" fillId="0" borderId="0" xfId="1" applyNumberFormat="1" applyFont="1" applyFill="1" applyAlignment="1">
      <alignment vertical="center"/>
    </xf>
    <xf numFmtId="188" fontId="15" fillId="0" borderId="0" xfId="32" applyNumberFormat="1" applyFont="1" applyFill="1" applyAlignment="1">
      <alignment horizontal="right" vertical="center"/>
    </xf>
    <xf numFmtId="188" fontId="15" fillId="0" borderId="0" xfId="6" applyNumberFormat="1" applyFont="1" applyFill="1">
      <alignment vertical="center"/>
    </xf>
    <xf numFmtId="188" fontId="15" fillId="0" borderId="0" xfId="32" applyNumberFormat="1" applyFont="1" applyFill="1" applyAlignment="1">
      <alignment vertical="center"/>
    </xf>
    <xf numFmtId="188" fontId="15" fillId="0" borderId="0" xfId="3" applyNumberFormat="1" applyFont="1" applyFill="1" applyAlignment="1">
      <alignment horizontal="right" vertical="center"/>
    </xf>
    <xf numFmtId="188" fontId="15" fillId="0" borderId="0" xfId="3" applyNumberFormat="1" applyFont="1" applyFill="1">
      <alignment vertical="center"/>
    </xf>
    <xf numFmtId="188" fontId="15" fillId="0" borderId="0" xfId="5" applyNumberFormat="1" applyFont="1" applyFill="1" applyAlignment="1">
      <alignment vertical="center"/>
    </xf>
    <xf numFmtId="38" fontId="25" fillId="0" borderId="18" xfId="6" applyFont="1" applyFill="1" applyBorder="1">
      <alignment vertical="center"/>
    </xf>
    <xf numFmtId="38" fontId="25" fillId="2" borderId="4" xfId="6" applyFont="1" applyFill="1" applyBorder="1" applyAlignment="1">
      <alignment horizontal="center" vertical="top" wrapText="1"/>
    </xf>
    <xf numFmtId="38" fontId="15" fillId="0" borderId="5" xfId="28" applyFont="1" applyFill="1" applyBorder="1" applyAlignment="1">
      <alignment vertical="center"/>
    </xf>
    <xf numFmtId="178" fontId="25" fillId="2" borderId="21" xfId="6" applyNumberFormat="1" applyFont="1" applyFill="1" applyBorder="1" applyAlignment="1">
      <alignment horizontal="center" vertical="top" wrapText="1"/>
    </xf>
    <xf numFmtId="0" fontId="15" fillId="0" borderId="8" xfId="29" applyFont="1" applyBorder="1" applyAlignment="1">
      <alignment vertical="center"/>
    </xf>
    <xf numFmtId="176" fontId="28" fillId="3" borderId="72" xfId="6" applyNumberFormat="1" applyFont="1" applyFill="1" applyBorder="1" applyAlignment="1" applyProtection="1">
      <protection locked="0"/>
    </xf>
    <xf numFmtId="176" fontId="37" fillId="4" borderId="73" xfId="6" applyNumberFormat="1" applyFont="1" applyFill="1" applyBorder="1" applyAlignment="1" applyProtection="1">
      <protection locked="0"/>
    </xf>
    <xf numFmtId="176" fontId="28" fillId="3" borderId="74" xfId="6" applyNumberFormat="1" applyFont="1" applyFill="1" applyBorder="1" applyAlignment="1" applyProtection="1">
      <protection locked="0"/>
    </xf>
    <xf numFmtId="176" fontId="37" fillId="4" borderId="75" xfId="6" applyNumberFormat="1" applyFont="1" applyFill="1" applyBorder="1" applyAlignment="1" applyProtection="1">
      <protection locked="0"/>
    </xf>
    <xf numFmtId="176" fontId="28" fillId="3" borderId="76" xfId="6" applyNumberFormat="1" applyFont="1" applyFill="1" applyBorder="1" applyAlignment="1" applyProtection="1">
      <protection locked="0"/>
    </xf>
    <xf numFmtId="176" fontId="37" fillId="4" borderId="77" xfId="6" applyNumberFormat="1" applyFont="1" applyFill="1" applyBorder="1" applyAlignment="1" applyProtection="1">
      <protection locked="0"/>
    </xf>
    <xf numFmtId="3" fontId="15" fillId="0" borderId="0" xfId="5" applyNumberFormat="1" applyFont="1" applyFill="1" applyBorder="1" applyAlignment="1">
      <alignment horizontal="center" vertical="top"/>
    </xf>
    <xf numFmtId="3" fontId="15" fillId="0" borderId="0" xfId="5" applyNumberFormat="1" applyFont="1" applyFill="1" applyAlignment="1">
      <alignment vertical="top"/>
    </xf>
    <xf numFmtId="3" fontId="15" fillId="0" borderId="0" xfId="5" applyNumberFormat="1" applyFont="1" applyFill="1" applyAlignment="1">
      <alignment vertical="top" shrinkToFit="1"/>
    </xf>
    <xf numFmtId="3" fontId="15" fillId="0" borderId="0" xfId="5" quotePrefix="1" applyNumberFormat="1" applyFont="1" applyFill="1" applyAlignment="1">
      <alignment horizontal="center"/>
    </xf>
    <xf numFmtId="3" fontId="15" fillId="0" borderId="0" xfId="5" applyNumberFormat="1" applyFont="1" applyFill="1" applyAlignment="1">
      <alignment horizontal="center"/>
    </xf>
    <xf numFmtId="3" fontId="15" fillId="0" borderId="0" xfId="5" applyNumberFormat="1" applyFont="1" applyFill="1"/>
    <xf numFmtId="3" fontId="15" fillId="0" borderId="0" xfId="5" applyNumberFormat="1" applyFont="1" applyFill="1" applyBorder="1" applyAlignment="1">
      <alignment horizontal="center"/>
    </xf>
    <xf numFmtId="3" fontId="15" fillId="0" borderId="0" xfId="5" applyNumberFormat="1" applyFont="1" applyFill="1" applyAlignment="1">
      <alignment shrinkToFit="1"/>
    </xf>
    <xf numFmtId="3" fontId="15" fillId="0" borderId="0" xfId="5" applyNumberFormat="1" applyFont="1" applyFill="1" applyAlignment="1"/>
    <xf numFmtId="3" fontId="15" fillId="0" borderId="0" xfId="5" applyNumberFormat="1" applyFont="1" applyFill="1" applyBorder="1" applyAlignment="1">
      <alignment horizontal="center" vertical="center"/>
    </xf>
    <xf numFmtId="3" fontId="15" fillId="0" borderId="0" xfId="5" applyNumberFormat="1" applyFont="1" applyFill="1" applyAlignment="1">
      <alignment vertical="center"/>
    </xf>
    <xf numFmtId="3" fontId="15" fillId="0" borderId="0" xfId="5" applyNumberFormat="1" applyFont="1" applyFill="1" applyBorder="1" applyAlignment="1">
      <alignment horizontal="center" vertical="top" wrapText="1"/>
    </xf>
    <xf numFmtId="3" fontId="15" fillId="0" borderId="0" xfId="5" applyNumberFormat="1" applyFont="1" applyFill="1" applyAlignment="1">
      <alignment horizontal="center" vertical="top"/>
    </xf>
    <xf numFmtId="3" fontId="15" fillId="0" borderId="0" xfId="5" applyNumberFormat="1" applyFont="1" applyFill="1" applyAlignment="1">
      <alignment horizontal="center" vertical="top" wrapText="1"/>
    </xf>
    <xf numFmtId="3" fontId="15" fillId="0" borderId="0" xfId="1" applyNumberFormat="1" applyFont="1" applyFill="1" applyAlignment="1">
      <alignment vertical="center"/>
    </xf>
    <xf numFmtId="3" fontId="27" fillId="0" borderId="0" xfId="5" applyNumberFormat="1" applyFont="1" applyFill="1"/>
    <xf numFmtId="3" fontId="15" fillId="0" borderId="2" xfId="5" applyNumberFormat="1" applyFont="1" applyFill="1" applyBorder="1" applyAlignment="1">
      <alignment horizontal="center" vertical="center"/>
    </xf>
    <xf numFmtId="3" fontId="15" fillId="0" borderId="7" xfId="5" applyNumberFormat="1" applyFont="1" applyFill="1" applyBorder="1" applyAlignment="1">
      <alignment vertical="center"/>
    </xf>
    <xf numFmtId="3" fontId="15" fillId="0" borderId="8" xfId="5" applyNumberFormat="1" applyFont="1" applyFill="1" applyBorder="1" applyAlignment="1">
      <alignment vertical="center"/>
    </xf>
    <xf numFmtId="3" fontId="15" fillId="2" borderId="0" xfId="5" applyNumberFormat="1" applyFont="1" applyFill="1" applyAlignment="1">
      <alignment horizontal="center"/>
    </xf>
    <xf numFmtId="3" fontId="15" fillId="2" borderId="0" xfId="5" applyNumberFormat="1" applyFont="1" applyFill="1" applyAlignment="1">
      <alignment vertical="center"/>
    </xf>
    <xf numFmtId="3" fontId="15" fillId="2" borderId="0" xfId="5" applyNumberFormat="1" applyFont="1" applyFill="1" applyAlignment="1">
      <alignment horizontal="center" vertical="center"/>
    </xf>
    <xf numFmtId="3" fontId="15" fillId="2" borderId="0" xfId="5" applyNumberFormat="1" applyFont="1" applyFill="1" applyAlignment="1">
      <alignment horizontal="right" vertical="center"/>
    </xf>
    <xf numFmtId="3" fontId="15" fillId="2" borderId="0" xfId="5" applyNumberFormat="1" applyFont="1" applyFill="1" applyBorder="1" applyAlignment="1">
      <alignment horizontal="right" vertical="center"/>
    </xf>
    <xf numFmtId="3" fontId="15" fillId="2" borderId="0" xfId="5" applyNumberFormat="1" applyFont="1" applyFill="1" applyAlignment="1"/>
    <xf numFmtId="3" fontId="15" fillId="0" borderId="0" xfId="0" applyNumberFormat="1" applyFont="1" applyAlignment="1">
      <alignment horizontal="center" vertical="top" wrapText="1"/>
    </xf>
    <xf numFmtId="3" fontId="15" fillId="0" borderId="0" xfId="0" applyNumberFormat="1" applyFont="1" applyAlignment="1">
      <alignment vertical="top" shrinkToFit="1"/>
    </xf>
    <xf numFmtId="3" fontId="15" fillId="0" borderId="0" xfId="0" applyNumberFormat="1" applyFont="1" applyAlignment="1">
      <alignment vertical="top" wrapText="1"/>
    </xf>
    <xf numFmtId="3" fontId="15" fillId="0" borderId="0" xfId="5" applyNumberFormat="1" applyFont="1" applyFill="1" applyBorder="1" applyAlignment="1">
      <alignment vertical="top" wrapText="1"/>
    </xf>
    <xf numFmtId="3" fontId="15" fillId="0" borderId="0" xfId="0" applyNumberFormat="1" applyFont="1"/>
    <xf numFmtId="3" fontId="15" fillId="0" borderId="0" xfId="5" applyNumberFormat="1" applyFont="1" applyFill="1" applyBorder="1" applyAlignment="1"/>
    <xf numFmtId="3" fontId="15" fillId="0" borderId="0" xfId="0" applyNumberFormat="1" applyFont="1" applyAlignment="1">
      <alignment horizontal="center"/>
    </xf>
    <xf numFmtId="3" fontId="15" fillId="2" borderId="4" xfId="5" applyNumberFormat="1" applyFont="1" applyFill="1" applyBorder="1" applyAlignment="1">
      <alignment vertical="center"/>
    </xf>
    <xf numFmtId="0" fontId="15" fillId="2" borderId="9" xfId="29" applyFont="1" applyFill="1" applyBorder="1"/>
    <xf numFmtId="0" fontId="15" fillId="2" borderId="10" xfId="29" applyFont="1" applyFill="1" applyBorder="1"/>
    <xf numFmtId="184" fontId="6" fillId="0" borderId="8" xfId="0" applyNumberFormat="1" applyFont="1" applyFill="1" applyBorder="1"/>
    <xf numFmtId="184" fontId="6" fillId="0" borderId="5" xfId="0" applyNumberFormat="1" applyFont="1" applyFill="1" applyBorder="1"/>
    <xf numFmtId="3" fontId="6" fillId="0" borderId="8" xfId="0" applyNumberFormat="1" applyFont="1" applyFill="1" applyBorder="1" applyAlignment="1">
      <alignment shrinkToFit="1"/>
    </xf>
    <xf numFmtId="38" fontId="6" fillId="0" borderId="8" xfId="7" applyFont="1" applyFill="1" applyBorder="1" applyAlignment="1">
      <alignment shrinkToFit="1"/>
    </xf>
    <xf numFmtId="180" fontId="6" fillId="0" borderId="8" xfId="7" applyNumberFormat="1" applyFont="1" applyFill="1" applyBorder="1"/>
    <xf numFmtId="177" fontId="6" fillId="2" borderId="96" xfId="1" applyNumberFormat="1" applyFont="1" applyFill="1" applyBorder="1" applyAlignment="1" applyProtection="1">
      <protection locked="0"/>
    </xf>
    <xf numFmtId="3" fontId="15" fillId="0" borderId="0" xfId="29" applyNumberFormat="1" applyFont="1"/>
    <xf numFmtId="3" fontId="15" fillId="0" borderId="0" xfId="30" applyNumberFormat="1" applyFont="1" applyFill="1" applyAlignment="1"/>
    <xf numFmtId="3" fontId="15" fillId="0" borderId="0" xfId="1" applyNumberFormat="1" applyFont="1" applyFill="1" applyAlignment="1">
      <alignment horizontal="right" vertical="center"/>
    </xf>
    <xf numFmtId="3" fontId="15" fillId="0" borderId="0" xfId="32" applyNumberFormat="1" applyFont="1" applyFill="1" applyAlignment="1">
      <alignment vertical="center"/>
    </xf>
    <xf numFmtId="3" fontId="15" fillId="0" borderId="0" xfId="32" applyNumberFormat="1" applyFont="1" applyFill="1" applyAlignment="1">
      <alignment horizontal="right" vertical="center"/>
    </xf>
    <xf numFmtId="3" fontId="15" fillId="0" borderId="0" xfId="6" applyNumberFormat="1" applyFont="1" applyFill="1">
      <alignment vertical="center"/>
    </xf>
    <xf numFmtId="3" fontId="15" fillId="0" borderId="0" xfId="14" applyNumberFormat="1" applyFont="1" applyFill="1" applyAlignment="1">
      <alignment vertical="center"/>
    </xf>
    <xf numFmtId="3" fontId="15" fillId="0" borderId="0" xfId="3" applyNumberFormat="1" applyFont="1" applyFill="1">
      <alignment vertical="center"/>
    </xf>
    <xf numFmtId="3" fontId="15" fillId="0" borderId="0" xfId="3" applyNumberFormat="1" applyFont="1" applyFill="1" applyAlignment="1">
      <alignment horizontal="right" vertical="center"/>
    </xf>
    <xf numFmtId="3" fontId="15" fillId="0" borderId="0" xfId="29" applyNumberFormat="1" applyFont="1" applyBorder="1" applyAlignment="1">
      <alignment horizontal="center"/>
    </xf>
    <xf numFmtId="3" fontId="15" fillId="0" borderId="0" xfId="29" applyNumberFormat="1" applyFont="1" applyBorder="1" applyAlignment="1">
      <alignment horizontal="center" vertical="top" wrapText="1"/>
    </xf>
    <xf numFmtId="3" fontId="15" fillId="0" borderId="0" xfId="29" applyNumberFormat="1" applyFont="1" applyFill="1" applyAlignment="1">
      <alignment horizontal="center" vertical="center"/>
    </xf>
    <xf numFmtId="3" fontId="15" fillId="0" borderId="0" xfId="29" applyNumberFormat="1" applyFont="1" applyFill="1" applyAlignment="1">
      <alignment vertical="center"/>
    </xf>
    <xf numFmtId="3" fontId="15" fillId="0" borderId="0" xfId="31" applyNumberFormat="1" applyFont="1" applyFill="1">
      <alignment vertical="center"/>
    </xf>
    <xf numFmtId="3" fontId="15" fillId="0" borderId="0" xfId="0" applyNumberFormat="1" applyFont="1" applyFill="1"/>
    <xf numFmtId="49" fontId="15" fillId="0" borderId="0" xfId="29" applyNumberFormat="1" applyFont="1" applyBorder="1" applyAlignment="1">
      <alignment horizontal="center" vertical="center"/>
    </xf>
    <xf numFmtId="0" fontId="15" fillId="0" borderId="0" xfId="29" applyFont="1" applyBorder="1" applyAlignment="1">
      <alignment vertical="center"/>
    </xf>
    <xf numFmtId="3" fontId="15" fillId="0" borderId="0" xfId="28" applyNumberFormat="1" applyFont="1" applyFill="1" applyAlignment="1">
      <alignment vertical="center"/>
    </xf>
    <xf numFmtId="3" fontId="15" fillId="0" borderId="0" xfId="8" applyNumberFormat="1" applyFont="1" applyFill="1">
      <alignment vertical="center"/>
    </xf>
    <xf numFmtId="38" fontId="28" fillId="3" borderId="42" xfId="6" applyFont="1" applyFill="1" applyBorder="1" applyAlignment="1">
      <alignment horizontal="center" vertical="top" wrapText="1"/>
    </xf>
    <xf numFmtId="38" fontId="37" fillId="4" borderId="24" xfId="6" applyFont="1" applyFill="1" applyBorder="1" applyAlignment="1">
      <alignment horizontal="center" vertical="top" wrapText="1"/>
    </xf>
    <xf numFmtId="49" fontId="28" fillId="0" borderId="78" xfId="18" applyNumberFormat="1" applyFont="1" applyBorder="1" applyAlignment="1">
      <alignment horizontal="center"/>
    </xf>
    <xf numFmtId="49" fontId="28" fillId="0" borderId="79" xfId="18" applyNumberFormat="1" applyFont="1" applyBorder="1" applyAlignment="1">
      <alignment horizontal="center"/>
    </xf>
    <xf numFmtId="0" fontId="28" fillId="0" borderId="79" xfId="22" applyFont="1" applyBorder="1" applyAlignment="1">
      <alignment horizontal="center"/>
    </xf>
    <xf numFmtId="0" fontId="28" fillId="0" borderId="80" xfId="22" applyFont="1" applyBorder="1" applyAlignment="1">
      <alignment horizontal="center"/>
    </xf>
    <xf numFmtId="0" fontId="37" fillId="0" borderId="0" xfId="0" applyFont="1" applyFill="1"/>
    <xf numFmtId="0" fontId="37" fillId="0" borderId="13" xfId="0" applyFont="1" applyFill="1" applyBorder="1"/>
    <xf numFmtId="0" fontId="38" fillId="0" borderId="0" xfId="0" applyFont="1" applyFill="1" applyBorder="1" applyAlignment="1">
      <alignment horizontal="center" vertical="center"/>
    </xf>
    <xf numFmtId="0" fontId="37" fillId="0" borderId="1" xfId="0" applyFont="1" applyFill="1" applyBorder="1"/>
    <xf numFmtId="0" fontId="28" fillId="0" borderId="2" xfId="0" applyFont="1" applyBorder="1" applyAlignment="1">
      <alignment horizontal="center"/>
    </xf>
    <xf numFmtId="38" fontId="37" fillId="0" borderId="0" xfId="6" applyFont="1" applyFill="1" applyBorder="1" applyAlignment="1">
      <alignment horizontal="center" vertical="top" wrapText="1"/>
    </xf>
    <xf numFmtId="38" fontId="40" fillId="0" borderId="0" xfId="6" applyFont="1" applyFill="1" applyBorder="1" applyAlignment="1">
      <alignment horizontal="right" vertical="center" wrapText="1"/>
    </xf>
    <xf numFmtId="176" fontId="37" fillId="0" borderId="0" xfId="6" applyNumberFormat="1" applyFont="1" applyFill="1" applyBorder="1" applyAlignment="1">
      <alignment horizontal="right" vertical="center"/>
    </xf>
    <xf numFmtId="176" fontId="37" fillId="0" borderId="0" xfId="6" applyNumberFormat="1" applyFont="1" applyFill="1" applyBorder="1" applyAlignment="1" applyProtection="1">
      <protection locked="0"/>
    </xf>
    <xf numFmtId="0" fontId="15" fillId="0" borderId="6" xfId="0" applyFont="1" applyFill="1" applyBorder="1" applyAlignment="1">
      <alignment vertical="center" shrinkToFit="1"/>
    </xf>
    <xf numFmtId="181" fontId="15" fillId="0" borderId="6" xfId="5" applyNumberFormat="1" applyFont="1" applyFill="1" applyBorder="1" applyAlignment="1">
      <alignment vertical="center"/>
    </xf>
    <xf numFmtId="181" fontId="15" fillId="0" borderId="7" xfId="5" applyNumberFormat="1" applyFont="1" applyFill="1" applyBorder="1" applyAlignment="1">
      <alignment vertical="center"/>
    </xf>
    <xf numFmtId="0" fontId="28" fillId="0" borderId="0" xfId="0" applyFont="1" applyFill="1" applyAlignment="1">
      <alignment vertical="center"/>
    </xf>
    <xf numFmtId="49" fontId="15" fillId="0" borderId="8" xfId="0" applyNumberFormat="1" applyFont="1" applyFill="1" applyBorder="1" applyAlignment="1">
      <alignment horizontal="center" vertical="center"/>
    </xf>
    <xf numFmtId="0" fontId="15" fillId="0" borderId="7" xfId="0" applyFont="1" applyFill="1" applyBorder="1" applyAlignment="1">
      <alignment vertical="center" shrinkToFit="1"/>
    </xf>
    <xf numFmtId="179" fontId="15" fillId="0" borderId="8" xfId="7" applyNumberFormat="1" applyFont="1" applyFill="1" applyBorder="1" applyAlignment="1">
      <alignment vertical="center"/>
    </xf>
    <xf numFmtId="181" fontId="15" fillId="0" borderId="5" xfId="5" applyNumberFormat="1" applyFont="1" applyFill="1" applyBorder="1" applyAlignment="1">
      <alignment vertical="center"/>
    </xf>
    <xf numFmtId="0" fontId="39" fillId="2" borderId="58" xfId="22" applyFont="1" applyFill="1" applyBorder="1" applyAlignment="1">
      <alignment horizontal="left" vertical="center"/>
    </xf>
    <xf numFmtId="0" fontId="39" fillId="2" borderId="60" xfId="22" applyFont="1" applyFill="1" applyBorder="1" applyAlignment="1">
      <alignment horizontal="left" vertical="center"/>
    </xf>
    <xf numFmtId="0" fontId="39" fillId="2" borderId="62" xfId="22" applyFont="1" applyFill="1" applyBorder="1" applyAlignment="1">
      <alignment horizontal="left" vertical="center"/>
    </xf>
    <xf numFmtId="38" fontId="39" fillId="2" borderId="63" xfId="10" applyFont="1" applyFill="1" applyBorder="1" applyAlignment="1">
      <alignment horizontal="right" vertical="center"/>
    </xf>
    <xf numFmtId="188" fontId="15" fillId="0" borderId="0" xfId="5" applyNumberFormat="1" applyFont="1" applyFill="1" applyBorder="1" applyAlignment="1">
      <alignment vertical="center"/>
    </xf>
    <xf numFmtId="188" fontId="15" fillId="0" borderId="2" xfId="5" applyNumberFormat="1" applyFont="1" applyFill="1" applyBorder="1" applyAlignment="1">
      <alignment vertical="center"/>
    </xf>
    <xf numFmtId="188" fontId="15" fillId="0" borderId="1" xfId="5" applyNumberFormat="1" applyFont="1" applyFill="1" applyBorder="1" applyAlignment="1">
      <alignment vertical="center"/>
    </xf>
    <xf numFmtId="188" fontId="15" fillId="0" borderId="10" xfId="5" applyNumberFormat="1" applyFont="1" applyFill="1" applyBorder="1" applyAlignment="1">
      <alignment vertical="center"/>
    </xf>
    <xf numFmtId="9" fontId="10" fillId="0" borderId="0" xfId="1" applyFont="1" applyFill="1"/>
    <xf numFmtId="9" fontId="10" fillId="0" borderId="0" xfId="1" applyFont="1" applyFill="1" applyAlignment="1">
      <alignment vertical="top"/>
    </xf>
    <xf numFmtId="180" fontId="10" fillId="0" borderId="0" xfId="5" applyNumberFormat="1" applyFont="1" applyFill="1"/>
    <xf numFmtId="180" fontId="10" fillId="0" borderId="3" xfId="5" applyNumberFormat="1" applyFont="1" applyFill="1" applyBorder="1"/>
    <xf numFmtId="9" fontId="10" fillId="0" borderId="0" xfId="1" applyFont="1" applyFill="1" applyBorder="1"/>
    <xf numFmtId="180" fontId="10" fillId="0" borderId="2" xfId="5" applyNumberFormat="1" applyFont="1" applyFill="1" applyBorder="1"/>
    <xf numFmtId="180" fontId="10" fillId="0" borderId="7" xfId="5" applyNumberFormat="1" applyFont="1" applyFill="1" applyBorder="1"/>
    <xf numFmtId="180" fontId="10" fillId="0" borderId="0" xfId="5" applyNumberFormat="1" applyFont="1" applyFill="1" applyAlignment="1">
      <alignment vertical="top"/>
    </xf>
    <xf numFmtId="9" fontId="10" fillId="0" borderId="13" xfId="1" applyFont="1" applyFill="1" applyBorder="1" applyAlignment="1">
      <alignment vertical="top"/>
    </xf>
    <xf numFmtId="180" fontId="10" fillId="0" borderId="3" xfId="5" applyNumberFormat="1" applyFont="1" applyFill="1" applyBorder="1" applyAlignment="1">
      <alignment vertical="top"/>
    </xf>
    <xf numFmtId="9" fontId="10" fillId="0" borderId="0" xfId="1" applyFont="1" applyFill="1" applyBorder="1" applyAlignment="1">
      <alignment vertical="top"/>
    </xf>
    <xf numFmtId="180" fontId="10" fillId="0" borderId="2" xfId="5" applyNumberFormat="1" applyFont="1" applyFill="1" applyBorder="1" applyAlignment="1">
      <alignment vertical="top"/>
    </xf>
    <xf numFmtId="9" fontId="10" fillId="0" borderId="1" xfId="1" applyFont="1" applyFill="1" applyBorder="1" applyAlignment="1">
      <alignment vertical="top"/>
    </xf>
    <xf numFmtId="9" fontId="10" fillId="0" borderId="3" xfId="1" applyFont="1" applyFill="1" applyBorder="1"/>
    <xf numFmtId="9" fontId="10" fillId="0" borderId="2" xfId="1" applyFont="1" applyFill="1" applyBorder="1"/>
    <xf numFmtId="9" fontId="10" fillId="0" borderId="7" xfId="1" applyFont="1" applyFill="1" applyBorder="1"/>
    <xf numFmtId="180" fontId="10" fillId="0" borderId="10" xfId="5" applyNumberFormat="1" applyFont="1" applyFill="1" applyBorder="1" applyAlignment="1">
      <alignment horizontal="right" vertical="top"/>
    </xf>
    <xf numFmtId="0" fontId="10" fillId="0" borderId="0" xfId="0" applyFont="1" applyFill="1" applyAlignment="1">
      <alignment horizontal="left"/>
    </xf>
    <xf numFmtId="0" fontId="10" fillId="0" borderId="0" xfId="0" applyFont="1" applyFill="1" applyAlignment="1">
      <alignment horizontal="left" vertical="top"/>
    </xf>
    <xf numFmtId="0" fontId="10" fillId="0" borderId="4" xfId="0" applyFont="1" applyFill="1" applyBorder="1" applyAlignment="1">
      <alignment horizontal="left" vertical="top"/>
    </xf>
    <xf numFmtId="0" fontId="10" fillId="0" borderId="18" xfId="0" applyFont="1" applyFill="1" applyBorder="1" applyAlignment="1">
      <alignment horizontal="left" vertical="top"/>
    </xf>
    <xf numFmtId="0" fontId="10" fillId="0" borderId="9" xfId="0" applyFont="1" applyFill="1" applyBorder="1" applyAlignment="1">
      <alignment horizontal="left" vertical="top"/>
    </xf>
    <xf numFmtId="38" fontId="6" fillId="0" borderId="4" xfId="11" applyFont="1" applyFill="1" applyBorder="1" applyAlignment="1">
      <alignment horizontal="left" shrinkToFit="1"/>
    </xf>
    <xf numFmtId="38" fontId="6" fillId="0" borderId="18" xfId="11" applyFont="1" applyFill="1" applyBorder="1" applyAlignment="1">
      <alignment horizontal="left" shrinkToFit="1"/>
    </xf>
    <xf numFmtId="38" fontId="10" fillId="0" borderId="5" xfId="11" applyFont="1" applyFill="1" applyBorder="1" applyAlignment="1">
      <alignment horizontal="left"/>
    </xf>
    <xf numFmtId="38" fontId="10" fillId="0" borderId="0" xfId="11" applyFont="1" applyFill="1" applyBorder="1" applyAlignment="1">
      <alignment horizontal="left"/>
    </xf>
    <xf numFmtId="38" fontId="10" fillId="0" borderId="0" xfId="11" applyFont="1" applyFill="1" applyBorder="1" applyAlignment="1">
      <alignment horizontal="left" vertical="center"/>
    </xf>
    <xf numFmtId="0" fontId="6" fillId="0" borderId="4" xfId="0" applyFont="1" applyFill="1" applyBorder="1" applyAlignment="1">
      <alignment horizontal="left" shrinkToFit="1"/>
    </xf>
    <xf numFmtId="0" fontId="6" fillId="0" borderId="18" xfId="0" applyFont="1" applyFill="1" applyBorder="1" applyAlignment="1">
      <alignment horizontal="left" shrinkToFit="1"/>
    </xf>
    <xf numFmtId="38" fontId="10" fillId="0" borderId="0" xfId="11" applyFont="1" applyFill="1" applyBorder="1" applyAlignment="1">
      <alignment horizontal="left" vertical="center" shrinkToFit="1"/>
    </xf>
    <xf numFmtId="38" fontId="10" fillId="0" borderId="0" xfId="7" applyFont="1" applyFill="1" applyBorder="1" applyAlignment="1">
      <alignment horizontal="left"/>
    </xf>
    <xf numFmtId="38" fontId="10" fillId="0" borderId="0" xfId="7" applyFont="1" applyFill="1" applyBorder="1" applyAlignment="1">
      <alignment horizontal="left" vertical="center"/>
    </xf>
    <xf numFmtId="38" fontId="10" fillId="0" borderId="0" xfId="7" applyFont="1" applyFill="1" applyAlignment="1">
      <alignment horizontal="left"/>
    </xf>
    <xf numFmtId="182" fontId="15" fillId="0" borderId="8" xfId="5" applyNumberFormat="1" applyFont="1" applyFill="1" applyBorder="1" applyAlignment="1">
      <alignment horizontal="center" vertical="top" wrapText="1"/>
    </xf>
    <xf numFmtId="182" fontId="15" fillId="0" borderId="21" xfId="5" applyNumberFormat="1" applyFont="1" applyFill="1" applyBorder="1" applyAlignment="1">
      <alignment horizontal="center" vertical="top" wrapText="1"/>
    </xf>
    <xf numFmtId="188" fontId="15" fillId="0" borderId="21" xfId="5" applyNumberFormat="1" applyFont="1" applyFill="1" applyBorder="1" applyAlignment="1">
      <alignment vertical="center"/>
    </xf>
    <xf numFmtId="188" fontId="15" fillId="0" borderId="12" xfId="5" applyNumberFormat="1" applyFont="1" applyFill="1" applyBorder="1" applyAlignment="1">
      <alignment vertical="center"/>
    </xf>
    <xf numFmtId="188" fontId="15" fillId="0" borderId="11" xfId="5" applyNumberFormat="1" applyFont="1" applyFill="1" applyBorder="1" applyAlignment="1">
      <alignment vertical="center"/>
    </xf>
    <xf numFmtId="182" fontId="15" fillId="0" borderId="8" xfId="5" applyNumberFormat="1" applyFont="1" applyFill="1" applyBorder="1" applyAlignment="1">
      <alignment horizontal="center"/>
    </xf>
    <xf numFmtId="0" fontId="15" fillId="0" borderId="21" xfId="0" applyFont="1" applyFill="1" applyBorder="1"/>
    <xf numFmtId="0" fontId="15" fillId="0" borderId="12" xfId="0" applyFont="1" applyFill="1" applyBorder="1" applyAlignment="1">
      <alignment horizontal="center" vertical="top"/>
    </xf>
    <xf numFmtId="0" fontId="51" fillId="0" borderId="0" xfId="0" applyFont="1" applyAlignment="1" applyProtection="1">
      <alignment horizontal="left" indent="1"/>
      <protection locked="0"/>
    </xf>
    <xf numFmtId="49" fontId="15" fillId="0" borderId="5" xfId="29" applyNumberFormat="1" applyFont="1" applyBorder="1" applyAlignment="1">
      <alignment horizontal="center" vertical="center"/>
    </xf>
    <xf numFmtId="0" fontId="15" fillId="0" borderId="6" xfId="29" applyFont="1" applyBorder="1" applyAlignment="1">
      <alignment vertical="center"/>
    </xf>
    <xf numFmtId="0" fontId="28" fillId="0" borderId="0" xfId="0" applyFont="1" applyProtection="1">
      <protection locked="0"/>
    </xf>
    <xf numFmtId="0" fontId="28" fillId="0" borderId="0" xfId="0" applyFont="1" applyAlignment="1" applyProtection="1">
      <alignment horizontal="right"/>
      <protection locked="0"/>
    </xf>
    <xf numFmtId="0" fontId="28" fillId="0" borderId="0" xfId="0" applyFont="1" applyFill="1" applyAlignment="1" applyProtection="1">
      <alignment horizontal="right"/>
      <protection locked="0"/>
    </xf>
    <xf numFmtId="0" fontId="51" fillId="0" borderId="0" xfId="0" applyFont="1" applyProtection="1">
      <protection locked="0"/>
    </xf>
    <xf numFmtId="0" fontId="51" fillId="0" borderId="0" xfId="0" applyFont="1" applyAlignment="1" applyProtection="1">
      <alignment horizontal="right"/>
      <protection locked="0"/>
    </xf>
    <xf numFmtId="0" fontId="28" fillId="0" borderId="0" xfId="0" applyFont="1" applyAlignment="1" applyProtection="1">
      <alignment horizontal="center"/>
      <protection locked="0"/>
    </xf>
    <xf numFmtId="0" fontId="28" fillId="0" borderId="0" xfId="0" applyFont="1" applyAlignment="1" applyProtection="1">
      <alignment shrinkToFit="1"/>
      <protection locked="0"/>
    </xf>
    <xf numFmtId="0" fontId="37" fillId="0" borderId="0" xfId="0" applyFont="1" applyProtection="1">
      <protection locked="0"/>
    </xf>
    <xf numFmtId="0" fontId="37" fillId="0" borderId="0" xfId="0" applyFont="1" applyFill="1" applyProtection="1">
      <protection locked="0"/>
    </xf>
    <xf numFmtId="0" fontId="28" fillId="0" borderId="0" xfId="0" applyFont="1" applyAlignment="1" applyProtection="1">
      <alignment horizontal="left" vertical="top"/>
      <protection locked="0"/>
    </xf>
    <xf numFmtId="0" fontId="28" fillId="0" borderId="0" xfId="0" applyFont="1" applyAlignment="1" applyProtection="1">
      <alignment vertical="top"/>
      <protection locked="0"/>
    </xf>
    <xf numFmtId="0" fontId="28" fillId="0" borderId="0" xfId="0" applyFont="1" applyAlignment="1" applyProtection="1">
      <alignment horizontal="right" vertical="top"/>
      <protection locked="0"/>
    </xf>
    <xf numFmtId="0" fontId="28" fillId="0" borderId="0" xfId="0" applyFont="1" applyFill="1" applyAlignment="1" applyProtection="1">
      <alignment vertical="top"/>
      <protection locked="0"/>
    </xf>
    <xf numFmtId="0" fontId="28" fillId="0" borderId="4" xfId="0" applyFont="1" applyBorder="1" applyAlignment="1" applyProtection="1">
      <alignment horizontal="center"/>
      <protection locked="0"/>
    </xf>
    <xf numFmtId="0" fontId="28" fillId="0" borderId="13" xfId="0" applyFont="1" applyBorder="1" applyAlignment="1" applyProtection="1">
      <alignment horizontal="center"/>
      <protection locked="0"/>
    </xf>
    <xf numFmtId="0" fontId="28" fillId="0" borderId="13" xfId="0" applyFont="1" applyBorder="1" applyProtection="1">
      <protection locked="0"/>
    </xf>
    <xf numFmtId="0" fontId="28" fillId="0" borderId="13" xfId="0" applyFont="1" applyBorder="1" applyAlignment="1" applyProtection="1">
      <alignment horizontal="right"/>
      <protection locked="0"/>
    </xf>
    <xf numFmtId="0" fontId="28" fillId="0" borderId="13" xfId="0" applyFont="1" applyFill="1" applyBorder="1" applyProtection="1">
      <protection locked="0"/>
    </xf>
    <xf numFmtId="0" fontId="28" fillId="0" borderId="3" xfId="0" applyFont="1" applyBorder="1" applyProtection="1">
      <protection locked="0"/>
    </xf>
    <xf numFmtId="0" fontId="38" fillId="0" borderId="18" xfId="0" applyFont="1" applyBorder="1" applyAlignment="1" applyProtection="1">
      <alignment horizontal="center"/>
      <protection locked="0"/>
    </xf>
    <xf numFmtId="0" fontId="28" fillId="0" borderId="0" xfId="0" applyFont="1" applyBorder="1" applyProtection="1">
      <protection locked="0"/>
    </xf>
    <xf numFmtId="0" fontId="28" fillId="0" borderId="0" xfId="0" applyFont="1" applyBorder="1" applyAlignment="1" applyProtection="1">
      <alignment horizontal="right"/>
      <protection locked="0"/>
    </xf>
    <xf numFmtId="0" fontId="28" fillId="0" borderId="0" xfId="0" applyFont="1" applyFill="1" applyBorder="1" applyProtection="1">
      <protection locked="0"/>
    </xf>
    <xf numFmtId="0" fontId="28" fillId="0" borderId="2" xfId="0" applyFont="1" applyBorder="1" applyProtection="1">
      <protection locked="0"/>
    </xf>
    <xf numFmtId="0" fontId="28" fillId="0" borderId="18" xfId="0" applyFont="1" applyBorder="1" applyAlignment="1" applyProtection="1">
      <alignment horizontal="center"/>
      <protection locked="0"/>
    </xf>
    <xf numFmtId="0" fontId="28" fillId="0" borderId="9" xfId="0" applyFont="1" applyBorder="1" applyAlignment="1" applyProtection="1">
      <alignment horizontal="center"/>
      <protection locked="0"/>
    </xf>
    <xf numFmtId="0" fontId="28" fillId="0" borderId="1" xfId="0" applyFont="1" applyBorder="1" applyAlignment="1" applyProtection="1">
      <alignment horizontal="center"/>
      <protection locked="0"/>
    </xf>
    <xf numFmtId="0" fontId="28" fillId="0" borderId="1" xfId="0" applyFont="1" applyBorder="1" applyProtection="1">
      <protection locked="0"/>
    </xf>
    <xf numFmtId="0" fontId="28" fillId="0" borderId="1" xfId="0" applyFont="1" applyBorder="1" applyAlignment="1" applyProtection="1">
      <alignment horizontal="right"/>
      <protection locked="0"/>
    </xf>
    <xf numFmtId="0" fontId="28" fillId="0" borderId="1" xfId="0" applyFont="1" applyFill="1" applyBorder="1" applyProtection="1">
      <protection locked="0"/>
    </xf>
    <xf numFmtId="0" fontId="28" fillId="0" borderId="10" xfId="0" applyFont="1" applyBorder="1" applyProtection="1">
      <protection locked="0"/>
    </xf>
    <xf numFmtId="0" fontId="28" fillId="0" borderId="0" xfId="0" applyFont="1" applyBorder="1" applyAlignment="1" applyProtection="1">
      <alignment horizontal="center"/>
      <protection locked="0"/>
    </xf>
    <xf numFmtId="0" fontId="28" fillId="0" borderId="0" xfId="0" applyFont="1" applyBorder="1" applyAlignment="1" applyProtection="1">
      <alignment shrinkToFit="1"/>
      <protection locked="0"/>
    </xf>
    <xf numFmtId="0" fontId="38" fillId="0" borderId="0" xfId="0" applyFont="1" applyBorder="1" applyAlignment="1" applyProtection="1">
      <alignment horizontal="center" vertical="center"/>
      <protection locked="0"/>
    </xf>
    <xf numFmtId="0" fontId="52" fillId="0" borderId="0" xfId="0" applyFont="1" applyFill="1"/>
    <xf numFmtId="0" fontId="52" fillId="0" borderId="0" xfId="0" applyFont="1" applyFill="1" applyAlignment="1">
      <alignment horizontal="right" shrinkToFit="1"/>
    </xf>
    <xf numFmtId="0" fontId="52" fillId="0" borderId="0" xfId="0" applyFont="1" applyFill="1" applyAlignment="1">
      <alignment horizontal="right"/>
    </xf>
    <xf numFmtId="0" fontId="52" fillId="0" borderId="1" xfId="29" applyFont="1" applyFill="1" applyBorder="1" applyAlignment="1">
      <alignment horizontal="center"/>
    </xf>
    <xf numFmtId="0" fontId="52" fillId="0" borderId="0" xfId="29" applyFont="1" applyFill="1" applyBorder="1" applyAlignment="1">
      <alignment horizontal="center"/>
    </xf>
    <xf numFmtId="40" fontId="52" fillId="0" borderId="0" xfId="5" applyNumberFormat="1" applyFont="1" applyFill="1" applyAlignment="1"/>
    <xf numFmtId="0" fontId="53" fillId="0" borderId="0" xfId="0" applyFont="1" applyFill="1"/>
    <xf numFmtId="38" fontId="54" fillId="0" borderId="0" xfId="5" applyFont="1"/>
    <xf numFmtId="38" fontId="52" fillId="0" borderId="1" xfId="5" applyFont="1" applyBorder="1"/>
    <xf numFmtId="38" fontId="52" fillId="0" borderId="1" xfId="5" applyFont="1" applyBorder="1" applyAlignment="1">
      <alignment horizontal="right" shrinkToFit="1"/>
    </xf>
    <xf numFmtId="38" fontId="52" fillId="0" borderId="1" xfId="5" applyFont="1" applyBorder="1" applyAlignment="1">
      <alignment horizontal="center"/>
    </xf>
    <xf numFmtId="38" fontId="52" fillId="0" borderId="0" xfId="5" applyFont="1" applyBorder="1" applyAlignment="1">
      <alignment horizontal="center"/>
    </xf>
    <xf numFmtId="3" fontId="52" fillId="0" borderId="0" xfId="5" applyNumberFormat="1" applyFont="1" applyFill="1" applyBorder="1" applyAlignment="1">
      <alignment horizontal="center"/>
    </xf>
    <xf numFmtId="3" fontId="52" fillId="0" borderId="0" xfId="5" applyNumberFormat="1" applyFont="1" applyFill="1" applyAlignment="1">
      <alignment shrinkToFit="1"/>
    </xf>
    <xf numFmtId="3" fontId="52" fillId="0" borderId="0" xfId="5" applyNumberFormat="1" applyFont="1" applyFill="1" applyAlignment="1">
      <alignment horizontal="right" shrinkToFit="1"/>
    </xf>
    <xf numFmtId="3" fontId="52" fillId="0" borderId="0" xfId="5" quotePrefix="1" applyNumberFormat="1" applyFont="1" applyFill="1" applyAlignment="1">
      <alignment horizontal="center"/>
    </xf>
    <xf numFmtId="3" fontId="52" fillId="0" borderId="0" xfId="5" applyNumberFormat="1" applyFont="1" applyFill="1" applyAlignment="1">
      <alignment horizontal="center"/>
    </xf>
    <xf numFmtId="3" fontId="52" fillId="0" borderId="0" xfId="5" applyNumberFormat="1" applyFont="1" applyFill="1" applyAlignment="1"/>
    <xf numFmtId="0" fontId="52" fillId="0" borderId="1" xfId="29" applyFont="1" applyBorder="1"/>
    <xf numFmtId="0" fontId="52" fillId="0" borderId="1" xfId="29" applyFont="1" applyBorder="1" applyAlignment="1">
      <alignment horizontal="right"/>
    </xf>
    <xf numFmtId="3" fontId="52" fillId="0" borderId="1" xfId="29" applyNumberFormat="1" applyFont="1" applyBorder="1" applyAlignment="1">
      <alignment horizontal="center"/>
    </xf>
    <xf numFmtId="3" fontId="52" fillId="0" borderId="0" xfId="29" applyNumberFormat="1" applyFont="1" applyBorder="1" applyAlignment="1">
      <alignment horizontal="center"/>
    </xf>
    <xf numFmtId="0" fontId="52" fillId="0" borderId="0" xfId="29" applyFont="1"/>
    <xf numFmtId="181" fontId="52" fillId="2" borderId="5" xfId="5" applyNumberFormat="1" applyFont="1" applyFill="1" applyBorder="1"/>
    <xf numFmtId="181" fontId="52" fillId="2" borderId="6" xfId="5" applyNumberFormat="1" applyFont="1" applyFill="1" applyBorder="1"/>
    <xf numFmtId="179" fontId="52" fillId="2" borderId="7" xfId="5" applyNumberFormat="1" applyFont="1" applyFill="1" applyBorder="1"/>
    <xf numFmtId="38" fontId="6" fillId="0" borderId="110" xfId="45" applyFont="1" applyFill="1" applyBorder="1" applyAlignment="1">
      <alignment horizontal="left" shrinkToFit="1"/>
    </xf>
    <xf numFmtId="180" fontId="10" fillId="0" borderId="81" xfId="5" applyNumberFormat="1" applyFont="1" applyFill="1" applyBorder="1"/>
    <xf numFmtId="38" fontId="6" fillId="0" borderId="111" xfId="45" applyFont="1" applyFill="1" applyBorder="1" applyAlignment="1">
      <alignment horizontal="left" shrinkToFit="1"/>
    </xf>
    <xf numFmtId="180" fontId="10" fillId="0" borderId="82" xfId="5" applyNumberFormat="1" applyFont="1" applyFill="1" applyBorder="1"/>
    <xf numFmtId="38" fontId="10" fillId="0" borderId="111" xfId="45" applyFont="1" applyFill="1" applyBorder="1" applyAlignment="1">
      <alignment horizontal="left"/>
    </xf>
    <xf numFmtId="38" fontId="6" fillId="0" borderId="112" xfId="45" applyFont="1" applyFill="1" applyBorder="1" applyAlignment="1">
      <alignment horizontal="left" shrinkToFit="1"/>
    </xf>
    <xf numFmtId="180" fontId="10" fillId="0" borderId="113" xfId="5" applyNumberFormat="1" applyFont="1" applyFill="1" applyBorder="1"/>
    <xf numFmtId="38" fontId="6" fillId="0" borderId="114" xfId="45" applyFont="1" applyFill="1" applyBorder="1" applyAlignment="1">
      <alignment horizontal="left" shrinkToFit="1"/>
    </xf>
    <xf numFmtId="180" fontId="10" fillId="0" borderId="115" xfId="5" applyNumberFormat="1" applyFont="1" applyFill="1" applyBorder="1"/>
    <xf numFmtId="0" fontId="10" fillId="2" borderId="4" xfId="0" applyFont="1" applyFill="1" applyBorder="1" applyAlignment="1">
      <alignment vertical="top"/>
    </xf>
    <xf numFmtId="0" fontId="10" fillId="2" borderId="13" xfId="0" applyFont="1" applyFill="1" applyBorder="1" applyAlignment="1">
      <alignment vertical="top"/>
    </xf>
    <xf numFmtId="0" fontId="10" fillId="2" borderId="9" xfId="0" applyFont="1" applyFill="1" applyBorder="1" applyAlignment="1">
      <alignment vertical="top"/>
    </xf>
    <xf numFmtId="0" fontId="10" fillId="2" borderId="1" xfId="0" applyFont="1" applyFill="1" applyBorder="1" applyAlignment="1">
      <alignment vertical="top"/>
    </xf>
    <xf numFmtId="0" fontId="10" fillId="2" borderId="0" xfId="0" applyFont="1" applyFill="1" applyAlignment="1">
      <alignment horizontal="left" vertical="top"/>
    </xf>
    <xf numFmtId="180" fontId="10" fillId="2" borderId="2" xfId="5" applyNumberFormat="1" applyFont="1" applyFill="1" applyBorder="1" applyAlignment="1">
      <alignment vertical="top"/>
    </xf>
    <xf numFmtId="0" fontId="10" fillId="2" borderId="4" xfId="0" applyFont="1" applyFill="1" applyBorder="1" applyAlignment="1">
      <alignment horizontal="left" vertical="top"/>
    </xf>
    <xf numFmtId="180" fontId="10" fillId="2" borderId="3" xfId="5" applyNumberFormat="1" applyFont="1" applyFill="1" applyBorder="1" applyAlignment="1">
      <alignment vertical="top"/>
    </xf>
    <xf numFmtId="0" fontId="10" fillId="2" borderId="9" xfId="0" applyFont="1" applyFill="1" applyBorder="1" applyAlignment="1">
      <alignment horizontal="left" vertical="top"/>
    </xf>
    <xf numFmtId="180" fontId="10" fillId="2" borderId="10" xfId="5" applyNumberFormat="1" applyFont="1" applyFill="1" applyBorder="1" applyAlignment="1">
      <alignment horizontal="right" vertical="top"/>
    </xf>
    <xf numFmtId="0" fontId="15" fillId="0" borderId="11" xfId="0" applyFont="1" applyFill="1" applyBorder="1" applyAlignment="1">
      <alignment vertical="center"/>
    </xf>
    <xf numFmtId="0" fontId="15" fillId="0" borderId="11" xfId="0" applyFont="1" applyFill="1" applyBorder="1" applyAlignment="1">
      <alignment vertical="center" shrinkToFit="1"/>
    </xf>
    <xf numFmtId="179" fontId="15" fillId="0" borderId="116" xfId="7" applyNumberFormat="1" applyFont="1" applyFill="1" applyBorder="1"/>
    <xf numFmtId="182" fontId="15" fillId="0" borderId="116" xfId="5" applyNumberFormat="1" applyFont="1" applyFill="1" applyBorder="1" applyAlignment="1">
      <alignment horizontal="center"/>
    </xf>
    <xf numFmtId="182" fontId="15" fillId="0" borderId="117" xfId="5" applyNumberFormat="1" applyFont="1" applyFill="1" applyBorder="1" applyAlignment="1">
      <alignment horizontal="center"/>
    </xf>
    <xf numFmtId="179" fontId="15" fillId="0" borderId="119" xfId="7" quotePrefix="1" applyNumberFormat="1" applyFont="1" applyFill="1" applyBorder="1" applyAlignment="1">
      <alignment horizontal="center" vertical="top" wrapText="1"/>
    </xf>
    <xf numFmtId="182" fontId="15" fillId="0" borderId="119" xfId="5" applyNumberFormat="1" applyFont="1" applyFill="1" applyBorder="1" applyAlignment="1">
      <alignment horizontal="center" vertical="top" wrapText="1"/>
    </xf>
    <xf numFmtId="182" fontId="15" fillId="0" borderId="120" xfId="5" applyNumberFormat="1" applyFont="1" applyFill="1" applyBorder="1" applyAlignment="1">
      <alignment horizontal="center" vertical="top" wrapText="1"/>
    </xf>
    <xf numFmtId="0" fontId="15" fillId="0" borderId="118" xfId="0" applyFont="1" applyFill="1" applyBorder="1" applyAlignment="1">
      <alignment horizontal="center" vertical="top"/>
    </xf>
    <xf numFmtId="0" fontId="15" fillId="0" borderId="119" xfId="0" quotePrefix="1" applyFont="1" applyFill="1" applyBorder="1" applyAlignment="1">
      <alignment horizontal="right" shrinkToFit="1"/>
    </xf>
    <xf numFmtId="179" fontId="15" fillId="0" borderId="119" xfId="7" quotePrefix="1" applyNumberFormat="1" applyFont="1" applyFill="1" applyBorder="1" applyAlignment="1">
      <alignment horizontal="right"/>
    </xf>
    <xf numFmtId="49" fontId="15" fillId="0" borderId="118" xfId="0" applyNumberFormat="1" applyFont="1" applyFill="1" applyBorder="1" applyAlignment="1">
      <alignment horizontal="center" vertical="center"/>
    </xf>
    <xf numFmtId="0" fontId="15" fillId="0" borderId="119" xfId="0" applyFont="1" applyFill="1" applyBorder="1" applyAlignment="1">
      <alignment vertical="center" shrinkToFit="1"/>
    </xf>
    <xf numFmtId="179" fontId="15" fillId="0" borderId="119" xfId="7" applyNumberFormat="1" applyFont="1" applyFill="1" applyBorder="1" applyAlignment="1">
      <alignment vertical="center"/>
    </xf>
    <xf numFmtId="181" fontId="15" fillId="0" borderId="119" xfId="5" applyNumberFormat="1" applyFont="1" applyFill="1" applyBorder="1" applyAlignment="1">
      <alignment vertical="center"/>
    </xf>
    <xf numFmtId="188" fontId="15" fillId="0" borderId="119" xfId="5" applyNumberFormat="1" applyFont="1" applyFill="1" applyBorder="1" applyAlignment="1">
      <alignment vertical="center"/>
    </xf>
    <xf numFmtId="188" fontId="15" fillId="0" borderId="120" xfId="5" applyNumberFormat="1" applyFont="1" applyFill="1" applyBorder="1" applyAlignment="1">
      <alignment vertical="center"/>
    </xf>
    <xf numFmtId="179" fontId="15" fillId="0" borderId="119" xfId="7" applyNumberFormat="1" applyFont="1" applyFill="1" applyBorder="1" applyAlignment="1">
      <alignment vertical="center" shrinkToFit="1"/>
    </xf>
    <xf numFmtId="49" fontId="15" fillId="0" borderId="121" xfId="0" applyNumberFormat="1" applyFont="1" applyFill="1" applyBorder="1" applyAlignment="1">
      <alignment horizontal="center" vertical="center"/>
    </xf>
    <xf numFmtId="0" fontId="15" fillId="0" borderId="122" xfId="0" applyFont="1" applyFill="1" applyBorder="1" applyAlignment="1">
      <alignment vertical="center" shrinkToFit="1"/>
    </xf>
    <xf numFmtId="179" fontId="15" fillId="0" borderId="122" xfId="7" applyNumberFormat="1" applyFont="1" applyFill="1" applyBorder="1" applyAlignment="1">
      <alignment vertical="center"/>
    </xf>
    <xf numFmtId="181" fontId="15" fillId="0" borderId="122" xfId="5" applyNumberFormat="1" applyFont="1" applyFill="1" applyBorder="1" applyAlignment="1">
      <alignment vertical="center"/>
    </xf>
    <xf numFmtId="188" fontId="15" fillId="0" borderId="122" xfId="5" applyNumberFormat="1" applyFont="1" applyFill="1" applyBorder="1" applyAlignment="1">
      <alignment vertical="center"/>
    </xf>
    <xf numFmtId="188" fontId="15" fillId="0" borderId="123" xfId="5" applyNumberFormat="1" applyFont="1" applyFill="1" applyBorder="1" applyAlignment="1">
      <alignment vertical="center"/>
    </xf>
    <xf numFmtId="0" fontId="15" fillId="2" borderId="124" xfId="0" applyFont="1" applyFill="1" applyBorder="1"/>
    <xf numFmtId="0" fontId="15" fillId="2" borderId="125" xfId="0" applyFont="1" applyFill="1" applyBorder="1" applyAlignment="1">
      <alignment shrinkToFit="1"/>
    </xf>
    <xf numFmtId="0" fontId="15" fillId="2" borderId="126" xfId="0" applyFont="1" applyFill="1" applyBorder="1" applyAlignment="1">
      <alignment horizontal="center" vertical="top"/>
    </xf>
    <xf numFmtId="0" fontId="15" fillId="2" borderId="127" xfId="0" quotePrefix="1" applyFont="1" applyFill="1" applyBorder="1" applyAlignment="1">
      <alignment horizontal="right" shrinkToFit="1"/>
    </xf>
    <xf numFmtId="187" fontId="15" fillId="0" borderId="128" xfId="29" applyNumberFormat="1" applyFont="1" applyBorder="1" applyAlignment="1">
      <alignment horizontal="center"/>
    </xf>
    <xf numFmtId="188" fontId="15" fillId="0" borderId="128" xfId="29" applyNumberFormat="1" applyFont="1" applyBorder="1" applyAlignment="1">
      <alignment horizontal="center"/>
    </xf>
    <xf numFmtId="188" fontId="15" fillId="0" borderId="81" xfId="29" applyNumberFormat="1" applyFont="1" applyBorder="1" applyAlignment="1">
      <alignment horizontal="center"/>
    </xf>
    <xf numFmtId="187" fontId="15" fillId="0" borderId="119" xfId="29" applyNumberFormat="1" applyFont="1" applyBorder="1" applyAlignment="1">
      <alignment horizontal="center" vertical="top" wrapText="1"/>
    </xf>
    <xf numFmtId="188" fontId="15" fillId="0" borderId="119" xfId="29" applyNumberFormat="1" applyFont="1" applyBorder="1" applyAlignment="1">
      <alignment horizontal="center" vertical="top" wrapText="1"/>
    </xf>
    <xf numFmtId="188" fontId="15" fillId="0" borderId="82" xfId="29" applyNumberFormat="1" applyFont="1" applyBorder="1" applyAlignment="1">
      <alignment horizontal="center" vertical="top" wrapText="1"/>
    </xf>
    <xf numFmtId="186" fontId="15" fillId="0" borderId="111" xfId="29" applyNumberFormat="1" applyFont="1" applyBorder="1" applyAlignment="1">
      <alignment horizontal="center" vertical="center"/>
    </xf>
    <xf numFmtId="186" fontId="15" fillId="0" borderId="119" xfId="29" applyNumberFormat="1" applyFont="1" applyBorder="1" applyAlignment="1">
      <alignment vertical="center" shrinkToFit="1"/>
    </xf>
    <xf numFmtId="187" fontId="15" fillId="0" borderId="119" xfId="28" applyNumberFormat="1" applyFont="1" applyFill="1" applyBorder="1" applyAlignment="1">
      <alignment vertical="center"/>
    </xf>
    <xf numFmtId="188" fontId="15" fillId="0" borderId="119" xfId="29" applyNumberFormat="1" applyFont="1" applyBorder="1" applyAlignment="1">
      <alignment vertical="center"/>
    </xf>
    <xf numFmtId="188" fontId="15" fillId="0" borderId="82" xfId="29" applyNumberFormat="1" applyFont="1" applyBorder="1" applyAlignment="1">
      <alignment vertical="center"/>
    </xf>
    <xf numFmtId="187" fontId="15" fillId="0" borderId="119" xfId="29" applyNumberFormat="1" applyFont="1" applyBorder="1" applyAlignment="1">
      <alignment vertical="center"/>
    </xf>
    <xf numFmtId="186" fontId="15" fillId="2" borderId="131" xfId="29" applyNumberFormat="1" applyFont="1" applyFill="1" applyBorder="1" applyAlignment="1">
      <alignment shrinkToFit="1"/>
    </xf>
    <xf numFmtId="186" fontId="15" fillId="2" borderId="132" xfId="29" applyNumberFormat="1" applyFont="1" applyFill="1" applyBorder="1" applyAlignment="1">
      <alignment horizontal="left" vertical="top"/>
    </xf>
    <xf numFmtId="186" fontId="15" fillId="2" borderId="127" xfId="29" quotePrefix="1" applyNumberFormat="1" applyFont="1" applyFill="1" applyBorder="1" applyAlignment="1">
      <alignment horizontal="right" shrinkToFit="1"/>
    </xf>
    <xf numFmtId="186" fontId="15" fillId="0" borderId="112" xfId="29" applyNumberFormat="1" applyFont="1" applyBorder="1" applyAlignment="1">
      <alignment horizontal="center" vertical="center"/>
    </xf>
    <xf numFmtId="186" fontId="15" fillId="0" borderId="133" xfId="29" applyNumberFormat="1" applyFont="1" applyBorder="1" applyAlignment="1">
      <alignment vertical="center" shrinkToFit="1"/>
    </xf>
    <xf numFmtId="187" fontId="15" fillId="0" borderId="133" xfId="29" applyNumberFormat="1" applyFont="1" applyBorder="1" applyAlignment="1">
      <alignment vertical="center"/>
    </xf>
    <xf numFmtId="188" fontId="15" fillId="0" borderId="133" xfId="29" applyNumberFormat="1" applyFont="1" applyBorder="1" applyAlignment="1">
      <alignment vertical="center"/>
    </xf>
    <xf numFmtId="188" fontId="15" fillId="0" borderId="113" xfId="29" applyNumberFormat="1" applyFont="1" applyBorder="1" applyAlignment="1">
      <alignment vertical="center"/>
    </xf>
    <xf numFmtId="186" fontId="15" fillId="0" borderId="134" xfId="29" applyNumberFormat="1" applyFont="1" applyBorder="1" applyAlignment="1">
      <alignment horizontal="center" vertical="center"/>
    </xf>
    <xf numFmtId="186" fontId="15" fillId="0" borderId="135" xfId="29" applyNumberFormat="1" applyFont="1" applyBorder="1" applyAlignment="1">
      <alignment vertical="center" shrinkToFit="1"/>
    </xf>
    <xf numFmtId="187" fontId="15" fillId="0" borderId="135" xfId="29" applyNumberFormat="1" applyFont="1" applyBorder="1" applyAlignment="1">
      <alignment vertical="center"/>
    </xf>
    <xf numFmtId="188" fontId="15" fillId="0" borderId="135" xfId="29" applyNumberFormat="1" applyFont="1" applyBorder="1" applyAlignment="1">
      <alignment vertical="center"/>
    </xf>
    <xf numFmtId="188" fontId="15" fillId="0" borderId="136" xfId="29" applyNumberFormat="1" applyFont="1" applyBorder="1" applyAlignment="1">
      <alignment vertical="center"/>
    </xf>
    <xf numFmtId="186" fontId="15" fillId="0" borderId="114" xfId="29" applyNumberFormat="1" applyFont="1" applyBorder="1" applyAlignment="1">
      <alignment horizontal="center" vertical="center"/>
    </xf>
    <xf numFmtId="186" fontId="15" fillId="0" borderId="137" xfId="29" applyNumberFormat="1" applyFont="1" applyBorder="1" applyAlignment="1">
      <alignment vertical="center" shrinkToFit="1"/>
    </xf>
    <xf numFmtId="187" fontId="15" fillId="0" borderId="137" xfId="29" applyNumberFormat="1" applyFont="1" applyBorder="1" applyAlignment="1">
      <alignment vertical="center"/>
    </xf>
    <xf numFmtId="188" fontId="15" fillId="0" borderId="137" xfId="29" applyNumberFormat="1" applyFont="1" applyBorder="1" applyAlignment="1">
      <alignment vertical="center"/>
    </xf>
    <xf numFmtId="188" fontId="15" fillId="0" borderId="115" xfId="29" applyNumberFormat="1" applyFont="1" applyBorder="1" applyAlignment="1">
      <alignment vertical="center"/>
    </xf>
    <xf numFmtId="3" fontId="15" fillId="0" borderId="128" xfId="5" applyNumberFormat="1" applyFont="1" applyFill="1" applyBorder="1" applyAlignment="1">
      <alignment horizontal="center" vertical="center"/>
    </xf>
    <xf numFmtId="3" fontId="15" fillId="0" borderId="81" xfId="5" applyNumberFormat="1" applyFont="1" applyFill="1" applyBorder="1" applyAlignment="1">
      <alignment horizontal="center" vertical="center"/>
    </xf>
    <xf numFmtId="3" fontId="15" fillId="0" borderId="119" xfId="5" applyNumberFormat="1" applyFont="1" applyFill="1" applyBorder="1" applyAlignment="1">
      <alignment horizontal="center" vertical="top" wrapText="1"/>
    </xf>
    <xf numFmtId="3" fontId="15" fillId="0" borderId="119" xfId="5" quotePrefix="1" applyNumberFormat="1" applyFont="1" applyFill="1" applyBorder="1" applyAlignment="1">
      <alignment horizontal="center" vertical="top" wrapText="1"/>
    </xf>
    <xf numFmtId="3" fontId="15" fillId="0" borderId="82" xfId="5" applyNumberFormat="1" applyFont="1" applyFill="1" applyBorder="1" applyAlignment="1">
      <alignment horizontal="center" vertical="top" wrapText="1"/>
    </xf>
    <xf numFmtId="3" fontId="15" fillId="0" borderId="111" xfId="5" applyNumberFormat="1" applyFont="1" applyFill="1" applyBorder="1" applyAlignment="1">
      <alignment horizontal="center" vertical="center" shrinkToFit="1"/>
    </xf>
    <xf numFmtId="3" fontId="15" fillId="0" borderId="119" xfId="5" applyNumberFormat="1" applyFont="1" applyFill="1" applyBorder="1" applyAlignment="1">
      <alignment vertical="center" shrinkToFit="1"/>
    </xf>
    <xf numFmtId="3" fontId="15" fillId="0" borderId="119" xfId="5" applyNumberFormat="1" applyFont="1" applyFill="1" applyBorder="1" applyAlignment="1">
      <alignment vertical="center"/>
    </xf>
    <xf numFmtId="3" fontId="15" fillId="0" borderId="82" xfId="5" applyNumberFormat="1" applyFont="1" applyFill="1" applyBorder="1" applyAlignment="1">
      <alignment vertical="center"/>
    </xf>
    <xf numFmtId="3" fontId="15" fillId="0" borderId="130" xfId="5" applyNumberFormat="1" applyFont="1" applyFill="1" applyBorder="1" applyAlignment="1">
      <alignment vertical="center"/>
    </xf>
    <xf numFmtId="3" fontId="15" fillId="0" borderId="83" xfId="5" applyNumberFormat="1" applyFont="1" applyFill="1" applyBorder="1" applyAlignment="1">
      <alignment vertical="center"/>
    </xf>
    <xf numFmtId="3" fontId="15" fillId="0" borderId="110" xfId="5" applyNumberFormat="1" applyFont="1" applyFill="1" applyBorder="1" applyAlignment="1">
      <alignment horizontal="center" vertical="center" shrinkToFit="1"/>
    </xf>
    <xf numFmtId="3" fontId="15" fillId="0" borderId="128" xfId="5" applyNumberFormat="1" applyFont="1" applyFill="1" applyBorder="1" applyAlignment="1">
      <alignment vertical="center" shrinkToFit="1"/>
    </xf>
    <xf numFmtId="3" fontId="15" fillId="0" borderId="128" xfId="5" applyNumberFormat="1" applyFont="1" applyFill="1" applyBorder="1" applyAlignment="1">
      <alignment vertical="center"/>
    </xf>
    <xf numFmtId="3" fontId="15" fillId="0" borderId="112" xfId="5" applyNumberFormat="1" applyFont="1" applyFill="1" applyBorder="1" applyAlignment="1">
      <alignment horizontal="center" vertical="center" shrinkToFit="1"/>
    </xf>
    <xf numFmtId="3" fontId="15" fillId="0" borderId="133" xfId="5" applyNumberFormat="1" applyFont="1" applyFill="1" applyBorder="1" applyAlignment="1">
      <alignment vertical="center" shrinkToFit="1"/>
    </xf>
    <xf numFmtId="3" fontId="15" fillId="0" borderId="133" xfId="5" applyNumberFormat="1" applyFont="1" applyFill="1" applyBorder="1" applyAlignment="1">
      <alignment vertical="center"/>
    </xf>
    <xf numFmtId="3" fontId="15" fillId="0" borderId="114" xfId="5" applyNumberFormat="1" applyFont="1" applyFill="1" applyBorder="1" applyAlignment="1">
      <alignment horizontal="center" vertical="center" shrinkToFit="1"/>
    </xf>
    <xf numFmtId="3" fontId="15" fillId="0" borderId="137" xfId="5" applyNumberFormat="1" applyFont="1" applyFill="1" applyBorder="1" applyAlignment="1">
      <alignment vertical="center" shrinkToFit="1"/>
    </xf>
    <xf numFmtId="3" fontId="15" fillId="0" borderId="137" xfId="5" applyNumberFormat="1" applyFont="1" applyFill="1" applyBorder="1" applyAlignment="1">
      <alignment vertical="center"/>
    </xf>
    <xf numFmtId="3" fontId="15" fillId="0" borderId="115" xfId="5" applyNumberFormat="1" applyFont="1" applyFill="1" applyBorder="1" applyAlignment="1">
      <alignment vertical="center"/>
    </xf>
    <xf numFmtId="3" fontId="15" fillId="0" borderId="138" xfId="5" applyNumberFormat="1" applyFont="1" applyFill="1" applyBorder="1" applyAlignment="1">
      <alignment horizontal="center" vertical="center"/>
    </xf>
    <xf numFmtId="3" fontId="15" fillId="0" borderId="139" xfId="5" applyNumberFormat="1" applyFont="1" applyFill="1" applyBorder="1" applyAlignment="1">
      <alignment horizontal="center" vertical="top" wrapText="1"/>
    </xf>
    <xf numFmtId="3" fontId="15" fillId="0" borderId="139" xfId="5" applyNumberFormat="1" applyFont="1" applyFill="1" applyBorder="1" applyAlignment="1">
      <alignment vertical="center"/>
    </xf>
    <xf numFmtId="3" fontId="15" fillId="0" borderId="140" xfId="5" applyNumberFormat="1" applyFont="1" applyFill="1" applyBorder="1" applyAlignment="1">
      <alignment vertical="center"/>
    </xf>
    <xf numFmtId="3" fontId="15" fillId="0" borderId="141" xfId="5" applyNumberFormat="1" applyFont="1" applyFill="1" applyBorder="1" applyAlignment="1">
      <alignment vertical="center"/>
    </xf>
    <xf numFmtId="3" fontId="15" fillId="0" borderId="138" xfId="5" applyNumberFormat="1" applyFont="1" applyFill="1" applyBorder="1" applyAlignment="1">
      <alignment vertical="center"/>
    </xf>
    <xf numFmtId="3" fontId="15" fillId="0" borderId="142" xfId="5" applyNumberFormat="1" applyFont="1" applyFill="1" applyBorder="1" applyAlignment="1">
      <alignment horizontal="center" vertical="center"/>
    </xf>
    <xf numFmtId="3" fontId="15" fillId="0" borderId="143" xfId="5" applyNumberFormat="1" applyFont="1" applyFill="1" applyBorder="1" applyAlignment="1">
      <alignment horizontal="center" vertical="top" wrapText="1"/>
    </xf>
    <xf numFmtId="3" fontId="15" fillId="0" borderId="143" xfId="5" applyNumberFormat="1" applyFont="1" applyFill="1" applyBorder="1" applyAlignment="1">
      <alignment vertical="center"/>
    </xf>
    <xf numFmtId="3" fontId="15" fillId="0" borderId="144" xfId="5" applyNumberFormat="1" applyFont="1" applyFill="1" applyBorder="1" applyAlignment="1">
      <alignment vertical="center"/>
    </xf>
    <xf numFmtId="3" fontId="15" fillId="0" borderId="145" xfId="5" applyNumberFormat="1" applyFont="1" applyFill="1" applyBorder="1" applyAlignment="1">
      <alignment vertical="center"/>
    </xf>
    <xf numFmtId="3" fontId="15" fillId="0" borderId="146" xfId="5" applyNumberFormat="1" applyFont="1" applyFill="1" applyBorder="1" applyAlignment="1">
      <alignment horizontal="center" vertical="center"/>
    </xf>
    <xf numFmtId="3" fontId="15" fillId="0" borderId="147" xfId="5" applyNumberFormat="1" applyFont="1" applyFill="1" applyBorder="1" applyAlignment="1">
      <alignment horizontal="center" vertical="top" wrapText="1"/>
    </xf>
    <xf numFmtId="3" fontId="15" fillId="0" borderId="147" xfId="5" applyNumberFormat="1" applyFont="1" applyFill="1" applyBorder="1" applyAlignment="1">
      <alignment vertical="center"/>
    </xf>
    <xf numFmtId="3" fontId="15" fillId="0" borderId="148" xfId="5" applyNumberFormat="1" applyFont="1" applyFill="1" applyBorder="1" applyAlignment="1">
      <alignment vertical="center"/>
    </xf>
    <xf numFmtId="3" fontId="15" fillId="0" borderId="114" xfId="5" applyNumberFormat="1" applyFont="1" applyFill="1" applyBorder="1" applyAlignment="1">
      <alignment vertical="center"/>
    </xf>
    <xf numFmtId="3" fontId="15" fillId="0" borderId="138" xfId="0" applyNumberFormat="1" applyFont="1" applyBorder="1" applyAlignment="1">
      <alignment horizontal="center" vertical="center"/>
    </xf>
    <xf numFmtId="3" fontId="15" fillId="0" borderId="139" xfId="0" applyNumberFormat="1" applyFont="1" applyBorder="1" applyAlignment="1">
      <alignment horizontal="center" vertical="top" wrapText="1"/>
    </xf>
    <xf numFmtId="3" fontId="15" fillId="0" borderId="152" xfId="5" applyNumberFormat="1" applyFont="1" applyFill="1" applyBorder="1" applyAlignment="1">
      <alignment horizontal="center" vertical="center"/>
    </xf>
    <xf numFmtId="3" fontId="15" fillId="0" borderId="110" xfId="5" applyNumberFormat="1" applyFont="1" applyFill="1" applyBorder="1" applyAlignment="1">
      <alignment horizontal="center" vertical="center"/>
    </xf>
    <xf numFmtId="3" fontId="15" fillId="0" borderId="5" xfId="5" applyNumberFormat="1" applyFont="1" applyFill="1" applyBorder="1" applyAlignment="1">
      <alignment vertical="center"/>
    </xf>
    <xf numFmtId="3" fontId="15" fillId="0" borderId="152" xfId="5" applyNumberFormat="1" applyFont="1" applyFill="1" applyBorder="1" applyAlignment="1">
      <alignment vertical="center"/>
    </xf>
    <xf numFmtId="3" fontId="15" fillId="0" borderId="155" xfId="5" applyNumberFormat="1" applyFont="1" applyFill="1" applyBorder="1" applyAlignment="1">
      <alignment vertical="center"/>
    </xf>
    <xf numFmtId="3" fontId="15" fillId="0" borderId="156" xfId="5" applyNumberFormat="1" applyFont="1" applyFill="1" applyBorder="1" applyAlignment="1">
      <alignment vertical="center"/>
    </xf>
    <xf numFmtId="3" fontId="15" fillId="0" borderId="79" xfId="5" applyNumberFormat="1" applyFont="1" applyFill="1" applyBorder="1" applyAlignment="1">
      <alignment vertical="center"/>
    </xf>
    <xf numFmtId="3" fontId="15" fillId="0" borderId="80" xfId="5" applyNumberFormat="1" applyFont="1" applyFill="1" applyBorder="1" applyAlignment="1">
      <alignment vertical="center"/>
    </xf>
    <xf numFmtId="3" fontId="15" fillId="0" borderId="134" xfId="5" applyNumberFormat="1" applyFont="1" applyFill="1" applyBorder="1" applyAlignment="1">
      <alignment vertical="center"/>
    </xf>
    <xf numFmtId="3" fontId="15" fillId="0" borderId="135" xfId="5" applyNumberFormat="1" applyFont="1" applyFill="1" applyBorder="1" applyAlignment="1">
      <alignment vertical="center"/>
    </xf>
    <xf numFmtId="3" fontId="15" fillId="0" borderId="136" xfId="5" applyNumberFormat="1" applyFont="1" applyFill="1" applyBorder="1" applyAlignment="1">
      <alignment vertical="center"/>
    </xf>
    <xf numFmtId="3" fontId="15" fillId="0" borderId="111" xfId="5" applyNumberFormat="1" applyFont="1" applyFill="1" applyBorder="1" applyAlignment="1">
      <alignment vertical="center"/>
    </xf>
    <xf numFmtId="3" fontId="15" fillId="0" borderId="129" xfId="5" applyNumberFormat="1" applyFont="1" applyFill="1" applyBorder="1" applyAlignment="1">
      <alignment vertical="center"/>
    </xf>
    <xf numFmtId="3" fontId="15" fillId="0" borderId="134" xfId="5" applyNumberFormat="1" applyFont="1" applyFill="1" applyBorder="1" applyAlignment="1">
      <alignment horizontal="center" vertical="center" shrinkToFit="1"/>
    </xf>
    <xf numFmtId="3" fontId="15" fillId="0" borderId="135" xfId="5" applyNumberFormat="1" applyFont="1" applyFill="1" applyBorder="1" applyAlignment="1">
      <alignment vertical="center" shrinkToFit="1"/>
    </xf>
    <xf numFmtId="3" fontId="15" fillId="0" borderId="153" xfId="5" applyNumberFormat="1" applyFont="1" applyFill="1" applyBorder="1" applyAlignment="1">
      <alignment vertical="center"/>
    </xf>
    <xf numFmtId="3" fontId="15" fillId="0" borderId="157" xfId="5" applyNumberFormat="1" applyFont="1" applyFill="1" applyBorder="1" applyAlignment="1">
      <alignment vertical="center"/>
    </xf>
    <xf numFmtId="3" fontId="15" fillId="0" borderId="127" xfId="5" applyNumberFormat="1" applyFont="1" applyFill="1" applyBorder="1" applyAlignment="1">
      <alignment vertical="center"/>
    </xf>
    <xf numFmtId="3" fontId="15" fillId="0" borderId="132" xfId="5" applyNumberFormat="1" applyFont="1" applyFill="1" applyBorder="1" applyAlignment="1">
      <alignment vertical="center"/>
    </xf>
    <xf numFmtId="3" fontId="15" fillId="0" borderId="154" xfId="5" applyNumberFormat="1" applyFont="1" applyFill="1" applyBorder="1" applyAlignment="1">
      <alignment vertical="center"/>
    </xf>
    <xf numFmtId="3" fontId="15" fillId="0" borderId="155" xfId="5" applyNumberFormat="1" applyFont="1" applyFill="1" applyBorder="1" applyAlignment="1">
      <alignment horizontal="center" vertical="top" wrapText="1"/>
    </xf>
    <xf numFmtId="3" fontId="15" fillId="0" borderId="111" xfId="5" quotePrefix="1" applyNumberFormat="1" applyFont="1" applyFill="1" applyBorder="1" applyAlignment="1">
      <alignment horizontal="center" vertical="top" wrapText="1"/>
    </xf>
    <xf numFmtId="3" fontId="15" fillId="2" borderId="131" xfId="5" applyNumberFormat="1" applyFont="1" applyFill="1" applyBorder="1" applyAlignment="1">
      <alignment vertical="center" shrinkToFit="1"/>
    </xf>
    <xf numFmtId="3" fontId="15" fillId="2" borderId="132" xfId="5" applyNumberFormat="1" applyFont="1" applyFill="1" applyBorder="1" applyAlignment="1">
      <alignment horizontal="center" vertical="top" shrinkToFit="1"/>
    </xf>
    <xf numFmtId="3" fontId="15" fillId="2" borderId="127" xfId="5" quotePrefix="1" applyNumberFormat="1" applyFont="1" applyFill="1" applyBorder="1" applyAlignment="1">
      <alignment horizontal="right" shrinkToFit="1"/>
    </xf>
    <xf numFmtId="3" fontId="15" fillId="0" borderId="128" xfId="29" applyNumberFormat="1" applyFont="1" applyBorder="1" applyAlignment="1">
      <alignment horizontal="center"/>
    </xf>
    <xf numFmtId="3" fontId="15" fillId="0" borderId="81" xfId="29" applyNumberFormat="1" applyFont="1" applyBorder="1" applyAlignment="1">
      <alignment horizontal="center"/>
    </xf>
    <xf numFmtId="3" fontId="15" fillId="0" borderId="119" xfId="29" applyNumberFormat="1" applyFont="1" applyBorder="1" applyAlignment="1">
      <alignment horizontal="center" vertical="top" wrapText="1"/>
    </xf>
    <xf numFmtId="3" fontId="15" fillId="0" borderId="82" xfId="29" applyNumberFormat="1" applyFont="1" applyBorder="1" applyAlignment="1">
      <alignment horizontal="center" vertical="top" wrapText="1"/>
    </xf>
    <xf numFmtId="49" fontId="15" fillId="0" borderId="111" xfId="29" applyNumberFormat="1" applyFont="1" applyBorder="1" applyAlignment="1">
      <alignment horizontal="center" vertical="center"/>
    </xf>
    <xf numFmtId="0" fontId="15" fillId="0" borderId="119" xfId="29" applyFont="1" applyBorder="1" applyAlignment="1">
      <alignment vertical="center"/>
    </xf>
    <xf numFmtId="3" fontId="15" fillId="0" borderId="119" xfId="29" applyNumberFormat="1" applyFont="1" applyBorder="1" applyAlignment="1">
      <alignment vertical="center"/>
    </xf>
    <xf numFmtId="3" fontId="15" fillId="0" borderId="82" xfId="29" applyNumberFormat="1" applyFont="1" applyBorder="1" applyAlignment="1">
      <alignment vertical="center"/>
    </xf>
    <xf numFmtId="0" fontId="15" fillId="0" borderId="119" xfId="29" applyFont="1" applyBorder="1" applyAlignment="1">
      <alignment vertical="center" shrinkToFit="1"/>
    </xf>
    <xf numFmtId="49" fontId="15" fillId="0" borderId="129" xfId="29" applyNumberFormat="1" applyFont="1" applyBorder="1" applyAlignment="1">
      <alignment horizontal="center" vertical="center"/>
    </xf>
    <xf numFmtId="0" fontId="15" fillId="0" borderId="130" xfId="29" applyFont="1" applyBorder="1" applyAlignment="1">
      <alignment vertical="center"/>
    </xf>
    <xf numFmtId="3" fontId="15" fillId="0" borderId="130" xfId="29" applyNumberFormat="1" applyFont="1" applyBorder="1" applyAlignment="1">
      <alignment vertical="center"/>
    </xf>
    <xf numFmtId="3" fontId="15" fillId="0" borderId="83" xfId="29" applyNumberFormat="1" applyFont="1" applyBorder="1" applyAlignment="1">
      <alignment vertical="center"/>
    </xf>
    <xf numFmtId="49" fontId="15" fillId="0" borderId="110" xfId="29" applyNumberFormat="1" applyFont="1" applyBorder="1" applyAlignment="1">
      <alignment horizontal="center" vertical="center"/>
    </xf>
    <xf numFmtId="0" fontId="15" fillId="0" borderId="128" xfId="29" applyFont="1" applyBorder="1" applyAlignment="1">
      <alignment vertical="center" shrinkToFit="1"/>
    </xf>
    <xf numFmtId="3" fontId="15" fillId="0" borderId="128" xfId="29" applyNumberFormat="1" applyFont="1" applyBorder="1" applyAlignment="1">
      <alignment vertical="center"/>
    </xf>
    <xf numFmtId="3" fontId="15" fillId="0" borderId="81" xfId="29" applyNumberFormat="1" applyFont="1" applyBorder="1" applyAlignment="1">
      <alignment vertical="center"/>
    </xf>
    <xf numFmtId="0" fontId="15" fillId="0" borderId="119" xfId="29" applyFont="1" applyBorder="1" applyAlignment="1">
      <alignment vertical="center" wrapText="1"/>
    </xf>
    <xf numFmtId="49" fontId="15" fillId="0" borderId="112" xfId="29" applyNumberFormat="1" applyFont="1" applyBorder="1" applyAlignment="1">
      <alignment horizontal="center" vertical="center"/>
    </xf>
    <xf numFmtId="0" fontId="15" fillId="0" borderId="133" xfId="29" applyFont="1" applyBorder="1" applyAlignment="1">
      <alignment vertical="center" shrinkToFit="1"/>
    </xf>
    <xf numFmtId="3" fontId="15" fillId="0" borderId="133" xfId="29" applyNumberFormat="1" applyFont="1" applyBorder="1" applyAlignment="1">
      <alignment vertical="center"/>
    </xf>
    <xf numFmtId="3" fontId="15" fillId="0" borderId="113" xfId="29" applyNumberFormat="1" applyFont="1" applyBorder="1" applyAlignment="1">
      <alignment vertical="center"/>
    </xf>
    <xf numFmtId="49" fontId="15" fillId="0" borderId="149" xfId="29" applyNumberFormat="1" applyFont="1" applyBorder="1" applyAlignment="1">
      <alignment horizontal="center" vertical="center"/>
    </xf>
    <xf numFmtId="0" fontId="15" fillId="0" borderId="150" xfId="29" applyFont="1" applyBorder="1" applyAlignment="1">
      <alignment vertical="center"/>
    </xf>
    <xf numFmtId="3" fontId="15" fillId="0" borderId="150" xfId="29" applyNumberFormat="1" applyFont="1" applyBorder="1" applyAlignment="1">
      <alignment vertical="center"/>
    </xf>
    <xf numFmtId="3" fontId="15" fillId="0" borderId="151" xfId="29" applyNumberFormat="1" applyFont="1" applyBorder="1" applyAlignment="1">
      <alignment vertical="center"/>
    </xf>
    <xf numFmtId="49" fontId="15" fillId="0" borderId="114" xfId="29" applyNumberFormat="1" applyFont="1" applyBorder="1" applyAlignment="1">
      <alignment horizontal="center" vertical="center"/>
    </xf>
    <xf numFmtId="0" fontId="15" fillId="0" borderId="137" xfId="29" applyFont="1" applyBorder="1" applyAlignment="1">
      <alignment vertical="center" shrinkToFit="1"/>
    </xf>
    <xf numFmtId="3" fontId="15" fillId="0" borderId="137" xfId="29" applyNumberFormat="1" applyFont="1" applyBorder="1" applyAlignment="1">
      <alignment vertical="center"/>
    </xf>
    <xf numFmtId="3" fontId="15" fillId="0" borderId="115" xfId="29" applyNumberFormat="1" applyFont="1" applyBorder="1" applyAlignment="1">
      <alignment vertical="center"/>
    </xf>
    <xf numFmtId="0" fontId="15" fillId="2" borderId="131" xfId="29" applyFont="1" applyFill="1" applyBorder="1"/>
    <xf numFmtId="0" fontId="15" fillId="2" borderId="132" xfId="29" applyFont="1" applyFill="1" applyBorder="1" applyAlignment="1">
      <alignment horizontal="left" vertical="top"/>
    </xf>
    <xf numFmtId="0" fontId="15" fillId="2" borderId="127" xfId="29" quotePrefix="1" applyFont="1" applyFill="1" applyBorder="1" applyAlignment="1">
      <alignment horizontal="right"/>
    </xf>
    <xf numFmtId="3" fontId="15" fillId="0" borderId="110" xfId="29" applyNumberFormat="1" applyFont="1" applyBorder="1" applyAlignment="1">
      <alignment horizontal="center"/>
    </xf>
    <xf numFmtId="3" fontId="15" fillId="0" borderId="111" xfId="29" applyNumberFormat="1" applyFont="1" applyBorder="1" applyAlignment="1">
      <alignment horizontal="center" vertical="top" wrapText="1"/>
    </xf>
    <xf numFmtId="3" fontId="15" fillId="0" borderId="111" xfId="29" applyNumberFormat="1" applyFont="1" applyBorder="1" applyAlignment="1">
      <alignment vertical="center"/>
    </xf>
    <xf numFmtId="3" fontId="15" fillId="0" borderId="129" xfId="29" applyNumberFormat="1" applyFont="1" applyBorder="1" applyAlignment="1">
      <alignment vertical="center"/>
    </xf>
    <xf numFmtId="3" fontId="15" fillId="0" borderId="114" xfId="29" applyNumberFormat="1" applyFont="1" applyBorder="1" applyAlignment="1">
      <alignment vertical="center"/>
    </xf>
    <xf numFmtId="3" fontId="15" fillId="0" borderId="114" xfId="30" applyNumberFormat="1" applyFont="1" applyFill="1" applyBorder="1" applyAlignment="1">
      <alignment vertical="center"/>
    </xf>
    <xf numFmtId="3" fontId="15" fillId="0" borderId="137" xfId="30" applyNumberFormat="1" applyFont="1" applyFill="1" applyBorder="1" applyAlignment="1">
      <alignment vertical="center"/>
    </xf>
    <xf numFmtId="3" fontId="15" fillId="0" borderId="115" xfId="30" applyNumberFormat="1" applyFont="1" applyFill="1" applyBorder="1" applyAlignment="1">
      <alignment vertical="center"/>
    </xf>
    <xf numFmtId="3" fontId="15" fillId="0" borderId="110" xfId="30" applyNumberFormat="1" applyFont="1" applyFill="1" applyBorder="1" applyAlignment="1">
      <alignment horizontal="center"/>
    </xf>
    <xf numFmtId="3" fontId="15" fillId="0" borderId="128" xfId="30" applyNumberFormat="1" applyFont="1" applyFill="1" applyBorder="1" applyAlignment="1">
      <alignment horizontal="center"/>
    </xf>
    <xf numFmtId="3" fontId="15" fillId="0" borderId="81" xfId="30" applyNumberFormat="1" applyFont="1" applyFill="1" applyBorder="1" applyAlignment="1">
      <alignment horizontal="center"/>
    </xf>
    <xf numFmtId="3" fontId="15" fillId="0" borderId="111" xfId="30" applyNumberFormat="1" applyFont="1" applyFill="1" applyBorder="1" applyAlignment="1">
      <alignment horizontal="center" vertical="top" wrapText="1"/>
    </xf>
    <xf numFmtId="3" fontId="15" fillId="0" borderId="119" xfId="30" applyNumberFormat="1" applyFont="1" applyFill="1" applyBorder="1" applyAlignment="1">
      <alignment horizontal="center" vertical="top" wrapText="1"/>
    </xf>
    <xf numFmtId="3" fontId="15" fillId="0" borderId="82" xfId="30" applyNumberFormat="1" applyFont="1" applyFill="1" applyBorder="1" applyAlignment="1">
      <alignment horizontal="center" vertical="top" wrapText="1"/>
    </xf>
    <xf numFmtId="3" fontId="15" fillId="0" borderId="111" xfId="30" applyNumberFormat="1" applyFont="1" applyFill="1" applyBorder="1" applyAlignment="1">
      <alignment vertical="center"/>
    </xf>
    <xf numFmtId="3" fontId="15" fillId="0" borderId="119" xfId="30" applyNumberFormat="1" applyFont="1" applyFill="1" applyBorder="1" applyAlignment="1">
      <alignment vertical="center"/>
    </xf>
    <xf numFmtId="3" fontId="15" fillId="0" borderId="82" xfId="30" applyNumberFormat="1" applyFont="1" applyFill="1" applyBorder="1" applyAlignment="1">
      <alignment vertical="center"/>
    </xf>
    <xf numFmtId="3" fontId="15" fillId="0" borderId="129" xfId="30" applyNumberFormat="1" applyFont="1" applyFill="1" applyBorder="1" applyAlignment="1">
      <alignment vertical="center"/>
    </xf>
    <xf numFmtId="3" fontId="15" fillId="0" borderId="130" xfId="30" applyNumberFormat="1" applyFont="1" applyFill="1" applyBorder="1" applyAlignment="1">
      <alignment vertical="center"/>
    </xf>
    <xf numFmtId="3" fontId="15" fillId="0" borderId="83" xfId="30" applyNumberFormat="1" applyFont="1" applyFill="1" applyBorder="1" applyAlignment="1">
      <alignment vertical="center"/>
    </xf>
    <xf numFmtId="3" fontId="15" fillId="0" borderId="152" xfId="29" applyNumberFormat="1" applyFont="1" applyBorder="1" applyAlignment="1">
      <alignment horizontal="center"/>
    </xf>
    <xf numFmtId="3" fontId="15" fillId="0" borderId="155" xfId="29" applyNumberFormat="1" applyFont="1" applyBorder="1" applyAlignment="1">
      <alignment vertical="center"/>
    </xf>
    <xf numFmtId="3" fontId="15" fillId="0" borderId="156" xfId="29" applyNumberFormat="1" applyFont="1" applyBorder="1" applyAlignment="1">
      <alignment vertical="center"/>
    </xf>
    <xf numFmtId="49" fontId="15" fillId="0" borderId="134" xfId="29" applyNumberFormat="1" applyFont="1" applyBorder="1" applyAlignment="1">
      <alignment horizontal="center" vertical="center"/>
    </xf>
    <xf numFmtId="0" fontId="15" fillId="0" borderId="135" xfId="29" applyFont="1" applyBorder="1" applyAlignment="1">
      <alignment vertical="center"/>
    </xf>
    <xf numFmtId="3" fontId="15" fillId="0" borderId="135" xfId="28" applyNumberFormat="1" applyFont="1" applyFill="1" applyBorder="1" applyAlignment="1">
      <alignment vertical="center"/>
    </xf>
    <xf numFmtId="3" fontId="15" fillId="0" borderId="135" xfId="29" applyNumberFormat="1" applyFont="1" applyBorder="1" applyAlignment="1">
      <alignment vertical="center"/>
    </xf>
    <xf numFmtId="3" fontId="15" fillId="0" borderId="136" xfId="29" applyNumberFormat="1" applyFont="1" applyBorder="1" applyAlignment="1">
      <alignment vertical="center"/>
    </xf>
    <xf numFmtId="3" fontId="15" fillId="0" borderId="134" xfId="29" applyNumberFormat="1" applyFont="1" applyBorder="1" applyAlignment="1">
      <alignment vertical="center"/>
    </xf>
    <xf numFmtId="3" fontId="15" fillId="0" borderId="134" xfId="30" applyNumberFormat="1" applyFont="1" applyFill="1" applyBorder="1" applyAlignment="1">
      <alignment vertical="center"/>
    </xf>
    <xf numFmtId="3" fontId="15" fillId="0" borderId="135" xfId="30" applyNumberFormat="1" applyFont="1" applyFill="1" applyBorder="1" applyAlignment="1">
      <alignment vertical="center"/>
    </xf>
    <xf numFmtId="3" fontId="15" fillId="0" borderId="136" xfId="30" applyNumberFormat="1" applyFont="1" applyFill="1" applyBorder="1" applyAlignment="1">
      <alignment vertical="center"/>
    </xf>
    <xf numFmtId="3" fontId="15" fillId="0" borderId="157" xfId="29" applyNumberFormat="1" applyFont="1" applyBorder="1" applyAlignment="1">
      <alignment vertical="center"/>
    </xf>
    <xf numFmtId="3" fontId="15" fillId="0" borderId="157" xfId="29" applyNumberFormat="1" applyFont="1" applyBorder="1" applyAlignment="1">
      <alignment horizontal="center" vertical="top" wrapText="1"/>
    </xf>
    <xf numFmtId="3" fontId="15" fillId="0" borderId="155" xfId="29" applyNumberFormat="1" applyFont="1" applyBorder="1" applyAlignment="1">
      <alignment horizontal="center" vertical="top" wrapText="1"/>
    </xf>
    <xf numFmtId="181" fontId="6" fillId="2" borderId="157" xfId="5" applyNumberFormat="1" applyFont="1" applyFill="1" applyBorder="1" applyAlignment="1">
      <alignment horizontal="right" vertical="center"/>
    </xf>
    <xf numFmtId="181" fontId="6" fillId="2" borderId="155" xfId="5" applyNumberFormat="1" applyFont="1" applyFill="1" applyBorder="1" applyAlignment="1">
      <alignment horizontal="right" vertical="center"/>
    </xf>
    <xf numFmtId="181" fontId="6" fillId="2" borderId="156" xfId="5" applyNumberFormat="1" applyFont="1" applyFill="1" applyBorder="1" applyAlignment="1">
      <alignment horizontal="right" vertical="center"/>
    </xf>
    <xf numFmtId="181" fontId="6" fillId="2" borderId="152" xfId="5" applyNumberFormat="1" applyFont="1" applyFill="1" applyBorder="1" applyAlignment="1">
      <alignment horizontal="center" vertical="top" wrapText="1"/>
    </xf>
    <xf numFmtId="38" fontId="10" fillId="0" borderId="4" xfId="11" applyFont="1" applyFill="1" applyBorder="1" applyAlignment="1">
      <alignment vertical="top" wrapText="1"/>
    </xf>
    <xf numFmtId="38" fontId="10" fillId="0" borderId="3" xfId="11" applyFont="1" applyFill="1" applyBorder="1" applyAlignment="1">
      <alignment vertical="top" wrapText="1"/>
    </xf>
    <xf numFmtId="38" fontId="10" fillId="0" borderId="18" xfId="11" applyFont="1" applyFill="1" applyBorder="1" applyAlignment="1">
      <alignment vertical="top" wrapText="1"/>
    </xf>
    <xf numFmtId="38" fontId="10" fillId="0" borderId="2" xfId="11" applyFont="1" applyFill="1" applyBorder="1" applyAlignment="1">
      <alignment vertical="top" wrapText="1"/>
    </xf>
    <xf numFmtId="38" fontId="10" fillId="0" borderId="9" xfId="11" applyFont="1" applyFill="1" applyBorder="1" applyAlignment="1">
      <alignment vertical="top" wrapText="1"/>
    </xf>
    <xf numFmtId="38" fontId="10" fillId="0" borderId="10" xfId="11" applyFont="1" applyFill="1" applyBorder="1" applyAlignment="1">
      <alignment vertical="top" wrapText="1"/>
    </xf>
    <xf numFmtId="38" fontId="10" fillId="0" borderId="0" xfId="11" applyFont="1" applyFill="1" applyAlignment="1">
      <alignment horizontal="center" vertical="top" wrapText="1"/>
    </xf>
    <xf numFmtId="38" fontId="6" fillId="0" borderId="0" xfId="7" applyFont="1" applyFill="1" applyAlignment="1">
      <alignment horizontal="center" vertical="top" wrapText="1"/>
    </xf>
    <xf numFmtId="38" fontId="10" fillId="0" borderId="0" xfId="7" applyFont="1" applyFill="1" applyAlignment="1">
      <alignment horizontal="center" vertical="top" wrapText="1"/>
    </xf>
    <xf numFmtId="38" fontId="6" fillId="0" borderId="0" xfId="11" applyFont="1" applyFill="1" applyAlignment="1">
      <alignment horizontal="center" vertical="top" wrapText="1"/>
    </xf>
    <xf numFmtId="0" fontId="6" fillId="0" borderId="0" xfId="0" applyFont="1" applyFill="1" applyAlignment="1">
      <alignment horizontal="center" vertical="top" wrapText="1"/>
    </xf>
    <xf numFmtId="38" fontId="10" fillId="0" borderId="0" xfId="11" applyFont="1" applyFill="1" applyAlignment="1">
      <alignment vertical="center"/>
    </xf>
    <xf numFmtId="38" fontId="10" fillId="0" borderId="0" xfId="11" applyFont="1" applyFill="1" applyAlignment="1">
      <alignment horizontal="center" vertical="center"/>
    </xf>
    <xf numFmtId="0" fontId="10" fillId="0" borderId="0" xfId="0" applyFont="1" applyFill="1" applyAlignment="1">
      <alignment vertical="center"/>
    </xf>
    <xf numFmtId="38" fontId="10" fillId="0" borderId="0" xfId="7" applyFont="1" applyFill="1" applyAlignment="1">
      <alignment vertical="center"/>
    </xf>
    <xf numFmtId="38" fontId="10" fillId="0" borderId="0" xfId="7" applyFont="1" applyFill="1" applyAlignment="1">
      <alignment horizontal="center" vertical="center"/>
    </xf>
    <xf numFmtId="38" fontId="10" fillId="0" borderId="0" xfId="11" applyFont="1" applyFill="1" applyAlignment="1">
      <alignment horizontal="left" vertical="center"/>
    </xf>
    <xf numFmtId="3" fontId="10" fillId="0" borderId="0" xfId="11" applyNumberFormat="1" applyFont="1" applyFill="1" applyAlignment="1">
      <alignment vertical="center"/>
    </xf>
    <xf numFmtId="38" fontId="10" fillId="0" borderId="0" xfId="7" applyFont="1" applyFill="1" applyAlignment="1">
      <alignment horizontal="left" vertical="center"/>
    </xf>
    <xf numFmtId="38" fontId="10" fillId="0" borderId="0" xfId="28" applyFont="1" applyFill="1" applyAlignment="1">
      <alignment horizontal="center" vertical="center"/>
    </xf>
    <xf numFmtId="38" fontId="10" fillId="0" borderId="0" xfId="28" applyFont="1" applyFill="1" applyAlignment="1">
      <alignment vertical="center"/>
    </xf>
    <xf numFmtId="0" fontId="10" fillId="0" borderId="0" xfId="0" applyFont="1" applyAlignment="1">
      <alignment horizontal="center" vertical="center"/>
    </xf>
    <xf numFmtId="0" fontId="10" fillId="0" borderId="0" xfId="0" applyFont="1" applyAlignment="1">
      <alignment vertical="center"/>
    </xf>
    <xf numFmtId="38" fontId="10" fillId="0" borderId="0" xfId="11" applyFont="1" applyFill="1" applyAlignment="1">
      <alignment horizontal="center" vertical="top" wrapText="1"/>
    </xf>
    <xf numFmtId="0" fontId="10" fillId="0" borderId="0" xfId="0" applyFont="1" applyFill="1" applyAlignment="1">
      <alignment horizontal="center" vertical="top"/>
    </xf>
    <xf numFmtId="38" fontId="10" fillId="0" borderId="13" xfId="45" applyFont="1" applyFill="1" applyBorder="1" applyAlignment="1">
      <alignment vertical="top" wrapText="1"/>
    </xf>
    <xf numFmtId="38" fontId="10" fillId="0" borderId="0" xfId="45" applyFont="1" applyFill="1" applyBorder="1" applyAlignment="1">
      <alignment vertical="top" wrapText="1"/>
    </xf>
    <xf numFmtId="38" fontId="10" fillId="0" borderId="1" xfId="45" applyFont="1" applyFill="1" applyBorder="1" applyAlignment="1">
      <alignment vertical="top" wrapText="1"/>
    </xf>
    <xf numFmtId="38" fontId="6" fillId="0" borderId="0" xfId="11" applyFont="1" applyFill="1" applyBorder="1" applyProtection="1">
      <protection locked="0"/>
    </xf>
    <xf numFmtId="38" fontId="10" fillId="0" borderId="0" xfId="45" applyFont="1" applyFill="1" applyBorder="1" applyAlignment="1">
      <alignment vertical="top"/>
    </xf>
    <xf numFmtId="38" fontId="10" fillId="0" borderId="13" xfId="45" applyFont="1" applyFill="1" applyBorder="1" applyAlignment="1">
      <alignment vertical="top"/>
    </xf>
    <xf numFmtId="38" fontId="10" fillId="0" borderId="1" xfId="45" applyFont="1" applyFill="1" applyBorder="1" applyAlignment="1">
      <alignment vertical="top"/>
    </xf>
    <xf numFmtId="38" fontId="6" fillId="0" borderId="0" xfId="45" applyFont="1" applyFill="1" applyBorder="1" applyProtection="1">
      <protection locked="0"/>
    </xf>
    <xf numFmtId="3" fontId="6" fillId="0" borderId="6" xfId="45" applyNumberFormat="1" applyFont="1" applyFill="1" applyBorder="1" applyAlignment="1">
      <alignment vertical="center" shrinkToFit="1"/>
    </xf>
    <xf numFmtId="0" fontId="55" fillId="0" borderId="0" xfId="0" applyFont="1" applyFill="1" applyAlignment="1">
      <alignment horizontal="center" vertical="center"/>
    </xf>
    <xf numFmtId="38" fontId="55" fillId="0" borderId="0" xfId="11" applyFont="1" applyFill="1" applyAlignment="1">
      <alignment horizontal="center" vertical="center"/>
    </xf>
    <xf numFmtId="38" fontId="55" fillId="0" borderId="13" xfId="45" applyFont="1" applyFill="1" applyBorder="1" applyAlignment="1">
      <alignment horizontal="center" vertical="center"/>
    </xf>
    <xf numFmtId="38" fontId="55" fillId="0" borderId="0" xfId="45" applyFont="1" applyFill="1" applyBorder="1" applyAlignment="1">
      <alignment horizontal="center" vertical="center"/>
    </xf>
    <xf numFmtId="38" fontId="55" fillId="0" borderId="13" xfId="11" applyFont="1" applyFill="1" applyBorder="1" applyAlignment="1">
      <alignment horizontal="center" vertical="center"/>
    </xf>
    <xf numFmtId="38" fontId="55" fillId="0" borderId="0" xfId="11" applyFont="1" applyFill="1" applyBorder="1" applyAlignment="1">
      <alignment horizontal="center" vertical="center"/>
    </xf>
    <xf numFmtId="38" fontId="55" fillId="0" borderId="6" xfId="11" applyFont="1" applyFill="1" applyBorder="1" applyAlignment="1">
      <alignment horizontal="center" vertical="center"/>
    </xf>
    <xf numFmtId="38" fontId="55" fillId="0" borderId="1" xfId="45" applyFont="1" applyFill="1" applyBorder="1" applyAlignment="1">
      <alignment horizontal="center" vertical="center"/>
    </xf>
    <xf numFmtId="38" fontId="55" fillId="0" borderId="13" xfId="45" applyFont="1" applyFill="1" applyBorder="1" applyAlignment="1">
      <alignment horizontal="center"/>
    </xf>
    <xf numFmtId="38" fontId="55" fillId="0" borderId="0" xfId="45" applyFont="1" applyFill="1" applyBorder="1" applyAlignment="1">
      <alignment horizontal="center"/>
    </xf>
    <xf numFmtId="38" fontId="55" fillId="0" borderId="1" xfId="45" applyFont="1" applyFill="1" applyBorder="1" applyAlignment="1">
      <alignment horizontal="center"/>
    </xf>
    <xf numFmtId="38" fontId="55" fillId="0" borderId="6" xfId="45" applyFont="1" applyFill="1" applyBorder="1" applyAlignment="1">
      <alignment horizontal="center" vertical="center"/>
    </xf>
    <xf numFmtId="38" fontId="55" fillId="0" borderId="0" xfId="7" applyFont="1" applyFill="1" applyAlignment="1">
      <alignment horizontal="center" vertical="center"/>
    </xf>
    <xf numFmtId="38" fontId="55" fillId="0" borderId="13" xfId="28" applyFont="1" applyFill="1" applyBorder="1" applyAlignment="1">
      <alignment horizontal="center" vertical="center"/>
    </xf>
    <xf numFmtId="38" fontId="55" fillId="0" borderId="0" xfId="28" applyFont="1" applyFill="1" applyBorder="1" applyAlignment="1">
      <alignment horizontal="center" vertical="center"/>
    </xf>
    <xf numFmtId="38" fontId="55" fillId="0" borderId="1" xfId="28" applyFont="1" applyFill="1" applyBorder="1" applyAlignment="1">
      <alignment horizontal="center" vertical="center"/>
    </xf>
    <xf numFmtId="38" fontId="55" fillId="0" borderId="13" xfId="28" applyFont="1" applyFill="1" applyBorder="1" applyAlignment="1">
      <alignment horizontal="center"/>
    </xf>
    <xf numFmtId="38" fontId="55" fillId="0" borderId="0" xfId="28" applyFont="1" applyFill="1" applyBorder="1" applyAlignment="1">
      <alignment horizontal="center"/>
    </xf>
    <xf numFmtId="38" fontId="55" fillId="0" borderId="1" xfId="28" applyFont="1" applyFill="1" applyBorder="1" applyAlignment="1">
      <alignment horizontal="center"/>
    </xf>
    <xf numFmtId="3" fontId="6" fillId="0" borderId="6" xfId="11" applyNumberFormat="1" applyFont="1" applyFill="1" applyBorder="1" applyAlignment="1">
      <alignment vertical="center" shrinkToFit="1"/>
    </xf>
    <xf numFmtId="0" fontId="0" fillId="0" borderId="0" xfId="0" applyAlignment="1">
      <alignment horizontal="center"/>
    </xf>
    <xf numFmtId="0" fontId="39" fillId="5" borderId="55" xfId="22" applyFont="1" applyFill="1" applyBorder="1" applyAlignment="1">
      <alignment vertical="center"/>
    </xf>
    <xf numFmtId="0" fontId="51" fillId="0" borderId="0" xfId="0" applyFont="1" applyAlignment="1" applyProtection="1">
      <alignment horizontal="left" indent="1"/>
      <protection locked="0"/>
    </xf>
    <xf numFmtId="38" fontId="6" fillId="0" borderId="0" xfId="5" applyFont="1"/>
    <xf numFmtId="187" fontId="15" fillId="0" borderId="110" xfId="29" applyNumberFormat="1" applyFont="1" applyBorder="1" applyAlignment="1">
      <alignment horizontal="center"/>
    </xf>
    <xf numFmtId="187" fontId="15" fillId="0" borderId="111" xfId="29" applyNumberFormat="1" applyFont="1" applyBorder="1" applyAlignment="1">
      <alignment horizontal="center" vertical="top" wrapText="1"/>
    </xf>
    <xf numFmtId="187" fontId="15" fillId="0" borderId="111" xfId="28" applyNumberFormat="1" applyFont="1" applyFill="1" applyBorder="1" applyAlignment="1">
      <alignment vertical="center"/>
    </xf>
    <xf numFmtId="187" fontId="15" fillId="0" borderId="111" xfId="29" applyNumberFormat="1" applyFont="1" applyBorder="1" applyAlignment="1">
      <alignment vertical="center"/>
    </xf>
    <xf numFmtId="187" fontId="15" fillId="0" borderId="129" xfId="29" applyNumberFormat="1" applyFont="1" applyBorder="1" applyAlignment="1">
      <alignment vertical="center"/>
    </xf>
    <xf numFmtId="188" fontId="15" fillId="0" borderId="130" xfId="29" applyNumberFormat="1" applyFont="1" applyBorder="1" applyAlignment="1">
      <alignment vertical="center"/>
    </xf>
    <xf numFmtId="188" fontId="15" fillId="0" borderId="83" xfId="29" applyNumberFormat="1" applyFont="1" applyBorder="1" applyAlignment="1">
      <alignment vertical="center"/>
    </xf>
    <xf numFmtId="0" fontId="56" fillId="0" borderId="0" xfId="0" applyFont="1" applyAlignment="1" applyProtection="1">
      <alignment horizontal="left" indent="1"/>
      <protection locked="0"/>
    </xf>
    <xf numFmtId="0" fontId="48" fillId="2" borderId="0" xfId="21" applyFont="1" applyFill="1" applyProtection="1">
      <alignment vertical="center"/>
    </xf>
    <xf numFmtId="0" fontId="8" fillId="2" borderId="0" xfId="22" applyFont="1" applyFill="1" applyAlignment="1" applyProtection="1">
      <alignment vertical="center"/>
    </xf>
    <xf numFmtId="0" fontId="6" fillId="2" borderId="0" xfId="22" applyFont="1" applyFill="1" applyProtection="1"/>
    <xf numFmtId="38" fontId="6" fillId="2" borderId="0" xfId="6" applyFont="1" applyFill="1" applyAlignment="1" applyProtection="1"/>
    <xf numFmtId="181" fontId="6" fillId="2" borderId="0" xfId="7" applyNumberFormat="1" applyFont="1" applyFill="1" applyAlignment="1" applyProtection="1"/>
    <xf numFmtId="38" fontId="6" fillId="2" borderId="0" xfId="7" applyFont="1" applyFill="1" applyAlignment="1" applyProtection="1"/>
    <xf numFmtId="38" fontId="6" fillId="2" borderId="0" xfId="5" applyFont="1" applyFill="1" applyProtection="1"/>
    <xf numFmtId="181" fontId="6" fillId="2" borderId="0" xfId="6" applyNumberFormat="1" applyFont="1" applyFill="1" applyAlignment="1" applyProtection="1">
      <alignment horizontal="right"/>
    </xf>
    <xf numFmtId="176" fontId="6" fillId="2" borderId="0" xfId="6" applyNumberFormat="1" applyFont="1" applyFill="1" applyAlignment="1" applyProtection="1"/>
    <xf numFmtId="183" fontId="6" fillId="2" borderId="0" xfId="6" applyNumberFormat="1" applyFont="1" applyFill="1" applyAlignment="1" applyProtection="1"/>
    <xf numFmtId="179" fontId="6" fillId="2" borderId="0" xfId="6" applyNumberFormat="1" applyFont="1" applyFill="1" applyAlignment="1" applyProtection="1"/>
    <xf numFmtId="190" fontId="6" fillId="2" borderId="0" xfId="1" applyNumberFormat="1" applyFont="1" applyFill="1" applyProtection="1"/>
    <xf numFmtId="176" fontId="6" fillId="2" borderId="0" xfId="22" applyNumberFormat="1" applyFont="1" applyFill="1" applyProtection="1"/>
    <xf numFmtId="181" fontId="6" fillId="2" borderId="0" xfId="5" applyNumberFormat="1" applyFont="1" applyFill="1" applyProtection="1"/>
    <xf numFmtId="182" fontId="6" fillId="2" borderId="0" xfId="6" applyNumberFormat="1" applyFont="1" applyFill="1" applyAlignment="1" applyProtection="1"/>
    <xf numFmtId="38" fontId="6" fillId="2" borderId="0" xfId="5" applyFont="1" applyFill="1" applyAlignment="1" applyProtection="1"/>
    <xf numFmtId="190" fontId="6" fillId="2" borderId="0" xfId="1" applyNumberFormat="1" applyFont="1" applyFill="1" applyAlignment="1" applyProtection="1"/>
    <xf numFmtId="181" fontId="6" fillId="2" borderId="0" xfId="5" applyNumberFormat="1" applyFont="1" applyFill="1" applyAlignment="1" applyProtection="1"/>
    <xf numFmtId="0" fontId="25" fillId="2" borderId="0" xfId="22" applyFont="1" applyFill="1" applyProtection="1"/>
    <xf numFmtId="0" fontId="15" fillId="2" borderId="0" xfId="22" applyFont="1" applyFill="1" applyAlignment="1" applyProtection="1">
      <alignment horizontal="center" vertical="center"/>
    </xf>
    <xf numFmtId="0" fontId="15" fillId="2" borderId="0" xfId="22" applyFont="1" applyFill="1" applyProtection="1"/>
    <xf numFmtId="38" fontId="15" fillId="2" borderId="0" xfId="5" applyFont="1" applyFill="1" applyAlignment="1" applyProtection="1">
      <alignment horizontal="right"/>
    </xf>
    <xf numFmtId="176" fontId="15" fillId="2" borderId="0" xfId="6" applyNumberFormat="1" applyFont="1" applyFill="1" applyAlignment="1" applyProtection="1"/>
    <xf numFmtId="38" fontId="15" fillId="2" borderId="0" xfId="5" applyFont="1" applyFill="1" applyAlignment="1" applyProtection="1"/>
    <xf numFmtId="38" fontId="15" fillId="2" borderId="0" xfId="6" applyFont="1" applyFill="1" applyAlignment="1" applyProtection="1"/>
    <xf numFmtId="38" fontId="26" fillId="2" borderId="0" xfId="6" applyFont="1" applyFill="1" applyAlignment="1" applyProtection="1"/>
    <xf numFmtId="181" fontId="6" fillId="2" borderId="0" xfId="5" applyNumberFormat="1" applyFont="1" applyFill="1" applyBorder="1" applyAlignment="1" applyProtection="1">
      <alignment horizontal="right"/>
    </xf>
    <xf numFmtId="0" fontId="6" fillId="2" borderId="0" xfId="22" applyFont="1" applyFill="1" applyAlignment="1" applyProtection="1">
      <alignment vertical="top" wrapText="1"/>
    </xf>
    <xf numFmtId="38" fontId="6" fillId="2" borderId="0" xfId="6" applyFont="1" applyFill="1" applyAlignment="1" applyProtection="1">
      <alignment vertical="top" wrapText="1"/>
    </xf>
    <xf numFmtId="181" fontId="6" fillId="2" borderId="0" xfId="7" applyNumberFormat="1" applyFont="1" applyFill="1" applyAlignment="1" applyProtection="1">
      <alignment vertical="top" wrapText="1"/>
    </xf>
    <xf numFmtId="38" fontId="6" fillId="2" borderId="0" xfId="7" applyFont="1" applyFill="1" applyAlignment="1" applyProtection="1">
      <alignment vertical="top" wrapText="1"/>
    </xf>
    <xf numFmtId="38" fontId="6" fillId="2" borderId="0" xfId="5" applyFont="1" applyFill="1" applyAlignment="1" applyProtection="1">
      <alignment vertical="top" wrapText="1"/>
    </xf>
    <xf numFmtId="181" fontId="6" fillId="2" borderId="0" xfId="6" applyNumberFormat="1" applyFont="1" applyFill="1" applyAlignment="1" applyProtection="1">
      <alignment horizontal="right" vertical="top" wrapText="1"/>
    </xf>
    <xf numFmtId="176" fontId="6" fillId="2" borderId="1" xfId="6" applyNumberFormat="1" applyFont="1" applyFill="1" applyBorder="1" applyAlignment="1" applyProtection="1">
      <alignment vertical="top" wrapText="1"/>
    </xf>
    <xf numFmtId="176" fontId="6" fillId="2" borderId="1" xfId="6" applyNumberFormat="1" applyFont="1" applyFill="1" applyBorder="1" applyAlignment="1" applyProtection="1">
      <alignment vertical="center" wrapText="1"/>
    </xf>
    <xf numFmtId="183" fontId="6" fillId="2" borderId="0" xfId="6" applyNumberFormat="1" applyFont="1" applyFill="1" applyAlignment="1" applyProtection="1">
      <alignment vertical="top" wrapText="1"/>
    </xf>
    <xf numFmtId="176" fontId="6" fillId="2" borderId="0" xfId="6" applyNumberFormat="1" applyFont="1" applyFill="1" applyAlignment="1" applyProtection="1">
      <alignment vertical="top" wrapText="1"/>
    </xf>
    <xf numFmtId="179" fontId="6" fillId="2" borderId="0" xfId="6" applyNumberFormat="1" applyFont="1" applyFill="1" applyAlignment="1" applyProtection="1">
      <alignment vertical="top" wrapText="1"/>
    </xf>
    <xf numFmtId="190" fontId="6" fillId="2" borderId="0" xfId="1" applyNumberFormat="1" applyFont="1" applyFill="1" applyAlignment="1" applyProtection="1">
      <alignment vertical="top" wrapText="1"/>
    </xf>
    <xf numFmtId="176" fontId="6" fillId="2" borderId="0" xfId="22" applyNumberFormat="1" applyFont="1" applyFill="1" applyAlignment="1" applyProtection="1">
      <alignment vertical="top" wrapText="1"/>
    </xf>
    <xf numFmtId="181" fontId="6" fillId="2" borderId="0" xfId="5" applyNumberFormat="1" applyFont="1" applyFill="1" applyAlignment="1" applyProtection="1">
      <alignment vertical="top" wrapText="1"/>
    </xf>
    <xf numFmtId="176" fontId="6" fillId="2" borderId="0" xfId="6" applyNumberFormat="1" applyFont="1" applyFill="1" applyAlignment="1" applyProtection="1">
      <alignment horizontal="center" vertical="top" wrapText="1"/>
    </xf>
    <xf numFmtId="182" fontId="6" fillId="2" borderId="0" xfId="6" applyNumberFormat="1" applyFont="1" applyFill="1" applyAlignment="1" applyProtection="1">
      <alignment vertical="top" wrapText="1"/>
    </xf>
    <xf numFmtId="40" fontId="6" fillId="2" borderId="0" xfId="6" applyNumberFormat="1" applyFont="1" applyFill="1" applyAlignment="1" applyProtection="1">
      <alignment horizontal="center" vertical="center" wrapText="1"/>
    </xf>
    <xf numFmtId="189" fontId="6" fillId="2" borderId="0" xfId="6" applyNumberFormat="1" applyFont="1" applyFill="1" applyAlignment="1" applyProtection="1">
      <alignment horizontal="center" vertical="center" wrapText="1"/>
    </xf>
    <xf numFmtId="0" fontId="25" fillId="2" borderId="0" xfId="22" applyFont="1" applyFill="1" applyAlignment="1" applyProtection="1">
      <alignment vertical="top" wrapText="1"/>
    </xf>
    <xf numFmtId="0" fontId="15" fillId="2" borderId="0" xfId="22" applyFont="1" applyFill="1" applyAlignment="1" applyProtection="1">
      <alignment horizontal="center" vertical="top" wrapText="1"/>
    </xf>
    <xf numFmtId="0" fontId="15" fillId="2" borderId="0" xfId="22" applyFont="1" applyFill="1" applyAlignment="1" applyProtection="1">
      <alignment vertical="top" wrapText="1"/>
    </xf>
    <xf numFmtId="38" fontId="15" fillId="2" borderId="0" xfId="5" applyFont="1" applyFill="1" applyAlignment="1" applyProtection="1">
      <alignment horizontal="right" vertical="top" wrapText="1"/>
    </xf>
    <xf numFmtId="176" fontId="15" fillId="2" borderId="0" xfId="6" applyNumberFormat="1" applyFont="1" applyFill="1" applyBorder="1" applyAlignment="1" applyProtection="1">
      <alignment vertical="center" wrapText="1"/>
    </xf>
    <xf numFmtId="38" fontId="15" fillId="2" borderId="0" xfId="5" applyFont="1" applyFill="1" applyAlignment="1" applyProtection="1">
      <alignment vertical="top" wrapText="1"/>
    </xf>
    <xf numFmtId="189" fontId="15" fillId="2" borderId="0" xfId="6" applyNumberFormat="1" applyFont="1" applyFill="1" applyAlignment="1" applyProtection="1">
      <alignment horizontal="center" vertical="center" wrapText="1"/>
    </xf>
    <xf numFmtId="38" fontId="26" fillId="2" borderId="0" xfId="6" applyFont="1" applyFill="1" applyAlignment="1" applyProtection="1">
      <alignment vertical="top" wrapText="1"/>
    </xf>
    <xf numFmtId="181" fontId="6" fillId="2" borderId="0" xfId="5" applyNumberFormat="1" applyFont="1" applyFill="1" applyBorder="1" applyAlignment="1" applyProtection="1">
      <alignment horizontal="right" vertical="top" wrapText="1"/>
    </xf>
    <xf numFmtId="0" fontId="49" fillId="2" borderId="4" xfId="22" applyFont="1" applyFill="1" applyBorder="1" applyAlignment="1" applyProtection="1">
      <alignment horizontal="left" vertical="top"/>
    </xf>
    <xf numFmtId="0" fontId="6" fillId="2" borderId="3" xfId="22" applyFont="1" applyFill="1" applyBorder="1" applyProtection="1"/>
    <xf numFmtId="178" fontId="6" fillId="2" borderId="5" xfId="6" applyNumberFormat="1" applyFont="1" applyFill="1" applyBorder="1" applyAlignment="1" applyProtection="1"/>
    <xf numFmtId="178" fontId="6" fillId="2" borderId="6" xfId="6" applyNumberFormat="1" applyFont="1" applyFill="1" applyBorder="1" applyAlignment="1" applyProtection="1">
      <alignment horizontal="center"/>
    </xf>
    <xf numFmtId="176" fontId="6" fillId="2" borderId="6" xfId="6" applyNumberFormat="1" applyFont="1" applyFill="1" applyBorder="1" applyAlignment="1" applyProtection="1">
      <alignment vertical="top" wrapText="1"/>
    </xf>
    <xf numFmtId="183" fontId="6" fillId="2" borderId="6" xfId="22" applyNumberFormat="1" applyFont="1" applyFill="1" applyBorder="1" applyAlignment="1" applyProtection="1">
      <alignment vertical="center" wrapText="1"/>
    </xf>
    <xf numFmtId="176" fontId="6" fillId="4" borderId="6" xfId="22" applyNumberFormat="1" applyFont="1" applyFill="1" applyBorder="1" applyAlignment="1" applyProtection="1">
      <alignment vertical="center" wrapText="1"/>
    </xf>
    <xf numFmtId="0" fontId="6" fillId="4" borderId="6" xfId="22" applyFont="1" applyFill="1" applyBorder="1" applyAlignment="1" applyProtection="1">
      <alignment vertical="center" wrapText="1"/>
    </xf>
    <xf numFmtId="190" fontId="6" fillId="4" borderId="6" xfId="1" applyNumberFormat="1" applyFont="1" applyFill="1" applyBorder="1" applyAlignment="1" applyProtection="1">
      <alignment vertical="center" wrapText="1"/>
    </xf>
    <xf numFmtId="181" fontId="6" fillId="4" borderId="6" xfId="5" applyNumberFormat="1" applyFont="1" applyFill="1" applyBorder="1" applyAlignment="1" applyProtection="1">
      <alignment vertical="center" wrapText="1"/>
    </xf>
    <xf numFmtId="0" fontId="6" fillId="4" borderId="6" xfId="22" applyFont="1" applyFill="1" applyBorder="1" applyAlignment="1" applyProtection="1">
      <alignment horizontal="center" vertical="top" wrapText="1"/>
    </xf>
    <xf numFmtId="0" fontId="6" fillId="2" borderId="6" xfId="22" applyFont="1" applyFill="1" applyBorder="1" applyAlignment="1" applyProtection="1">
      <alignment vertical="top" wrapText="1"/>
    </xf>
    <xf numFmtId="0" fontId="6" fillId="4" borderId="6" xfId="22" applyFont="1" applyFill="1" applyBorder="1" applyAlignment="1" applyProtection="1">
      <alignment vertical="top" wrapText="1"/>
    </xf>
    <xf numFmtId="38" fontId="6" fillId="4" borderId="6" xfId="5" applyFont="1" applyFill="1" applyBorder="1" applyAlignment="1" applyProtection="1">
      <alignment vertical="top" wrapText="1"/>
    </xf>
    <xf numFmtId="190" fontId="6" fillId="4" borderId="6" xfId="22" applyNumberFormat="1" applyFont="1" applyFill="1" applyBorder="1" applyAlignment="1" applyProtection="1">
      <alignment vertical="top" wrapText="1"/>
    </xf>
    <xf numFmtId="181" fontId="6" fillId="4" borderId="6" xfId="5" applyNumberFormat="1" applyFont="1" applyFill="1" applyBorder="1" applyAlignment="1" applyProtection="1">
      <alignment vertical="top" wrapText="1"/>
    </xf>
    <xf numFmtId="0" fontId="6" fillId="4" borderId="3" xfId="22" applyFont="1" applyFill="1" applyBorder="1" applyAlignment="1" applyProtection="1">
      <alignment horizontal="center" vertical="top" wrapText="1"/>
    </xf>
    <xf numFmtId="38" fontId="6" fillId="3" borderId="21" xfId="6" applyFont="1" applyFill="1" applyBorder="1" applyAlignment="1" applyProtection="1">
      <alignment horizontal="center" vertical="top" wrapText="1"/>
    </xf>
    <xf numFmtId="0" fontId="50" fillId="0" borderId="1" xfId="22" applyFont="1" applyBorder="1" applyAlignment="1" applyProtection="1">
      <alignment horizontal="center" vertical="top"/>
    </xf>
    <xf numFmtId="0" fontId="15" fillId="0" borderId="1" xfId="22" applyFont="1" applyBorder="1" applyProtection="1"/>
    <xf numFmtId="38" fontId="26" fillId="0" borderId="1" xfId="6" applyFont="1" applyFill="1" applyBorder="1" applyAlignment="1" applyProtection="1">
      <alignment horizontal="center" vertical="top" wrapText="1"/>
    </xf>
    <xf numFmtId="176" fontId="15" fillId="0" borderId="1" xfId="22" applyNumberFormat="1" applyFont="1" applyBorder="1" applyAlignment="1" applyProtection="1">
      <alignment horizontal="center" vertical="top" wrapText="1"/>
    </xf>
    <xf numFmtId="38" fontId="15" fillId="0" borderId="1" xfId="5" applyFont="1" applyFill="1" applyBorder="1" applyAlignment="1" applyProtection="1">
      <alignment horizontal="center" vertical="top" wrapText="1"/>
    </xf>
    <xf numFmtId="38" fontId="15" fillId="0" borderId="1" xfId="6" applyFont="1" applyFill="1" applyBorder="1" applyAlignment="1" applyProtection="1">
      <alignment horizontal="center" vertical="top" wrapText="1"/>
    </xf>
    <xf numFmtId="38" fontId="26" fillId="2" borderId="1" xfId="6" applyFont="1" applyFill="1" applyBorder="1" applyAlignment="1" applyProtection="1">
      <alignment vertical="top" wrapText="1"/>
    </xf>
    <xf numFmtId="0" fontId="6" fillId="2" borderId="18" xfId="22" applyFont="1" applyFill="1" applyBorder="1" applyProtection="1"/>
    <xf numFmtId="0" fontId="6" fillId="2" borderId="2" xfId="22" applyFont="1" applyFill="1" applyBorder="1" applyProtection="1"/>
    <xf numFmtId="38" fontId="6" fillId="4" borderId="13" xfId="5" applyFont="1" applyFill="1" applyBorder="1" applyAlignment="1" applyProtection="1">
      <alignment horizontal="center" vertical="top" wrapText="1"/>
    </xf>
    <xf numFmtId="176" fontId="6" fillId="4" borderId="3" xfId="6" applyNumberFormat="1" applyFont="1" applyFill="1" applyBorder="1" applyAlignment="1" applyProtection="1">
      <alignment horizontal="center" vertical="top" wrapText="1"/>
    </xf>
    <xf numFmtId="38" fontId="6" fillId="2" borderId="3" xfId="6" applyFont="1" applyFill="1" applyBorder="1" applyAlignment="1" applyProtection="1">
      <alignment vertical="top" wrapText="1"/>
    </xf>
    <xf numFmtId="38" fontId="6" fillId="3" borderId="12" xfId="6" applyFont="1" applyFill="1" applyBorder="1" applyAlignment="1" applyProtection="1">
      <alignment vertical="top" wrapText="1"/>
    </xf>
    <xf numFmtId="181" fontId="6" fillId="2" borderId="0" xfId="5" applyNumberFormat="1" applyFont="1" applyFill="1" applyAlignment="1" applyProtection="1">
      <alignment horizontal="right"/>
    </xf>
    <xf numFmtId="38" fontId="6" fillId="4" borderId="0" xfId="5" applyFont="1" applyFill="1" applyBorder="1" applyAlignment="1" applyProtection="1">
      <alignment horizontal="center" vertical="top"/>
    </xf>
    <xf numFmtId="176" fontId="6" fillId="4" borderId="2" xfId="6" applyNumberFormat="1" applyFont="1" applyFill="1" applyBorder="1" applyAlignment="1" applyProtection="1">
      <alignment vertical="top" wrapText="1"/>
    </xf>
    <xf numFmtId="183" fontId="6" fillId="2" borderId="5" xfId="6" applyNumberFormat="1" applyFont="1" applyFill="1" applyBorder="1" applyAlignment="1" applyProtection="1">
      <alignment vertical="top" wrapText="1"/>
    </xf>
    <xf numFmtId="179" fontId="6" fillId="2" borderId="6" xfId="22" applyNumberFormat="1" applyFont="1" applyFill="1" applyBorder="1" applyAlignment="1" applyProtection="1">
      <alignment horizontal="center" vertical="center" wrapText="1"/>
    </xf>
    <xf numFmtId="0" fontId="6" fillId="2" borderId="6" xfId="22" applyFont="1" applyFill="1" applyBorder="1" applyAlignment="1" applyProtection="1">
      <alignment horizontal="center" vertical="center" wrapText="1"/>
    </xf>
    <xf numFmtId="176" fontId="6" fillId="2" borderId="6" xfId="6" applyNumberFormat="1" applyFont="1" applyFill="1" applyBorder="1" applyAlignment="1" applyProtection="1">
      <alignment horizontal="center" vertical="center" wrapText="1"/>
    </xf>
    <xf numFmtId="190" fontId="6" fillId="2" borderId="6" xfId="1" applyNumberFormat="1" applyFont="1" applyFill="1" applyBorder="1" applyAlignment="1" applyProtection="1">
      <alignment horizontal="center" vertical="center" wrapText="1"/>
    </xf>
    <xf numFmtId="176" fontId="6" fillId="2" borderId="6" xfId="22" applyNumberFormat="1" applyFont="1" applyFill="1" applyBorder="1" applyAlignment="1" applyProtection="1">
      <alignment horizontal="center" vertical="center" wrapText="1"/>
    </xf>
    <xf numFmtId="181" fontId="6" fillId="2" borderId="6" xfId="5" applyNumberFormat="1" applyFont="1" applyFill="1" applyBorder="1" applyAlignment="1" applyProtection="1">
      <alignment horizontal="center" vertical="center" wrapText="1"/>
    </xf>
    <xf numFmtId="176" fontId="6" fillId="2" borderId="3" xfId="6" applyNumberFormat="1" applyFont="1" applyFill="1" applyBorder="1" applyAlignment="1" applyProtection="1">
      <alignment vertical="top" wrapText="1"/>
    </xf>
    <xf numFmtId="38" fontId="6" fillId="2" borderId="2" xfId="6" applyFont="1" applyFill="1" applyBorder="1" applyAlignment="1" applyProtection="1">
      <alignment horizontal="center" vertical="top" wrapText="1"/>
    </xf>
    <xf numFmtId="38" fontId="6" fillId="2" borderId="4" xfId="6" applyFont="1" applyFill="1" applyBorder="1" applyAlignment="1" applyProtection="1">
      <alignment horizontal="center" vertical="top" wrapText="1"/>
    </xf>
    <xf numFmtId="38" fontId="6" fillId="2" borderId="13" xfId="5" applyFont="1" applyFill="1" applyBorder="1" applyAlignment="1" applyProtection="1">
      <alignment horizontal="center" vertical="top" wrapText="1"/>
    </xf>
    <xf numFmtId="190" fontId="6" fillId="2" borderId="13" xfId="1" applyNumberFormat="1" applyFont="1" applyFill="1" applyBorder="1" applyAlignment="1" applyProtection="1">
      <alignment horizontal="center" vertical="top" wrapText="1"/>
    </xf>
    <xf numFmtId="181" fontId="6" fillId="2" borderId="13" xfId="5" applyNumberFormat="1" applyFont="1" applyFill="1" applyBorder="1" applyAlignment="1" applyProtection="1">
      <alignment horizontal="center" vertical="top" wrapText="1"/>
    </xf>
    <xf numFmtId="38" fontId="6" fillId="2" borderId="13" xfId="6" applyFont="1" applyFill="1" applyBorder="1" applyAlignment="1" applyProtection="1">
      <alignment horizontal="center" vertical="top" wrapText="1"/>
    </xf>
    <xf numFmtId="38" fontId="6" fillId="2" borderId="3" xfId="6" applyFont="1" applyFill="1" applyBorder="1" applyAlignment="1" applyProtection="1">
      <alignment horizontal="center" vertical="top" wrapText="1"/>
    </xf>
    <xf numFmtId="0" fontId="6" fillId="2" borderId="0" xfId="22" applyFont="1" applyFill="1" applyAlignment="1" applyProtection="1">
      <alignment vertical="top"/>
    </xf>
    <xf numFmtId="0" fontId="6" fillId="2" borderId="18" xfId="22" applyFont="1" applyFill="1" applyBorder="1" applyAlignment="1" applyProtection="1">
      <alignment vertical="top"/>
    </xf>
    <xf numFmtId="0" fontId="6" fillId="2" borderId="2" xfId="22" applyFont="1" applyFill="1" applyBorder="1" applyAlignment="1" applyProtection="1">
      <alignment vertical="top"/>
    </xf>
    <xf numFmtId="38" fontId="6" fillId="2" borderId="44" xfId="6" applyFont="1" applyFill="1" applyBorder="1" applyAlignment="1" applyProtection="1">
      <alignment horizontal="center" vertical="top" wrapText="1"/>
    </xf>
    <xf numFmtId="38" fontId="6" fillId="2" borderId="22" xfId="6" applyFont="1" applyFill="1" applyBorder="1" applyAlignment="1" applyProtection="1">
      <alignment horizontal="center" vertical="top" wrapText="1"/>
    </xf>
    <xf numFmtId="181" fontId="6" fillId="2" borderId="97" xfId="28" applyNumberFormat="1" applyFont="1" applyFill="1" applyBorder="1" applyAlignment="1" applyProtection="1">
      <alignment horizontal="center" vertical="top" wrapText="1"/>
    </xf>
    <xf numFmtId="38" fontId="6" fillId="2" borderId="38" xfId="6" applyFont="1" applyFill="1" applyBorder="1" applyAlignment="1" applyProtection="1">
      <alignment horizontal="center" vertical="top" wrapText="1"/>
    </xf>
    <xf numFmtId="191" fontId="6" fillId="2" borderId="41" xfId="28" applyNumberFormat="1" applyFont="1" applyFill="1" applyBorder="1" applyAlignment="1" applyProtection="1">
      <alignment horizontal="center" vertical="top" wrapText="1"/>
    </xf>
    <xf numFmtId="38" fontId="6" fillId="2" borderId="23" xfId="6" applyFont="1" applyFill="1" applyBorder="1" applyAlignment="1" applyProtection="1">
      <alignment horizontal="center" vertical="top" wrapText="1"/>
    </xf>
    <xf numFmtId="176" fontId="6" fillId="4" borderId="12" xfId="6" applyNumberFormat="1" applyFont="1" applyFill="1" applyBorder="1" applyAlignment="1" applyProtection="1">
      <alignment horizontal="center" vertical="top" wrapText="1"/>
    </xf>
    <xf numFmtId="183" fontId="6" fillId="2" borderId="2" xfId="6" applyNumberFormat="1" applyFont="1" applyFill="1" applyBorder="1" applyAlignment="1" applyProtection="1">
      <alignment horizontal="center" vertical="top" wrapText="1"/>
    </xf>
    <xf numFmtId="179" fontId="6" fillId="2" borderId="99" xfId="6" applyNumberFormat="1" applyFont="1" applyFill="1" applyBorder="1" applyAlignment="1" applyProtection="1">
      <alignment horizontal="center" vertical="top" wrapText="1"/>
    </xf>
    <xf numFmtId="0" fontId="6" fillId="2" borderId="23" xfId="22" applyFont="1" applyFill="1" applyBorder="1" applyAlignment="1" applyProtection="1">
      <alignment horizontal="center" vertical="top" wrapText="1"/>
    </xf>
    <xf numFmtId="176" fontId="6" fillId="2" borderId="4" xfId="6" applyNumberFormat="1" applyFont="1" applyFill="1" applyBorder="1" applyAlignment="1" applyProtection="1">
      <alignment horizontal="center" vertical="top" wrapText="1"/>
    </xf>
    <xf numFmtId="190" fontId="6" fillId="2" borderId="38" xfId="1" applyNumberFormat="1" applyFont="1" applyFill="1" applyBorder="1" applyAlignment="1" applyProtection="1">
      <alignment horizontal="center" vertical="top" wrapText="1"/>
    </xf>
    <xf numFmtId="176" fontId="6" fillId="2" borderId="100" xfId="22" applyNumberFormat="1" applyFont="1" applyFill="1" applyBorder="1" applyAlignment="1" applyProtection="1">
      <alignment horizontal="center" vertical="top" wrapText="1"/>
    </xf>
    <xf numFmtId="181" fontId="6" fillId="2" borderId="23" xfId="5" applyNumberFormat="1" applyFont="1" applyFill="1" applyBorder="1" applyAlignment="1" applyProtection="1">
      <alignment horizontal="center" vertical="top" wrapText="1"/>
    </xf>
    <xf numFmtId="176" fontId="6" fillId="2" borderId="12" xfId="6" applyNumberFormat="1" applyFont="1" applyFill="1" applyBorder="1" applyAlignment="1" applyProtection="1">
      <alignment horizontal="center" vertical="top" wrapText="1"/>
    </xf>
    <xf numFmtId="38" fontId="6" fillId="2" borderId="99" xfId="6" applyFont="1" applyFill="1" applyBorder="1" applyAlignment="1" applyProtection="1">
      <alignment horizontal="center" vertical="top" wrapText="1"/>
    </xf>
    <xf numFmtId="38" fontId="6" fillId="2" borderId="23" xfId="5" applyFont="1" applyFill="1" applyBorder="1" applyAlignment="1" applyProtection="1">
      <alignment horizontal="center" vertical="top" wrapText="1"/>
    </xf>
    <xf numFmtId="190" fontId="6" fillId="2" borderId="4" xfId="1" applyNumberFormat="1" applyFont="1" applyFill="1" applyBorder="1" applyAlignment="1" applyProtection="1">
      <alignment horizontal="center" vertical="top" wrapText="1"/>
    </xf>
    <xf numFmtId="38" fontId="6" fillId="2" borderId="50" xfId="5" applyFont="1" applyFill="1" applyBorder="1" applyAlignment="1" applyProtection="1">
      <alignment horizontal="center" vertical="top" wrapText="1"/>
    </xf>
    <xf numFmtId="181" fontId="6" fillId="2" borderId="50" xfId="5" applyNumberFormat="1" applyFont="1" applyFill="1" applyBorder="1" applyAlignment="1" applyProtection="1">
      <alignment horizontal="center" vertical="top" wrapText="1"/>
    </xf>
    <xf numFmtId="38" fontId="6" fillId="2" borderId="51" xfId="5" applyFont="1" applyFill="1" applyBorder="1" applyAlignment="1" applyProtection="1">
      <alignment horizontal="center" vertical="top" wrapText="1"/>
    </xf>
    <xf numFmtId="38" fontId="6" fillId="2" borderId="12" xfId="6" applyFont="1" applyFill="1" applyBorder="1" applyAlignment="1" applyProtection="1">
      <alignment horizontal="center" vertical="top" wrapText="1"/>
    </xf>
    <xf numFmtId="38" fontId="6" fillId="4" borderId="0" xfId="5" applyFont="1" applyFill="1" applyBorder="1" applyAlignment="1" applyProtection="1">
      <alignment horizontal="center" vertical="top" wrapText="1"/>
    </xf>
    <xf numFmtId="38" fontId="6" fillId="3" borderId="12" xfId="6" applyFont="1" applyFill="1" applyBorder="1" applyAlignment="1" applyProtection="1">
      <alignment horizontal="center" wrapText="1"/>
    </xf>
    <xf numFmtId="0" fontId="25" fillId="2" borderId="0" xfId="22" applyFont="1" applyFill="1" applyAlignment="1" applyProtection="1">
      <alignment vertical="top"/>
    </xf>
    <xf numFmtId="38" fontId="26" fillId="2" borderId="4" xfId="6" applyFont="1" applyFill="1" applyBorder="1" applyAlignment="1" applyProtection="1">
      <alignment horizontal="center" vertical="top" wrapText="1"/>
    </xf>
    <xf numFmtId="176" fontId="15" fillId="2" borderId="21" xfId="22" applyNumberFormat="1" applyFont="1" applyFill="1" applyBorder="1" applyAlignment="1" applyProtection="1">
      <alignment horizontal="center" vertical="top" wrapText="1"/>
    </xf>
    <xf numFmtId="38" fontId="15" fillId="2" borderId="3" xfId="5" applyFont="1" applyFill="1" applyBorder="1" applyAlignment="1" applyProtection="1">
      <alignment horizontal="center" vertical="top" wrapText="1"/>
    </xf>
    <xf numFmtId="38" fontId="15" fillId="3" borderId="12" xfId="6" applyFont="1" applyFill="1" applyBorder="1" applyAlignment="1" applyProtection="1">
      <alignment horizontal="center" vertical="top" wrapText="1"/>
    </xf>
    <xf numFmtId="38" fontId="26" fillId="2" borderId="21" xfId="6" applyFont="1" applyFill="1" applyBorder="1" applyAlignment="1" applyProtection="1">
      <alignment horizontal="center" vertical="top" wrapText="1"/>
    </xf>
    <xf numFmtId="181" fontId="6" fillId="2" borderId="0" xfId="5" applyNumberFormat="1" applyFont="1" applyFill="1" applyAlignment="1" applyProtection="1">
      <alignment horizontal="right" vertical="center" wrapText="1"/>
    </xf>
    <xf numFmtId="0" fontId="6" fillId="2" borderId="10" xfId="22" applyFont="1" applyFill="1" applyBorder="1" applyAlignment="1" applyProtection="1">
      <alignment horizontal="right"/>
    </xf>
    <xf numFmtId="38" fontId="6" fillId="2" borderId="43" xfId="6" applyFont="1" applyFill="1" applyBorder="1" applyAlignment="1" applyProtection="1">
      <alignment horizontal="center" vertical="center"/>
    </xf>
    <xf numFmtId="38" fontId="6" fillId="2" borderId="37" xfId="6" applyFont="1" applyFill="1" applyBorder="1" applyAlignment="1" applyProtection="1">
      <alignment horizontal="center" vertical="center"/>
    </xf>
    <xf numFmtId="181" fontId="6" fillId="2" borderId="97" xfId="28" applyNumberFormat="1" applyFont="1" applyFill="1" applyBorder="1" applyAlignment="1" applyProtection="1">
      <alignment horizontal="center" vertical="center"/>
    </xf>
    <xf numFmtId="176" fontId="6" fillId="2" borderId="39" xfId="6" applyNumberFormat="1" applyFont="1" applyFill="1" applyBorder="1" applyAlignment="1" applyProtection="1">
      <alignment horizontal="center" vertical="center"/>
    </xf>
    <xf numFmtId="191" fontId="6" fillId="2" borderId="41" xfId="28" applyNumberFormat="1" applyFont="1" applyFill="1" applyBorder="1" applyAlignment="1" applyProtection="1">
      <alignment horizontal="center" vertical="center"/>
    </xf>
    <xf numFmtId="38" fontId="6" fillId="2" borderId="39" xfId="28" applyFont="1" applyFill="1" applyBorder="1" applyAlignment="1" applyProtection="1">
      <alignment horizontal="center" vertical="center"/>
    </xf>
    <xf numFmtId="38" fontId="6" fillId="2" borderId="25" xfId="28" applyFont="1" applyFill="1" applyBorder="1" applyAlignment="1" applyProtection="1">
      <alignment horizontal="center" vertical="center"/>
    </xf>
    <xf numFmtId="176" fontId="6" fillId="2" borderId="42" xfId="6" applyNumberFormat="1" applyFont="1" applyFill="1" applyBorder="1" applyAlignment="1" applyProtection="1">
      <alignment horizontal="center" vertical="center" wrapText="1"/>
    </xf>
    <xf numFmtId="176" fontId="6" fillId="2" borderId="24" xfId="6" applyNumberFormat="1" applyFont="1" applyFill="1" applyBorder="1" applyAlignment="1" applyProtection="1">
      <alignment horizontal="center" vertical="center" wrapText="1"/>
    </xf>
    <xf numFmtId="176" fontId="6" fillId="2" borderId="35" xfId="6" applyNumberFormat="1" applyFont="1" applyFill="1" applyBorder="1" applyAlignment="1" applyProtection="1">
      <alignment horizontal="center" vertical="center" wrapText="1"/>
    </xf>
    <xf numFmtId="181" fontId="6" fillId="2" borderId="46" xfId="6" applyNumberFormat="1" applyFont="1" applyFill="1" applyBorder="1" applyAlignment="1" applyProtection="1">
      <alignment vertical="center"/>
    </xf>
    <xf numFmtId="178" fontId="6" fillId="2" borderId="43" xfId="6" applyNumberFormat="1" applyFont="1" applyFill="1" applyBorder="1" applyAlignment="1" applyProtection="1">
      <alignment horizontal="center" vertical="center"/>
    </xf>
    <xf numFmtId="178" fontId="6" fillId="2" borderId="37" xfId="6" applyNumberFormat="1" applyFont="1" applyFill="1" applyBorder="1" applyAlignment="1" applyProtection="1">
      <alignment horizontal="center" vertical="center"/>
    </xf>
    <xf numFmtId="176" fontId="6" fillId="4" borderId="10" xfId="6" applyNumberFormat="1" applyFont="1" applyFill="1" applyBorder="1" applyAlignment="1" applyProtection="1">
      <alignment horizontal="center" vertical="top" wrapText="1"/>
    </xf>
    <xf numFmtId="176" fontId="6" fillId="4" borderId="11" xfId="6" applyNumberFormat="1" applyFont="1" applyFill="1" applyBorder="1" applyAlignment="1" applyProtection="1">
      <alignment horizontal="center" vertical="top" wrapText="1"/>
    </xf>
    <xf numFmtId="176" fontId="6" fillId="2" borderId="11" xfId="22" applyNumberFormat="1" applyFont="1" applyFill="1" applyBorder="1" applyAlignment="1" applyProtection="1">
      <alignment horizontal="center" vertical="top" wrapText="1"/>
    </xf>
    <xf numFmtId="183" fontId="6" fillId="2" borderId="10" xfId="6" applyNumberFormat="1" applyFont="1" applyFill="1" applyBorder="1" applyAlignment="1" applyProtection="1">
      <alignment horizontal="center" vertical="top" wrapText="1"/>
    </xf>
    <xf numFmtId="176" fontId="6" fillId="2" borderId="10" xfId="6" applyNumberFormat="1" applyFont="1" applyFill="1" applyBorder="1" applyAlignment="1" applyProtection="1">
      <alignment horizontal="center" vertical="top" wrapText="1"/>
    </xf>
    <xf numFmtId="179" fontId="6" fillId="2" borderId="98" xfId="6" applyNumberFormat="1" applyFont="1" applyFill="1" applyBorder="1" applyAlignment="1" applyProtection="1">
      <alignment horizontal="center" vertical="top" wrapText="1"/>
    </xf>
    <xf numFmtId="0" fontId="6" fillId="2" borderId="25" xfId="22" applyFont="1" applyFill="1" applyBorder="1" applyAlignment="1" applyProtection="1">
      <alignment horizontal="center" vertical="top" wrapText="1"/>
    </xf>
    <xf numFmtId="176" fontId="6" fillId="2" borderId="9" xfId="6" applyNumberFormat="1" applyFont="1" applyFill="1" applyBorder="1" applyAlignment="1" applyProtection="1">
      <alignment horizontal="center" vertical="top" wrapText="1"/>
    </xf>
    <xf numFmtId="190" fontId="6" fillId="2" borderId="39" xfId="1" applyNumberFormat="1" applyFont="1" applyFill="1" applyBorder="1" applyAlignment="1" applyProtection="1">
      <alignment horizontal="center" vertical="top"/>
    </xf>
    <xf numFmtId="176" fontId="6" fillId="2" borderId="101" xfId="22" applyNumberFormat="1" applyFont="1" applyFill="1" applyBorder="1" applyAlignment="1" applyProtection="1">
      <alignment horizontal="center" vertical="top" wrapText="1"/>
    </xf>
    <xf numFmtId="181" fontId="6" fillId="2" borderId="25" xfId="5" applyNumberFormat="1" applyFont="1" applyFill="1" applyBorder="1" applyAlignment="1" applyProtection="1">
      <alignment horizontal="center" vertical="top" wrapText="1"/>
    </xf>
    <xf numFmtId="38" fontId="6" fillId="2" borderId="10" xfId="6" applyFont="1" applyFill="1" applyBorder="1" applyAlignment="1" applyProtection="1">
      <alignment horizontal="center" vertical="top" wrapText="1"/>
    </xf>
    <xf numFmtId="182" fontId="6" fillId="2" borderId="11" xfId="6" applyNumberFormat="1" applyFont="1" applyFill="1" applyBorder="1" applyAlignment="1" applyProtection="1">
      <alignment horizontal="center" vertical="top" wrapText="1"/>
    </xf>
    <xf numFmtId="38" fontId="6" fillId="2" borderId="10" xfId="5" applyFont="1" applyFill="1" applyBorder="1" applyAlignment="1" applyProtection="1">
      <alignment horizontal="center" vertical="top" wrapText="1"/>
    </xf>
    <xf numFmtId="38" fontId="6" fillId="2" borderId="98" xfId="6" applyFont="1" applyFill="1" applyBorder="1" applyAlignment="1" applyProtection="1">
      <alignment horizontal="center" vertical="top" wrapText="1"/>
    </xf>
    <xf numFmtId="38" fontId="6" fillId="2" borderId="25" xfId="5" applyFont="1" applyFill="1" applyBorder="1" applyAlignment="1" applyProtection="1">
      <alignment horizontal="center" vertical="top" wrapText="1"/>
    </xf>
    <xf numFmtId="190" fontId="6" fillId="2" borderId="9" xfId="1" applyNumberFormat="1" applyFont="1" applyFill="1" applyBorder="1" applyAlignment="1" applyProtection="1">
      <alignment horizontal="center" vertical="top" wrapText="1"/>
    </xf>
    <xf numFmtId="38" fontId="6" fillId="2" borderId="46" xfId="5" applyFont="1" applyFill="1" applyBorder="1" applyAlignment="1" applyProtection="1">
      <alignment horizontal="center" vertical="top" wrapText="1"/>
    </xf>
    <xf numFmtId="181" fontId="6" fillId="2" borderId="46" xfId="5" applyNumberFormat="1" applyFont="1" applyFill="1" applyBorder="1" applyAlignment="1" applyProtection="1">
      <alignment horizontal="center" vertical="top" wrapText="1"/>
    </xf>
    <xf numFmtId="38" fontId="6" fillId="2" borderId="52" xfId="5" applyFont="1" applyFill="1" applyBorder="1" applyAlignment="1" applyProtection="1">
      <alignment horizontal="center" vertical="top" wrapText="1"/>
    </xf>
    <xf numFmtId="38" fontId="6" fillId="2" borderId="37" xfId="6" applyFont="1" applyFill="1" applyBorder="1" applyAlignment="1" applyProtection="1">
      <alignment horizontal="center" vertical="top" wrapText="1"/>
    </xf>
    <xf numFmtId="38" fontId="6" fillId="2" borderId="11" xfId="6" applyFont="1" applyFill="1" applyBorder="1" applyAlignment="1" applyProtection="1">
      <alignment horizontal="center" vertical="top" wrapText="1"/>
    </xf>
    <xf numFmtId="38" fontId="6" fillId="4" borderId="1" xfId="5" applyFont="1" applyFill="1" applyBorder="1" applyAlignment="1" applyProtection="1">
      <alignment horizontal="center" vertical="top" wrapText="1"/>
    </xf>
    <xf numFmtId="38" fontId="6" fillId="2" borderId="9" xfId="6" applyFont="1" applyFill="1" applyBorder="1" applyAlignment="1" applyProtection="1">
      <alignment horizontal="center" vertical="top" wrapText="1"/>
    </xf>
    <xf numFmtId="38" fontId="6" fillId="3" borderId="11" xfId="6" applyFont="1" applyFill="1" applyBorder="1" applyAlignment="1" applyProtection="1">
      <alignment horizontal="center" vertical="top" wrapText="1"/>
    </xf>
    <xf numFmtId="38" fontId="15" fillId="2" borderId="11" xfId="6" applyFont="1" applyFill="1" applyBorder="1" applyAlignment="1" applyProtection="1">
      <alignment horizontal="center" vertical="center"/>
    </xf>
    <xf numFmtId="176" fontId="15" fillId="2" borderId="11" xfId="22" applyNumberFormat="1" applyFont="1" applyFill="1" applyBorder="1" applyAlignment="1" applyProtection="1">
      <alignment horizontal="center" vertical="center" wrapText="1"/>
    </xf>
    <xf numFmtId="38" fontId="15" fillId="2" borderId="10" xfId="5" applyFont="1" applyFill="1" applyBorder="1" applyAlignment="1" applyProtection="1">
      <alignment horizontal="center" vertical="center" wrapText="1"/>
    </xf>
    <xf numFmtId="38" fontId="15" fillId="3" borderId="11" xfId="6" applyFont="1" applyFill="1" applyBorder="1" applyAlignment="1" applyProtection="1">
      <alignment horizontal="center" vertical="center" wrapText="1"/>
    </xf>
    <xf numFmtId="38" fontId="26" fillId="2" borderId="11" xfId="6" applyFont="1" applyFill="1" applyBorder="1" applyAlignment="1" applyProtection="1">
      <alignment horizontal="center" vertical="center" wrapText="1"/>
    </xf>
    <xf numFmtId="181" fontId="6" fillId="2" borderId="0" xfId="5" applyNumberFormat="1" applyFont="1" applyFill="1" applyAlignment="1" applyProtection="1">
      <alignment horizontal="center" vertical="top" wrapText="1"/>
    </xf>
    <xf numFmtId="0" fontId="48" fillId="2" borderId="0" xfId="21" applyFont="1" applyFill="1" applyAlignment="1" applyProtection="1"/>
    <xf numFmtId="0" fontId="6" fillId="2" borderId="26" xfId="22" applyFont="1" applyFill="1" applyBorder="1" applyProtection="1"/>
    <xf numFmtId="176" fontId="6" fillId="2" borderId="45" xfId="6" applyNumberFormat="1" applyFont="1" applyFill="1" applyBorder="1" applyAlignment="1" applyProtection="1"/>
    <xf numFmtId="176" fontId="6" fillId="2" borderId="28" xfId="6" applyNumberFormat="1" applyFont="1" applyFill="1" applyBorder="1" applyAlignment="1" applyProtection="1"/>
    <xf numFmtId="181" fontId="6" fillId="2" borderId="96" xfId="7" applyNumberFormat="1" applyFont="1" applyFill="1" applyBorder="1" applyAlignment="1" applyProtection="1"/>
    <xf numFmtId="176" fontId="6" fillId="2" borderId="40" xfId="6" applyNumberFormat="1" applyFont="1" applyFill="1" applyBorder="1" applyAlignment="1" applyProtection="1"/>
    <xf numFmtId="181" fontId="6" fillId="2" borderId="40" xfId="7" applyNumberFormat="1" applyFont="1" applyFill="1" applyBorder="1" applyAlignment="1" applyProtection="1"/>
    <xf numFmtId="38" fontId="6" fillId="2" borderId="40" xfId="7" applyFont="1" applyFill="1" applyBorder="1" applyAlignment="1" applyProtection="1"/>
    <xf numFmtId="38" fontId="6" fillId="2" borderId="30" xfId="7" applyFont="1" applyFill="1" applyBorder="1" applyAlignment="1" applyProtection="1"/>
    <xf numFmtId="38" fontId="6" fillId="2" borderId="48" xfId="5" applyFont="1" applyFill="1" applyBorder="1" applyProtection="1"/>
    <xf numFmtId="181" fontId="6" fillId="2" borderId="47" xfId="6" applyNumberFormat="1" applyFont="1" applyFill="1" applyBorder="1" applyAlignment="1" applyProtection="1">
      <alignment horizontal="right"/>
    </xf>
    <xf numFmtId="176" fontId="6" fillId="4" borderId="29" xfId="6" applyNumberFormat="1" applyFont="1" applyFill="1" applyBorder="1" applyAlignment="1" applyProtection="1"/>
    <xf numFmtId="176" fontId="6" fillId="4" borderId="26" xfId="6" applyNumberFormat="1" applyFont="1" applyFill="1" applyBorder="1" applyAlignment="1" applyProtection="1"/>
    <xf numFmtId="176" fontId="6" fillId="2" borderId="26" xfId="6" applyNumberFormat="1" applyFont="1" applyFill="1" applyBorder="1" applyAlignment="1" applyProtection="1"/>
    <xf numFmtId="183" fontId="6" fillId="2" borderId="26" xfId="6" applyNumberFormat="1" applyFont="1" applyFill="1" applyBorder="1" applyAlignment="1" applyProtection="1"/>
    <xf numFmtId="176" fontId="6" fillId="2" borderId="29" xfId="6" applyNumberFormat="1" applyFont="1" applyFill="1" applyBorder="1" applyAlignment="1" applyProtection="1"/>
    <xf numFmtId="177" fontId="6" fillId="2" borderId="96" xfId="1" applyNumberFormat="1" applyFont="1" applyFill="1" applyBorder="1" applyAlignment="1" applyProtection="1"/>
    <xf numFmtId="38" fontId="6" fillId="2" borderId="30" xfId="6" applyFont="1" applyFill="1" applyBorder="1" applyAlignment="1" applyProtection="1"/>
    <xf numFmtId="176" fontId="6" fillId="2" borderId="27" xfId="6" applyNumberFormat="1" applyFont="1" applyFill="1" applyBorder="1" applyAlignment="1" applyProtection="1"/>
    <xf numFmtId="190" fontId="6" fillId="2" borderId="40" xfId="1" applyNumberFormat="1" applyFont="1" applyFill="1" applyBorder="1" applyAlignment="1" applyProtection="1"/>
    <xf numFmtId="176" fontId="6" fillId="2" borderId="102" xfId="6" applyNumberFormat="1" applyFont="1" applyFill="1" applyBorder="1" applyAlignment="1" applyProtection="1"/>
    <xf numFmtId="181" fontId="6" fillId="2" borderId="30" xfId="5" applyNumberFormat="1" applyFont="1" applyFill="1" applyBorder="1" applyProtection="1"/>
    <xf numFmtId="38" fontId="6" fillId="2" borderId="26" xfId="6" applyFont="1" applyFill="1" applyBorder="1" applyAlignment="1" applyProtection="1"/>
    <xf numFmtId="182" fontId="6" fillId="2" borderId="27" xfId="6" applyNumberFormat="1" applyFont="1" applyFill="1" applyBorder="1" applyAlignment="1" applyProtection="1"/>
    <xf numFmtId="38" fontId="6" fillId="2" borderId="27" xfId="5" applyFont="1" applyFill="1" applyBorder="1" applyAlignment="1" applyProtection="1"/>
    <xf numFmtId="38" fontId="6" fillId="2" borderId="30" xfId="5" applyFont="1" applyFill="1" applyBorder="1" applyAlignment="1" applyProtection="1"/>
    <xf numFmtId="190" fontId="6" fillId="2" borderId="27" xfId="1" applyNumberFormat="1" applyFont="1" applyFill="1" applyBorder="1" applyAlignment="1" applyProtection="1"/>
    <xf numFmtId="38" fontId="6" fillId="2" borderId="47" xfId="5" applyFont="1" applyFill="1" applyBorder="1" applyAlignment="1" applyProtection="1"/>
    <xf numFmtId="181" fontId="6" fillId="2" borderId="47" xfId="5" applyNumberFormat="1" applyFont="1" applyFill="1" applyBorder="1" applyAlignment="1" applyProtection="1"/>
    <xf numFmtId="38" fontId="6" fillId="2" borderId="53" xfId="5" applyFont="1" applyFill="1" applyBorder="1" applyAlignment="1" applyProtection="1"/>
    <xf numFmtId="38" fontId="6" fillId="2" borderId="28" xfId="5" applyNumberFormat="1" applyFont="1" applyFill="1" applyBorder="1" applyAlignment="1" applyProtection="1"/>
    <xf numFmtId="38" fontId="6" fillId="4" borderId="27" xfId="5" applyFont="1" applyFill="1" applyBorder="1" applyAlignment="1" applyProtection="1"/>
    <xf numFmtId="38" fontId="6" fillId="2" borderId="27" xfId="6" applyFont="1" applyFill="1" applyBorder="1" applyAlignment="1" applyProtection="1"/>
    <xf numFmtId="38" fontId="6" fillId="3" borderId="26" xfId="5" applyFont="1" applyFill="1" applyBorder="1" applyAlignment="1" applyProtection="1"/>
    <xf numFmtId="0" fontId="15" fillId="2" borderId="26" xfId="22" applyFont="1" applyFill="1" applyBorder="1" applyAlignment="1" applyProtection="1">
      <alignment horizontal="center"/>
    </xf>
    <xf numFmtId="0" fontId="15" fillId="2" borderId="26" xfId="22" applyFont="1" applyFill="1" applyBorder="1" applyProtection="1"/>
    <xf numFmtId="38" fontId="15" fillId="2" borderId="26" xfId="5" applyFont="1" applyFill="1" applyBorder="1" applyAlignment="1" applyProtection="1">
      <alignment horizontal="right"/>
    </xf>
    <xf numFmtId="176" fontId="15" fillId="2" borderId="26" xfId="6" applyNumberFormat="1" applyFont="1" applyFill="1" applyBorder="1" applyAlignment="1" applyProtection="1"/>
    <xf numFmtId="38" fontId="15" fillId="2" borderId="27" xfId="5" applyFont="1" applyFill="1" applyBorder="1" applyAlignment="1" applyProtection="1"/>
    <xf numFmtId="38" fontId="15" fillId="3" borderId="26" xfId="5" applyFont="1" applyFill="1" applyBorder="1" applyAlignment="1" applyProtection="1"/>
    <xf numFmtId="38" fontId="26" fillId="2" borderId="26" xfId="6" applyFont="1" applyFill="1" applyBorder="1" applyAlignment="1" applyProtection="1"/>
    <xf numFmtId="181" fontId="6" fillId="2" borderId="0" xfId="5" applyNumberFormat="1" applyFont="1" applyFill="1" applyAlignment="1" applyProtection="1">
      <alignment horizontal="right" vertical="top" wrapText="1"/>
    </xf>
    <xf numFmtId="49" fontId="6" fillId="2" borderId="12" xfId="18" applyNumberFormat="1" applyFont="1" applyFill="1" applyBorder="1" applyAlignment="1" applyProtection="1">
      <alignment horizontal="center" vertical="center"/>
    </xf>
    <xf numFmtId="49" fontId="6" fillId="2" borderId="12" xfId="18" applyNumberFormat="1" applyFont="1" applyFill="1" applyBorder="1" applyAlignment="1" applyProtection="1">
      <alignment horizontal="left" vertical="center"/>
    </xf>
    <xf numFmtId="176" fontId="6" fillId="2" borderId="42" xfId="6" applyNumberFormat="1" applyFont="1" applyFill="1" applyBorder="1" applyProtection="1">
      <alignment vertical="center"/>
    </xf>
    <xf numFmtId="176" fontId="6" fillId="2" borderId="24" xfId="6" applyNumberFormat="1" applyFont="1" applyFill="1" applyBorder="1" applyProtection="1">
      <alignment vertical="center"/>
    </xf>
    <xf numFmtId="181" fontId="6" fillId="2" borderId="97" xfId="7" applyNumberFormat="1" applyFont="1" applyFill="1" applyBorder="1" applyAlignment="1" applyProtection="1">
      <alignment vertical="center"/>
    </xf>
    <xf numFmtId="176" fontId="6" fillId="2" borderId="41" xfId="6" applyNumberFormat="1" applyFont="1" applyFill="1" applyBorder="1" applyProtection="1">
      <alignment vertical="center"/>
    </xf>
    <xf numFmtId="181" fontId="6" fillId="2" borderId="41" xfId="7" applyNumberFormat="1" applyFont="1" applyFill="1" applyBorder="1" applyAlignment="1" applyProtection="1">
      <alignment vertical="center"/>
    </xf>
    <xf numFmtId="38" fontId="6" fillId="2" borderId="41" xfId="7" applyFont="1" applyFill="1" applyBorder="1" applyAlignment="1" applyProtection="1">
      <alignment vertical="center"/>
    </xf>
    <xf numFmtId="38" fontId="6" fillId="2" borderId="32" xfId="7" applyFont="1" applyFill="1" applyBorder="1" applyAlignment="1" applyProtection="1">
      <alignment vertical="center"/>
    </xf>
    <xf numFmtId="181" fontId="6" fillId="2" borderId="35" xfId="5" applyNumberFormat="1" applyFont="1" applyFill="1" applyBorder="1" applyAlignment="1" applyProtection="1">
      <alignment horizontal="right" vertical="center"/>
    </xf>
    <xf numFmtId="181" fontId="6" fillId="2" borderId="34" xfId="6" applyNumberFormat="1" applyFont="1" applyFill="1" applyBorder="1" applyAlignment="1" applyProtection="1">
      <alignment horizontal="right" vertical="center"/>
    </xf>
    <xf numFmtId="38" fontId="6" fillId="2" borderId="42" xfId="5" applyFont="1" applyFill="1" applyBorder="1" applyAlignment="1" applyProtection="1">
      <alignment horizontal="right" vertical="center"/>
    </xf>
    <xf numFmtId="38" fontId="6" fillId="2" borderId="24" xfId="5" applyFont="1" applyFill="1" applyBorder="1" applyAlignment="1" applyProtection="1">
      <alignment horizontal="right" vertical="center"/>
    </xf>
    <xf numFmtId="176" fontId="6" fillId="4" borderId="2" xfId="6" applyNumberFormat="1" applyFont="1" applyFill="1" applyBorder="1" applyProtection="1">
      <alignment vertical="center"/>
    </xf>
    <xf numFmtId="176" fontId="6" fillId="4" borderId="12" xfId="6" applyNumberFormat="1" applyFont="1" applyFill="1" applyBorder="1" applyProtection="1">
      <alignment vertical="center"/>
    </xf>
    <xf numFmtId="176" fontId="6" fillId="2" borderId="12" xfId="6" applyNumberFormat="1" applyFont="1" applyFill="1" applyBorder="1" applyProtection="1">
      <alignment vertical="center"/>
    </xf>
    <xf numFmtId="183" fontId="6" fillId="2" borderId="12" xfId="6" applyNumberFormat="1" applyFont="1" applyFill="1" applyBorder="1" applyProtection="1">
      <alignment vertical="center"/>
    </xf>
    <xf numFmtId="176" fontId="6" fillId="2" borderId="18" xfId="6" applyNumberFormat="1" applyFont="1" applyFill="1" applyBorder="1" applyProtection="1">
      <alignment vertical="center"/>
    </xf>
    <xf numFmtId="177" fontId="6" fillId="2" borderId="97" xfId="1" applyNumberFormat="1" applyFont="1" applyFill="1" applyBorder="1" applyAlignment="1" applyProtection="1">
      <alignment vertical="center"/>
    </xf>
    <xf numFmtId="38" fontId="6" fillId="2" borderId="32" xfId="6" applyFont="1" applyFill="1" applyBorder="1" applyProtection="1">
      <alignment vertical="center"/>
    </xf>
    <xf numFmtId="190" fontId="6" fillId="2" borderId="41" xfId="1" applyNumberFormat="1" applyFont="1" applyFill="1" applyBorder="1" applyAlignment="1" applyProtection="1">
      <alignment vertical="center"/>
    </xf>
    <xf numFmtId="176" fontId="6" fillId="2" borderId="103" xfId="6" applyNumberFormat="1" applyFont="1" applyFill="1" applyBorder="1" applyProtection="1">
      <alignment vertical="center"/>
    </xf>
    <xf numFmtId="181" fontId="6" fillId="2" borderId="32" xfId="5" applyNumberFormat="1" applyFont="1" applyFill="1" applyBorder="1" applyAlignment="1" applyProtection="1">
      <alignment vertical="center"/>
    </xf>
    <xf numFmtId="38" fontId="6" fillId="2" borderId="12" xfId="6" applyFont="1" applyFill="1" applyBorder="1" applyProtection="1">
      <alignment vertical="center"/>
    </xf>
    <xf numFmtId="182" fontId="6" fillId="2" borderId="18" xfId="6" applyNumberFormat="1" applyFont="1" applyFill="1" applyBorder="1" applyProtection="1">
      <alignment vertical="center"/>
    </xf>
    <xf numFmtId="38" fontId="6" fillId="2" borderId="18" xfId="5" applyFont="1" applyFill="1" applyBorder="1" applyAlignment="1" applyProtection="1">
      <alignment vertical="center"/>
    </xf>
    <xf numFmtId="38" fontId="6" fillId="2" borderId="32" xfId="5" applyFont="1" applyFill="1" applyBorder="1" applyAlignment="1" applyProtection="1">
      <alignment vertical="center"/>
    </xf>
    <xf numFmtId="190" fontId="6" fillId="2" borderId="18" xfId="1" applyNumberFormat="1" applyFont="1" applyFill="1" applyBorder="1" applyAlignment="1" applyProtection="1">
      <alignment vertical="center"/>
    </xf>
    <xf numFmtId="38" fontId="6" fillId="2" borderId="34" xfId="5" applyFont="1" applyFill="1" applyBorder="1" applyAlignment="1" applyProtection="1">
      <alignment vertical="center"/>
    </xf>
    <xf numFmtId="181" fontId="6" fillId="2" borderId="34" xfId="5" applyNumberFormat="1" applyFont="1" applyFill="1" applyBorder="1" applyAlignment="1" applyProtection="1">
      <alignment vertical="center"/>
    </xf>
    <xf numFmtId="38" fontId="6" fillId="2" borderId="54" xfId="5" applyFont="1" applyFill="1" applyBorder="1" applyAlignment="1" applyProtection="1">
      <alignment vertical="center"/>
    </xf>
    <xf numFmtId="38" fontId="6" fillId="2" borderId="24" xfId="5" applyFont="1" applyFill="1" applyBorder="1" applyAlignment="1" applyProtection="1">
      <alignment vertical="center"/>
    </xf>
    <xf numFmtId="38" fontId="6" fillId="4" borderId="18" xfId="5" applyFont="1" applyFill="1" applyBorder="1" applyAlignment="1" applyProtection="1">
      <alignment vertical="center"/>
    </xf>
    <xf numFmtId="38" fontId="6" fillId="2" borderId="18" xfId="6" applyFont="1" applyFill="1" applyBorder="1" applyProtection="1">
      <alignment vertical="center"/>
    </xf>
    <xf numFmtId="38" fontId="6" fillId="3" borderId="12" xfId="6" applyFont="1" applyFill="1" applyBorder="1" applyProtection="1">
      <alignment vertical="center"/>
    </xf>
    <xf numFmtId="0" fontId="25" fillId="2" borderId="0" xfId="22" applyFont="1" applyFill="1" applyAlignment="1" applyProtection="1">
      <alignment vertical="center"/>
    </xf>
    <xf numFmtId="49" fontId="15" fillId="2" borderId="104" xfId="18" applyNumberFormat="1" applyFont="1" applyFill="1" applyBorder="1" applyAlignment="1" applyProtection="1">
      <alignment horizontal="center" vertical="center"/>
    </xf>
    <xf numFmtId="49" fontId="15" fillId="2" borderId="104" xfId="18" applyNumberFormat="1" applyFont="1" applyFill="1" applyBorder="1" applyAlignment="1" applyProtection="1">
      <alignment horizontal="left" vertical="center" shrinkToFit="1"/>
    </xf>
    <xf numFmtId="38" fontId="15" fillId="2" borderId="104" xfId="5" applyFont="1" applyFill="1" applyBorder="1" applyAlignment="1" applyProtection="1">
      <alignment horizontal="right" vertical="center"/>
    </xf>
    <xf numFmtId="176" fontId="15" fillId="2" borderId="104" xfId="6" applyNumberFormat="1" applyFont="1" applyFill="1" applyBorder="1" applyProtection="1">
      <alignment vertical="center"/>
    </xf>
    <xf numFmtId="38" fontId="15" fillId="2" borderId="105" xfId="5" applyFont="1" applyFill="1" applyBorder="1" applyAlignment="1" applyProtection="1">
      <alignment vertical="center"/>
    </xf>
    <xf numFmtId="38" fontId="15" fillId="3" borderId="104" xfId="6" applyFont="1" applyFill="1" applyBorder="1" applyProtection="1">
      <alignment vertical="center"/>
    </xf>
    <xf numFmtId="38" fontId="26" fillId="2" borderId="104" xfId="6" applyFont="1" applyFill="1" applyBorder="1" applyProtection="1">
      <alignment vertical="center"/>
    </xf>
    <xf numFmtId="0" fontId="6" fillId="2" borderId="0" xfId="22" applyFont="1" applyFill="1" applyAlignment="1" applyProtection="1">
      <alignment vertical="center"/>
    </xf>
    <xf numFmtId="181" fontId="6" fillId="2" borderId="0" xfId="5" applyNumberFormat="1" applyFont="1" applyFill="1" applyBorder="1" applyAlignment="1" applyProtection="1">
      <alignment horizontal="right" vertical="center"/>
    </xf>
    <xf numFmtId="49" fontId="15" fillId="2" borderId="106" xfId="18" applyNumberFormat="1" applyFont="1" applyFill="1" applyBorder="1" applyAlignment="1" applyProtection="1">
      <alignment horizontal="center" vertical="center"/>
    </xf>
    <xf numFmtId="49" fontId="15" fillId="2" borderId="106" xfId="18" applyNumberFormat="1" applyFont="1" applyFill="1" applyBorder="1" applyAlignment="1" applyProtection="1">
      <alignment horizontal="left" vertical="center" shrinkToFit="1"/>
    </xf>
    <xf numFmtId="38" fontId="15" fillId="2" borderId="106" xfId="5" applyFont="1" applyFill="1" applyBorder="1" applyAlignment="1" applyProtection="1">
      <alignment horizontal="right" vertical="center"/>
    </xf>
    <xf numFmtId="176" fontId="15" fillId="2" borderId="106" xfId="6" applyNumberFormat="1" applyFont="1" applyFill="1" applyBorder="1" applyProtection="1">
      <alignment vertical="center"/>
    </xf>
    <xf numFmtId="38" fontId="15" fillId="2" borderId="107" xfId="5" applyFont="1" applyFill="1" applyBorder="1" applyAlignment="1" applyProtection="1">
      <alignment vertical="center"/>
    </xf>
    <xf numFmtId="38" fontId="15" fillId="3" borderId="106" xfId="6" applyFont="1" applyFill="1" applyBorder="1" applyProtection="1">
      <alignment vertical="center"/>
    </xf>
    <xf numFmtId="38" fontId="26" fillId="2" borderId="106" xfId="6" applyFont="1" applyFill="1" applyBorder="1" applyProtection="1">
      <alignment vertical="center"/>
    </xf>
    <xf numFmtId="179" fontId="6" fillId="2" borderId="97" xfId="6" applyNumberFormat="1" applyFont="1" applyFill="1" applyBorder="1" applyProtection="1">
      <alignment vertical="center"/>
    </xf>
    <xf numFmtId="178" fontId="6" fillId="2" borderId="97" xfId="7" applyNumberFormat="1" applyFont="1" applyFill="1" applyBorder="1" applyAlignment="1" applyProtection="1">
      <alignment horizontal="right" vertical="center"/>
    </xf>
    <xf numFmtId="38" fontId="6" fillId="2" borderId="41" xfId="11" applyFont="1" applyFill="1" applyBorder="1" applyAlignment="1" applyProtection="1">
      <alignment horizontal="right" vertical="center"/>
    </xf>
    <xf numFmtId="178" fontId="6" fillId="2" borderId="41" xfId="7" applyNumberFormat="1" applyFont="1" applyFill="1" applyBorder="1" applyAlignment="1" applyProtection="1">
      <alignment horizontal="right" vertical="center"/>
    </xf>
    <xf numFmtId="38" fontId="6" fillId="2" borderId="41" xfId="7" applyFont="1" applyFill="1" applyBorder="1" applyAlignment="1" applyProtection="1">
      <alignment horizontal="right" vertical="center"/>
    </xf>
    <xf numFmtId="38" fontId="6" fillId="2" borderId="32" xfId="7" applyFont="1" applyFill="1" applyBorder="1" applyAlignment="1" applyProtection="1">
      <alignment horizontal="right" vertical="center"/>
    </xf>
    <xf numFmtId="0" fontId="6" fillId="2" borderId="12" xfId="22" applyFont="1" applyFill="1" applyBorder="1" applyAlignment="1" applyProtection="1">
      <alignment horizontal="center" vertical="center"/>
    </xf>
    <xf numFmtId="0" fontId="6" fillId="2" borderId="12" xfId="22" applyFont="1" applyFill="1" applyBorder="1" applyAlignment="1" applyProtection="1">
      <alignment vertical="center"/>
    </xf>
    <xf numFmtId="0" fontId="15" fillId="2" borderId="106" xfId="22" applyFont="1" applyFill="1" applyBorder="1" applyAlignment="1" applyProtection="1">
      <alignment horizontal="center" vertical="center"/>
    </xf>
    <xf numFmtId="0" fontId="15" fillId="2" borderId="106" xfId="22" applyFont="1" applyFill="1" applyBorder="1" applyAlignment="1" applyProtection="1">
      <alignment vertical="center" shrinkToFit="1"/>
    </xf>
    <xf numFmtId="0" fontId="6" fillId="2" borderId="11" xfId="22" applyFont="1" applyFill="1" applyBorder="1" applyAlignment="1" applyProtection="1">
      <alignment horizontal="center" vertical="center"/>
    </xf>
    <xf numFmtId="0" fontId="6" fillId="2" borderId="11" xfId="22" applyFont="1" applyFill="1" applyBorder="1" applyAlignment="1" applyProtection="1">
      <alignment vertical="center"/>
    </xf>
    <xf numFmtId="176" fontId="6" fillId="2" borderId="43" xfId="6" applyNumberFormat="1" applyFont="1" applyFill="1" applyBorder="1" applyProtection="1">
      <alignment vertical="center"/>
    </xf>
    <xf numFmtId="176" fontId="6" fillId="2" borderId="37" xfId="6" applyNumberFormat="1" applyFont="1" applyFill="1" applyBorder="1" applyProtection="1">
      <alignment vertical="center"/>
    </xf>
    <xf numFmtId="181" fontId="6" fillId="2" borderId="98" xfId="7" applyNumberFormat="1" applyFont="1" applyFill="1" applyBorder="1" applyAlignment="1" applyProtection="1">
      <alignment vertical="center"/>
    </xf>
    <xf numFmtId="176" fontId="6" fillId="2" borderId="39" xfId="6" applyNumberFormat="1" applyFont="1" applyFill="1" applyBorder="1" applyProtection="1">
      <alignment vertical="center"/>
    </xf>
    <xf numFmtId="181" fontId="6" fillId="2" borderId="39" xfId="7" applyNumberFormat="1" applyFont="1" applyFill="1" applyBorder="1" applyAlignment="1" applyProtection="1">
      <alignment vertical="center"/>
    </xf>
    <xf numFmtId="38" fontId="6" fillId="2" borderId="39" xfId="7" applyFont="1" applyFill="1" applyBorder="1" applyAlignment="1" applyProtection="1">
      <alignment vertical="center"/>
    </xf>
    <xf numFmtId="38" fontId="6" fillId="2" borderId="25" xfId="7" applyFont="1" applyFill="1" applyBorder="1" applyAlignment="1" applyProtection="1">
      <alignment vertical="center"/>
    </xf>
    <xf numFmtId="181" fontId="6" fillId="2" borderId="49" xfId="5" applyNumberFormat="1" applyFont="1" applyFill="1" applyBorder="1" applyAlignment="1" applyProtection="1">
      <alignment horizontal="right" vertical="center"/>
    </xf>
    <xf numFmtId="181" fontId="6" fillId="2" borderId="46" xfId="6" applyNumberFormat="1" applyFont="1" applyFill="1" applyBorder="1" applyAlignment="1" applyProtection="1">
      <alignment horizontal="right" vertical="center"/>
    </xf>
    <xf numFmtId="38" fontId="6" fillId="2" borderId="43" xfId="5" applyFont="1" applyFill="1" applyBorder="1" applyAlignment="1" applyProtection="1">
      <alignment horizontal="right" vertical="center"/>
    </xf>
    <xf numFmtId="38" fontId="6" fillId="2" borderId="37" xfId="5" applyFont="1" applyFill="1" applyBorder="1" applyAlignment="1" applyProtection="1">
      <alignment horizontal="right" vertical="center"/>
    </xf>
    <xf numFmtId="176" fontId="6" fillId="4" borderId="10" xfId="6" applyNumberFormat="1" applyFont="1" applyFill="1" applyBorder="1" applyProtection="1">
      <alignment vertical="center"/>
    </xf>
    <xf numFmtId="176" fontId="6" fillId="4" borderId="11" xfId="6" applyNumberFormat="1" applyFont="1" applyFill="1" applyBorder="1" applyProtection="1">
      <alignment vertical="center"/>
    </xf>
    <xf numFmtId="176" fontId="6" fillId="2" borderId="11" xfId="6" applyNumberFormat="1" applyFont="1" applyFill="1" applyBorder="1" applyProtection="1">
      <alignment vertical="center"/>
    </xf>
    <xf numFmtId="183" fontId="6" fillId="2" borderId="11" xfId="6" applyNumberFormat="1" applyFont="1" applyFill="1" applyBorder="1" applyProtection="1">
      <alignment vertical="center"/>
    </xf>
    <xf numFmtId="176" fontId="6" fillId="2" borderId="9" xfId="6" applyNumberFormat="1" applyFont="1" applyFill="1" applyBorder="1" applyProtection="1">
      <alignment vertical="center"/>
    </xf>
    <xf numFmtId="179" fontId="6" fillId="2" borderId="98" xfId="6" applyNumberFormat="1" applyFont="1" applyFill="1" applyBorder="1" applyProtection="1">
      <alignment vertical="center"/>
    </xf>
    <xf numFmtId="38" fontId="6" fillId="2" borderId="25" xfId="6" applyFont="1" applyFill="1" applyBorder="1" applyProtection="1">
      <alignment vertical="center"/>
    </xf>
    <xf numFmtId="190" fontId="6" fillId="2" borderId="39" xfId="1" applyNumberFormat="1" applyFont="1" applyFill="1" applyBorder="1" applyAlignment="1" applyProtection="1">
      <alignment vertical="center"/>
    </xf>
    <xf numFmtId="176" fontId="6" fillId="2" borderId="101" xfId="6" applyNumberFormat="1" applyFont="1" applyFill="1" applyBorder="1" applyProtection="1">
      <alignment vertical="center"/>
    </xf>
    <xf numFmtId="181" fontId="6" fillId="2" borderId="25" xfId="5" applyNumberFormat="1" applyFont="1" applyFill="1" applyBorder="1" applyAlignment="1" applyProtection="1">
      <alignment vertical="center"/>
    </xf>
    <xf numFmtId="38" fontId="6" fillId="2" borderId="11" xfId="6" applyFont="1" applyFill="1" applyBorder="1" applyProtection="1">
      <alignment vertical="center"/>
    </xf>
    <xf numFmtId="182" fontId="6" fillId="2" borderId="9" xfId="6" applyNumberFormat="1" applyFont="1" applyFill="1" applyBorder="1" applyProtection="1">
      <alignment vertical="center"/>
    </xf>
    <xf numFmtId="38" fontId="6" fillId="2" borderId="11" xfId="5" applyFont="1" applyFill="1" applyBorder="1" applyAlignment="1" applyProtection="1">
      <alignment vertical="center"/>
    </xf>
    <xf numFmtId="38" fontId="6" fillId="2" borderId="25" xfId="5" applyFont="1" applyFill="1" applyBorder="1" applyAlignment="1" applyProtection="1">
      <alignment vertical="center"/>
    </xf>
    <xf numFmtId="190" fontId="6" fillId="2" borderId="9" xfId="1" applyNumberFormat="1" applyFont="1" applyFill="1" applyBorder="1" applyAlignment="1" applyProtection="1">
      <alignment vertical="center"/>
    </xf>
    <xf numFmtId="38" fontId="6" fillId="2" borderId="46" xfId="5" applyFont="1" applyFill="1" applyBorder="1" applyAlignment="1" applyProtection="1">
      <alignment vertical="center"/>
    </xf>
    <xf numFmtId="181" fontId="6" fillId="2" borderId="46" xfId="5" applyNumberFormat="1" applyFont="1" applyFill="1" applyBorder="1" applyAlignment="1" applyProtection="1">
      <alignment vertical="center"/>
    </xf>
    <xf numFmtId="38" fontId="6" fillId="2" borderId="52" xfId="5" applyFont="1" applyFill="1" applyBorder="1" applyAlignment="1" applyProtection="1">
      <alignment vertical="center"/>
    </xf>
    <xf numFmtId="38" fontId="6" fillId="2" borderId="37" xfId="5" applyFont="1" applyFill="1" applyBorder="1" applyAlignment="1" applyProtection="1">
      <alignment vertical="center"/>
    </xf>
    <xf numFmtId="38" fontId="6" fillId="4" borderId="9" xfId="5" applyFont="1" applyFill="1" applyBorder="1" applyAlignment="1" applyProtection="1">
      <alignment vertical="center"/>
    </xf>
    <xf numFmtId="38" fontId="6" fillId="2" borderId="9" xfId="6" applyFont="1" applyFill="1" applyBorder="1" applyProtection="1">
      <alignment vertical="center"/>
    </xf>
    <xf numFmtId="38" fontId="6" fillId="3" borderId="11" xfId="6" applyFont="1" applyFill="1" applyBorder="1" applyProtection="1">
      <alignment vertical="center"/>
    </xf>
    <xf numFmtId="0" fontId="15" fillId="2" borderId="108" xfId="22" applyFont="1" applyFill="1" applyBorder="1" applyAlignment="1" applyProtection="1">
      <alignment horizontal="center" vertical="center"/>
    </xf>
    <xf numFmtId="0" fontId="15" fillId="2" borderId="108" xfId="22" applyFont="1" applyFill="1" applyBorder="1" applyAlignment="1" applyProtection="1">
      <alignment vertical="center" shrinkToFit="1"/>
    </xf>
    <xf numFmtId="38" fontId="15" fillId="2" borderId="108" xfId="5" applyFont="1" applyFill="1" applyBorder="1" applyAlignment="1" applyProtection="1">
      <alignment horizontal="right" vertical="center"/>
    </xf>
    <xf numFmtId="176" fontId="15" fillId="2" borderId="108" xfId="6" applyNumberFormat="1" applyFont="1" applyFill="1" applyBorder="1" applyProtection="1">
      <alignment vertical="center"/>
    </xf>
    <xf numFmtId="38" fontId="15" fillId="2" borderId="109" xfId="5" applyFont="1" applyFill="1" applyBorder="1" applyAlignment="1" applyProtection="1">
      <alignment vertical="center"/>
    </xf>
    <xf numFmtId="38" fontId="15" fillId="3" borderId="108" xfId="6" applyFont="1" applyFill="1" applyBorder="1" applyProtection="1">
      <alignment vertical="center"/>
    </xf>
    <xf numFmtId="38" fontId="26" fillId="2" borderId="108" xfId="6" applyFont="1" applyFill="1" applyBorder="1" applyProtection="1">
      <alignment vertical="center"/>
    </xf>
    <xf numFmtId="38" fontId="6" fillId="2" borderId="0" xfId="6" applyFont="1" applyFill="1" applyProtection="1">
      <alignment vertical="center"/>
    </xf>
    <xf numFmtId="181" fontId="6" fillId="2" borderId="0" xfId="7" applyNumberFormat="1" applyFont="1" applyFill="1" applyBorder="1" applyAlignment="1" applyProtection="1">
      <alignment vertical="center"/>
    </xf>
    <xf numFmtId="176" fontId="6" fillId="2" borderId="0" xfId="6" applyNumberFormat="1" applyFont="1" applyFill="1" applyBorder="1" applyProtection="1">
      <alignment vertical="center"/>
    </xf>
    <xf numFmtId="38" fontId="6" fillId="2" borderId="0" xfId="7" applyFont="1" applyFill="1" applyBorder="1" applyAlignment="1" applyProtection="1">
      <alignment vertical="center"/>
    </xf>
    <xf numFmtId="38" fontId="6" fillId="2" borderId="0" xfId="5" applyFont="1" applyFill="1" applyAlignment="1" applyProtection="1">
      <alignment vertical="center"/>
    </xf>
    <xf numFmtId="181" fontId="6" fillId="2" borderId="0" xfId="6" applyNumberFormat="1" applyFont="1" applyFill="1" applyAlignment="1" applyProtection="1">
      <alignment horizontal="right" vertical="center"/>
    </xf>
    <xf numFmtId="176" fontId="6" fillId="2" borderId="0" xfId="6" applyNumberFormat="1" applyFont="1" applyFill="1" applyProtection="1">
      <alignment vertical="center"/>
    </xf>
    <xf numFmtId="183" fontId="6" fillId="2" borderId="0" xfId="6" applyNumberFormat="1" applyFont="1" applyFill="1" applyProtection="1">
      <alignment vertical="center"/>
    </xf>
    <xf numFmtId="179" fontId="6" fillId="2" borderId="0" xfId="6" applyNumberFormat="1" applyFont="1" applyFill="1" applyProtection="1">
      <alignment vertical="center"/>
    </xf>
    <xf numFmtId="176" fontId="6" fillId="2" borderId="13" xfId="6" applyNumberFormat="1" applyFont="1" applyFill="1" applyBorder="1" applyProtection="1">
      <alignment vertical="center"/>
    </xf>
    <xf numFmtId="190" fontId="6" fillId="2" borderId="13" xfId="1" applyNumberFormat="1" applyFont="1" applyFill="1" applyBorder="1" applyAlignment="1" applyProtection="1">
      <alignment vertical="center"/>
    </xf>
    <xf numFmtId="176" fontId="6" fillId="2" borderId="0" xfId="22" applyNumberFormat="1" applyFont="1" applyFill="1" applyAlignment="1" applyProtection="1">
      <alignment vertical="center"/>
    </xf>
    <xf numFmtId="181" fontId="6" fillId="2" borderId="0" xfId="5" applyNumberFormat="1" applyFont="1" applyFill="1" applyAlignment="1" applyProtection="1">
      <alignment vertical="center"/>
    </xf>
    <xf numFmtId="182" fontId="6" fillId="2" borderId="0" xfId="6" applyNumberFormat="1" applyFont="1" applyFill="1" applyProtection="1">
      <alignment vertical="center"/>
    </xf>
    <xf numFmtId="190" fontId="6" fillId="2" borderId="0" xfId="1" applyNumberFormat="1" applyFont="1" applyFill="1" applyAlignment="1" applyProtection="1">
      <alignment vertical="center"/>
    </xf>
    <xf numFmtId="0" fontId="15" fillId="2" borderId="0" xfId="22" applyFont="1" applyFill="1" applyAlignment="1" applyProtection="1">
      <alignment vertical="center"/>
    </xf>
    <xf numFmtId="38" fontId="15" fillId="2" borderId="0" xfId="5" applyFont="1" applyFill="1" applyAlignment="1" applyProtection="1">
      <alignment horizontal="right" vertical="center"/>
    </xf>
    <xf numFmtId="176" fontId="15" fillId="2" borderId="0" xfId="6" applyNumberFormat="1" applyFont="1" applyFill="1" applyProtection="1">
      <alignment vertical="center"/>
    </xf>
    <xf numFmtId="38" fontId="15" fillId="2" borderId="0" xfId="5" applyFont="1" applyFill="1" applyAlignment="1" applyProtection="1">
      <alignment vertical="center"/>
    </xf>
    <xf numFmtId="38" fontId="15" fillId="2" borderId="0" xfId="6" applyFont="1" applyFill="1" applyProtection="1">
      <alignment vertical="center"/>
    </xf>
    <xf numFmtId="38" fontId="26" fillId="2" borderId="0" xfId="6" applyFont="1" applyFill="1" applyProtection="1">
      <alignment vertical="center"/>
    </xf>
    <xf numFmtId="38" fontId="6" fillId="2" borderId="0" xfId="7" applyFont="1" applyFill="1" applyBorder="1" applyAlignment="1" applyProtection="1"/>
    <xf numFmtId="0" fontId="15" fillId="2" borderId="0" xfId="22" applyFont="1" applyFill="1" applyAlignment="1" applyProtection="1">
      <alignment horizontal="center"/>
    </xf>
    <xf numFmtId="180" fontId="6" fillId="2" borderId="0" xfId="5" applyNumberFormat="1" applyFont="1" applyFill="1" applyAlignment="1" applyProtection="1"/>
    <xf numFmtId="0" fontId="15" fillId="0" borderId="0" xfId="0" applyFont="1" applyBorder="1" applyAlignment="1" applyProtection="1">
      <alignment vertical="top"/>
      <protection locked="0"/>
    </xf>
    <xf numFmtId="38" fontId="6" fillId="0" borderId="12" xfId="45" applyFont="1" applyFill="1" applyBorder="1" applyAlignment="1">
      <alignment horizontal="right" shrinkToFit="1"/>
    </xf>
    <xf numFmtId="38" fontId="6" fillId="0" borderId="12" xfId="45" applyFont="1" applyFill="1" applyBorder="1" applyProtection="1">
      <protection locked="0"/>
    </xf>
    <xf numFmtId="0" fontId="10" fillId="0" borderId="0" xfId="0" applyFont="1"/>
    <xf numFmtId="38" fontId="57" fillId="0" borderId="12" xfId="45" applyFont="1" applyFill="1" applyBorder="1" applyAlignment="1">
      <alignment horizontal="right" shrinkToFit="1"/>
    </xf>
    <xf numFmtId="38" fontId="57" fillId="0" borderId="12" xfId="45" applyFont="1" applyFill="1" applyBorder="1" applyProtection="1">
      <protection locked="0"/>
    </xf>
    <xf numFmtId="0" fontId="6" fillId="0" borderId="8" xfId="0" applyFont="1" applyBorder="1" applyAlignment="1">
      <alignment horizontal="left"/>
    </xf>
    <xf numFmtId="38" fontId="6" fillId="0" borderId="8" xfId="45" applyFont="1" applyFill="1" applyBorder="1"/>
    <xf numFmtId="38" fontId="6" fillId="0" borderId="0" xfId="0" applyNumberFormat="1" applyFont="1"/>
    <xf numFmtId="38" fontId="6" fillId="0" borderId="1" xfId="45" applyFont="1" applyFill="1" applyBorder="1"/>
    <xf numFmtId="38" fontId="6" fillId="0" borderId="21" xfId="45" applyFont="1" applyFill="1" applyBorder="1" applyAlignment="1">
      <alignment horizontal="right" shrinkToFit="1"/>
    </xf>
    <xf numFmtId="38" fontId="6" fillId="0" borderId="11" xfId="45" applyFont="1" applyFill="1" applyBorder="1" applyAlignment="1">
      <alignment horizontal="right" shrinkToFit="1"/>
    </xf>
    <xf numFmtId="38" fontId="6" fillId="0" borderId="8" xfId="45" applyFont="1" applyFill="1" applyBorder="1" applyProtection="1">
      <protection locked="0"/>
    </xf>
    <xf numFmtId="0" fontId="6" fillId="0" borderId="8" xfId="0" applyFont="1" applyBorder="1"/>
    <xf numFmtId="38" fontId="6" fillId="0" borderId="8" xfId="45" applyFont="1" applyFill="1" applyBorder="1" applyAlignment="1">
      <alignment horizontal="right"/>
    </xf>
    <xf numFmtId="38" fontId="6" fillId="0" borderId="0" xfId="45" applyFont="1" applyFill="1" applyBorder="1" applyAlignment="1">
      <alignment horizontal="right"/>
    </xf>
    <xf numFmtId="0" fontId="10" fillId="0" borderId="0" xfId="0" applyFont="1" applyFill="1" applyAlignment="1">
      <alignment horizontal="center" vertical="center"/>
    </xf>
    <xf numFmtId="38" fontId="10" fillId="0" borderId="0" xfId="11" applyFont="1" applyFill="1" applyAlignment="1">
      <alignment horizontal="center" vertical="center" wrapText="1"/>
    </xf>
    <xf numFmtId="38" fontId="10" fillId="0" borderId="0" xfId="11" applyFont="1" applyFill="1" applyBorder="1" applyAlignment="1">
      <alignment horizontal="center" vertical="center"/>
    </xf>
    <xf numFmtId="38" fontId="10" fillId="0" borderId="0" xfId="11" applyFont="1" applyFill="1" applyBorder="1" applyAlignment="1">
      <alignment horizontal="center" vertical="center" shrinkToFit="1"/>
    </xf>
    <xf numFmtId="38" fontId="10" fillId="0" borderId="0" xfId="7" applyFont="1" applyFill="1" applyBorder="1" applyAlignment="1">
      <alignment horizontal="center" vertical="center"/>
    </xf>
    <xf numFmtId="38" fontId="6" fillId="0" borderId="12" xfId="45" applyFont="1" applyFill="1" applyBorder="1" applyAlignment="1">
      <alignment horizontal="center" vertical="center" shrinkToFit="1"/>
    </xf>
    <xf numFmtId="38" fontId="6" fillId="0" borderId="8" xfId="45" applyFont="1" applyFill="1" applyBorder="1" applyAlignment="1" applyProtection="1">
      <alignment horizontal="right" vertical="center"/>
      <protection locked="0"/>
    </xf>
    <xf numFmtId="0" fontId="6" fillId="0" borderId="12" xfId="0" applyFont="1" applyBorder="1" applyAlignment="1">
      <alignment horizontal="center" vertical="center" shrinkToFit="1"/>
    </xf>
    <xf numFmtId="38" fontId="10" fillId="0" borderId="21" xfId="45" applyFont="1" applyFill="1" applyBorder="1" applyAlignment="1">
      <alignment horizontal="center" vertical="center" wrapText="1"/>
    </xf>
    <xf numFmtId="38" fontId="10" fillId="0" borderId="12" xfId="45" applyFont="1" applyFill="1" applyBorder="1" applyAlignment="1">
      <alignment horizontal="center" vertical="center" wrapText="1"/>
    </xf>
    <xf numFmtId="38" fontId="10" fillId="0" borderId="11" xfId="45" applyFont="1" applyFill="1" applyBorder="1" applyAlignment="1">
      <alignment horizontal="center" vertical="center" wrapText="1"/>
    </xf>
    <xf numFmtId="38" fontId="6" fillId="0" borderId="12" xfId="11" applyFont="1" applyFill="1" applyBorder="1" applyAlignment="1">
      <alignment horizontal="center" vertical="center" shrinkToFit="1"/>
    </xf>
    <xf numFmtId="3" fontId="6" fillId="0" borderId="14" xfId="11" applyNumberFormat="1" applyFont="1" applyFill="1" applyBorder="1" applyAlignment="1">
      <alignment horizontal="center"/>
    </xf>
    <xf numFmtId="38" fontId="28" fillId="3" borderId="44" xfId="6" applyFont="1" applyFill="1" applyBorder="1" applyAlignment="1">
      <alignment horizontal="center" vertical="top" wrapText="1"/>
    </xf>
    <xf numFmtId="38" fontId="28" fillId="3" borderId="42" xfId="6" applyFont="1" applyFill="1" applyBorder="1" applyAlignment="1">
      <alignment horizontal="center" vertical="top" wrapText="1"/>
    </xf>
    <xf numFmtId="0" fontId="28" fillId="2" borderId="4" xfId="22" applyFont="1" applyFill="1" applyBorder="1" applyAlignment="1" applyProtection="1">
      <alignment horizontal="left" vertical="top" wrapText="1"/>
      <protection locked="0"/>
    </xf>
    <xf numFmtId="0" fontId="28" fillId="2" borderId="3" xfId="22" applyFont="1" applyFill="1" applyBorder="1" applyAlignment="1" applyProtection="1">
      <alignment horizontal="left" vertical="top" wrapText="1"/>
      <protection locked="0"/>
    </xf>
    <xf numFmtId="0" fontId="28" fillId="2" borderId="18" xfId="22" applyFont="1" applyFill="1" applyBorder="1" applyAlignment="1" applyProtection="1">
      <alignment horizontal="left" vertical="top" wrapText="1"/>
      <protection locked="0"/>
    </xf>
    <xf numFmtId="0" fontId="28" fillId="2" borderId="2" xfId="22" applyFont="1" applyFill="1" applyBorder="1" applyAlignment="1" applyProtection="1">
      <alignment horizontal="left" vertical="top" wrapText="1"/>
      <protection locked="0"/>
    </xf>
    <xf numFmtId="0" fontId="28" fillId="2" borderId="9" xfId="22" applyFont="1" applyFill="1" applyBorder="1" applyAlignment="1" applyProtection="1">
      <alignment horizontal="left" vertical="top" wrapText="1"/>
      <protection locked="0"/>
    </xf>
    <xf numFmtId="0" fontId="28" fillId="2" borderId="10" xfId="22" applyFont="1" applyFill="1" applyBorder="1" applyAlignment="1" applyProtection="1">
      <alignment horizontal="left" vertical="top" wrapText="1"/>
      <protection locked="0"/>
    </xf>
    <xf numFmtId="0" fontId="51" fillId="0" borderId="0" xfId="0" applyFont="1" applyAlignment="1" applyProtection="1">
      <alignment horizontal="left" indent="1"/>
      <protection locked="0"/>
    </xf>
    <xf numFmtId="0" fontId="28" fillId="0" borderId="0" xfId="0" applyFont="1" applyBorder="1" applyAlignment="1">
      <alignment horizontal="left" vertical="center"/>
    </xf>
    <xf numFmtId="0" fontId="44" fillId="0" borderId="0" xfId="0" applyFont="1" applyBorder="1" applyAlignment="1">
      <alignment horizontal="left" vertical="center"/>
    </xf>
    <xf numFmtId="38" fontId="37" fillId="4" borderId="22" xfId="6" applyFont="1" applyFill="1" applyBorder="1" applyAlignment="1">
      <alignment horizontal="center" vertical="top" wrapText="1"/>
    </xf>
    <xf numFmtId="38" fontId="37" fillId="4" borderId="24" xfId="6" applyFont="1" applyFill="1" applyBorder="1" applyAlignment="1">
      <alignment horizontal="center" vertical="top" wrapText="1"/>
    </xf>
    <xf numFmtId="38" fontId="41" fillId="5" borderId="158" xfId="10" applyFont="1" applyFill="1" applyBorder="1" applyAlignment="1">
      <alignment horizontal="right" vertical="center"/>
    </xf>
    <xf numFmtId="38" fontId="41" fillId="5" borderId="159" xfId="10" applyFont="1" applyFill="1" applyBorder="1" applyAlignment="1">
      <alignment horizontal="right" vertical="center"/>
    </xf>
    <xf numFmtId="0" fontId="39" fillId="5" borderId="33" xfId="22" applyFont="1" applyFill="1" applyBorder="1" applyAlignment="1">
      <alignment horizontal="left" vertical="center"/>
    </xf>
    <xf numFmtId="0" fontId="39" fillId="5" borderId="2" xfId="22" applyFont="1" applyFill="1" applyBorder="1" applyAlignment="1">
      <alignment horizontal="left" vertical="center"/>
    </xf>
    <xf numFmtId="0" fontId="39" fillId="5" borderId="36" xfId="22" applyFont="1" applyFill="1" applyBorder="1" applyAlignment="1">
      <alignment horizontal="left" vertical="center"/>
    </xf>
    <xf numFmtId="0" fontId="39" fillId="5" borderId="65" xfId="22" applyFont="1" applyFill="1" applyBorder="1" applyAlignment="1">
      <alignment horizontal="left" vertical="center"/>
    </xf>
    <xf numFmtId="0" fontId="15" fillId="0" borderId="21" xfId="34" applyFont="1" applyBorder="1" applyAlignment="1">
      <alignment horizontal="left" vertical="top" wrapText="1"/>
    </xf>
    <xf numFmtId="0" fontId="15" fillId="0" borderId="12" xfId="34" applyFont="1" applyBorder="1" applyAlignment="1">
      <alignment horizontal="left" vertical="top" wrapText="1"/>
    </xf>
    <xf numFmtId="0" fontId="33" fillId="0" borderId="11" xfId="34" applyFont="1" applyBorder="1" applyAlignment="1">
      <alignment horizontal="left" vertical="top" wrapText="1"/>
    </xf>
    <xf numFmtId="0" fontId="15" fillId="0" borderId="11" xfId="34" applyFont="1" applyBorder="1" applyAlignment="1">
      <alignment horizontal="left" vertical="top" wrapText="1"/>
    </xf>
    <xf numFmtId="0" fontId="15" fillId="0" borderId="21" xfId="34" applyFont="1" applyBorder="1" applyAlignment="1">
      <alignment horizontal="left" vertical="center" wrapText="1"/>
    </xf>
    <xf numFmtId="0" fontId="15" fillId="0" borderId="12" xfId="34" applyFont="1" applyBorder="1" applyAlignment="1">
      <alignment horizontal="left" vertical="center" wrapText="1"/>
    </xf>
    <xf numFmtId="0" fontId="36" fillId="0" borderId="0" xfId="34" applyFont="1" applyAlignment="1">
      <alignment horizontal="center"/>
    </xf>
    <xf numFmtId="0" fontId="20" fillId="0" borderId="0" xfId="34" applyFont="1" applyAlignment="1">
      <alignment horizontal="center"/>
    </xf>
    <xf numFmtId="0" fontId="6" fillId="0" borderId="5" xfId="34" applyFont="1" applyBorder="1" applyAlignment="1">
      <alignment horizontal="center" vertical="center" shrinkToFit="1"/>
    </xf>
    <xf numFmtId="0" fontId="6" fillId="0" borderId="7" xfId="34" applyFont="1" applyBorder="1" applyAlignment="1">
      <alignment horizontal="center" vertical="center" shrinkToFit="1"/>
    </xf>
    <xf numFmtId="0" fontId="6" fillId="0" borderId="5" xfId="34" applyFont="1" applyBorder="1" applyAlignment="1">
      <alignment horizontal="center" vertical="center"/>
    </xf>
    <xf numFmtId="0" fontId="6" fillId="0" borderId="6" xfId="34" applyFont="1" applyBorder="1" applyAlignment="1">
      <alignment horizontal="center" vertical="center"/>
    </xf>
    <xf numFmtId="0" fontId="6" fillId="0" borderId="7" xfId="34" applyFont="1" applyBorder="1" applyAlignment="1">
      <alignment horizontal="center" vertical="center"/>
    </xf>
    <xf numFmtId="0" fontId="6" fillId="0" borderId="21" xfId="34" applyFont="1" applyBorder="1" applyAlignment="1">
      <alignment horizontal="center" vertical="center" wrapText="1"/>
    </xf>
    <xf numFmtId="0" fontId="6" fillId="0" borderId="12" xfId="34" applyFont="1" applyBorder="1" applyAlignment="1">
      <alignment horizontal="center" vertical="center"/>
    </xf>
    <xf numFmtId="49" fontId="6" fillId="0" borderId="8" xfId="34" applyNumberFormat="1" applyFont="1" applyBorder="1" applyAlignment="1">
      <alignment horizontal="center" vertical="center" wrapText="1"/>
    </xf>
    <xf numFmtId="49" fontId="6" fillId="0" borderId="21" xfId="34" applyNumberFormat="1" applyFont="1" applyBorder="1" applyAlignment="1">
      <alignment horizontal="center" vertical="center"/>
    </xf>
    <xf numFmtId="0" fontId="6" fillId="0" borderId="8" xfId="34" applyFont="1" applyBorder="1" applyAlignment="1">
      <alignment horizontal="center" vertical="center"/>
    </xf>
    <xf numFmtId="0" fontId="6" fillId="0" borderId="21" xfId="34" applyFont="1" applyBorder="1" applyAlignment="1">
      <alignment vertical="center"/>
    </xf>
    <xf numFmtId="49" fontId="6" fillId="0" borderId="4" xfId="34" applyNumberFormat="1" applyFont="1" applyBorder="1" applyAlignment="1">
      <alignment horizontal="center" vertical="center" wrapText="1"/>
    </xf>
    <xf numFmtId="0" fontId="6" fillId="0" borderId="13" xfId="34" applyFont="1" applyBorder="1" applyAlignment="1">
      <alignment horizontal="center" vertical="center" wrapText="1"/>
    </xf>
    <xf numFmtId="0" fontId="6" fillId="0" borderId="6" xfId="34" applyFont="1" applyBorder="1" applyAlignment="1">
      <alignment horizontal="center" vertical="center" shrinkToFit="1"/>
    </xf>
    <xf numFmtId="0" fontId="15" fillId="0" borderId="11" xfId="34" applyFont="1" applyBorder="1" applyAlignment="1">
      <alignment horizontal="left" vertical="center" wrapText="1"/>
    </xf>
    <xf numFmtId="38" fontId="6" fillId="2" borderId="5" xfId="6" applyFont="1" applyFill="1" applyBorder="1" applyAlignment="1" applyProtection="1">
      <alignment horizontal="center" vertical="top"/>
    </xf>
    <xf numFmtId="38" fontId="6" fillId="2" borderId="7" xfId="6" applyFont="1" applyFill="1" applyBorder="1" applyAlignment="1" applyProtection="1">
      <alignment horizontal="center" vertical="top"/>
    </xf>
    <xf numFmtId="176" fontId="6" fillId="2" borderId="7" xfId="22" applyNumberFormat="1" applyFont="1" applyFill="1" applyBorder="1" applyAlignment="1" applyProtection="1">
      <alignment horizontal="center" vertical="top" wrapText="1"/>
    </xf>
    <xf numFmtId="176" fontId="6" fillId="2" borderId="8" xfId="22" applyNumberFormat="1" applyFont="1" applyFill="1" applyBorder="1" applyAlignment="1" applyProtection="1">
      <alignment horizontal="center" vertical="top" wrapText="1"/>
    </xf>
    <xf numFmtId="176" fontId="6" fillId="2" borderId="21" xfId="22" applyNumberFormat="1" applyFont="1" applyFill="1" applyBorder="1" applyAlignment="1" applyProtection="1">
      <alignment horizontal="center" vertical="top" wrapText="1"/>
    </xf>
    <xf numFmtId="38" fontId="6" fillId="2" borderId="4" xfId="6" applyFont="1" applyFill="1" applyBorder="1" applyAlignment="1" applyProtection="1">
      <alignment horizontal="center" vertical="top" wrapText="1"/>
    </xf>
    <xf numFmtId="38" fontId="6" fillId="2" borderId="18" xfId="6" applyFont="1" applyFill="1" applyBorder="1" applyAlignment="1" applyProtection="1">
      <alignment horizontal="center" vertical="top" wrapText="1"/>
    </xf>
    <xf numFmtId="176" fontId="6" fillId="2" borderId="4" xfId="6" applyNumberFormat="1" applyFont="1" applyFill="1" applyBorder="1" applyAlignment="1" applyProtection="1">
      <alignment horizontal="center" vertical="top" wrapText="1"/>
    </xf>
    <xf numFmtId="176" fontId="6" fillId="2" borderId="3" xfId="6" applyNumberFormat="1" applyFont="1" applyFill="1" applyBorder="1" applyAlignment="1" applyProtection="1">
      <alignment horizontal="center" vertical="top" wrapText="1"/>
    </xf>
    <xf numFmtId="176" fontId="6" fillId="2" borderId="9" xfId="6" applyNumberFormat="1" applyFont="1" applyFill="1" applyBorder="1" applyAlignment="1" applyProtection="1">
      <alignment horizontal="center" vertical="top" wrapText="1"/>
    </xf>
    <xf numFmtId="176" fontId="6" fillId="2" borderId="10" xfId="6" applyNumberFormat="1" applyFont="1" applyFill="1" applyBorder="1" applyAlignment="1" applyProtection="1">
      <alignment horizontal="center" vertical="top" wrapText="1"/>
    </xf>
    <xf numFmtId="176" fontId="6" fillId="2" borderId="18" xfId="6" applyNumberFormat="1" applyFont="1" applyFill="1" applyBorder="1" applyAlignment="1" applyProtection="1">
      <alignment horizontal="center" vertical="top" wrapText="1"/>
    </xf>
    <xf numFmtId="176" fontId="6" fillId="2" borderId="2" xfId="6" applyNumberFormat="1" applyFont="1" applyFill="1" applyBorder="1" applyAlignment="1" applyProtection="1">
      <alignment horizontal="center" vertical="top" wrapText="1"/>
    </xf>
    <xf numFmtId="38" fontId="6" fillId="2" borderId="13" xfId="5" applyFont="1" applyFill="1" applyBorder="1" applyAlignment="1" applyProtection="1">
      <alignment horizontal="center" vertical="top" wrapText="1"/>
    </xf>
    <xf numFmtId="38" fontId="6" fillId="2" borderId="1" xfId="5" applyFont="1" applyFill="1" applyBorder="1" applyAlignment="1" applyProtection="1">
      <alignment horizontal="center" vertical="top" wrapText="1"/>
    </xf>
    <xf numFmtId="38" fontId="6" fillId="2" borderId="4" xfId="6" applyFont="1" applyFill="1" applyBorder="1" applyAlignment="1" applyProtection="1">
      <alignment horizontal="center" vertical="top"/>
    </xf>
    <xf numFmtId="38" fontId="6" fillId="2" borderId="13" xfId="6" applyFont="1" applyFill="1" applyBorder="1" applyAlignment="1" applyProtection="1">
      <alignment horizontal="center" vertical="top"/>
    </xf>
    <xf numFmtId="38" fontId="6" fillId="2" borderId="3" xfId="6" applyFont="1" applyFill="1" applyBorder="1" applyAlignment="1" applyProtection="1">
      <alignment horizontal="center" vertical="top"/>
    </xf>
    <xf numFmtId="38" fontId="6" fillId="4" borderId="4" xfId="5" applyFont="1" applyFill="1" applyBorder="1" applyAlignment="1" applyProtection="1">
      <alignment horizontal="center" vertical="top" wrapText="1"/>
    </xf>
    <xf numFmtId="38" fontId="6" fillId="4" borderId="18" xfId="5" applyFont="1" applyFill="1" applyBorder="1" applyAlignment="1" applyProtection="1">
      <alignment horizontal="center" vertical="top"/>
    </xf>
    <xf numFmtId="176" fontId="6" fillId="4" borderId="21" xfId="6" applyNumberFormat="1" applyFont="1" applyFill="1" applyBorder="1" applyAlignment="1" applyProtection="1">
      <alignment horizontal="center" vertical="top" wrapText="1"/>
    </xf>
    <xf numFmtId="176" fontId="6" fillId="4" borderId="12" xfId="6" applyNumberFormat="1" applyFont="1" applyFill="1" applyBorder="1" applyAlignment="1" applyProtection="1">
      <alignment horizontal="center" vertical="top" wrapText="1"/>
    </xf>
    <xf numFmtId="38" fontId="6" fillId="4" borderId="12" xfId="5" applyFont="1" applyFill="1" applyBorder="1" applyAlignment="1" applyProtection="1">
      <alignment horizontal="center" vertical="top" wrapText="1"/>
    </xf>
    <xf numFmtId="179" fontId="6" fillId="2" borderId="5" xfId="22" applyNumberFormat="1" applyFont="1" applyFill="1" applyBorder="1" applyAlignment="1" applyProtection="1">
      <alignment horizontal="center" vertical="center" wrapText="1"/>
    </xf>
    <xf numFmtId="179" fontId="6" fillId="2" borderId="6" xfId="22" applyNumberFormat="1" applyFont="1" applyFill="1" applyBorder="1" applyAlignment="1" applyProtection="1">
      <alignment horizontal="center" vertical="center" wrapText="1"/>
    </xf>
    <xf numFmtId="176" fontId="6" fillId="2" borderId="99" xfId="6" applyNumberFormat="1" applyFont="1" applyFill="1" applyBorder="1" applyAlignment="1" applyProtection="1">
      <alignment horizontal="center" vertical="top" wrapText="1"/>
    </xf>
    <xf numFmtId="176" fontId="6" fillId="2" borderId="38" xfId="6" applyNumberFormat="1" applyFont="1" applyFill="1" applyBorder="1" applyAlignment="1" applyProtection="1">
      <alignment horizontal="center" vertical="top" wrapText="1"/>
    </xf>
    <xf numFmtId="176" fontId="6" fillId="2" borderId="97" xfId="6" applyNumberFormat="1" applyFont="1" applyFill="1" applyBorder="1" applyAlignment="1" applyProtection="1">
      <alignment horizontal="center" vertical="top" wrapText="1"/>
    </xf>
    <xf numFmtId="176" fontId="6" fillId="2" borderId="41" xfId="6" applyNumberFormat="1" applyFont="1" applyFill="1" applyBorder="1" applyAlignment="1" applyProtection="1">
      <alignment horizontal="center" vertical="top" wrapText="1"/>
    </xf>
    <xf numFmtId="176" fontId="6" fillId="2" borderId="23" xfId="6" applyNumberFormat="1" applyFont="1" applyFill="1" applyBorder="1" applyAlignment="1" applyProtection="1">
      <alignment horizontal="center" vertical="top" wrapText="1"/>
    </xf>
    <xf numFmtId="176" fontId="6" fillId="2" borderId="32" xfId="6" applyNumberFormat="1" applyFont="1" applyFill="1" applyBorder="1" applyAlignment="1" applyProtection="1">
      <alignment horizontal="center" vertical="top" wrapText="1"/>
    </xf>
    <xf numFmtId="176" fontId="6" fillId="2" borderId="5" xfId="6" applyNumberFormat="1" applyFont="1" applyFill="1" applyBorder="1" applyAlignment="1" applyProtection="1">
      <alignment horizontal="center" vertical="top" wrapText="1"/>
    </xf>
    <xf numFmtId="176" fontId="6" fillId="2" borderId="7" xfId="6" applyNumberFormat="1" applyFont="1" applyFill="1" applyBorder="1" applyAlignment="1" applyProtection="1">
      <alignment horizontal="center" vertical="top" wrapText="1"/>
    </xf>
    <xf numFmtId="38" fontId="15" fillId="3" borderId="4" xfId="6" applyFont="1" applyFill="1" applyBorder="1" applyAlignment="1" applyProtection="1">
      <alignment horizontal="center" vertical="top" wrapText="1"/>
    </xf>
    <xf numFmtId="38" fontId="15" fillId="3" borderId="13" xfId="6" applyFont="1" applyFill="1" applyBorder="1" applyAlignment="1" applyProtection="1">
      <alignment horizontal="center" vertical="top" wrapText="1"/>
    </xf>
    <xf numFmtId="38" fontId="15" fillId="3" borderId="3" xfId="6" applyFont="1" applyFill="1" applyBorder="1" applyAlignment="1" applyProtection="1">
      <alignment horizontal="center" vertical="top" wrapText="1"/>
    </xf>
    <xf numFmtId="38" fontId="15" fillId="3" borderId="18" xfId="6" applyFont="1" applyFill="1" applyBorder="1" applyAlignment="1" applyProtection="1">
      <alignment horizontal="center" vertical="top" wrapText="1"/>
    </xf>
    <xf numFmtId="38" fontId="15" fillId="3" borderId="0" xfId="6" applyFont="1" applyFill="1" applyBorder="1" applyAlignment="1" applyProtection="1">
      <alignment horizontal="center" vertical="top" wrapText="1"/>
    </xf>
    <xf numFmtId="38" fontId="15" fillId="3" borderId="2" xfId="6" applyFont="1" applyFill="1" applyBorder="1" applyAlignment="1" applyProtection="1">
      <alignment horizontal="center" vertical="top" wrapText="1"/>
    </xf>
    <xf numFmtId="38" fontId="26" fillId="2" borderId="4" xfId="6" applyFont="1" applyFill="1" applyBorder="1" applyAlignment="1" applyProtection="1">
      <alignment horizontal="center" vertical="top" wrapText="1"/>
    </xf>
    <xf numFmtId="38" fontId="26" fillId="2" borderId="13" xfId="6" applyFont="1" applyFill="1" applyBorder="1" applyAlignment="1" applyProtection="1">
      <alignment horizontal="center" vertical="top" wrapText="1"/>
    </xf>
    <xf numFmtId="38" fontId="26" fillId="2" borderId="3" xfId="6" applyFont="1" applyFill="1" applyBorder="1" applyAlignment="1" applyProtection="1">
      <alignment horizontal="center" vertical="top" wrapText="1"/>
    </xf>
    <xf numFmtId="38" fontId="26" fillId="2" borderId="9" xfId="6" applyFont="1" applyFill="1" applyBorder="1" applyAlignment="1" applyProtection="1">
      <alignment horizontal="center" vertical="top" wrapText="1"/>
    </xf>
    <xf numFmtId="38" fontId="26" fillId="2" borderId="1" xfId="6" applyFont="1" applyFill="1" applyBorder="1" applyAlignment="1" applyProtection="1">
      <alignment horizontal="center" vertical="top" wrapText="1"/>
    </xf>
    <xf numFmtId="38" fontId="26" fillId="2" borderId="10" xfId="6" applyFont="1" applyFill="1" applyBorder="1" applyAlignment="1" applyProtection="1">
      <alignment horizontal="center" vertical="top" wrapText="1"/>
    </xf>
    <xf numFmtId="0" fontId="50" fillId="2" borderId="4" xfId="22" applyFont="1" applyFill="1" applyBorder="1" applyAlignment="1" applyProtection="1">
      <alignment horizontal="left" vertical="top"/>
    </xf>
    <xf numFmtId="0" fontId="50" fillId="2" borderId="3" xfId="22" applyFont="1" applyFill="1" applyBorder="1" applyAlignment="1" applyProtection="1">
      <alignment horizontal="left" vertical="top"/>
    </xf>
    <xf numFmtId="0" fontId="50" fillId="2" borderId="18" xfId="22" applyFont="1" applyFill="1" applyBorder="1" applyAlignment="1" applyProtection="1">
      <alignment horizontal="left" vertical="top"/>
    </xf>
    <xf numFmtId="0" fontId="50" fillId="2" borderId="2" xfId="22" applyFont="1" applyFill="1" applyBorder="1" applyAlignment="1" applyProtection="1">
      <alignment horizontal="left" vertical="top"/>
    </xf>
    <xf numFmtId="0" fontId="50" fillId="2" borderId="9" xfId="22" applyFont="1" applyFill="1" applyBorder="1" applyAlignment="1" applyProtection="1">
      <alignment horizontal="left" vertical="top"/>
    </xf>
    <xf numFmtId="0" fontId="50" fillId="2" borderId="10" xfId="22" applyFont="1" applyFill="1" applyBorder="1" applyAlignment="1" applyProtection="1">
      <alignment horizontal="left" vertical="top"/>
    </xf>
    <xf numFmtId="38" fontId="6" fillId="2" borderId="5" xfId="6" applyFont="1" applyFill="1" applyBorder="1" applyAlignment="1" applyProtection="1">
      <alignment horizontal="center" vertical="center" wrapText="1"/>
    </xf>
    <xf numFmtId="38" fontId="6" fillId="2" borderId="6" xfId="6" applyFont="1" applyFill="1" applyBorder="1" applyAlignment="1" applyProtection="1">
      <alignment horizontal="center" vertical="center" wrapText="1"/>
    </xf>
    <xf numFmtId="38" fontId="6" fillId="2" borderId="7" xfId="6" applyFont="1" applyFill="1" applyBorder="1" applyAlignment="1" applyProtection="1">
      <alignment horizontal="center" vertical="center" wrapText="1"/>
    </xf>
    <xf numFmtId="0" fontId="10" fillId="2" borderId="13" xfId="0" applyFont="1" applyFill="1" applyBorder="1" applyAlignment="1">
      <alignment horizontal="center" vertical="top"/>
    </xf>
    <xf numFmtId="0" fontId="10" fillId="2" borderId="3" xfId="0" applyFont="1" applyFill="1" applyBorder="1" applyAlignment="1">
      <alignment horizontal="center" vertical="top"/>
    </xf>
    <xf numFmtId="38" fontId="10" fillId="0" borderId="0" xfId="11" applyFont="1" applyFill="1" applyAlignment="1">
      <alignment vertical="top" shrinkToFit="1"/>
    </xf>
    <xf numFmtId="0" fontId="10" fillId="0" borderId="0" xfId="0" applyFont="1" applyFill="1" applyAlignment="1">
      <alignment vertical="top" shrinkToFit="1"/>
    </xf>
    <xf numFmtId="38" fontId="10" fillId="0" borderId="21" xfId="7" applyFont="1" applyFill="1" applyBorder="1" applyAlignment="1">
      <alignment horizontal="center" vertical="top" wrapText="1"/>
    </xf>
    <xf numFmtId="38" fontId="10" fillId="0" borderId="12" xfId="7" applyFont="1" applyFill="1" applyBorder="1" applyAlignment="1">
      <alignment horizontal="center" vertical="top" wrapText="1"/>
    </xf>
    <xf numFmtId="38" fontId="10" fillId="0" borderId="11" xfId="7" applyFont="1" applyFill="1" applyBorder="1" applyAlignment="1">
      <alignment horizontal="center" vertical="top" wrapText="1"/>
    </xf>
    <xf numFmtId="38" fontId="10" fillId="0" borderId="21" xfId="11" applyFont="1" applyFill="1" applyBorder="1" applyAlignment="1">
      <alignment horizontal="center" vertical="top" wrapText="1"/>
    </xf>
    <xf numFmtId="38" fontId="10" fillId="0" borderId="12" xfId="11" applyFont="1" applyFill="1" applyBorder="1" applyAlignment="1">
      <alignment horizontal="center" vertical="top" wrapText="1"/>
    </xf>
    <xf numFmtId="38" fontId="10" fillId="0" borderId="11" xfId="11" applyFont="1" applyFill="1" applyBorder="1" applyAlignment="1">
      <alignment horizontal="center" vertical="top" wrapText="1"/>
    </xf>
    <xf numFmtId="38" fontId="10" fillId="0" borderId="21" xfId="45" applyFont="1" applyFill="1" applyBorder="1" applyAlignment="1">
      <alignment horizontal="center" vertical="top" wrapText="1"/>
    </xf>
    <xf numFmtId="38" fontId="10" fillId="0" borderId="12" xfId="45" applyFont="1" applyFill="1" applyBorder="1" applyAlignment="1">
      <alignment horizontal="center" vertical="top" wrapText="1"/>
    </xf>
    <xf numFmtId="38" fontId="10" fillId="0" borderId="11" xfId="45" applyFont="1" applyFill="1" applyBorder="1" applyAlignment="1">
      <alignment horizontal="center" vertical="top" wrapText="1"/>
    </xf>
    <xf numFmtId="38" fontId="10" fillId="0" borderId="21" xfId="28" applyFont="1" applyFill="1" applyBorder="1" applyAlignment="1">
      <alignment horizontal="center" vertical="top" wrapText="1"/>
    </xf>
    <xf numFmtId="38" fontId="10" fillId="0" borderId="12" xfId="28" applyFont="1" applyFill="1" applyBorder="1" applyAlignment="1">
      <alignment horizontal="center" vertical="top" wrapText="1"/>
    </xf>
    <xf numFmtId="38" fontId="10" fillId="0" borderId="11" xfId="28" applyFont="1" applyFill="1" applyBorder="1" applyAlignment="1">
      <alignment horizontal="center" vertical="top" wrapText="1"/>
    </xf>
    <xf numFmtId="38" fontId="10" fillId="0" borderId="12" xfId="45" applyFont="1" applyFill="1" applyBorder="1" applyAlignment="1">
      <alignment horizontal="center" vertical="top"/>
    </xf>
    <xf numFmtId="38" fontId="10" fillId="0" borderId="11" xfId="45" applyFont="1" applyFill="1" applyBorder="1" applyAlignment="1">
      <alignment horizontal="center" vertical="top"/>
    </xf>
    <xf numFmtId="38" fontId="6" fillId="0" borderId="4" xfId="11" applyFont="1" applyFill="1" applyBorder="1" applyAlignment="1">
      <alignment horizontal="left" vertical="top"/>
    </xf>
    <xf numFmtId="38" fontId="6" fillId="0" borderId="3" xfId="11" applyFont="1" applyFill="1" applyBorder="1" applyAlignment="1">
      <alignment horizontal="left" vertical="top"/>
    </xf>
    <xf numFmtId="38" fontId="6" fillId="0" borderId="18" xfId="11" applyFont="1" applyFill="1" applyBorder="1" applyAlignment="1">
      <alignment horizontal="left" vertical="top"/>
    </xf>
    <xf numFmtId="38" fontId="6" fillId="0" borderId="2" xfId="11" applyFont="1" applyFill="1" applyBorder="1" applyAlignment="1">
      <alignment horizontal="left" vertical="top"/>
    </xf>
    <xf numFmtId="38" fontId="6" fillId="0" borderId="9" xfId="11" applyFont="1" applyFill="1" applyBorder="1" applyAlignment="1">
      <alignment horizontal="left" vertical="top"/>
    </xf>
    <xf numFmtId="38" fontId="6" fillId="0" borderId="10" xfId="11" applyFont="1" applyFill="1" applyBorder="1" applyAlignment="1">
      <alignment horizontal="left" vertical="top"/>
    </xf>
    <xf numFmtId="0" fontId="52" fillId="2" borderId="4" xfId="29" applyFont="1" applyFill="1" applyBorder="1" applyAlignment="1">
      <alignment horizontal="center"/>
    </xf>
    <xf numFmtId="0" fontId="52" fillId="2" borderId="3" xfId="29" applyFont="1" applyFill="1" applyBorder="1" applyAlignment="1">
      <alignment horizontal="center"/>
    </xf>
    <xf numFmtId="3" fontId="15" fillId="0" borderId="5" xfId="29" applyNumberFormat="1" applyFont="1" applyBorder="1" applyAlignment="1">
      <alignment horizontal="center"/>
    </xf>
    <xf numFmtId="3" fontId="15" fillId="0" borderId="6" xfId="29" applyNumberFormat="1" applyFont="1" applyBorder="1" applyAlignment="1">
      <alignment horizontal="center"/>
    </xf>
    <xf numFmtId="3" fontId="15" fillId="0" borderId="7" xfId="29" applyNumberFormat="1" applyFont="1" applyBorder="1" applyAlignment="1">
      <alignment horizontal="center"/>
    </xf>
    <xf numFmtId="0" fontId="52" fillId="0" borderId="5" xfId="20" applyFont="1" applyBorder="1" applyAlignment="1">
      <alignment horizontal="center"/>
    </xf>
    <xf numFmtId="0" fontId="52" fillId="0" borderId="7" xfId="20" applyFont="1" applyBorder="1" applyAlignment="1">
      <alignment horizontal="center"/>
    </xf>
    <xf numFmtId="38" fontId="52" fillId="0" borderId="5" xfId="5" applyFont="1" applyFill="1" applyBorder="1" applyAlignment="1">
      <alignment horizontal="center"/>
    </xf>
    <xf numFmtId="38" fontId="52" fillId="0" borderId="7" xfId="5" applyFont="1" applyFill="1" applyBorder="1" applyAlignment="1">
      <alignment horizontal="center"/>
    </xf>
    <xf numFmtId="0" fontId="52" fillId="0" borderId="5" xfId="0" applyFont="1" applyBorder="1" applyAlignment="1">
      <alignment horizontal="center"/>
    </xf>
    <xf numFmtId="0" fontId="52" fillId="0" borderId="7" xfId="0" applyFont="1" applyBorder="1" applyAlignment="1">
      <alignment horizontal="center"/>
    </xf>
    <xf numFmtId="38" fontId="15" fillId="0" borderId="5" xfId="28" applyFont="1" applyFill="1" applyBorder="1" applyAlignment="1">
      <alignment horizontal="center"/>
    </xf>
    <xf numFmtId="38" fontId="15" fillId="0" borderId="7" xfId="28" applyFont="1" applyFill="1" applyBorder="1" applyAlignment="1">
      <alignment horizontal="center"/>
    </xf>
  </cellXfs>
  <cellStyles count="53">
    <cellStyle name="パーセント" xfId="1" builtinId="5"/>
    <cellStyle name="パーセント 2" xfId="2"/>
    <cellStyle name="パーセント 2 2" xfId="3"/>
    <cellStyle name="パーセント 2 3" xfId="4"/>
    <cellStyle name="パーセント 2 4" xfId="32"/>
    <cellStyle name="パーセント 3" xfId="43"/>
    <cellStyle name="ハイパーリンク 2" xfId="35"/>
    <cellStyle name="桁区切り" xfId="5" builtinId="6"/>
    <cellStyle name="桁区切り 19 2 2" xfId="6"/>
    <cellStyle name="桁区切り 2" xfId="7"/>
    <cellStyle name="桁区切り 2 2" xfId="8"/>
    <cellStyle name="桁区切り 2 2 2" xfId="9"/>
    <cellStyle name="桁区切り 2 3" xfId="10"/>
    <cellStyle name="桁区切り 2 4" xfId="28"/>
    <cellStyle name="桁区切り 2 4 2" xfId="11"/>
    <cellStyle name="桁区切り 2 4 2 2" xfId="45"/>
    <cellStyle name="桁区切り 2 4 2 3" xfId="36"/>
    <cellStyle name="桁区切り 2 5" xfId="42"/>
    <cellStyle name="桁区切り 2 6" xfId="51"/>
    <cellStyle name="桁区切り 22" xfId="12"/>
    <cellStyle name="桁区切り 3" xfId="13"/>
    <cellStyle name="桁区切り 3 2" xfId="14"/>
    <cellStyle name="桁区切り 3 2 2" xfId="46"/>
    <cellStyle name="桁区切り 3 2 3" xfId="37"/>
    <cellStyle name="桁区切り 4" xfId="15"/>
    <cellStyle name="桁区切り 5" xfId="30"/>
    <cellStyle name="桁区切り 5 2" xfId="49"/>
    <cellStyle name="桁区切り 5 3" xfId="40"/>
    <cellStyle name="桁区切り 6" xfId="16"/>
    <cellStyle name="桁区切り 6 2" xfId="47"/>
    <cellStyle name="桁区切り 6 3" xfId="38"/>
    <cellStyle name="桁区切り 9" xfId="17"/>
    <cellStyle name="桁区切り_統合表（大分類）" xfId="18"/>
    <cellStyle name="標準" xfId="0" builtinId="0"/>
    <cellStyle name="標準 12" xfId="19"/>
    <cellStyle name="標準 2" xfId="20"/>
    <cellStyle name="標準 2 2" xfId="21"/>
    <cellStyle name="標準 2 2 2" xfId="22"/>
    <cellStyle name="標準 2 2 3" xfId="52"/>
    <cellStyle name="標準 2 3" xfId="29"/>
    <cellStyle name="標準 2 4" xfId="34"/>
    <cellStyle name="標準 3" xfId="23"/>
    <cellStyle name="標準 4" xfId="24"/>
    <cellStyle name="標準 5" xfId="25"/>
    <cellStyle name="標準 5 3" xfId="26"/>
    <cellStyle name="標準 5 3 2" xfId="48"/>
    <cellStyle name="標準 5 3 3" xfId="39"/>
    <cellStyle name="標準 6" xfId="27"/>
    <cellStyle name="標準 7" xfId="31"/>
    <cellStyle name="標準 7 2" xfId="50"/>
    <cellStyle name="標準 7 3" xfId="41"/>
    <cellStyle name="標準 8" xfId="33"/>
    <cellStyle name="標準 9" xfId="44"/>
  </cellStyles>
  <dxfs count="0"/>
  <tableStyles count="0" defaultTableStyle="TableStyleMedium2" defaultPivotStyle="PivotStyleLight16"/>
  <colors>
    <mruColors>
      <color rgb="FFFFCCCC"/>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oneCellAnchor>
    <xdr:from>
      <xdr:col>7</xdr:col>
      <xdr:colOff>541020</xdr:colOff>
      <xdr:row>2</xdr:row>
      <xdr:rowOff>17929</xdr:rowOff>
    </xdr:from>
    <xdr:ext cx="5019836" cy="685316"/>
    <xdr:sp macro="" textlink="">
      <xdr:nvSpPr>
        <xdr:cNvPr id="2" name="Text Box 35">
          <a:extLst>
            <a:ext uri="{FF2B5EF4-FFF2-40B4-BE49-F238E27FC236}">
              <a16:creationId xmlns:a16="http://schemas.microsoft.com/office/drawing/2014/main" id="{5234AC1E-9D01-4D12-A749-7527B7E8DCC1}"/>
            </a:ext>
          </a:extLst>
        </xdr:cNvPr>
        <xdr:cNvSpPr txBox="1">
          <a:spLocks noChangeArrowheads="1"/>
        </xdr:cNvSpPr>
      </xdr:nvSpPr>
      <xdr:spPr bwMode="auto">
        <a:xfrm>
          <a:off x="4655820" y="189379"/>
          <a:ext cx="5019836" cy="685316"/>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000" b="0" i="0" strike="noStrike">
              <a:solidFill>
                <a:srgbClr val="000000"/>
              </a:solidFill>
              <a:latin typeface="ＭＳ 明朝"/>
              <a:ea typeface="ＭＳ 明朝"/>
            </a:rPr>
            <a:t>（注）１　基本分類の部門名欄の★印は、次の区分により、生産活動主体分類を示す。</a:t>
          </a:r>
          <a:r>
            <a:rPr lang="en-US" altLang="ja-JP" sz="1000" b="0" i="0" strike="noStrike">
              <a:solidFill>
                <a:srgbClr val="000000"/>
              </a:solidFill>
              <a:latin typeface="ＭＳ 明朝"/>
              <a:ea typeface="ＭＳ 明朝"/>
            </a:rPr>
            <a:t/>
          </a:r>
          <a:br>
            <a:rPr lang="en-US" altLang="ja-JP" sz="1000" b="0" i="0" strike="noStrike">
              <a:solidFill>
                <a:srgbClr val="000000"/>
              </a:solidFill>
              <a:latin typeface="ＭＳ 明朝"/>
              <a:ea typeface="ＭＳ 明朝"/>
            </a:rPr>
          </a:br>
          <a:r>
            <a:rPr lang="ja-JP" altLang="en-US" sz="1000" b="0" i="0" strike="noStrike">
              <a:solidFill>
                <a:srgbClr val="000000"/>
              </a:solidFill>
              <a:latin typeface="ＭＳ 明朝"/>
              <a:ea typeface="ＭＳ 明朝"/>
            </a:rPr>
            <a:t>　　　　　★★・・・非市場生産者（一般政府）</a:t>
          </a:r>
        </a:p>
        <a:p>
          <a:pPr algn="l" rtl="0">
            <a:defRPr sz="1000"/>
          </a:pPr>
          <a:r>
            <a:rPr lang="ja-JP" altLang="en-US" sz="1000" b="0" i="0" strike="noStrike">
              <a:solidFill>
                <a:srgbClr val="000000"/>
              </a:solidFill>
              <a:latin typeface="ＭＳ 明朝"/>
              <a:ea typeface="ＭＳ 明朝"/>
            </a:rPr>
            <a:t>　　　　　★・・・・非市場生産者（対家計民間非営利団体）</a:t>
          </a:r>
          <a:r>
            <a:rPr lang="en-US" altLang="ja-JP" sz="1000" b="0" i="0" strike="noStrike">
              <a:solidFill>
                <a:srgbClr val="000000"/>
              </a:solidFill>
              <a:latin typeface="ＭＳ 明朝"/>
              <a:ea typeface="ＭＳ 明朝"/>
            </a:rPr>
            <a:t/>
          </a:r>
          <a:br>
            <a:rPr lang="en-US" altLang="ja-JP" sz="1000" b="0" i="0" strike="noStrike">
              <a:solidFill>
                <a:srgbClr val="000000"/>
              </a:solidFill>
              <a:latin typeface="ＭＳ 明朝"/>
              <a:ea typeface="ＭＳ 明朝"/>
            </a:rPr>
          </a:br>
          <a:r>
            <a:rPr lang="ja-JP" altLang="en-US" sz="1000" b="0" i="0" strike="noStrike">
              <a:solidFill>
                <a:srgbClr val="000000"/>
              </a:solidFill>
              <a:latin typeface="ＭＳ 明朝"/>
              <a:ea typeface="ＭＳ 明朝"/>
            </a:rPr>
            <a:t>　　　２　Ｐは仮設部門を示す。</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31070;&#35895;/Desktop/&#30476;%20&#31070;&#35895;&#20316;&#25104;/&#20998;&#26512;&#12477;&#12501;&#12488;&#12288;&#30476;3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
      <sheetName val="入力"/>
      <sheetName val="結果"/>
      <sheetName val="間接1次"/>
      <sheetName val="間接2次"/>
      <sheetName val="波及合計"/>
      <sheetName val="グラフ"/>
      <sheetName val="登録"/>
      <sheetName val="各種係数"/>
      <sheetName val="投入係数"/>
      <sheetName val="逆行列係数"/>
      <sheetName val="需要増加額"/>
      <sheetName val="C_県産業連関表"/>
      <sheetName val="C_県雇用表"/>
      <sheetName val="C_国産業連関表"/>
      <sheetName val="C_国購入者価格評価表"/>
      <sheetName val="県税（間接税）"/>
      <sheetName val="県税（直接税）"/>
      <sheetName val="内生化演算"/>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7">
          <cell r="A7" t="str">
            <v>新規入力…</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B2:W60"/>
  <sheetViews>
    <sheetView showGridLines="0" showRowColHeaders="0" tabSelected="1" zoomScale="85" zoomScaleNormal="85" workbookViewId="0">
      <selection activeCell="J17" sqref="J17"/>
    </sheetView>
  </sheetViews>
  <sheetFormatPr defaultRowHeight="13.5"/>
  <cols>
    <col min="1" max="1" width="3.625" style="134" customWidth="1"/>
    <col min="2" max="2" width="6.875" style="134" customWidth="1"/>
    <col min="3" max="3" width="6.625" style="135" customWidth="1"/>
    <col min="4" max="4" width="4.625" style="135" customWidth="1"/>
    <col min="5" max="5" width="5.625" style="135" customWidth="1"/>
    <col min="6" max="6" width="23" style="136" customWidth="1"/>
    <col min="7" max="7" width="13.625" style="134" customWidth="1"/>
    <col min="8" max="8" width="13.625" style="137" customWidth="1"/>
    <col min="9" max="9" width="5.625" style="413" customWidth="1"/>
    <col min="10" max="10" width="5.625" style="134" customWidth="1"/>
    <col min="11" max="11" width="8" style="134" customWidth="1"/>
    <col min="12" max="12" width="7.625" style="134" customWidth="1"/>
    <col min="13" max="13" width="5.5" style="134" customWidth="1"/>
    <col min="14" max="14" width="18.125" style="134" customWidth="1"/>
    <col min="15" max="15" width="10.625" style="138" customWidth="1"/>
    <col min="16" max="16" width="10.625" style="134" customWidth="1"/>
    <col min="17" max="20" width="8.625" style="134" customWidth="1"/>
    <col min="21" max="21" width="7.625" style="134" customWidth="1"/>
    <col min="22" max="22" width="9" style="134" customWidth="1"/>
    <col min="23" max="16384" width="9" style="134"/>
  </cols>
  <sheetData>
    <row r="2" spans="2:23">
      <c r="B2" s="134" t="s">
        <v>1687</v>
      </c>
    </row>
    <row r="4" spans="2:23">
      <c r="C4" s="487"/>
      <c r="D4" s="487"/>
      <c r="E4" s="487"/>
      <c r="F4" s="488"/>
      <c r="G4" s="482"/>
      <c r="H4" s="489"/>
      <c r="I4" s="490"/>
      <c r="J4" s="482"/>
    </row>
    <row r="5" spans="2:23" s="139" customFormat="1">
      <c r="C5" s="491" t="s">
        <v>269</v>
      </c>
      <c r="D5" s="491"/>
      <c r="E5" s="492"/>
      <c r="F5" s="492"/>
      <c r="G5" s="493"/>
      <c r="H5" s="492"/>
      <c r="I5" s="494"/>
      <c r="J5" s="492"/>
      <c r="L5" s="492" t="s">
        <v>271</v>
      </c>
      <c r="M5" s="492"/>
      <c r="N5" s="492"/>
      <c r="O5" s="493"/>
      <c r="P5" s="492"/>
      <c r="Q5" s="492"/>
      <c r="R5" s="492"/>
      <c r="S5" s="492"/>
      <c r="T5" s="492"/>
      <c r="U5" s="492"/>
    </row>
    <row r="6" spans="2:23">
      <c r="C6" s="495"/>
      <c r="D6" s="496"/>
      <c r="E6" s="497"/>
      <c r="F6" s="497"/>
      <c r="G6" s="498"/>
      <c r="H6" s="497"/>
      <c r="I6" s="499"/>
      <c r="J6" s="500"/>
      <c r="K6" s="144"/>
      <c r="L6" s="145"/>
      <c r="M6" s="141"/>
      <c r="N6" s="141"/>
      <c r="O6" s="142"/>
      <c r="P6" s="141"/>
      <c r="Q6" s="141"/>
      <c r="R6" s="141"/>
      <c r="S6" s="141"/>
      <c r="T6" s="141"/>
      <c r="U6" s="143"/>
    </row>
    <row r="7" spans="2:23">
      <c r="C7" s="501" t="s">
        <v>256</v>
      </c>
      <c r="D7" s="502" t="s">
        <v>1520</v>
      </c>
      <c r="E7" s="502"/>
      <c r="F7" s="502"/>
      <c r="G7" s="503"/>
      <c r="H7" s="502"/>
      <c r="I7" s="504"/>
      <c r="J7" s="505"/>
      <c r="K7" s="144"/>
      <c r="L7" s="148"/>
      <c r="M7" s="144"/>
      <c r="N7" s="144"/>
      <c r="O7" s="146"/>
      <c r="P7" s="144"/>
      <c r="Q7" s="149"/>
      <c r="R7" s="144"/>
      <c r="S7" s="144"/>
      <c r="T7" s="144"/>
      <c r="U7" s="147"/>
    </row>
    <row r="8" spans="2:23" ht="14.25" thickBot="1">
      <c r="C8" s="506"/>
      <c r="D8" s="1173" t="s">
        <v>1802</v>
      </c>
      <c r="E8" s="502"/>
      <c r="F8" s="502"/>
      <c r="G8" s="502"/>
      <c r="H8" s="502"/>
      <c r="I8" s="504"/>
      <c r="J8" s="505"/>
      <c r="K8" s="144"/>
      <c r="L8" s="148"/>
      <c r="M8" s="150"/>
      <c r="N8" s="151" t="s">
        <v>255</v>
      </c>
      <c r="O8" s="152">
        <f>計算元!D8+計算元!E8</f>
        <v>0</v>
      </c>
      <c r="P8" s="144" t="s">
        <v>158</v>
      </c>
      <c r="Q8" s="194" t="s">
        <v>1529</v>
      </c>
      <c r="R8" s="199"/>
      <c r="S8" s="199"/>
      <c r="T8" s="199"/>
      <c r="U8" s="198"/>
    </row>
    <row r="9" spans="2:23">
      <c r="C9" s="501" t="s">
        <v>257</v>
      </c>
      <c r="D9" s="502" t="s">
        <v>1521</v>
      </c>
      <c r="E9" s="502"/>
      <c r="F9" s="502"/>
      <c r="G9" s="503"/>
      <c r="H9" s="502"/>
      <c r="I9" s="504"/>
      <c r="J9" s="505"/>
      <c r="K9" s="144"/>
      <c r="L9" s="148"/>
      <c r="M9" s="810"/>
      <c r="N9" s="430" t="s">
        <v>164</v>
      </c>
      <c r="O9" s="190">
        <f>計算元!R8</f>
        <v>0</v>
      </c>
      <c r="P9" s="144" t="s">
        <v>158</v>
      </c>
      <c r="Q9" s="195" t="s">
        <v>1530</v>
      </c>
      <c r="R9" s="199"/>
      <c r="S9" s="199"/>
      <c r="T9" s="199"/>
      <c r="U9" s="198"/>
    </row>
    <row r="10" spans="2:23">
      <c r="C10" s="507"/>
      <c r="D10" s="508"/>
      <c r="E10" s="509"/>
      <c r="F10" s="509"/>
      <c r="G10" s="510"/>
      <c r="H10" s="509"/>
      <c r="I10" s="511"/>
      <c r="J10" s="512"/>
      <c r="K10" s="144"/>
      <c r="L10" s="148"/>
      <c r="M10" s="810"/>
      <c r="N10" s="431" t="s">
        <v>249</v>
      </c>
      <c r="O10" s="191">
        <f>計算元!S8</f>
        <v>0</v>
      </c>
      <c r="P10" s="144" t="s">
        <v>158</v>
      </c>
      <c r="Q10" s="195" t="s">
        <v>1528</v>
      </c>
      <c r="R10" s="199"/>
      <c r="S10" s="199"/>
      <c r="T10" s="199"/>
      <c r="U10" s="198"/>
    </row>
    <row r="11" spans="2:23" ht="14.25" thickBot="1">
      <c r="C11" s="513"/>
      <c r="D11" s="513"/>
      <c r="E11" s="502"/>
      <c r="F11" s="502"/>
      <c r="G11" s="503"/>
      <c r="H11" s="502"/>
      <c r="I11" s="504"/>
      <c r="J11" s="502"/>
      <c r="L11" s="148"/>
      <c r="M11" s="810"/>
      <c r="N11" s="432" t="s">
        <v>250</v>
      </c>
      <c r="O11" s="433">
        <f>計算元!AO8</f>
        <v>0</v>
      </c>
      <c r="P11" s="144" t="s">
        <v>158</v>
      </c>
      <c r="Q11" s="195" t="s">
        <v>1527</v>
      </c>
      <c r="R11" s="199"/>
      <c r="S11" s="199"/>
      <c r="T11" s="199"/>
      <c r="U11" s="198"/>
    </row>
    <row r="12" spans="2:23">
      <c r="C12" s="487"/>
      <c r="D12" s="487"/>
      <c r="E12" s="487"/>
      <c r="F12" s="488"/>
      <c r="G12" s="482"/>
      <c r="H12" s="489"/>
      <c r="I12" s="490"/>
      <c r="J12" s="482"/>
      <c r="L12" s="148"/>
      <c r="M12" s="1217" t="s">
        <v>165</v>
      </c>
      <c r="N12" s="1218"/>
      <c r="O12" s="1215">
        <f>計算元!AQ8</f>
        <v>0</v>
      </c>
      <c r="P12" s="1211" t="s">
        <v>158</v>
      </c>
      <c r="Q12" s="1212" t="s">
        <v>262</v>
      </c>
      <c r="R12" s="1212"/>
      <c r="S12" s="199"/>
      <c r="T12" s="199"/>
      <c r="U12" s="198"/>
      <c r="W12" s="319"/>
    </row>
    <row r="13" spans="2:23" ht="14.25" thickBot="1">
      <c r="C13" s="487" t="s">
        <v>270</v>
      </c>
      <c r="D13" s="487"/>
      <c r="E13" s="487"/>
      <c r="F13" s="488"/>
      <c r="G13" s="482"/>
      <c r="H13" s="489"/>
      <c r="I13" s="490"/>
      <c r="J13" s="482"/>
      <c r="L13" s="148"/>
      <c r="M13" s="1219"/>
      <c r="N13" s="1220"/>
      <c r="O13" s="1216" t="e">
        <f>計算元!#REF!</f>
        <v>#REF!</v>
      </c>
      <c r="P13" s="1211"/>
      <c r="Q13" s="1212"/>
      <c r="R13" s="1212"/>
      <c r="S13" s="199"/>
      <c r="T13" s="199"/>
      <c r="U13" s="198"/>
    </row>
    <row r="14" spans="2:23" ht="13.5" customHeight="1">
      <c r="C14" s="140"/>
      <c r="D14" s="158"/>
      <c r="E14" s="158"/>
      <c r="F14" s="159"/>
      <c r="G14" s="141"/>
      <c r="H14" s="160"/>
      <c r="I14" s="414"/>
      <c r="J14" s="143"/>
      <c r="L14" s="148"/>
      <c r="M14" s="162"/>
      <c r="N14" s="163"/>
      <c r="O14" s="188"/>
      <c r="P14" s="144"/>
      <c r="Q14" s="195"/>
      <c r="R14" s="199"/>
      <c r="S14" s="199"/>
      <c r="T14" s="199"/>
      <c r="U14" s="198"/>
    </row>
    <row r="15" spans="2:23" ht="13.5" customHeight="1">
      <c r="C15" s="161"/>
      <c r="D15" s="157"/>
      <c r="E15" s="513"/>
      <c r="F15" s="514"/>
      <c r="G15" s="515" t="s">
        <v>256</v>
      </c>
      <c r="H15" s="515" t="s">
        <v>257</v>
      </c>
      <c r="I15" s="415"/>
      <c r="J15" s="147"/>
      <c r="L15" s="148"/>
      <c r="M15" s="144"/>
      <c r="N15" s="144"/>
      <c r="O15" s="189"/>
      <c r="P15" s="144"/>
      <c r="Q15" s="195"/>
      <c r="R15" s="199"/>
      <c r="S15" s="199"/>
      <c r="T15" s="199"/>
      <c r="U15" s="198"/>
    </row>
    <row r="16" spans="2:23">
      <c r="C16" s="161"/>
      <c r="D16" s="417"/>
      <c r="E16" s="1204" t="s">
        <v>291</v>
      </c>
      <c r="F16" s="1205"/>
      <c r="G16" s="1202" t="s">
        <v>1518</v>
      </c>
      <c r="H16" s="1213" t="s">
        <v>1519</v>
      </c>
      <c r="I16" s="418"/>
      <c r="J16" s="147"/>
      <c r="L16" s="148"/>
      <c r="M16" s="144"/>
      <c r="N16" s="144"/>
      <c r="O16" s="189"/>
      <c r="P16" s="144"/>
      <c r="Q16" s="196"/>
      <c r="R16" s="199"/>
      <c r="S16" s="199"/>
      <c r="T16" s="199"/>
      <c r="U16" s="198"/>
    </row>
    <row r="17" spans="3:21">
      <c r="C17" s="161"/>
      <c r="D17" s="417"/>
      <c r="E17" s="1206"/>
      <c r="F17" s="1207"/>
      <c r="G17" s="1203"/>
      <c r="H17" s="1214"/>
      <c r="I17" s="418"/>
      <c r="J17" s="147"/>
      <c r="L17" s="148"/>
      <c r="M17" s="200" t="s">
        <v>252</v>
      </c>
      <c r="N17" s="201"/>
      <c r="O17" s="190">
        <f>計算元!AZ8</f>
        <v>0</v>
      </c>
      <c r="P17" s="144" t="s">
        <v>251</v>
      </c>
      <c r="Q17" s="195" t="s">
        <v>267</v>
      </c>
      <c r="R17" s="199"/>
      <c r="S17" s="199"/>
      <c r="T17" s="199"/>
      <c r="U17" s="198"/>
    </row>
    <row r="18" spans="3:21">
      <c r="C18" s="161"/>
      <c r="D18" s="417"/>
      <c r="E18" s="1206"/>
      <c r="F18" s="1207"/>
      <c r="G18" s="407"/>
      <c r="H18" s="408"/>
      <c r="I18" s="418"/>
      <c r="J18" s="147"/>
      <c r="L18" s="148"/>
      <c r="M18" s="202" t="s">
        <v>258</v>
      </c>
      <c r="N18" s="203"/>
      <c r="O18" s="191">
        <f>計算元!BB8</f>
        <v>0</v>
      </c>
      <c r="P18" s="144" t="s">
        <v>158</v>
      </c>
      <c r="Q18" s="195" t="s">
        <v>263</v>
      </c>
      <c r="R18" s="199"/>
      <c r="S18" s="199"/>
      <c r="T18" s="199"/>
      <c r="U18" s="198"/>
    </row>
    <row r="19" spans="3:21">
      <c r="C19" s="161"/>
      <c r="D19" s="417"/>
      <c r="E19" s="1208"/>
      <c r="F19" s="1209"/>
      <c r="G19" s="164" t="s">
        <v>273</v>
      </c>
      <c r="H19" s="165" t="s">
        <v>273</v>
      </c>
      <c r="I19" s="419"/>
      <c r="J19" s="147"/>
      <c r="L19" s="148"/>
      <c r="M19" s="202" t="s">
        <v>259</v>
      </c>
      <c r="N19" s="203"/>
      <c r="O19" s="191">
        <f>計算元!BA8</f>
        <v>0</v>
      </c>
      <c r="P19" s="144" t="s">
        <v>158</v>
      </c>
      <c r="Q19" s="195" t="s">
        <v>264</v>
      </c>
      <c r="R19" s="199"/>
      <c r="S19" s="199"/>
      <c r="T19" s="199"/>
      <c r="U19" s="198"/>
    </row>
    <row r="20" spans="3:21">
      <c r="C20" s="161"/>
      <c r="D20" s="417"/>
      <c r="E20" s="179" t="s">
        <v>272</v>
      </c>
      <c r="F20" s="180"/>
      <c r="G20" s="181">
        <f>SUM(G22:G58)</f>
        <v>0</v>
      </c>
      <c r="H20" s="182">
        <f>SUM(H22:H58)</f>
        <v>0</v>
      </c>
      <c r="I20" s="420"/>
      <c r="J20" s="147"/>
      <c r="K20" s="167"/>
      <c r="L20" s="148"/>
      <c r="M20" s="202" t="s">
        <v>260</v>
      </c>
      <c r="N20" s="203"/>
      <c r="O20" s="191">
        <f>計算元!BC8</f>
        <v>0</v>
      </c>
      <c r="P20" s="144" t="s">
        <v>158</v>
      </c>
      <c r="Q20" s="195" t="s">
        <v>265</v>
      </c>
      <c r="R20" s="199"/>
      <c r="S20" s="199"/>
      <c r="T20" s="199"/>
      <c r="U20" s="198"/>
    </row>
    <row r="21" spans="3:21">
      <c r="C21" s="161"/>
      <c r="D21" s="417"/>
      <c r="E21" s="183"/>
      <c r="F21" s="184"/>
      <c r="G21" s="185"/>
      <c r="H21" s="186"/>
      <c r="I21" s="420"/>
      <c r="J21" s="147"/>
      <c r="L21" s="148"/>
      <c r="M21" s="202" t="s">
        <v>253</v>
      </c>
      <c r="N21" s="203"/>
      <c r="O21" s="192">
        <f>O19/('37部門取引基本表'!AO49-'37部門取引基本表'!AO43)</f>
        <v>0</v>
      </c>
      <c r="P21" s="144" t="s">
        <v>254</v>
      </c>
      <c r="Q21" s="197" t="s">
        <v>290</v>
      </c>
      <c r="R21" s="199"/>
      <c r="S21" s="199"/>
      <c r="T21" s="199"/>
      <c r="U21" s="198"/>
    </row>
    <row r="22" spans="3:21">
      <c r="C22" s="161"/>
      <c r="D22" s="417"/>
      <c r="E22" s="409" t="s">
        <v>99</v>
      </c>
      <c r="F22" s="166" t="s">
        <v>16</v>
      </c>
      <c r="G22" s="341"/>
      <c r="H22" s="342"/>
      <c r="I22" s="421"/>
      <c r="J22" s="147"/>
      <c r="L22" s="148"/>
      <c r="M22" s="204" t="s">
        <v>261</v>
      </c>
      <c r="N22" s="205"/>
      <c r="O22" s="193">
        <f>市税収効果!S45</f>
        <v>0</v>
      </c>
      <c r="P22" s="144" t="s">
        <v>158</v>
      </c>
      <c r="Q22" s="195" t="s">
        <v>266</v>
      </c>
      <c r="R22" s="199"/>
      <c r="S22" s="199"/>
      <c r="T22" s="199"/>
      <c r="U22" s="198"/>
    </row>
    <row r="23" spans="3:21">
      <c r="C23" s="161"/>
      <c r="D23" s="417"/>
      <c r="E23" s="410" t="s">
        <v>100</v>
      </c>
      <c r="F23" s="168" t="s">
        <v>17</v>
      </c>
      <c r="G23" s="343"/>
      <c r="H23" s="344"/>
      <c r="I23" s="421"/>
      <c r="J23" s="147"/>
      <c r="L23" s="148"/>
      <c r="M23" s="144"/>
      <c r="N23" s="144"/>
      <c r="O23" s="146"/>
      <c r="P23" s="144"/>
      <c r="Q23" s="144"/>
      <c r="R23" s="144"/>
      <c r="S23" s="144"/>
      <c r="T23" s="144"/>
      <c r="U23" s="147"/>
    </row>
    <row r="24" spans="3:21">
      <c r="C24" s="161"/>
      <c r="D24" s="417"/>
      <c r="E24" s="410" t="s">
        <v>101</v>
      </c>
      <c r="F24" s="168" t="s">
        <v>35</v>
      </c>
      <c r="G24" s="343"/>
      <c r="H24" s="344"/>
      <c r="I24" s="421"/>
      <c r="J24" s="147"/>
      <c r="L24" s="169"/>
      <c r="M24" s="154"/>
      <c r="N24" s="154"/>
      <c r="O24" s="155"/>
      <c r="P24" s="154"/>
      <c r="Q24" s="154"/>
      <c r="R24" s="154"/>
      <c r="S24" s="154"/>
      <c r="T24" s="154"/>
      <c r="U24" s="156"/>
    </row>
    <row r="25" spans="3:21">
      <c r="C25" s="161"/>
      <c r="D25" s="417"/>
      <c r="E25" s="410" t="s">
        <v>102</v>
      </c>
      <c r="F25" s="168" t="s">
        <v>18</v>
      </c>
      <c r="G25" s="343"/>
      <c r="H25" s="344"/>
      <c r="I25" s="421"/>
      <c r="J25" s="147"/>
      <c r="L25" s="482"/>
      <c r="M25" s="482"/>
      <c r="N25" s="482"/>
      <c r="O25" s="483"/>
      <c r="P25" s="482"/>
      <c r="Q25" s="482"/>
      <c r="R25" s="482"/>
      <c r="S25" s="482"/>
      <c r="T25" s="482"/>
      <c r="U25" s="482"/>
    </row>
    <row r="26" spans="3:21">
      <c r="C26" s="161"/>
      <c r="D26" s="417"/>
      <c r="E26" s="410" t="s">
        <v>103</v>
      </c>
      <c r="F26" s="168" t="s">
        <v>19</v>
      </c>
      <c r="G26" s="343"/>
      <c r="H26" s="344"/>
      <c r="I26" s="421"/>
      <c r="J26" s="147"/>
      <c r="L26" s="482"/>
      <c r="M26" s="482"/>
      <c r="N26" s="482"/>
      <c r="O26" s="483"/>
      <c r="P26" s="482"/>
      <c r="Q26" s="482"/>
      <c r="R26" s="482"/>
      <c r="S26" s="482"/>
      <c r="T26" s="482"/>
      <c r="U26" s="482"/>
    </row>
    <row r="27" spans="3:21">
      <c r="C27" s="161"/>
      <c r="D27" s="417"/>
      <c r="E27" s="410" t="s">
        <v>104</v>
      </c>
      <c r="F27" s="168" t="s">
        <v>20</v>
      </c>
      <c r="G27" s="343"/>
      <c r="H27" s="344"/>
      <c r="I27" s="421"/>
      <c r="J27" s="147"/>
      <c r="L27" s="482"/>
      <c r="M27" s="482"/>
      <c r="N27" s="482"/>
      <c r="O27" s="484"/>
      <c r="P27" s="482"/>
      <c r="Q27" s="482"/>
      <c r="R27" s="482"/>
      <c r="S27" s="482"/>
      <c r="T27" s="482"/>
      <c r="U27" s="482"/>
    </row>
    <row r="28" spans="3:21">
      <c r="C28" s="161"/>
      <c r="D28" s="417"/>
      <c r="E28" s="410" t="s">
        <v>105</v>
      </c>
      <c r="F28" s="168" t="s">
        <v>21</v>
      </c>
      <c r="G28" s="343"/>
      <c r="H28" s="344"/>
      <c r="I28" s="421"/>
      <c r="J28" s="147"/>
      <c r="L28" s="482"/>
      <c r="M28" s="482"/>
      <c r="N28" s="482"/>
      <c r="O28" s="483"/>
      <c r="P28" s="482"/>
      <c r="Q28" s="482"/>
      <c r="R28" s="482"/>
      <c r="S28" s="482"/>
      <c r="T28" s="482"/>
      <c r="U28" s="482"/>
    </row>
    <row r="29" spans="3:21">
      <c r="C29" s="161"/>
      <c r="D29" s="417"/>
      <c r="E29" s="410" t="s">
        <v>106</v>
      </c>
      <c r="F29" s="168" t="s">
        <v>107</v>
      </c>
      <c r="G29" s="343"/>
      <c r="H29" s="344"/>
      <c r="I29" s="421"/>
      <c r="J29" s="147"/>
      <c r="L29" s="482"/>
      <c r="M29" s="482"/>
      <c r="N29" s="482"/>
      <c r="O29" s="483"/>
      <c r="P29" s="482"/>
      <c r="Q29" s="482"/>
      <c r="R29" s="482"/>
      <c r="S29" s="482"/>
      <c r="T29" s="482"/>
      <c r="U29" s="482"/>
    </row>
    <row r="30" spans="3:21">
      <c r="C30" s="161"/>
      <c r="D30" s="417"/>
      <c r="E30" s="410" t="s">
        <v>108</v>
      </c>
      <c r="F30" s="168" t="s">
        <v>22</v>
      </c>
      <c r="G30" s="343"/>
      <c r="H30" s="344"/>
      <c r="I30" s="421"/>
      <c r="J30" s="147"/>
      <c r="L30" s="479" t="s">
        <v>1515</v>
      </c>
      <c r="M30" s="479"/>
      <c r="N30" s="479"/>
      <c r="O30" s="479"/>
      <c r="P30" s="479"/>
      <c r="Q30" s="479"/>
      <c r="R30" s="479"/>
      <c r="S30" s="479"/>
      <c r="T30" s="479"/>
      <c r="U30" s="479"/>
    </row>
    <row r="31" spans="3:21">
      <c r="C31" s="161"/>
      <c r="D31" s="417"/>
      <c r="E31" s="410" t="s">
        <v>109</v>
      </c>
      <c r="F31" s="168" t="s">
        <v>23</v>
      </c>
      <c r="G31" s="343"/>
      <c r="H31" s="344"/>
      <c r="I31" s="421"/>
      <c r="J31" s="147"/>
      <c r="L31" s="1210" t="s">
        <v>1561</v>
      </c>
      <c r="M31" s="1210"/>
      <c r="N31" s="1210"/>
      <c r="O31" s="1210"/>
      <c r="P31" s="1210"/>
      <c r="Q31" s="1210"/>
      <c r="R31" s="1210"/>
      <c r="S31" s="1210"/>
      <c r="T31" s="1210"/>
      <c r="U31" s="1210"/>
    </row>
    <row r="32" spans="3:21">
      <c r="C32" s="161"/>
      <c r="D32" s="417"/>
      <c r="E32" s="410" t="s">
        <v>110</v>
      </c>
      <c r="F32" s="168" t="s">
        <v>24</v>
      </c>
      <c r="G32" s="343"/>
      <c r="H32" s="344"/>
      <c r="I32" s="421"/>
      <c r="J32" s="147"/>
      <c r="L32" s="1210" t="s">
        <v>1562</v>
      </c>
      <c r="M32" s="1210"/>
      <c r="N32" s="1210"/>
      <c r="O32" s="1210"/>
      <c r="P32" s="1210"/>
      <c r="Q32" s="1210"/>
      <c r="R32" s="1210"/>
      <c r="S32" s="1210"/>
      <c r="T32" s="1210"/>
      <c r="U32" s="1210"/>
    </row>
    <row r="33" spans="3:21">
      <c r="C33" s="161"/>
      <c r="D33" s="417"/>
      <c r="E33" s="410" t="s">
        <v>111</v>
      </c>
      <c r="F33" s="168" t="s">
        <v>25</v>
      </c>
      <c r="G33" s="343"/>
      <c r="H33" s="344"/>
      <c r="I33" s="421"/>
      <c r="J33" s="147"/>
      <c r="L33" s="1210" t="s">
        <v>1517</v>
      </c>
      <c r="M33" s="1210"/>
      <c r="N33" s="1210"/>
      <c r="O33" s="1210"/>
      <c r="P33" s="1210"/>
      <c r="Q33" s="1210"/>
      <c r="R33" s="1210"/>
      <c r="S33" s="1210"/>
      <c r="T33" s="1210"/>
      <c r="U33" s="1210"/>
    </row>
    <row r="34" spans="3:21">
      <c r="C34" s="161"/>
      <c r="D34" s="417"/>
      <c r="E34" s="410" t="s">
        <v>112</v>
      </c>
      <c r="F34" s="168" t="s">
        <v>52</v>
      </c>
      <c r="G34" s="343"/>
      <c r="H34" s="344"/>
      <c r="I34" s="421"/>
      <c r="J34" s="147"/>
      <c r="L34" s="1210" t="s">
        <v>1532</v>
      </c>
      <c r="M34" s="1210"/>
      <c r="N34" s="1210"/>
      <c r="O34" s="1210"/>
      <c r="P34" s="1210"/>
      <c r="Q34" s="1210"/>
      <c r="R34" s="1210"/>
      <c r="S34" s="1210"/>
      <c r="T34" s="1210"/>
      <c r="U34" s="1210"/>
    </row>
    <row r="35" spans="3:21">
      <c r="C35" s="161"/>
      <c r="D35" s="417"/>
      <c r="E35" s="410" t="s">
        <v>113</v>
      </c>
      <c r="F35" s="168" t="s">
        <v>83</v>
      </c>
      <c r="G35" s="343"/>
      <c r="H35" s="344"/>
      <c r="I35" s="421"/>
      <c r="J35" s="147"/>
      <c r="L35" s="1210" t="s">
        <v>1689</v>
      </c>
      <c r="M35" s="1210"/>
      <c r="N35" s="1210"/>
      <c r="O35" s="1210"/>
      <c r="P35" s="1210"/>
      <c r="Q35" s="1210"/>
      <c r="R35" s="1210"/>
      <c r="S35" s="1210"/>
      <c r="T35" s="1210"/>
      <c r="U35" s="1210"/>
    </row>
    <row r="36" spans="3:21">
      <c r="C36" s="161"/>
      <c r="D36" s="417"/>
      <c r="E36" s="410" t="s">
        <v>114</v>
      </c>
      <c r="F36" s="168" t="s">
        <v>55</v>
      </c>
      <c r="G36" s="343"/>
      <c r="H36" s="344"/>
      <c r="I36" s="421"/>
      <c r="J36" s="147"/>
      <c r="L36" s="1210" t="s">
        <v>1688</v>
      </c>
      <c r="M36" s="1210"/>
      <c r="N36" s="1210"/>
      <c r="O36" s="1210"/>
      <c r="P36" s="1210"/>
      <c r="Q36" s="1210"/>
      <c r="R36" s="1210"/>
      <c r="S36" s="1210"/>
      <c r="T36" s="1210"/>
      <c r="U36" s="1210"/>
    </row>
    <row r="37" spans="3:21">
      <c r="C37" s="161"/>
      <c r="D37" s="417"/>
      <c r="E37" s="410" t="s">
        <v>115</v>
      </c>
      <c r="F37" s="168" t="s">
        <v>37</v>
      </c>
      <c r="G37" s="343"/>
      <c r="H37" s="344"/>
      <c r="I37" s="421"/>
      <c r="J37" s="147"/>
      <c r="L37" s="1210" t="s">
        <v>1516</v>
      </c>
      <c r="M37" s="1210"/>
      <c r="N37" s="1210"/>
      <c r="O37" s="1210"/>
      <c r="P37" s="1210"/>
      <c r="Q37" s="1210"/>
      <c r="R37" s="1210"/>
      <c r="S37" s="1210"/>
      <c r="T37" s="1210"/>
      <c r="U37" s="1210"/>
    </row>
    <row r="38" spans="3:21">
      <c r="C38" s="161"/>
      <c r="D38" s="417"/>
      <c r="E38" s="410" t="s">
        <v>116</v>
      </c>
      <c r="F38" s="168" t="s">
        <v>26</v>
      </c>
      <c r="G38" s="343"/>
      <c r="H38" s="344"/>
      <c r="I38" s="421"/>
      <c r="J38" s="147"/>
      <c r="L38" s="479" t="s">
        <v>1522</v>
      </c>
      <c r="M38" s="479"/>
      <c r="N38" s="479"/>
      <c r="O38" s="479"/>
      <c r="P38" s="479"/>
      <c r="Q38" s="479"/>
      <c r="R38" s="479"/>
      <c r="S38" s="479"/>
      <c r="T38" s="479"/>
      <c r="U38" s="479"/>
    </row>
    <row r="39" spans="3:21">
      <c r="C39" s="161"/>
      <c r="D39" s="417"/>
      <c r="E39" s="410" t="s">
        <v>117</v>
      </c>
      <c r="F39" s="168" t="s">
        <v>36</v>
      </c>
      <c r="G39" s="343"/>
      <c r="H39" s="344"/>
      <c r="I39" s="421"/>
      <c r="J39" s="147"/>
      <c r="L39" s="479" t="s">
        <v>1691</v>
      </c>
      <c r="M39" s="485"/>
      <c r="N39" s="485"/>
      <c r="O39" s="486"/>
      <c r="P39" s="485"/>
      <c r="Q39" s="485"/>
      <c r="R39" s="485"/>
      <c r="S39" s="485"/>
      <c r="T39" s="485"/>
      <c r="U39" s="485"/>
    </row>
    <row r="40" spans="3:21">
      <c r="C40" s="161"/>
      <c r="D40" s="417"/>
      <c r="E40" s="410" t="s">
        <v>118</v>
      </c>
      <c r="F40" s="168" t="s">
        <v>27</v>
      </c>
      <c r="G40" s="343"/>
      <c r="H40" s="344"/>
      <c r="I40" s="421"/>
      <c r="J40" s="147"/>
      <c r="L40" s="811"/>
      <c r="M40" s="482"/>
      <c r="N40" s="482"/>
      <c r="O40" s="483"/>
      <c r="P40" s="482"/>
      <c r="Q40" s="482"/>
      <c r="R40" s="482"/>
      <c r="S40" s="482"/>
      <c r="T40" s="482"/>
      <c r="U40" s="482"/>
    </row>
    <row r="41" spans="3:21">
      <c r="C41" s="161"/>
      <c r="D41" s="417"/>
      <c r="E41" s="410" t="s">
        <v>119</v>
      </c>
      <c r="F41" s="168" t="s">
        <v>0</v>
      </c>
      <c r="G41" s="343"/>
      <c r="H41" s="344"/>
      <c r="I41" s="421"/>
      <c r="J41" s="147"/>
      <c r="L41" s="811"/>
      <c r="M41" s="482"/>
      <c r="N41" s="482"/>
      <c r="O41" s="483"/>
      <c r="P41" s="482"/>
      <c r="Q41" s="482"/>
      <c r="R41" s="482"/>
      <c r="S41" s="482"/>
      <c r="T41" s="482"/>
      <c r="U41" s="482"/>
    </row>
    <row r="42" spans="3:21">
      <c r="C42" s="161"/>
      <c r="D42" s="417"/>
      <c r="E42" s="410" t="s">
        <v>120</v>
      </c>
      <c r="F42" s="168" t="s">
        <v>28</v>
      </c>
      <c r="G42" s="343"/>
      <c r="H42" s="344"/>
      <c r="I42" s="421"/>
      <c r="J42" s="147"/>
      <c r="L42" s="820" t="s">
        <v>1801</v>
      </c>
      <c r="M42" s="482"/>
      <c r="N42" s="482"/>
      <c r="O42" s="483"/>
      <c r="P42" s="482"/>
      <c r="Q42" s="482"/>
      <c r="R42" s="482"/>
      <c r="S42" s="482"/>
      <c r="T42" s="482"/>
      <c r="U42" s="482"/>
    </row>
    <row r="43" spans="3:21">
      <c r="C43" s="161"/>
      <c r="D43" s="417"/>
      <c r="E43" s="410" t="s">
        <v>121</v>
      </c>
      <c r="F43" s="168" t="s">
        <v>29</v>
      </c>
      <c r="G43" s="343"/>
      <c r="H43" s="344"/>
      <c r="I43" s="421"/>
      <c r="J43" s="147"/>
      <c r="L43" s="820" t="s">
        <v>1806</v>
      </c>
      <c r="M43" s="482"/>
      <c r="N43" s="482"/>
      <c r="O43" s="483"/>
      <c r="P43" s="482"/>
      <c r="Q43" s="482"/>
      <c r="R43" s="482"/>
      <c r="S43" s="482"/>
      <c r="T43" s="482"/>
      <c r="U43" s="482"/>
    </row>
    <row r="44" spans="3:21">
      <c r="C44" s="161"/>
      <c r="D44" s="417"/>
      <c r="E44" s="410" t="s">
        <v>122</v>
      </c>
      <c r="F44" s="168" t="s">
        <v>123</v>
      </c>
      <c r="G44" s="343"/>
      <c r="H44" s="344"/>
      <c r="I44" s="421"/>
      <c r="J44" s="147"/>
      <c r="L44" s="482"/>
      <c r="M44" s="482"/>
      <c r="N44" s="482"/>
      <c r="O44" s="483"/>
      <c r="P44" s="482"/>
      <c r="Q44" s="482"/>
      <c r="R44" s="482"/>
      <c r="S44" s="482"/>
      <c r="T44" s="482"/>
      <c r="U44" s="482"/>
    </row>
    <row r="45" spans="3:21">
      <c r="C45" s="161"/>
      <c r="D45" s="417"/>
      <c r="E45" s="410" t="s">
        <v>124</v>
      </c>
      <c r="F45" s="168" t="s">
        <v>125</v>
      </c>
      <c r="G45" s="343"/>
      <c r="H45" s="344"/>
      <c r="I45" s="421"/>
      <c r="J45" s="147"/>
      <c r="L45" s="482"/>
      <c r="M45" s="482"/>
      <c r="N45" s="482"/>
      <c r="O45" s="483"/>
      <c r="P45" s="482"/>
      <c r="Q45" s="482"/>
      <c r="R45" s="482"/>
      <c r="S45" s="482"/>
      <c r="T45" s="482"/>
      <c r="U45" s="482"/>
    </row>
    <row r="46" spans="3:21">
      <c r="C46" s="161"/>
      <c r="D46" s="417"/>
      <c r="E46" s="410" t="s">
        <v>126</v>
      </c>
      <c r="F46" s="168" t="s">
        <v>12</v>
      </c>
      <c r="G46" s="343"/>
      <c r="H46" s="344"/>
      <c r="I46" s="421"/>
      <c r="J46" s="147"/>
      <c r="L46" s="482"/>
      <c r="M46" s="482"/>
      <c r="N46" s="482"/>
      <c r="O46" s="483"/>
      <c r="P46" s="482"/>
      <c r="Q46" s="482"/>
      <c r="R46" s="482"/>
      <c r="S46" s="482"/>
      <c r="T46" s="482"/>
      <c r="U46" s="482"/>
    </row>
    <row r="47" spans="3:21">
      <c r="C47" s="161"/>
      <c r="D47" s="417"/>
      <c r="E47" s="410" t="s">
        <v>127</v>
      </c>
      <c r="F47" s="168" t="s">
        <v>13</v>
      </c>
      <c r="G47" s="343"/>
      <c r="H47" s="344"/>
      <c r="I47" s="421"/>
      <c r="J47" s="147"/>
      <c r="L47" s="482"/>
      <c r="M47" s="482"/>
      <c r="N47" s="482"/>
      <c r="O47" s="483"/>
      <c r="P47" s="482"/>
      <c r="Q47" s="482"/>
      <c r="R47" s="482"/>
      <c r="S47" s="482"/>
      <c r="T47" s="482"/>
      <c r="U47" s="482"/>
    </row>
    <row r="48" spans="3:21">
      <c r="C48" s="161"/>
      <c r="D48" s="417"/>
      <c r="E48" s="410" t="s">
        <v>128</v>
      </c>
      <c r="F48" s="168" t="s">
        <v>30</v>
      </c>
      <c r="G48" s="343"/>
      <c r="H48" s="344"/>
      <c r="I48" s="421"/>
      <c r="J48" s="147"/>
      <c r="L48" s="482"/>
      <c r="M48" s="482"/>
      <c r="N48" s="482"/>
      <c r="O48" s="483"/>
      <c r="P48" s="482"/>
      <c r="Q48" s="482"/>
      <c r="R48" s="482"/>
      <c r="S48" s="482"/>
      <c r="T48" s="482"/>
      <c r="U48" s="482"/>
    </row>
    <row r="49" spans="3:21">
      <c r="C49" s="161"/>
      <c r="D49" s="417"/>
      <c r="E49" s="410" t="s">
        <v>129</v>
      </c>
      <c r="F49" s="168" t="s">
        <v>70</v>
      </c>
      <c r="G49" s="343"/>
      <c r="H49" s="344"/>
      <c r="I49" s="421"/>
      <c r="J49" s="147"/>
      <c r="L49" s="482"/>
      <c r="M49" s="482"/>
      <c r="N49" s="482"/>
      <c r="O49" s="483"/>
      <c r="P49" s="482"/>
      <c r="Q49" s="482"/>
      <c r="R49" s="482"/>
      <c r="S49" s="482"/>
      <c r="T49" s="482"/>
      <c r="U49" s="482"/>
    </row>
    <row r="50" spans="3:21">
      <c r="C50" s="161"/>
      <c r="D50" s="417"/>
      <c r="E50" s="410" t="s">
        <v>130</v>
      </c>
      <c r="F50" s="168" t="s">
        <v>38</v>
      </c>
      <c r="G50" s="343"/>
      <c r="H50" s="344"/>
      <c r="I50" s="421"/>
      <c r="J50" s="147"/>
      <c r="L50" s="482"/>
      <c r="M50" s="482"/>
      <c r="N50" s="482"/>
      <c r="O50" s="483"/>
      <c r="P50" s="482"/>
      <c r="Q50" s="482"/>
      <c r="R50" s="482"/>
      <c r="S50" s="482"/>
      <c r="T50" s="482"/>
      <c r="U50" s="482"/>
    </row>
    <row r="51" spans="3:21">
      <c r="C51" s="161"/>
      <c r="D51" s="417"/>
      <c r="E51" s="410" t="s">
        <v>131</v>
      </c>
      <c r="F51" s="168" t="s">
        <v>14</v>
      </c>
      <c r="G51" s="343"/>
      <c r="H51" s="344"/>
      <c r="I51" s="421"/>
      <c r="J51" s="147"/>
      <c r="L51" s="482"/>
      <c r="M51" s="482"/>
      <c r="N51" s="482"/>
      <c r="O51" s="483"/>
      <c r="P51" s="482"/>
      <c r="Q51" s="482"/>
      <c r="R51" s="482"/>
      <c r="S51" s="482"/>
      <c r="T51" s="482"/>
      <c r="U51" s="482"/>
    </row>
    <row r="52" spans="3:21">
      <c r="C52" s="161"/>
      <c r="D52" s="417"/>
      <c r="E52" s="410" t="s">
        <v>132</v>
      </c>
      <c r="F52" s="168" t="s">
        <v>31</v>
      </c>
      <c r="G52" s="343"/>
      <c r="H52" s="344"/>
      <c r="I52" s="421"/>
      <c r="J52" s="147"/>
      <c r="L52" s="482"/>
      <c r="M52" s="482"/>
      <c r="N52" s="482"/>
      <c r="O52" s="483"/>
      <c r="P52" s="482"/>
      <c r="Q52" s="482"/>
      <c r="R52" s="482"/>
      <c r="S52" s="482"/>
      <c r="T52" s="482"/>
      <c r="U52" s="482"/>
    </row>
    <row r="53" spans="3:21">
      <c r="C53" s="161"/>
      <c r="D53" s="417"/>
      <c r="E53" s="410" t="s">
        <v>133</v>
      </c>
      <c r="F53" s="168" t="s">
        <v>75</v>
      </c>
      <c r="G53" s="343"/>
      <c r="H53" s="344"/>
      <c r="I53" s="421"/>
      <c r="J53" s="147"/>
      <c r="L53" s="482"/>
      <c r="M53" s="482"/>
      <c r="N53" s="482"/>
      <c r="O53" s="483"/>
      <c r="P53" s="482"/>
      <c r="Q53" s="482"/>
      <c r="R53" s="482"/>
      <c r="S53" s="482"/>
      <c r="T53" s="482"/>
      <c r="U53" s="482"/>
    </row>
    <row r="54" spans="3:21">
      <c r="C54" s="161"/>
      <c r="D54" s="417"/>
      <c r="E54" s="410" t="s">
        <v>134</v>
      </c>
      <c r="F54" s="168" t="s">
        <v>76</v>
      </c>
      <c r="G54" s="343"/>
      <c r="H54" s="344"/>
      <c r="I54" s="421"/>
      <c r="J54" s="147"/>
      <c r="L54" s="482"/>
      <c r="M54" s="482"/>
      <c r="N54" s="482"/>
      <c r="O54" s="483"/>
      <c r="P54" s="482"/>
      <c r="Q54" s="482"/>
      <c r="R54" s="482"/>
      <c r="S54" s="482"/>
      <c r="T54" s="482"/>
      <c r="U54" s="482"/>
    </row>
    <row r="55" spans="3:21">
      <c r="C55" s="161"/>
      <c r="D55" s="417"/>
      <c r="E55" s="410" t="s">
        <v>135</v>
      </c>
      <c r="F55" s="168" t="s">
        <v>32</v>
      </c>
      <c r="G55" s="343"/>
      <c r="H55" s="344"/>
      <c r="I55" s="421"/>
      <c r="J55" s="147"/>
      <c r="L55" s="482"/>
      <c r="M55" s="482"/>
      <c r="N55" s="482"/>
      <c r="O55" s="483"/>
      <c r="P55" s="482"/>
      <c r="Q55" s="482"/>
      <c r="R55" s="482"/>
      <c r="S55" s="482"/>
      <c r="T55" s="482"/>
      <c r="U55" s="482"/>
    </row>
    <row r="56" spans="3:21">
      <c r="C56" s="161"/>
      <c r="D56" s="417"/>
      <c r="E56" s="411" t="s">
        <v>136</v>
      </c>
      <c r="F56" s="170" t="s">
        <v>33</v>
      </c>
      <c r="G56" s="343"/>
      <c r="H56" s="344"/>
      <c r="I56" s="421"/>
      <c r="J56" s="147"/>
      <c r="L56" s="482"/>
      <c r="M56" s="482"/>
      <c r="N56" s="482"/>
      <c r="O56" s="483"/>
      <c r="P56" s="482"/>
      <c r="Q56" s="482"/>
      <c r="R56" s="482"/>
      <c r="S56" s="482"/>
      <c r="T56" s="482"/>
      <c r="U56" s="482"/>
    </row>
    <row r="57" spans="3:21">
      <c r="C57" s="161"/>
      <c r="D57" s="417"/>
      <c r="E57" s="411" t="s">
        <v>137</v>
      </c>
      <c r="F57" s="170" t="s">
        <v>1</v>
      </c>
      <c r="G57" s="343"/>
      <c r="H57" s="344"/>
      <c r="I57" s="421"/>
      <c r="J57" s="147"/>
      <c r="L57" s="482"/>
      <c r="M57" s="482"/>
      <c r="N57" s="482"/>
      <c r="O57" s="483"/>
      <c r="P57" s="482"/>
      <c r="Q57" s="482"/>
      <c r="R57" s="482"/>
      <c r="S57" s="482"/>
      <c r="T57" s="482"/>
      <c r="U57" s="482"/>
    </row>
    <row r="58" spans="3:21">
      <c r="C58" s="161"/>
      <c r="D58" s="417"/>
      <c r="E58" s="412" t="s">
        <v>138</v>
      </c>
      <c r="F58" s="171" t="s">
        <v>2</v>
      </c>
      <c r="G58" s="345"/>
      <c r="H58" s="346"/>
      <c r="I58" s="421"/>
      <c r="J58" s="147"/>
      <c r="L58" s="482"/>
      <c r="M58" s="482"/>
      <c r="N58" s="482"/>
      <c r="O58" s="483"/>
      <c r="P58" s="482"/>
      <c r="Q58" s="482"/>
      <c r="R58" s="482"/>
      <c r="S58" s="482"/>
      <c r="T58" s="482"/>
      <c r="U58" s="482"/>
    </row>
    <row r="59" spans="3:21">
      <c r="C59" s="161"/>
      <c r="D59" s="157"/>
      <c r="E59" s="172"/>
      <c r="F59" s="173"/>
      <c r="G59" s="174"/>
      <c r="H59" s="175"/>
      <c r="I59" s="187"/>
      <c r="J59" s="147"/>
      <c r="L59" s="482"/>
      <c r="M59" s="482"/>
      <c r="N59" s="482"/>
      <c r="O59" s="483"/>
      <c r="P59" s="482"/>
      <c r="Q59" s="482"/>
      <c r="R59" s="482"/>
      <c r="S59" s="482"/>
      <c r="T59" s="482"/>
      <c r="U59" s="482"/>
    </row>
    <row r="60" spans="3:21">
      <c r="C60" s="153"/>
      <c r="D60" s="176"/>
      <c r="E60" s="176"/>
      <c r="F60" s="177"/>
      <c r="G60" s="154"/>
      <c r="H60" s="178"/>
      <c r="I60" s="416"/>
      <c r="J60" s="156"/>
      <c r="L60" s="482"/>
      <c r="M60" s="482"/>
      <c r="N60" s="482"/>
      <c r="O60" s="483"/>
      <c r="P60" s="482"/>
      <c r="Q60" s="482"/>
      <c r="R60" s="482"/>
      <c r="S60" s="482"/>
      <c r="T60" s="482"/>
      <c r="U60" s="482"/>
    </row>
  </sheetData>
  <sheetProtection algorithmName="SHA-512" hashValue="7mFKqcnKof9gzdG7soU5raTEO34x4t6IIhKkudzd5XZaGCu/Xc6AkRCf8PvWNUw8M22Ia8tEjxfT3p6l7PAezw==" saltValue="fXrOTPcy+h505+Z4F7dh0w==" spinCount="100000" sheet="1" objects="1" scenarios="1"/>
  <mergeCells count="14">
    <mergeCell ref="P12:P13"/>
    <mergeCell ref="Q12:R13"/>
    <mergeCell ref="L36:U36"/>
    <mergeCell ref="L37:U37"/>
    <mergeCell ref="H16:H17"/>
    <mergeCell ref="L34:U34"/>
    <mergeCell ref="L35:U35"/>
    <mergeCell ref="O12:O13"/>
    <mergeCell ref="M12:N13"/>
    <mergeCell ref="G16:G17"/>
    <mergeCell ref="E16:F19"/>
    <mergeCell ref="L31:U31"/>
    <mergeCell ref="L32:U32"/>
    <mergeCell ref="L33:U33"/>
  </mergeCells>
  <phoneticPr fontId="11"/>
  <pageMargins left="0.59055118110236227" right="0.39370078740157483" top="0.59055118110236227" bottom="0.59055118110236227" header="0.31496062992125984" footer="0.31496062992125984"/>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81"/>
  <sheetViews>
    <sheetView showGridLines="0" showRowColHeaders="0" zoomScale="85" zoomScaleNormal="85" zoomScaleSheetLayoutView="100" workbookViewId="0">
      <selection activeCell="B7" sqref="B7:E7"/>
    </sheetView>
  </sheetViews>
  <sheetFormatPr defaultColWidth="9" defaultRowHeight="13.5"/>
  <cols>
    <col min="1" max="1" width="3.625" style="42" customWidth="1"/>
    <col min="2" max="2" width="5.875" style="42" customWidth="1"/>
    <col min="3" max="3" width="4.625" style="43" customWidth="1"/>
    <col min="4" max="4" width="5.5" style="42" customWidth="1"/>
    <col min="5" max="5" width="5.375" style="42" customWidth="1"/>
    <col min="6" max="6" width="38.625" style="42" customWidth="1"/>
    <col min="7" max="7" width="5.625" style="44" customWidth="1"/>
    <col min="8" max="8" width="20.875" style="42" customWidth="1"/>
    <col min="9" max="9" width="5.625" style="44" customWidth="1"/>
    <col min="10" max="10" width="20.875" style="42" customWidth="1"/>
    <col min="11" max="11" width="5.625" style="44" customWidth="1"/>
    <col min="12" max="12" width="20.875" style="43" customWidth="1"/>
    <col min="13" max="16384" width="9" style="42"/>
  </cols>
  <sheetData>
    <row r="2" spans="2:12" ht="29.25" customHeight="1">
      <c r="B2" s="1227" t="s">
        <v>1550</v>
      </c>
      <c r="C2" s="1228"/>
      <c r="D2" s="1228"/>
      <c r="E2" s="1228"/>
      <c r="F2" s="1228"/>
      <c r="G2" s="1228"/>
      <c r="H2" s="1228"/>
      <c r="I2" s="1228"/>
      <c r="J2" s="1228"/>
      <c r="K2" s="1228"/>
      <c r="L2" s="1228"/>
    </row>
    <row r="3" spans="2:12" ht="29.25" customHeight="1">
      <c r="B3" s="133"/>
      <c r="C3" s="133"/>
      <c r="D3" s="133"/>
      <c r="E3" s="133"/>
      <c r="F3" s="133"/>
      <c r="G3" s="133"/>
      <c r="H3" s="133"/>
      <c r="I3" s="133"/>
      <c r="J3" s="133"/>
      <c r="K3" s="133"/>
      <c r="L3" s="133"/>
    </row>
    <row r="4" spans="2:12" ht="29.25" customHeight="1">
      <c r="B4" s="133"/>
      <c r="C4" s="133"/>
      <c r="D4" s="133"/>
      <c r="E4" s="133"/>
      <c r="F4" s="133"/>
      <c r="G4" s="133"/>
      <c r="H4" s="133"/>
      <c r="I4" s="133"/>
      <c r="J4" s="133"/>
      <c r="K4" s="133"/>
      <c r="L4" s="133"/>
    </row>
    <row r="5" spans="2:12" s="129" customFormat="1" ht="21" customHeight="1">
      <c r="B5" s="132" t="s">
        <v>1514</v>
      </c>
      <c r="C5" s="130"/>
      <c r="G5" s="131"/>
      <c r="I5" s="131"/>
      <c r="K5" s="131"/>
      <c r="L5" s="130"/>
    </row>
    <row r="6" spans="2:12">
      <c r="B6" s="1229" t="s">
        <v>1513</v>
      </c>
      <c r="C6" s="1242"/>
      <c r="D6" s="1242"/>
      <c r="E6" s="1242"/>
      <c r="F6" s="1230"/>
      <c r="G6" s="1229" t="s">
        <v>1512</v>
      </c>
      <c r="H6" s="1230"/>
      <c r="I6" s="1229" t="s">
        <v>1511</v>
      </c>
      <c r="J6" s="1230"/>
      <c r="K6" s="1229" t="s">
        <v>1510</v>
      </c>
      <c r="L6" s="1230"/>
    </row>
    <row r="7" spans="2:12">
      <c r="B7" s="1231" t="s">
        <v>1509</v>
      </c>
      <c r="C7" s="1232"/>
      <c r="D7" s="1232"/>
      <c r="E7" s="1233"/>
      <c r="F7" s="1234" t="s">
        <v>1507</v>
      </c>
      <c r="G7" s="1236" t="s">
        <v>1508</v>
      </c>
      <c r="H7" s="1238" t="s">
        <v>1507</v>
      </c>
      <c r="I7" s="1236" t="s">
        <v>1508</v>
      </c>
      <c r="J7" s="1238" t="s">
        <v>1507</v>
      </c>
      <c r="K7" s="1236" t="s">
        <v>1508</v>
      </c>
      <c r="L7" s="1238" t="s">
        <v>1507</v>
      </c>
    </row>
    <row r="8" spans="2:12" s="128" customFormat="1" ht="12">
      <c r="B8" s="1240" t="s">
        <v>1506</v>
      </c>
      <c r="C8" s="1241"/>
      <c r="D8" s="1240" t="s">
        <v>1505</v>
      </c>
      <c r="E8" s="1241"/>
      <c r="F8" s="1235"/>
      <c r="G8" s="1237"/>
      <c r="H8" s="1239"/>
      <c r="I8" s="1237"/>
      <c r="J8" s="1239"/>
      <c r="K8" s="1237"/>
      <c r="L8" s="1239"/>
    </row>
    <row r="9" spans="2:12" s="120" customFormat="1" ht="15" customHeight="1">
      <c r="B9" s="80" t="s">
        <v>1495</v>
      </c>
      <c r="C9" s="81" t="s">
        <v>99</v>
      </c>
      <c r="D9" s="80"/>
      <c r="E9" s="79"/>
      <c r="F9" s="78" t="s">
        <v>1504</v>
      </c>
      <c r="G9" s="73" t="s">
        <v>1495</v>
      </c>
      <c r="H9" s="74" t="s">
        <v>167</v>
      </c>
      <c r="I9" s="73" t="s">
        <v>339</v>
      </c>
      <c r="J9" s="58" t="s">
        <v>1503</v>
      </c>
      <c r="K9" s="73" t="s">
        <v>99</v>
      </c>
      <c r="L9" s="58" t="s">
        <v>1502</v>
      </c>
    </row>
    <row r="10" spans="2:12" s="45" customFormat="1" ht="15" customHeight="1">
      <c r="B10" s="89"/>
      <c r="C10" s="90"/>
      <c r="D10" s="89" t="s">
        <v>1501</v>
      </c>
      <c r="E10" s="88" t="s">
        <v>325</v>
      </c>
      <c r="F10" s="87" t="s">
        <v>1500</v>
      </c>
      <c r="G10" s="64"/>
      <c r="H10" s="62"/>
      <c r="I10" s="64"/>
      <c r="J10" s="61"/>
      <c r="K10" s="64"/>
      <c r="L10" s="61"/>
    </row>
    <row r="11" spans="2:12" s="45" customFormat="1" ht="15" customHeight="1">
      <c r="B11" s="89"/>
      <c r="C11" s="90"/>
      <c r="D11" s="89" t="s">
        <v>1495</v>
      </c>
      <c r="E11" s="88" t="s">
        <v>385</v>
      </c>
      <c r="F11" s="91" t="s">
        <v>1499</v>
      </c>
      <c r="G11" s="64"/>
      <c r="H11" s="62"/>
      <c r="I11" s="64"/>
      <c r="J11" s="61"/>
      <c r="K11" s="64"/>
      <c r="L11" s="61"/>
    </row>
    <row r="12" spans="2:12" s="45" customFormat="1" ht="15" customHeight="1">
      <c r="B12" s="94" t="s">
        <v>1498</v>
      </c>
      <c r="C12" s="95" t="s">
        <v>335</v>
      </c>
      <c r="D12" s="94"/>
      <c r="E12" s="93"/>
      <c r="F12" s="92" t="s">
        <v>1497</v>
      </c>
      <c r="G12" s="64"/>
      <c r="H12" s="62"/>
      <c r="I12" s="64"/>
      <c r="J12" s="61"/>
      <c r="K12" s="64"/>
      <c r="L12" s="61"/>
    </row>
    <row r="13" spans="2:12" s="45" customFormat="1" ht="15" customHeight="1">
      <c r="B13" s="89"/>
      <c r="C13" s="90"/>
      <c r="D13" s="89" t="s">
        <v>1495</v>
      </c>
      <c r="E13" s="88" t="s">
        <v>334</v>
      </c>
      <c r="F13" s="87" t="s">
        <v>1496</v>
      </c>
      <c r="G13" s="64"/>
      <c r="H13" s="62"/>
      <c r="I13" s="64"/>
      <c r="J13" s="61"/>
      <c r="K13" s="64"/>
      <c r="L13" s="61"/>
    </row>
    <row r="14" spans="2:12" s="45" customFormat="1" ht="15" customHeight="1">
      <c r="B14" s="89"/>
      <c r="C14" s="90"/>
      <c r="D14" s="89" t="s">
        <v>1495</v>
      </c>
      <c r="E14" s="88" t="s">
        <v>1158</v>
      </c>
      <c r="F14" s="87" t="s">
        <v>1494</v>
      </c>
      <c r="G14" s="60"/>
      <c r="H14" s="48"/>
      <c r="I14" s="64"/>
      <c r="J14" s="61"/>
      <c r="K14" s="64"/>
      <c r="L14" s="61"/>
    </row>
    <row r="15" spans="2:12" s="45" customFormat="1" ht="15" customHeight="1">
      <c r="B15" s="80" t="s">
        <v>1487</v>
      </c>
      <c r="C15" s="81" t="s">
        <v>99</v>
      </c>
      <c r="D15" s="80"/>
      <c r="E15" s="79"/>
      <c r="F15" s="78" t="s">
        <v>1493</v>
      </c>
      <c r="G15" s="73" t="s">
        <v>1487</v>
      </c>
      <c r="H15" s="74" t="s">
        <v>1492</v>
      </c>
      <c r="I15" s="64"/>
      <c r="J15" s="61"/>
      <c r="K15" s="64"/>
      <c r="L15" s="61"/>
    </row>
    <row r="16" spans="2:12" s="45" customFormat="1" ht="15" customHeight="1">
      <c r="B16" s="89"/>
      <c r="C16" s="90"/>
      <c r="D16" s="89" t="s">
        <v>1487</v>
      </c>
      <c r="E16" s="88" t="s">
        <v>339</v>
      </c>
      <c r="F16" s="87" t="s">
        <v>1491</v>
      </c>
      <c r="G16" s="64"/>
      <c r="H16" s="62"/>
      <c r="I16" s="64"/>
      <c r="J16" s="61"/>
      <c r="K16" s="64"/>
      <c r="L16" s="61"/>
    </row>
    <row r="17" spans="2:12" s="45" customFormat="1" ht="15" customHeight="1">
      <c r="B17" s="84"/>
      <c r="C17" s="85"/>
      <c r="D17" s="84" t="s">
        <v>1487</v>
      </c>
      <c r="E17" s="83" t="s">
        <v>385</v>
      </c>
      <c r="F17" s="91" t="s">
        <v>1490</v>
      </c>
      <c r="G17" s="64"/>
      <c r="H17" s="62"/>
      <c r="I17" s="64"/>
      <c r="J17" s="61"/>
      <c r="K17" s="64"/>
      <c r="L17" s="61"/>
    </row>
    <row r="18" spans="2:12" s="45" customFormat="1" ht="15" customHeight="1">
      <c r="B18" s="89" t="s">
        <v>1487</v>
      </c>
      <c r="C18" s="90" t="s">
        <v>335</v>
      </c>
      <c r="D18" s="89"/>
      <c r="E18" s="88"/>
      <c r="F18" s="92" t="s">
        <v>1489</v>
      </c>
      <c r="G18" s="64"/>
      <c r="H18" s="62"/>
      <c r="I18" s="64"/>
      <c r="J18" s="61"/>
      <c r="K18" s="64"/>
      <c r="L18" s="61"/>
    </row>
    <row r="19" spans="2:12" s="45" customFormat="1" ht="15" customHeight="1">
      <c r="B19" s="89"/>
      <c r="C19" s="90"/>
      <c r="D19" s="89" t="s">
        <v>1487</v>
      </c>
      <c r="E19" s="88" t="s">
        <v>334</v>
      </c>
      <c r="F19" s="87" t="s">
        <v>1488</v>
      </c>
      <c r="G19" s="64"/>
      <c r="H19" s="62"/>
      <c r="I19" s="64"/>
      <c r="J19" s="61"/>
      <c r="K19" s="64"/>
      <c r="L19" s="61"/>
    </row>
    <row r="20" spans="2:12" s="45" customFormat="1" ht="15" customHeight="1">
      <c r="B20" s="89"/>
      <c r="C20" s="90"/>
      <c r="D20" s="89" t="s">
        <v>1487</v>
      </c>
      <c r="E20" s="88" t="s">
        <v>1174</v>
      </c>
      <c r="F20" s="87" t="s">
        <v>1486</v>
      </c>
      <c r="G20" s="64"/>
      <c r="H20" s="62"/>
      <c r="I20" s="64"/>
      <c r="J20" s="61"/>
      <c r="K20" s="64"/>
      <c r="L20" s="61"/>
    </row>
    <row r="21" spans="2:12" s="45" customFormat="1" ht="15" customHeight="1">
      <c r="B21" s="80"/>
      <c r="C21" s="81"/>
      <c r="D21" s="80" t="s">
        <v>1483</v>
      </c>
      <c r="E21" s="79" t="s">
        <v>660</v>
      </c>
      <c r="F21" s="78" t="s">
        <v>1485</v>
      </c>
      <c r="G21" s="73" t="s">
        <v>1483</v>
      </c>
      <c r="H21" s="74" t="s">
        <v>1485</v>
      </c>
      <c r="I21" s="64"/>
      <c r="J21" s="61"/>
      <c r="K21" s="64"/>
      <c r="L21" s="61"/>
    </row>
    <row r="22" spans="2:12" s="45" customFormat="1" ht="15" customHeight="1">
      <c r="B22" s="89" t="s">
        <v>1483</v>
      </c>
      <c r="C22" s="90" t="s">
        <v>99</v>
      </c>
      <c r="D22" s="89"/>
      <c r="E22" s="88"/>
      <c r="F22" s="87" t="s">
        <v>1484</v>
      </c>
      <c r="G22" s="64"/>
      <c r="H22" s="62"/>
      <c r="I22" s="64"/>
      <c r="J22" s="61"/>
      <c r="K22" s="64"/>
      <c r="L22" s="61"/>
    </row>
    <row r="23" spans="2:12" s="45" customFormat="1" ht="15" customHeight="1">
      <c r="B23" s="89" t="s">
        <v>1483</v>
      </c>
      <c r="C23" s="90" t="s">
        <v>335</v>
      </c>
      <c r="D23" s="89"/>
      <c r="E23" s="88"/>
      <c r="F23" s="49" t="s">
        <v>1482</v>
      </c>
      <c r="G23" s="60"/>
      <c r="H23" s="48"/>
      <c r="I23" s="64"/>
      <c r="J23" s="61"/>
      <c r="K23" s="64"/>
      <c r="L23" s="61"/>
    </row>
    <row r="24" spans="2:12" s="45" customFormat="1" ht="15" customHeight="1">
      <c r="B24" s="80" t="s">
        <v>1481</v>
      </c>
      <c r="C24" s="81" t="s">
        <v>99</v>
      </c>
      <c r="D24" s="80" t="s">
        <v>1481</v>
      </c>
      <c r="E24" s="110" t="s">
        <v>361</v>
      </c>
      <c r="F24" s="78" t="s">
        <v>1480</v>
      </c>
      <c r="G24" s="86" t="s">
        <v>1481</v>
      </c>
      <c r="H24" s="53" t="s">
        <v>1480</v>
      </c>
      <c r="I24" s="64"/>
      <c r="J24" s="61"/>
      <c r="K24" s="64"/>
      <c r="L24" s="61"/>
    </row>
    <row r="25" spans="2:12" s="45" customFormat="1" ht="15" customHeight="1">
      <c r="B25" s="71" t="s">
        <v>1472</v>
      </c>
      <c r="C25" s="72" t="s">
        <v>99</v>
      </c>
      <c r="D25" s="71" t="s">
        <v>1472</v>
      </c>
      <c r="E25" s="70" t="s">
        <v>339</v>
      </c>
      <c r="F25" s="69" t="s">
        <v>1479</v>
      </c>
      <c r="G25" s="64" t="s">
        <v>1472</v>
      </c>
      <c r="H25" s="62" t="s">
        <v>1478</v>
      </c>
      <c r="I25" s="64"/>
      <c r="J25" s="61"/>
      <c r="K25" s="64"/>
      <c r="L25" s="61"/>
    </row>
    <row r="26" spans="2:12" s="45" customFormat="1" ht="15" customHeight="1">
      <c r="B26" s="89" t="s">
        <v>1472</v>
      </c>
      <c r="C26" s="90" t="s">
        <v>335</v>
      </c>
      <c r="D26" s="89"/>
      <c r="E26" s="88"/>
      <c r="F26" s="92" t="s">
        <v>1477</v>
      </c>
      <c r="G26" s="64"/>
      <c r="H26" s="62"/>
      <c r="I26" s="64"/>
      <c r="J26" s="61"/>
      <c r="K26" s="64"/>
      <c r="L26" s="61"/>
    </row>
    <row r="27" spans="2:12" s="45" customFormat="1" ht="15" customHeight="1">
      <c r="B27" s="89"/>
      <c r="C27" s="90"/>
      <c r="D27" s="89" t="s">
        <v>1472</v>
      </c>
      <c r="E27" s="88" t="s">
        <v>334</v>
      </c>
      <c r="F27" s="87" t="s">
        <v>1476</v>
      </c>
      <c r="G27" s="64"/>
      <c r="H27" s="62"/>
      <c r="I27" s="64"/>
      <c r="J27" s="61"/>
      <c r="K27" s="64"/>
      <c r="L27" s="61"/>
    </row>
    <row r="28" spans="2:12" s="45" customFormat="1" ht="15" customHeight="1">
      <c r="B28" s="84"/>
      <c r="C28" s="85"/>
      <c r="D28" s="84" t="s">
        <v>1472</v>
      </c>
      <c r="E28" s="83" t="s">
        <v>1174</v>
      </c>
      <c r="F28" s="91" t="s">
        <v>1475</v>
      </c>
      <c r="G28" s="64"/>
      <c r="H28" s="62"/>
      <c r="I28" s="64"/>
      <c r="J28" s="61"/>
      <c r="K28" s="64"/>
      <c r="L28" s="61"/>
    </row>
    <row r="29" spans="2:12" s="45" customFormat="1" ht="15" customHeight="1">
      <c r="B29" s="89" t="s">
        <v>1472</v>
      </c>
      <c r="C29" s="90" t="s">
        <v>312</v>
      </c>
      <c r="D29" s="89"/>
      <c r="E29" s="88"/>
      <c r="F29" s="92" t="s">
        <v>1474</v>
      </c>
      <c r="G29" s="64"/>
      <c r="H29" s="62"/>
      <c r="I29" s="64"/>
      <c r="J29" s="61"/>
      <c r="K29" s="64"/>
      <c r="L29" s="61"/>
    </row>
    <row r="30" spans="2:12" s="45" customFormat="1" ht="15" customHeight="1">
      <c r="B30" s="89"/>
      <c r="C30" s="90"/>
      <c r="D30" s="89" t="s">
        <v>1472</v>
      </c>
      <c r="E30" s="88" t="s">
        <v>710</v>
      </c>
      <c r="F30" s="87" t="s">
        <v>1473</v>
      </c>
      <c r="G30" s="64"/>
      <c r="H30" s="62"/>
      <c r="I30" s="64"/>
      <c r="J30" s="61"/>
      <c r="K30" s="64"/>
      <c r="L30" s="61"/>
    </row>
    <row r="31" spans="2:12" s="45" customFormat="1" ht="15" customHeight="1">
      <c r="B31" s="51"/>
      <c r="C31" s="52"/>
      <c r="D31" s="51" t="s">
        <v>1472</v>
      </c>
      <c r="E31" s="50" t="s">
        <v>310</v>
      </c>
      <c r="F31" s="49" t="s">
        <v>1471</v>
      </c>
      <c r="G31" s="64"/>
      <c r="H31" s="62"/>
      <c r="I31" s="64"/>
      <c r="J31" s="61"/>
      <c r="K31" s="64"/>
      <c r="L31" s="61"/>
    </row>
    <row r="32" spans="2:12" s="45" customFormat="1" ht="15" customHeight="1">
      <c r="B32" s="71" t="s">
        <v>1462</v>
      </c>
      <c r="C32" s="72" t="s">
        <v>99</v>
      </c>
      <c r="D32" s="71" t="s">
        <v>1462</v>
      </c>
      <c r="E32" s="70" t="s">
        <v>339</v>
      </c>
      <c r="F32" s="91" t="s">
        <v>1470</v>
      </c>
      <c r="G32" s="73" t="s">
        <v>1462</v>
      </c>
      <c r="H32" s="74" t="s">
        <v>1469</v>
      </c>
      <c r="I32" s="64"/>
      <c r="J32" s="61"/>
      <c r="K32" s="64"/>
      <c r="L32" s="61"/>
    </row>
    <row r="33" spans="2:12" s="45" customFormat="1" ht="15" customHeight="1">
      <c r="B33" s="67" t="s">
        <v>1462</v>
      </c>
      <c r="C33" s="68" t="s">
        <v>335</v>
      </c>
      <c r="D33" s="67" t="s">
        <v>1462</v>
      </c>
      <c r="E33" s="66" t="s">
        <v>334</v>
      </c>
      <c r="F33" s="65" t="s">
        <v>1468</v>
      </c>
      <c r="G33" s="64"/>
      <c r="H33" s="62"/>
      <c r="I33" s="64"/>
      <c r="J33" s="61"/>
      <c r="K33" s="64"/>
      <c r="L33" s="61"/>
    </row>
    <row r="34" spans="2:12" s="45" customFormat="1" ht="15" customHeight="1">
      <c r="B34" s="67" t="s">
        <v>1462</v>
      </c>
      <c r="C34" s="68" t="s">
        <v>349</v>
      </c>
      <c r="D34" s="67" t="s">
        <v>1462</v>
      </c>
      <c r="E34" s="66" t="s">
        <v>348</v>
      </c>
      <c r="F34" s="65" t="s">
        <v>1467</v>
      </c>
      <c r="G34" s="64"/>
      <c r="H34" s="62"/>
      <c r="I34" s="64"/>
      <c r="J34" s="61"/>
      <c r="K34" s="64"/>
      <c r="L34" s="61"/>
    </row>
    <row r="35" spans="2:12" s="45" customFormat="1" ht="15" customHeight="1">
      <c r="B35" s="89" t="s">
        <v>1462</v>
      </c>
      <c r="C35" s="90" t="s">
        <v>312</v>
      </c>
      <c r="D35" s="89"/>
      <c r="E35" s="88"/>
      <c r="F35" s="92" t="s">
        <v>1466</v>
      </c>
      <c r="G35" s="64"/>
      <c r="H35" s="62"/>
      <c r="I35" s="64"/>
      <c r="J35" s="61"/>
      <c r="K35" s="64"/>
      <c r="L35" s="61"/>
    </row>
    <row r="36" spans="2:12" s="45" customFormat="1" ht="15" customHeight="1">
      <c r="B36" s="89"/>
      <c r="C36" s="90"/>
      <c r="D36" s="89" t="s">
        <v>1462</v>
      </c>
      <c r="E36" s="88" t="s">
        <v>710</v>
      </c>
      <c r="F36" s="87" t="s">
        <v>1465</v>
      </c>
      <c r="G36" s="64"/>
      <c r="H36" s="62"/>
      <c r="I36" s="64"/>
      <c r="J36" s="61"/>
      <c r="K36" s="64"/>
      <c r="L36" s="61"/>
    </row>
    <row r="37" spans="2:12" s="45" customFormat="1" ht="15" customHeight="1">
      <c r="B37" s="89"/>
      <c r="C37" s="90"/>
      <c r="D37" s="89" t="s">
        <v>1462</v>
      </c>
      <c r="E37" s="88" t="s">
        <v>928</v>
      </c>
      <c r="F37" s="87" t="s">
        <v>1464</v>
      </c>
      <c r="G37" s="64"/>
      <c r="H37" s="62"/>
      <c r="I37" s="64"/>
      <c r="J37" s="61"/>
      <c r="K37" s="64"/>
      <c r="L37" s="61"/>
    </row>
    <row r="38" spans="2:12" s="45" customFormat="1" ht="15" customHeight="1">
      <c r="B38" s="89"/>
      <c r="C38" s="90"/>
      <c r="D38" s="89" t="s">
        <v>1462</v>
      </c>
      <c r="E38" s="88" t="s">
        <v>1404</v>
      </c>
      <c r="F38" s="87" t="s">
        <v>1463</v>
      </c>
      <c r="G38" s="64"/>
      <c r="H38" s="62"/>
      <c r="I38" s="64"/>
      <c r="J38" s="61"/>
      <c r="K38" s="64"/>
      <c r="L38" s="61"/>
    </row>
    <row r="39" spans="2:12" s="45" customFormat="1" ht="15" customHeight="1">
      <c r="B39" s="51"/>
      <c r="C39" s="52"/>
      <c r="D39" s="51" t="s">
        <v>1462</v>
      </c>
      <c r="E39" s="50" t="s">
        <v>310</v>
      </c>
      <c r="F39" s="49" t="s">
        <v>1461</v>
      </c>
      <c r="G39" s="60"/>
      <c r="H39" s="48"/>
      <c r="I39" s="64"/>
      <c r="J39" s="61"/>
      <c r="K39" s="64"/>
      <c r="L39" s="61"/>
    </row>
    <row r="40" spans="2:12" s="45" customFormat="1" ht="15" customHeight="1">
      <c r="B40" s="80" t="s">
        <v>1452</v>
      </c>
      <c r="C40" s="81" t="s">
        <v>99</v>
      </c>
      <c r="D40" s="80"/>
      <c r="E40" s="79"/>
      <c r="F40" s="78" t="s">
        <v>1460</v>
      </c>
      <c r="G40" s="73" t="s">
        <v>1452</v>
      </c>
      <c r="H40" s="74" t="s">
        <v>1459</v>
      </c>
      <c r="I40" s="73" t="s">
        <v>385</v>
      </c>
      <c r="J40" s="58" t="s">
        <v>1459</v>
      </c>
      <c r="K40" s="64"/>
      <c r="L40" s="61"/>
    </row>
    <row r="41" spans="2:12" s="45" customFormat="1" ht="15" customHeight="1">
      <c r="B41" s="89"/>
      <c r="C41" s="90"/>
      <c r="D41" s="89" t="s">
        <v>1452</v>
      </c>
      <c r="E41" s="88" t="s">
        <v>339</v>
      </c>
      <c r="F41" s="87" t="s">
        <v>1458</v>
      </c>
      <c r="G41" s="64"/>
      <c r="H41" s="62"/>
      <c r="I41" s="64"/>
      <c r="J41" s="61"/>
      <c r="K41" s="64"/>
      <c r="L41" s="61"/>
    </row>
    <row r="42" spans="2:12" s="45" customFormat="1" ht="15" customHeight="1">
      <c r="B42" s="84"/>
      <c r="C42" s="85"/>
      <c r="D42" s="84" t="s">
        <v>1452</v>
      </c>
      <c r="E42" s="83" t="s">
        <v>841</v>
      </c>
      <c r="F42" s="91" t="s">
        <v>1457</v>
      </c>
      <c r="G42" s="64"/>
      <c r="H42" s="62"/>
      <c r="I42" s="64"/>
      <c r="J42" s="61"/>
      <c r="K42" s="64"/>
      <c r="L42" s="61"/>
    </row>
    <row r="43" spans="2:12" s="45" customFormat="1" ht="15" customHeight="1">
      <c r="B43" s="67" t="s">
        <v>1452</v>
      </c>
      <c r="C43" s="68" t="s">
        <v>357</v>
      </c>
      <c r="D43" s="67" t="s">
        <v>1452</v>
      </c>
      <c r="E43" s="66" t="s">
        <v>355</v>
      </c>
      <c r="F43" s="65" t="s">
        <v>1456</v>
      </c>
      <c r="G43" s="64"/>
      <c r="H43" s="62"/>
      <c r="I43" s="64"/>
      <c r="J43" s="61"/>
      <c r="K43" s="64"/>
      <c r="L43" s="61"/>
    </row>
    <row r="44" spans="2:12" s="45" customFormat="1" ht="15" customHeight="1">
      <c r="B44" s="67" t="s">
        <v>1452</v>
      </c>
      <c r="C44" s="68" t="s">
        <v>425</v>
      </c>
      <c r="D44" s="67" t="s">
        <v>1452</v>
      </c>
      <c r="E44" s="66" t="s">
        <v>424</v>
      </c>
      <c r="F44" s="65" t="s">
        <v>1455</v>
      </c>
      <c r="G44" s="64"/>
      <c r="H44" s="62"/>
      <c r="I44" s="64"/>
      <c r="J44" s="61"/>
      <c r="K44" s="64"/>
      <c r="L44" s="61"/>
    </row>
    <row r="45" spans="2:12" s="45" customFormat="1" ht="15" customHeight="1">
      <c r="B45" s="67" t="s">
        <v>1452</v>
      </c>
      <c r="C45" s="68" t="s">
        <v>439</v>
      </c>
      <c r="D45" s="67" t="s">
        <v>1452</v>
      </c>
      <c r="E45" s="66" t="s">
        <v>437</v>
      </c>
      <c r="F45" s="65" t="s">
        <v>1454</v>
      </c>
      <c r="G45" s="64"/>
      <c r="H45" s="62"/>
      <c r="I45" s="64"/>
      <c r="J45" s="61"/>
      <c r="K45" s="64"/>
      <c r="L45" s="61"/>
    </row>
    <row r="46" spans="2:12" s="45" customFormat="1" ht="15" customHeight="1">
      <c r="B46" s="67" t="s">
        <v>1452</v>
      </c>
      <c r="C46" s="68" t="s">
        <v>420</v>
      </c>
      <c r="D46" s="67" t="s">
        <v>1452</v>
      </c>
      <c r="E46" s="66" t="s">
        <v>418</v>
      </c>
      <c r="F46" s="65" t="s">
        <v>1453</v>
      </c>
      <c r="G46" s="64"/>
      <c r="H46" s="62"/>
      <c r="I46" s="64"/>
      <c r="J46" s="61"/>
      <c r="K46" s="64"/>
      <c r="L46" s="61"/>
    </row>
    <row r="47" spans="2:12" s="45" customFormat="1" ht="15" customHeight="1">
      <c r="B47" s="89" t="s">
        <v>1452</v>
      </c>
      <c r="C47" s="90" t="s">
        <v>312</v>
      </c>
      <c r="D47" s="89" t="s">
        <v>1452</v>
      </c>
      <c r="E47" s="88" t="s">
        <v>1066</v>
      </c>
      <c r="F47" s="92" t="s">
        <v>1451</v>
      </c>
      <c r="G47" s="60"/>
      <c r="H47" s="48"/>
      <c r="I47" s="60"/>
      <c r="J47" s="59"/>
      <c r="K47" s="64"/>
      <c r="L47" s="61"/>
    </row>
    <row r="48" spans="2:12" s="45" customFormat="1" ht="15" customHeight="1">
      <c r="B48" s="71" t="s">
        <v>1448</v>
      </c>
      <c r="C48" s="72" t="s">
        <v>99</v>
      </c>
      <c r="D48" s="71" t="s">
        <v>1448</v>
      </c>
      <c r="E48" s="70" t="s">
        <v>339</v>
      </c>
      <c r="F48" s="69" t="s">
        <v>1450</v>
      </c>
      <c r="G48" s="73" t="s">
        <v>1448</v>
      </c>
      <c r="H48" s="74" t="s">
        <v>1449</v>
      </c>
      <c r="I48" s="73" t="s">
        <v>399</v>
      </c>
      <c r="J48" s="58" t="s">
        <v>1449</v>
      </c>
      <c r="K48" s="64"/>
      <c r="L48" s="61"/>
    </row>
    <row r="49" spans="2:12" s="45" customFormat="1" ht="15" customHeight="1">
      <c r="B49" s="51" t="s">
        <v>1448</v>
      </c>
      <c r="C49" s="52" t="s">
        <v>335</v>
      </c>
      <c r="D49" s="51" t="s">
        <v>1448</v>
      </c>
      <c r="E49" s="50" t="s">
        <v>334</v>
      </c>
      <c r="F49" s="63" t="s">
        <v>1447</v>
      </c>
      <c r="G49" s="60"/>
      <c r="H49" s="48"/>
      <c r="I49" s="60"/>
      <c r="J49" s="59"/>
      <c r="K49" s="64"/>
      <c r="L49" s="61"/>
    </row>
    <row r="50" spans="2:12" s="45" customFormat="1" ht="15" customHeight="1">
      <c r="B50" s="56" t="s">
        <v>1446</v>
      </c>
      <c r="C50" s="57" t="s">
        <v>99</v>
      </c>
      <c r="D50" s="56" t="s">
        <v>1446</v>
      </c>
      <c r="E50" s="55" t="s">
        <v>339</v>
      </c>
      <c r="F50" s="54" t="s">
        <v>1444</v>
      </c>
      <c r="G50" s="86" t="s">
        <v>1445</v>
      </c>
      <c r="H50" s="53" t="s">
        <v>1444</v>
      </c>
      <c r="I50" s="73" t="s">
        <v>394</v>
      </c>
      <c r="J50" s="58" t="s">
        <v>1443</v>
      </c>
      <c r="K50" s="64"/>
      <c r="L50" s="61"/>
    </row>
    <row r="51" spans="2:12" s="45" customFormat="1" ht="15" customHeight="1">
      <c r="B51" s="80" t="s">
        <v>1442</v>
      </c>
      <c r="C51" s="81" t="s">
        <v>99</v>
      </c>
      <c r="D51" s="80" t="s">
        <v>1441</v>
      </c>
      <c r="E51" s="79" t="s">
        <v>361</v>
      </c>
      <c r="F51" s="78" t="s">
        <v>1440</v>
      </c>
      <c r="G51" s="64" t="s">
        <v>1441</v>
      </c>
      <c r="H51" s="62" t="s">
        <v>1440</v>
      </c>
      <c r="I51" s="64"/>
      <c r="J51" s="61"/>
      <c r="K51" s="64"/>
      <c r="L51" s="61"/>
    </row>
    <row r="52" spans="2:12" s="45" customFormat="1" ht="15" customHeight="1">
      <c r="B52" s="56" t="s">
        <v>1439</v>
      </c>
      <c r="C52" s="57" t="s">
        <v>99</v>
      </c>
      <c r="D52" s="56" t="s">
        <v>1439</v>
      </c>
      <c r="E52" s="55" t="s">
        <v>339</v>
      </c>
      <c r="F52" s="54" t="s">
        <v>1438</v>
      </c>
      <c r="G52" s="86" t="s">
        <v>1437</v>
      </c>
      <c r="H52" s="53" t="s">
        <v>1436</v>
      </c>
      <c r="I52" s="60"/>
      <c r="J52" s="59"/>
      <c r="K52" s="64"/>
      <c r="L52" s="61"/>
    </row>
    <row r="53" spans="2:12" s="45" customFormat="1" ht="15" customHeight="1">
      <c r="B53" s="89" t="s">
        <v>1431</v>
      </c>
      <c r="C53" s="90" t="s">
        <v>99</v>
      </c>
      <c r="D53" s="89" t="s">
        <v>1431</v>
      </c>
      <c r="E53" s="88" t="s">
        <v>361</v>
      </c>
      <c r="F53" s="87" t="s">
        <v>1435</v>
      </c>
      <c r="G53" s="73" t="s">
        <v>1434</v>
      </c>
      <c r="H53" s="74" t="s">
        <v>1433</v>
      </c>
      <c r="I53" s="73" t="s">
        <v>1081</v>
      </c>
      <c r="J53" s="58" t="s">
        <v>1432</v>
      </c>
      <c r="K53" s="64"/>
      <c r="L53" s="61"/>
    </row>
    <row r="54" spans="2:12" s="45" customFormat="1" ht="15" customHeight="1">
      <c r="B54" s="51" t="s">
        <v>1431</v>
      </c>
      <c r="C54" s="52" t="s">
        <v>357</v>
      </c>
      <c r="D54" s="51" t="s">
        <v>1431</v>
      </c>
      <c r="E54" s="50" t="s">
        <v>355</v>
      </c>
      <c r="F54" s="49" t="s">
        <v>1430</v>
      </c>
      <c r="G54" s="60"/>
      <c r="H54" s="48"/>
      <c r="I54" s="64"/>
      <c r="J54" s="61"/>
      <c r="K54" s="64"/>
      <c r="L54" s="61"/>
    </row>
    <row r="55" spans="2:12" s="45" customFormat="1" ht="15" customHeight="1">
      <c r="B55" s="80"/>
      <c r="C55" s="81"/>
      <c r="D55" s="80" t="s">
        <v>1426</v>
      </c>
      <c r="E55" s="79" t="s">
        <v>660</v>
      </c>
      <c r="F55" s="78" t="s">
        <v>1429</v>
      </c>
      <c r="G55" s="73" t="s">
        <v>1428</v>
      </c>
      <c r="H55" s="74" t="s">
        <v>1427</v>
      </c>
      <c r="I55" s="64"/>
      <c r="J55" s="61"/>
      <c r="K55" s="64"/>
      <c r="L55" s="61"/>
    </row>
    <row r="56" spans="2:12" s="45" customFormat="1" ht="15" customHeight="1">
      <c r="B56" s="89" t="s">
        <v>1426</v>
      </c>
      <c r="C56" s="90" t="s">
        <v>99</v>
      </c>
      <c r="D56" s="89"/>
      <c r="E56" s="88"/>
      <c r="F56" s="87" t="s">
        <v>1427</v>
      </c>
      <c r="G56" s="64"/>
      <c r="H56" s="62"/>
      <c r="I56" s="64"/>
      <c r="J56" s="61"/>
      <c r="K56" s="64"/>
      <c r="L56" s="61"/>
    </row>
    <row r="57" spans="2:12" s="45" customFormat="1" ht="15" customHeight="1">
      <c r="B57" s="51" t="s">
        <v>1426</v>
      </c>
      <c r="C57" s="52" t="s">
        <v>335</v>
      </c>
      <c r="D57" s="51"/>
      <c r="E57" s="50"/>
      <c r="F57" s="49" t="s">
        <v>1425</v>
      </c>
      <c r="G57" s="60"/>
      <c r="H57" s="48"/>
      <c r="I57" s="60"/>
      <c r="J57" s="59"/>
      <c r="K57" s="64"/>
      <c r="L57" s="61"/>
    </row>
    <row r="58" spans="2:12" s="45" customFormat="1" ht="15" customHeight="1">
      <c r="B58" s="80" t="s">
        <v>1421</v>
      </c>
      <c r="C58" s="81" t="s">
        <v>99</v>
      </c>
      <c r="D58" s="80"/>
      <c r="E58" s="79"/>
      <c r="F58" s="78" t="s">
        <v>1424</v>
      </c>
      <c r="G58" s="64" t="s">
        <v>1419</v>
      </c>
      <c r="H58" s="62" t="s">
        <v>1423</v>
      </c>
      <c r="I58" s="64" t="s">
        <v>449</v>
      </c>
      <c r="J58" s="61" t="s">
        <v>1423</v>
      </c>
      <c r="K58" s="73" t="s">
        <v>100</v>
      </c>
      <c r="L58" s="58" t="s">
        <v>17</v>
      </c>
    </row>
    <row r="59" spans="2:12" s="45" customFormat="1" ht="15" customHeight="1">
      <c r="B59" s="89"/>
      <c r="C59" s="90"/>
      <c r="D59" s="89" t="s">
        <v>1421</v>
      </c>
      <c r="E59" s="88" t="s">
        <v>325</v>
      </c>
      <c r="F59" s="87" t="s">
        <v>1422</v>
      </c>
      <c r="G59" s="64"/>
      <c r="H59" s="62"/>
      <c r="I59" s="64"/>
      <c r="J59" s="61"/>
      <c r="K59" s="64"/>
      <c r="L59" s="61"/>
    </row>
    <row r="60" spans="2:12" s="45" customFormat="1" ht="15" customHeight="1">
      <c r="B60" s="89"/>
      <c r="C60" s="90"/>
      <c r="D60" s="89" t="s">
        <v>1421</v>
      </c>
      <c r="E60" s="88" t="s">
        <v>495</v>
      </c>
      <c r="F60" s="87" t="s">
        <v>1420</v>
      </c>
      <c r="G60" s="64"/>
      <c r="H60" s="62"/>
      <c r="I60" s="64"/>
      <c r="J60" s="61"/>
      <c r="K60" s="64"/>
      <c r="L60" s="61"/>
    </row>
    <row r="61" spans="2:12" s="45" customFormat="1" ht="15" customHeight="1">
      <c r="B61" s="51"/>
      <c r="C61" s="52"/>
      <c r="D61" s="51" t="s">
        <v>1419</v>
      </c>
      <c r="E61" s="50" t="s">
        <v>882</v>
      </c>
      <c r="F61" s="49" t="s">
        <v>1418</v>
      </c>
      <c r="G61" s="64"/>
      <c r="H61" s="62"/>
      <c r="I61" s="64"/>
      <c r="J61" s="61"/>
      <c r="K61" s="64"/>
      <c r="L61" s="61"/>
    </row>
    <row r="62" spans="2:12" s="45" customFormat="1" ht="15" customHeight="1">
      <c r="B62" s="80" t="s">
        <v>1417</v>
      </c>
      <c r="C62" s="81" t="s">
        <v>99</v>
      </c>
      <c r="D62" s="80" t="s">
        <v>1417</v>
      </c>
      <c r="E62" s="110" t="s">
        <v>339</v>
      </c>
      <c r="F62" s="78" t="s">
        <v>1416</v>
      </c>
      <c r="G62" s="73" t="s">
        <v>1415</v>
      </c>
      <c r="H62" s="74" t="s">
        <v>1414</v>
      </c>
      <c r="I62" s="73" t="s">
        <v>1413</v>
      </c>
      <c r="J62" s="58" t="s">
        <v>1412</v>
      </c>
      <c r="K62" s="64"/>
      <c r="L62" s="61"/>
    </row>
    <row r="63" spans="2:12" s="45" customFormat="1" ht="15" customHeight="1">
      <c r="B63" s="76" t="s">
        <v>1411</v>
      </c>
      <c r="C63" s="77" t="s">
        <v>357</v>
      </c>
      <c r="D63" s="76" t="s">
        <v>1411</v>
      </c>
      <c r="E63" s="75" t="s">
        <v>355</v>
      </c>
      <c r="F63" s="63" t="s">
        <v>1410</v>
      </c>
      <c r="G63" s="60"/>
      <c r="H63" s="48"/>
      <c r="I63" s="64"/>
      <c r="J63" s="61"/>
      <c r="K63" s="64"/>
      <c r="L63" s="61"/>
    </row>
    <row r="64" spans="2:12" s="45" customFormat="1" ht="15" customHeight="1">
      <c r="B64" s="89" t="s">
        <v>1409</v>
      </c>
      <c r="C64" s="90" t="s">
        <v>343</v>
      </c>
      <c r="D64" s="89"/>
      <c r="E64" s="109"/>
      <c r="F64" s="87" t="s">
        <v>1408</v>
      </c>
      <c r="G64" s="73" t="s">
        <v>1400</v>
      </c>
      <c r="H64" s="74" t="s">
        <v>1407</v>
      </c>
      <c r="I64" s="64"/>
      <c r="J64" s="61"/>
      <c r="K64" s="64"/>
      <c r="L64" s="61"/>
    </row>
    <row r="65" spans="2:12" s="45" customFormat="1" ht="15" customHeight="1">
      <c r="B65" s="89"/>
      <c r="C65" s="90"/>
      <c r="D65" s="89" t="s">
        <v>1400</v>
      </c>
      <c r="E65" s="109" t="s">
        <v>710</v>
      </c>
      <c r="F65" s="87" t="s">
        <v>1406</v>
      </c>
      <c r="G65" s="64"/>
      <c r="H65" s="62"/>
      <c r="I65" s="64"/>
      <c r="J65" s="61"/>
      <c r="K65" s="64"/>
      <c r="L65" s="61"/>
    </row>
    <row r="66" spans="2:12" s="45" customFormat="1" ht="15" customHeight="1">
      <c r="B66" s="89"/>
      <c r="C66" s="90"/>
      <c r="D66" s="89" t="s">
        <v>1400</v>
      </c>
      <c r="E66" s="109" t="s">
        <v>928</v>
      </c>
      <c r="F66" s="87" t="s">
        <v>1405</v>
      </c>
      <c r="G66" s="64"/>
      <c r="H66" s="62"/>
      <c r="I66" s="64"/>
      <c r="J66" s="61"/>
      <c r="K66" s="64"/>
      <c r="L66" s="61"/>
    </row>
    <row r="67" spans="2:12" s="45" customFormat="1" ht="15" customHeight="1">
      <c r="B67" s="89"/>
      <c r="C67" s="90"/>
      <c r="D67" s="89" t="s">
        <v>1400</v>
      </c>
      <c r="E67" s="109" t="s">
        <v>1404</v>
      </c>
      <c r="F67" s="87" t="s">
        <v>1403</v>
      </c>
      <c r="G67" s="64"/>
      <c r="H67" s="62"/>
      <c r="I67" s="64"/>
      <c r="J67" s="61"/>
      <c r="K67" s="64"/>
      <c r="L67" s="61"/>
    </row>
    <row r="68" spans="2:12" s="45" customFormat="1" ht="15" customHeight="1">
      <c r="B68" s="89"/>
      <c r="C68" s="90"/>
      <c r="D68" s="89" t="s">
        <v>1400</v>
      </c>
      <c r="E68" s="109" t="s">
        <v>1402</v>
      </c>
      <c r="F68" s="87" t="s">
        <v>1401</v>
      </c>
      <c r="G68" s="64"/>
      <c r="H68" s="62"/>
      <c r="I68" s="64"/>
      <c r="J68" s="61"/>
      <c r="K68" s="64"/>
      <c r="L68" s="61"/>
    </row>
    <row r="69" spans="2:12" s="45" customFormat="1" ht="15" customHeight="1">
      <c r="B69" s="51"/>
      <c r="C69" s="127"/>
      <c r="D69" s="89" t="s">
        <v>1400</v>
      </c>
      <c r="E69" s="108" t="s">
        <v>310</v>
      </c>
      <c r="F69" s="49" t="s">
        <v>1399</v>
      </c>
      <c r="G69" s="60"/>
      <c r="H69" s="48"/>
      <c r="I69" s="60"/>
      <c r="J69" s="59"/>
      <c r="K69" s="60"/>
      <c r="L69" s="59"/>
    </row>
    <row r="70" spans="2:12" s="45" customFormat="1" ht="15" customHeight="1">
      <c r="B70" s="80" t="s">
        <v>1385</v>
      </c>
      <c r="C70" s="81" t="s">
        <v>99</v>
      </c>
      <c r="D70" s="80"/>
      <c r="E70" s="79"/>
      <c r="F70" s="78" t="s">
        <v>1398</v>
      </c>
      <c r="G70" s="73" t="s">
        <v>1385</v>
      </c>
      <c r="H70" s="74" t="s">
        <v>1397</v>
      </c>
      <c r="I70" s="64" t="s">
        <v>1396</v>
      </c>
      <c r="J70" s="61" t="s">
        <v>1395</v>
      </c>
      <c r="K70" s="64" t="s">
        <v>101</v>
      </c>
      <c r="L70" s="61" t="s">
        <v>1394</v>
      </c>
    </row>
    <row r="71" spans="2:12" s="45" customFormat="1" ht="15" customHeight="1">
      <c r="B71" s="89"/>
      <c r="C71" s="90"/>
      <c r="D71" s="89" t="s">
        <v>1385</v>
      </c>
      <c r="E71" s="88" t="s">
        <v>339</v>
      </c>
      <c r="F71" s="87" t="s">
        <v>1393</v>
      </c>
      <c r="G71" s="64"/>
      <c r="H71" s="62"/>
      <c r="I71" s="64"/>
      <c r="J71" s="61"/>
      <c r="K71" s="64"/>
      <c r="L71" s="61"/>
    </row>
    <row r="72" spans="2:12" s="45" customFormat="1" ht="15" customHeight="1">
      <c r="B72" s="89"/>
      <c r="C72" s="90"/>
      <c r="D72" s="89" t="s">
        <v>1385</v>
      </c>
      <c r="E72" s="88" t="s">
        <v>385</v>
      </c>
      <c r="F72" s="87" t="s">
        <v>1392</v>
      </c>
      <c r="G72" s="64"/>
      <c r="H72" s="62"/>
      <c r="I72" s="64"/>
      <c r="J72" s="61"/>
      <c r="K72" s="64"/>
      <c r="L72" s="61"/>
    </row>
    <row r="73" spans="2:12" s="45" customFormat="1" ht="15" customHeight="1">
      <c r="B73" s="89"/>
      <c r="C73" s="90"/>
      <c r="D73" s="89" t="s">
        <v>1385</v>
      </c>
      <c r="E73" s="88" t="s">
        <v>399</v>
      </c>
      <c r="F73" s="87" t="s">
        <v>1391</v>
      </c>
      <c r="G73" s="64"/>
      <c r="H73" s="62"/>
      <c r="I73" s="64"/>
      <c r="J73" s="61"/>
      <c r="K73" s="64"/>
      <c r="L73" s="61"/>
    </row>
    <row r="74" spans="2:12" s="45" customFormat="1" ht="15" customHeight="1">
      <c r="B74" s="89"/>
      <c r="C74" s="90"/>
      <c r="D74" s="89" t="s">
        <v>1385</v>
      </c>
      <c r="E74" s="88" t="s">
        <v>397</v>
      </c>
      <c r="F74" s="87" t="s">
        <v>1390</v>
      </c>
      <c r="G74" s="64"/>
      <c r="H74" s="62"/>
      <c r="I74" s="64"/>
      <c r="J74" s="61"/>
      <c r="K74" s="64"/>
      <c r="L74" s="61"/>
    </row>
    <row r="75" spans="2:12" s="45" customFormat="1" ht="15" customHeight="1">
      <c r="B75" s="89"/>
      <c r="C75" s="90"/>
      <c r="D75" s="89" t="s">
        <v>1385</v>
      </c>
      <c r="E75" s="88" t="s">
        <v>394</v>
      </c>
      <c r="F75" s="87" t="s">
        <v>1389</v>
      </c>
      <c r="G75" s="64"/>
      <c r="H75" s="62"/>
      <c r="I75" s="64"/>
      <c r="J75" s="61"/>
      <c r="K75" s="64"/>
      <c r="L75" s="61"/>
    </row>
    <row r="76" spans="2:12" s="45" customFormat="1" ht="15" customHeight="1">
      <c r="B76" s="94" t="s">
        <v>1386</v>
      </c>
      <c r="C76" s="95" t="s">
        <v>321</v>
      </c>
      <c r="D76" s="94"/>
      <c r="E76" s="93"/>
      <c r="F76" s="92" t="s">
        <v>1388</v>
      </c>
      <c r="G76" s="64"/>
      <c r="H76" s="62"/>
      <c r="I76" s="64"/>
      <c r="J76" s="61"/>
      <c r="K76" s="64"/>
      <c r="L76" s="61"/>
    </row>
    <row r="77" spans="2:12" s="45" customFormat="1" ht="15" customHeight="1">
      <c r="B77" s="89"/>
      <c r="C77" s="90"/>
      <c r="D77" s="89" t="s">
        <v>1386</v>
      </c>
      <c r="E77" s="88" t="s">
        <v>320</v>
      </c>
      <c r="F77" s="87" t="s">
        <v>1387</v>
      </c>
      <c r="G77" s="64"/>
      <c r="H77" s="62"/>
      <c r="I77" s="64"/>
      <c r="J77" s="61"/>
      <c r="K77" s="64"/>
      <c r="L77" s="61"/>
    </row>
    <row r="78" spans="2:12" s="45" customFormat="1" ht="15" customHeight="1">
      <c r="B78" s="89"/>
      <c r="C78" s="90"/>
      <c r="D78" s="89" t="s">
        <v>1386</v>
      </c>
      <c r="E78" s="88" t="s">
        <v>869</v>
      </c>
      <c r="F78" s="87" t="s">
        <v>277</v>
      </c>
      <c r="G78" s="64"/>
      <c r="H78" s="62"/>
      <c r="I78" s="64"/>
      <c r="J78" s="61"/>
      <c r="K78" s="64"/>
      <c r="L78" s="61"/>
    </row>
    <row r="79" spans="2:12" s="45" customFormat="1" ht="15" customHeight="1">
      <c r="B79" s="94" t="s">
        <v>1385</v>
      </c>
      <c r="C79" s="95" t="s">
        <v>1114</v>
      </c>
      <c r="D79" s="94" t="s">
        <v>1385</v>
      </c>
      <c r="E79" s="93" t="s">
        <v>1066</v>
      </c>
      <c r="F79" s="92" t="s">
        <v>1384</v>
      </c>
      <c r="G79" s="60"/>
      <c r="H79" s="48"/>
      <c r="I79" s="64"/>
      <c r="J79" s="61"/>
      <c r="K79" s="64"/>
      <c r="L79" s="61"/>
    </row>
    <row r="80" spans="2:12" s="45" customFormat="1" ht="15" customHeight="1">
      <c r="B80" s="71" t="s">
        <v>1381</v>
      </c>
      <c r="C80" s="72" t="s">
        <v>99</v>
      </c>
      <c r="D80" s="71" t="s">
        <v>1377</v>
      </c>
      <c r="E80" s="70" t="s">
        <v>339</v>
      </c>
      <c r="F80" s="69" t="s">
        <v>1383</v>
      </c>
      <c r="G80" s="73" t="s">
        <v>1377</v>
      </c>
      <c r="H80" s="74" t="s">
        <v>1382</v>
      </c>
      <c r="I80" s="64"/>
      <c r="J80" s="61"/>
      <c r="K80" s="64"/>
      <c r="L80" s="61"/>
    </row>
    <row r="81" spans="2:12" s="45" customFormat="1" ht="15" customHeight="1">
      <c r="B81" s="67" t="s">
        <v>1381</v>
      </c>
      <c r="C81" s="68" t="s">
        <v>335</v>
      </c>
      <c r="D81" s="67" t="s">
        <v>1377</v>
      </c>
      <c r="E81" s="66" t="s">
        <v>334</v>
      </c>
      <c r="F81" s="65" t="s">
        <v>1380</v>
      </c>
      <c r="G81" s="64"/>
      <c r="H81" s="62"/>
      <c r="I81" s="64"/>
      <c r="J81" s="61"/>
      <c r="K81" s="64"/>
      <c r="L81" s="61"/>
    </row>
    <row r="82" spans="2:12" s="45" customFormat="1" ht="15" customHeight="1">
      <c r="B82" s="67" t="s">
        <v>1377</v>
      </c>
      <c r="C82" s="68" t="s">
        <v>349</v>
      </c>
      <c r="D82" s="67" t="s">
        <v>1377</v>
      </c>
      <c r="E82" s="66" t="s">
        <v>348</v>
      </c>
      <c r="F82" s="65" t="s">
        <v>1379</v>
      </c>
      <c r="G82" s="64"/>
      <c r="H82" s="62"/>
      <c r="I82" s="64"/>
      <c r="J82" s="61"/>
      <c r="K82" s="64"/>
      <c r="L82" s="61"/>
    </row>
    <row r="83" spans="2:12" s="45" customFormat="1" ht="15" customHeight="1">
      <c r="B83" s="89" t="s">
        <v>1377</v>
      </c>
      <c r="C83" s="90" t="s">
        <v>346</v>
      </c>
      <c r="D83" s="89" t="s">
        <v>1377</v>
      </c>
      <c r="E83" s="88" t="s">
        <v>345</v>
      </c>
      <c r="F83" s="65" t="s">
        <v>1378</v>
      </c>
      <c r="G83" s="64"/>
      <c r="H83" s="62"/>
      <c r="I83" s="64"/>
      <c r="J83" s="61"/>
      <c r="K83" s="64"/>
      <c r="L83" s="61"/>
    </row>
    <row r="84" spans="2:12" s="45" customFormat="1" ht="15" customHeight="1">
      <c r="B84" s="76" t="s">
        <v>1377</v>
      </c>
      <c r="C84" s="77" t="s">
        <v>312</v>
      </c>
      <c r="D84" s="76" t="s">
        <v>1377</v>
      </c>
      <c r="E84" s="75" t="s">
        <v>310</v>
      </c>
      <c r="F84" s="63" t="s">
        <v>1376</v>
      </c>
      <c r="G84" s="60"/>
      <c r="H84" s="48"/>
      <c r="I84" s="60"/>
      <c r="J84" s="59"/>
      <c r="K84" s="60"/>
      <c r="L84" s="59"/>
    </row>
    <row r="85" spans="2:12" s="45" customFormat="1" ht="15" customHeight="1">
      <c r="B85" s="89" t="s">
        <v>1375</v>
      </c>
      <c r="C85" s="90" t="s">
        <v>99</v>
      </c>
      <c r="D85" s="89"/>
      <c r="E85" s="88"/>
      <c r="F85" s="87" t="s">
        <v>1374</v>
      </c>
      <c r="G85" s="64" t="s">
        <v>1365</v>
      </c>
      <c r="H85" s="62" t="s">
        <v>1373</v>
      </c>
      <c r="I85" s="126" t="s">
        <v>1372</v>
      </c>
      <c r="J85" s="61" t="s">
        <v>1371</v>
      </c>
      <c r="K85" s="126" t="s">
        <v>41</v>
      </c>
      <c r="L85" s="61" t="s">
        <v>1370</v>
      </c>
    </row>
    <row r="86" spans="2:12" s="45" customFormat="1" ht="15" customHeight="1">
      <c r="B86" s="89"/>
      <c r="C86" s="90"/>
      <c r="D86" s="89" t="s">
        <v>1365</v>
      </c>
      <c r="E86" s="88" t="s">
        <v>339</v>
      </c>
      <c r="F86" s="87" t="s">
        <v>1369</v>
      </c>
      <c r="G86" s="64"/>
      <c r="H86" s="62"/>
      <c r="I86" s="64"/>
      <c r="J86" s="61"/>
      <c r="K86" s="64"/>
      <c r="L86" s="61"/>
    </row>
    <row r="87" spans="2:12" s="45" customFormat="1" ht="15" customHeight="1">
      <c r="B87" s="84"/>
      <c r="C87" s="85"/>
      <c r="D87" s="84" t="s">
        <v>1365</v>
      </c>
      <c r="E87" s="83" t="s">
        <v>841</v>
      </c>
      <c r="F87" s="91" t="s">
        <v>1368</v>
      </c>
      <c r="G87" s="64"/>
      <c r="H87" s="62"/>
      <c r="I87" s="64"/>
      <c r="J87" s="61"/>
      <c r="K87" s="64"/>
      <c r="L87" s="61"/>
    </row>
    <row r="88" spans="2:12" s="45" customFormat="1" ht="15" customHeight="1">
      <c r="B88" s="89" t="s">
        <v>1365</v>
      </c>
      <c r="C88" s="90" t="s">
        <v>335</v>
      </c>
      <c r="D88" s="89"/>
      <c r="E88" s="88"/>
      <c r="F88" s="92" t="s">
        <v>1367</v>
      </c>
      <c r="G88" s="64"/>
      <c r="H88" s="62"/>
      <c r="I88" s="64"/>
      <c r="J88" s="61"/>
      <c r="K88" s="64"/>
      <c r="L88" s="61"/>
    </row>
    <row r="89" spans="2:12" s="45" customFormat="1" ht="15" customHeight="1">
      <c r="B89" s="89"/>
      <c r="C89" s="90"/>
      <c r="D89" s="89" t="s">
        <v>1365</v>
      </c>
      <c r="E89" s="88" t="s">
        <v>334</v>
      </c>
      <c r="F89" s="87" t="s">
        <v>1366</v>
      </c>
      <c r="G89" s="64"/>
      <c r="H89" s="62"/>
      <c r="I89" s="64"/>
      <c r="J89" s="61"/>
      <c r="K89" s="64"/>
      <c r="L89" s="61"/>
    </row>
    <row r="90" spans="2:12" s="45" customFormat="1" ht="15" customHeight="1">
      <c r="B90" s="51"/>
      <c r="C90" s="52"/>
      <c r="D90" s="51" t="s">
        <v>1365</v>
      </c>
      <c r="E90" s="50" t="s">
        <v>1174</v>
      </c>
      <c r="F90" s="49" t="s">
        <v>1364</v>
      </c>
      <c r="G90" s="60"/>
      <c r="H90" s="48"/>
      <c r="I90" s="64"/>
      <c r="J90" s="61"/>
      <c r="K90" s="64"/>
      <c r="L90" s="61"/>
    </row>
    <row r="91" spans="2:12" s="45" customFormat="1" ht="15" customHeight="1">
      <c r="B91" s="71" t="s">
        <v>1363</v>
      </c>
      <c r="C91" s="72" t="s">
        <v>99</v>
      </c>
      <c r="D91" s="71" t="s">
        <v>1359</v>
      </c>
      <c r="E91" s="70" t="s">
        <v>339</v>
      </c>
      <c r="F91" s="69" t="s">
        <v>1362</v>
      </c>
      <c r="G91" s="73" t="s">
        <v>1359</v>
      </c>
      <c r="H91" s="74" t="s">
        <v>1361</v>
      </c>
      <c r="I91" s="64"/>
      <c r="J91" s="61"/>
      <c r="K91" s="64"/>
      <c r="L91" s="61"/>
    </row>
    <row r="92" spans="2:12" s="45" customFormat="1" ht="15" customHeight="1">
      <c r="B92" s="67" t="s">
        <v>1359</v>
      </c>
      <c r="C92" s="68" t="s">
        <v>335</v>
      </c>
      <c r="D92" s="67" t="s">
        <v>1359</v>
      </c>
      <c r="E92" s="66" t="s">
        <v>334</v>
      </c>
      <c r="F92" s="65" t="s">
        <v>1360</v>
      </c>
      <c r="G92" s="64"/>
      <c r="H92" s="62"/>
      <c r="I92" s="64"/>
      <c r="J92" s="61"/>
      <c r="K92" s="64"/>
      <c r="L92" s="61"/>
    </row>
    <row r="93" spans="2:12" s="45" customFormat="1" ht="15" customHeight="1">
      <c r="B93" s="51" t="s">
        <v>1359</v>
      </c>
      <c r="C93" s="52" t="s">
        <v>349</v>
      </c>
      <c r="D93" s="51" t="s">
        <v>1359</v>
      </c>
      <c r="E93" s="50" t="s">
        <v>348</v>
      </c>
      <c r="F93" s="63" t="s">
        <v>279</v>
      </c>
      <c r="G93" s="60"/>
      <c r="H93" s="48"/>
      <c r="I93" s="64"/>
      <c r="J93" s="61"/>
      <c r="K93" s="64"/>
      <c r="L93" s="61"/>
    </row>
    <row r="94" spans="2:12" s="45" customFormat="1" ht="15" customHeight="1">
      <c r="B94" s="51" t="s">
        <v>1358</v>
      </c>
      <c r="C94" s="52" t="s">
        <v>99</v>
      </c>
      <c r="D94" s="51" t="s">
        <v>1358</v>
      </c>
      <c r="E94" s="50" t="s">
        <v>339</v>
      </c>
      <c r="F94" s="49" t="s">
        <v>1357</v>
      </c>
      <c r="G94" s="86" t="s">
        <v>1356</v>
      </c>
      <c r="H94" s="53" t="s">
        <v>1355</v>
      </c>
      <c r="I94" s="64"/>
      <c r="J94" s="61"/>
      <c r="K94" s="64"/>
      <c r="L94" s="61"/>
    </row>
    <row r="95" spans="2:12" s="45" customFormat="1" ht="15" customHeight="1">
      <c r="B95" s="89" t="s">
        <v>1349</v>
      </c>
      <c r="C95" s="90" t="s">
        <v>99</v>
      </c>
      <c r="D95" s="89"/>
      <c r="E95" s="88"/>
      <c r="F95" s="87" t="s">
        <v>1354</v>
      </c>
      <c r="G95" s="73" t="s">
        <v>1339</v>
      </c>
      <c r="H95" s="74" t="s">
        <v>1353</v>
      </c>
      <c r="I95" s="64"/>
      <c r="J95" s="61"/>
      <c r="K95" s="64"/>
      <c r="L95" s="61"/>
    </row>
    <row r="96" spans="2:12" s="45" customFormat="1" ht="15" customHeight="1">
      <c r="B96" s="89"/>
      <c r="C96" s="90"/>
      <c r="D96" s="89" t="s">
        <v>1349</v>
      </c>
      <c r="E96" s="88" t="s">
        <v>339</v>
      </c>
      <c r="F96" s="87" t="s">
        <v>1352</v>
      </c>
      <c r="G96" s="64"/>
      <c r="H96" s="62"/>
      <c r="I96" s="64"/>
      <c r="J96" s="61"/>
      <c r="K96" s="64"/>
      <c r="L96" s="61"/>
    </row>
    <row r="97" spans="2:12" s="45" customFormat="1" ht="15" customHeight="1">
      <c r="B97" s="84"/>
      <c r="C97" s="85"/>
      <c r="D97" s="84" t="s">
        <v>1349</v>
      </c>
      <c r="E97" s="83" t="s">
        <v>841</v>
      </c>
      <c r="F97" s="91" t="s">
        <v>1351</v>
      </c>
      <c r="G97" s="64"/>
      <c r="H97" s="62"/>
      <c r="I97" s="64"/>
      <c r="J97" s="61"/>
      <c r="K97" s="64"/>
      <c r="L97" s="61"/>
    </row>
    <row r="98" spans="2:12" s="45" customFormat="1" ht="15" customHeight="1">
      <c r="B98" s="67" t="s">
        <v>1339</v>
      </c>
      <c r="C98" s="68" t="s">
        <v>335</v>
      </c>
      <c r="D98" s="67" t="s">
        <v>1349</v>
      </c>
      <c r="E98" s="66" t="s">
        <v>334</v>
      </c>
      <c r="F98" s="65" t="s">
        <v>1350</v>
      </c>
      <c r="G98" s="64"/>
      <c r="H98" s="62"/>
      <c r="I98" s="64"/>
      <c r="J98" s="61"/>
      <c r="K98" s="64"/>
      <c r="L98" s="61"/>
    </row>
    <row r="99" spans="2:12" s="45" customFormat="1" ht="15" customHeight="1">
      <c r="B99" s="67" t="s">
        <v>1339</v>
      </c>
      <c r="C99" s="68" t="s">
        <v>349</v>
      </c>
      <c r="D99" s="67" t="s">
        <v>1349</v>
      </c>
      <c r="E99" s="66" t="s">
        <v>348</v>
      </c>
      <c r="F99" s="65" t="s">
        <v>1348</v>
      </c>
      <c r="G99" s="64"/>
      <c r="H99" s="62"/>
      <c r="I99" s="64"/>
      <c r="J99" s="61"/>
      <c r="K99" s="64"/>
      <c r="L99" s="61"/>
    </row>
    <row r="100" spans="2:12" s="45" customFormat="1" ht="15" customHeight="1">
      <c r="B100" s="89" t="s">
        <v>1339</v>
      </c>
      <c r="C100" s="90" t="s">
        <v>346</v>
      </c>
      <c r="D100" s="89"/>
      <c r="E100" s="88"/>
      <c r="F100" s="92" t="s">
        <v>1347</v>
      </c>
      <c r="G100" s="64"/>
      <c r="H100" s="62"/>
      <c r="I100" s="64"/>
      <c r="J100" s="61"/>
      <c r="K100" s="64"/>
      <c r="L100" s="61"/>
    </row>
    <row r="101" spans="2:12" s="45" customFormat="1" ht="15" customHeight="1">
      <c r="B101" s="89"/>
      <c r="C101" s="90"/>
      <c r="D101" s="89" t="s">
        <v>1339</v>
      </c>
      <c r="E101" s="88" t="s">
        <v>345</v>
      </c>
      <c r="F101" s="87" t="s">
        <v>1346</v>
      </c>
      <c r="G101" s="64"/>
      <c r="H101" s="62"/>
      <c r="I101" s="64"/>
      <c r="J101" s="61"/>
      <c r="K101" s="64"/>
      <c r="L101" s="61"/>
    </row>
    <row r="102" spans="2:12" s="45" customFormat="1" ht="15" customHeight="1">
      <c r="B102" s="89"/>
      <c r="C102" s="90"/>
      <c r="D102" s="89" t="s">
        <v>1339</v>
      </c>
      <c r="E102" s="88" t="s">
        <v>1345</v>
      </c>
      <c r="F102" s="87" t="s">
        <v>1344</v>
      </c>
      <c r="G102" s="64"/>
      <c r="H102" s="62"/>
      <c r="I102" s="64"/>
      <c r="J102" s="61"/>
      <c r="K102" s="64"/>
      <c r="L102" s="61"/>
    </row>
    <row r="103" spans="2:12" s="45" customFormat="1" ht="15" customHeight="1">
      <c r="B103" s="89"/>
      <c r="C103" s="90"/>
      <c r="D103" s="89" t="s">
        <v>1339</v>
      </c>
      <c r="E103" s="88" t="s">
        <v>1343</v>
      </c>
      <c r="F103" s="87" t="s">
        <v>1342</v>
      </c>
      <c r="G103" s="64"/>
      <c r="H103" s="62"/>
      <c r="I103" s="64"/>
      <c r="J103" s="61"/>
      <c r="K103" s="64"/>
      <c r="L103" s="61"/>
    </row>
    <row r="104" spans="2:12" s="45" customFormat="1" ht="15" customHeight="1">
      <c r="B104" s="84"/>
      <c r="C104" s="85"/>
      <c r="D104" s="84" t="s">
        <v>1339</v>
      </c>
      <c r="E104" s="83" t="s">
        <v>1341</v>
      </c>
      <c r="F104" s="87" t="s">
        <v>1340</v>
      </c>
      <c r="G104" s="64"/>
      <c r="H104" s="62"/>
      <c r="I104" s="64"/>
      <c r="J104" s="61"/>
      <c r="K104" s="64"/>
      <c r="L104" s="61"/>
    </row>
    <row r="105" spans="2:12" s="45" customFormat="1" ht="15" customHeight="1">
      <c r="B105" s="51" t="s">
        <v>1339</v>
      </c>
      <c r="C105" s="52" t="s">
        <v>330</v>
      </c>
      <c r="D105" s="51" t="s">
        <v>1339</v>
      </c>
      <c r="E105" s="50" t="s">
        <v>329</v>
      </c>
      <c r="F105" s="63" t="s">
        <v>278</v>
      </c>
      <c r="G105" s="60"/>
      <c r="H105" s="48"/>
      <c r="I105" s="64"/>
      <c r="J105" s="61"/>
      <c r="K105" s="64"/>
      <c r="L105" s="61"/>
    </row>
    <row r="106" spans="2:12" s="45" customFormat="1" ht="15" customHeight="1">
      <c r="B106" s="71" t="s">
        <v>1335</v>
      </c>
      <c r="C106" s="72" t="s">
        <v>99</v>
      </c>
      <c r="D106" s="71" t="s">
        <v>1335</v>
      </c>
      <c r="E106" s="70" t="s">
        <v>339</v>
      </c>
      <c r="F106" s="69" t="s">
        <v>1338</v>
      </c>
      <c r="G106" s="64" t="s">
        <v>1335</v>
      </c>
      <c r="H106" s="62" t="s">
        <v>1334</v>
      </c>
      <c r="I106" s="64"/>
      <c r="J106" s="61"/>
      <c r="K106" s="64"/>
      <c r="L106" s="61"/>
    </row>
    <row r="107" spans="2:12" s="45" customFormat="1" ht="15" customHeight="1">
      <c r="B107" s="67" t="s">
        <v>1335</v>
      </c>
      <c r="C107" s="68" t="s">
        <v>335</v>
      </c>
      <c r="D107" s="67" t="s">
        <v>1335</v>
      </c>
      <c r="E107" s="66" t="s">
        <v>334</v>
      </c>
      <c r="F107" s="65" t="s">
        <v>1337</v>
      </c>
      <c r="G107" s="64"/>
      <c r="H107" s="62"/>
      <c r="I107" s="64"/>
      <c r="J107" s="61"/>
      <c r="K107" s="64"/>
      <c r="L107" s="61"/>
    </row>
    <row r="108" spans="2:12" s="45" customFormat="1" ht="15" customHeight="1">
      <c r="B108" s="67" t="s">
        <v>1335</v>
      </c>
      <c r="C108" s="68" t="s">
        <v>349</v>
      </c>
      <c r="D108" s="67" t="s">
        <v>1335</v>
      </c>
      <c r="E108" s="66" t="s">
        <v>348</v>
      </c>
      <c r="F108" s="65" t="s">
        <v>1336</v>
      </c>
      <c r="G108" s="64"/>
      <c r="H108" s="62"/>
      <c r="I108" s="64"/>
      <c r="J108" s="61"/>
      <c r="K108" s="64"/>
      <c r="L108" s="61"/>
    </row>
    <row r="109" spans="2:12" s="45" customFormat="1" ht="15" customHeight="1">
      <c r="B109" s="51" t="s">
        <v>1335</v>
      </c>
      <c r="C109" s="52" t="s">
        <v>312</v>
      </c>
      <c r="D109" s="51" t="s">
        <v>1335</v>
      </c>
      <c r="E109" s="50" t="s">
        <v>310</v>
      </c>
      <c r="F109" s="63" t="s">
        <v>1334</v>
      </c>
      <c r="G109" s="64"/>
      <c r="H109" s="62"/>
      <c r="I109" s="64"/>
      <c r="J109" s="61"/>
      <c r="K109" s="64"/>
      <c r="L109" s="61"/>
    </row>
    <row r="110" spans="2:12" s="45" customFormat="1" ht="15" customHeight="1">
      <c r="B110" s="71" t="s">
        <v>1329</v>
      </c>
      <c r="C110" s="72" t="s">
        <v>99</v>
      </c>
      <c r="D110" s="71" t="s">
        <v>1329</v>
      </c>
      <c r="E110" s="70" t="s">
        <v>339</v>
      </c>
      <c r="F110" s="69" t="s">
        <v>1333</v>
      </c>
      <c r="G110" s="73" t="s">
        <v>1329</v>
      </c>
      <c r="H110" s="74" t="s">
        <v>281</v>
      </c>
      <c r="I110" s="73" t="s">
        <v>1332</v>
      </c>
      <c r="J110" s="58" t="s">
        <v>280</v>
      </c>
      <c r="K110" s="64"/>
      <c r="L110" s="61"/>
    </row>
    <row r="111" spans="2:12" s="45" customFormat="1" ht="15" customHeight="1">
      <c r="B111" s="89" t="s">
        <v>1329</v>
      </c>
      <c r="C111" s="90" t="s">
        <v>335</v>
      </c>
      <c r="D111" s="89" t="s">
        <v>1329</v>
      </c>
      <c r="E111" s="88" t="s">
        <v>334</v>
      </c>
      <c r="F111" s="65" t="s">
        <v>1331</v>
      </c>
      <c r="G111" s="64"/>
      <c r="H111" s="62"/>
      <c r="I111" s="64"/>
      <c r="J111" s="61"/>
      <c r="K111" s="64"/>
      <c r="L111" s="61"/>
    </row>
    <row r="112" spans="2:12" s="45" customFormat="1" ht="15" customHeight="1">
      <c r="B112" s="67" t="s">
        <v>1329</v>
      </c>
      <c r="C112" s="68" t="s">
        <v>318</v>
      </c>
      <c r="D112" s="67" t="s">
        <v>1329</v>
      </c>
      <c r="E112" s="66" t="s">
        <v>317</v>
      </c>
      <c r="F112" s="65" t="s">
        <v>1330</v>
      </c>
      <c r="G112" s="64"/>
      <c r="H112" s="62"/>
      <c r="I112" s="64"/>
      <c r="J112" s="61"/>
      <c r="K112" s="64"/>
      <c r="L112" s="61"/>
    </row>
    <row r="113" spans="2:12" s="45" customFormat="1" ht="15" customHeight="1">
      <c r="B113" s="51" t="s">
        <v>1329</v>
      </c>
      <c r="C113" s="52" t="s">
        <v>312</v>
      </c>
      <c r="D113" s="51" t="s">
        <v>1329</v>
      </c>
      <c r="E113" s="50" t="s">
        <v>310</v>
      </c>
      <c r="F113" s="63" t="s">
        <v>1328</v>
      </c>
      <c r="G113" s="60"/>
      <c r="H113" s="48"/>
      <c r="I113" s="64"/>
      <c r="J113" s="61"/>
      <c r="K113" s="64"/>
      <c r="L113" s="61"/>
    </row>
    <row r="114" spans="2:12" s="45" customFormat="1" ht="15" customHeight="1">
      <c r="B114" s="71" t="s">
        <v>1324</v>
      </c>
      <c r="C114" s="72" t="s">
        <v>99</v>
      </c>
      <c r="D114" s="71" t="s">
        <v>1324</v>
      </c>
      <c r="E114" s="70" t="s">
        <v>339</v>
      </c>
      <c r="F114" s="69" t="s">
        <v>1327</v>
      </c>
      <c r="G114" s="73" t="s">
        <v>1324</v>
      </c>
      <c r="H114" s="74" t="s">
        <v>1326</v>
      </c>
      <c r="I114" s="64"/>
      <c r="J114" s="61"/>
      <c r="K114" s="64"/>
      <c r="L114" s="61"/>
    </row>
    <row r="115" spans="2:12" s="45" customFormat="1" ht="15" customHeight="1">
      <c r="B115" s="67" t="s">
        <v>1324</v>
      </c>
      <c r="C115" s="68" t="s">
        <v>335</v>
      </c>
      <c r="D115" s="67" t="s">
        <v>1324</v>
      </c>
      <c r="E115" s="66" t="s">
        <v>355</v>
      </c>
      <c r="F115" s="65" t="s">
        <v>1325</v>
      </c>
      <c r="G115" s="64"/>
      <c r="H115" s="62"/>
      <c r="I115" s="64"/>
      <c r="J115" s="61"/>
      <c r="K115" s="64"/>
      <c r="L115" s="61"/>
    </row>
    <row r="116" spans="2:12" s="45" customFormat="1" ht="15" customHeight="1">
      <c r="B116" s="51" t="s">
        <v>1324</v>
      </c>
      <c r="C116" s="52" t="s">
        <v>349</v>
      </c>
      <c r="D116" s="51" t="s">
        <v>1324</v>
      </c>
      <c r="E116" s="50" t="s">
        <v>348</v>
      </c>
      <c r="F116" s="63" t="s">
        <v>1323</v>
      </c>
      <c r="G116" s="60"/>
      <c r="H116" s="48"/>
      <c r="I116" s="60"/>
      <c r="J116" s="59"/>
      <c r="K116" s="64"/>
      <c r="L116" s="61"/>
    </row>
    <row r="117" spans="2:12" s="45" customFormat="1" ht="15" customHeight="1">
      <c r="B117" s="71" t="s">
        <v>1319</v>
      </c>
      <c r="C117" s="72" t="s">
        <v>99</v>
      </c>
      <c r="D117" s="71" t="s">
        <v>1319</v>
      </c>
      <c r="E117" s="70" t="s">
        <v>339</v>
      </c>
      <c r="F117" s="69" t="s">
        <v>1322</v>
      </c>
      <c r="G117" s="73" t="s">
        <v>1319</v>
      </c>
      <c r="H117" s="1225" t="s">
        <v>1320</v>
      </c>
      <c r="I117" s="64" t="s">
        <v>1321</v>
      </c>
      <c r="J117" s="1221" t="s">
        <v>1320</v>
      </c>
      <c r="K117" s="64"/>
      <c r="L117" s="61"/>
    </row>
    <row r="118" spans="2:12" s="45" customFormat="1" ht="15" customHeight="1">
      <c r="B118" s="51" t="s">
        <v>1319</v>
      </c>
      <c r="C118" s="52" t="s">
        <v>335</v>
      </c>
      <c r="D118" s="51" t="s">
        <v>1319</v>
      </c>
      <c r="E118" s="50" t="s">
        <v>334</v>
      </c>
      <c r="F118" s="63" t="s">
        <v>1318</v>
      </c>
      <c r="G118" s="60"/>
      <c r="H118" s="1243"/>
      <c r="I118" s="64"/>
      <c r="J118" s="1223"/>
      <c r="K118" s="64"/>
      <c r="L118" s="61"/>
    </row>
    <row r="119" spans="2:12" s="45" customFormat="1" ht="15" customHeight="1">
      <c r="B119" s="56" t="s">
        <v>1317</v>
      </c>
      <c r="C119" s="57" t="s">
        <v>99</v>
      </c>
      <c r="D119" s="56" t="s">
        <v>1317</v>
      </c>
      <c r="E119" s="55" t="s">
        <v>339</v>
      </c>
      <c r="F119" s="87" t="s">
        <v>284</v>
      </c>
      <c r="G119" s="86" t="s">
        <v>1317</v>
      </c>
      <c r="H119" s="53" t="s">
        <v>284</v>
      </c>
      <c r="I119" s="86" t="s">
        <v>1316</v>
      </c>
      <c r="J119" s="46" t="s">
        <v>284</v>
      </c>
      <c r="K119" s="64"/>
      <c r="L119" s="61"/>
    </row>
    <row r="120" spans="2:12" s="45" customFormat="1" ht="15" customHeight="1">
      <c r="B120" s="51" t="s">
        <v>1315</v>
      </c>
      <c r="C120" s="52" t="s">
        <v>99</v>
      </c>
      <c r="D120" s="51" t="s">
        <v>1313</v>
      </c>
      <c r="E120" s="50" t="s">
        <v>339</v>
      </c>
      <c r="F120" s="54" t="s">
        <v>1314</v>
      </c>
      <c r="G120" s="86" t="s">
        <v>1313</v>
      </c>
      <c r="H120" s="53" t="s">
        <v>1312</v>
      </c>
      <c r="I120" s="73" t="s">
        <v>1311</v>
      </c>
      <c r="J120" s="58" t="s">
        <v>1310</v>
      </c>
      <c r="K120" s="73" t="s">
        <v>102</v>
      </c>
      <c r="L120" s="58" t="s">
        <v>18</v>
      </c>
    </row>
    <row r="121" spans="2:12" s="45" customFormat="1" ht="15" customHeight="1">
      <c r="B121" s="71" t="s">
        <v>1306</v>
      </c>
      <c r="C121" s="72" t="s">
        <v>99</v>
      </c>
      <c r="D121" s="71" t="s">
        <v>1306</v>
      </c>
      <c r="E121" s="70" t="s">
        <v>339</v>
      </c>
      <c r="F121" s="69" t="s">
        <v>1309</v>
      </c>
      <c r="G121" s="73" t="s">
        <v>1306</v>
      </c>
      <c r="H121" s="74" t="s">
        <v>1308</v>
      </c>
      <c r="I121" s="64"/>
      <c r="J121" s="61"/>
      <c r="K121" s="64"/>
      <c r="L121" s="61"/>
    </row>
    <row r="122" spans="2:12" s="45" customFormat="1" ht="15" customHeight="1">
      <c r="B122" s="67" t="s">
        <v>1306</v>
      </c>
      <c r="C122" s="68" t="s">
        <v>335</v>
      </c>
      <c r="D122" s="67" t="s">
        <v>1306</v>
      </c>
      <c r="E122" s="66" t="s">
        <v>334</v>
      </c>
      <c r="F122" s="65" t="s">
        <v>1307</v>
      </c>
      <c r="G122" s="64"/>
      <c r="H122" s="62"/>
      <c r="I122" s="64"/>
      <c r="J122" s="61"/>
      <c r="K122" s="64"/>
      <c r="L122" s="61"/>
    </row>
    <row r="123" spans="2:12" s="45" customFormat="1" ht="15" customHeight="1">
      <c r="B123" s="51" t="s">
        <v>1306</v>
      </c>
      <c r="C123" s="52" t="s">
        <v>1114</v>
      </c>
      <c r="D123" s="51" t="s">
        <v>1306</v>
      </c>
      <c r="E123" s="50" t="s">
        <v>1066</v>
      </c>
      <c r="F123" s="63" t="s">
        <v>1305</v>
      </c>
      <c r="G123" s="60"/>
      <c r="H123" s="48"/>
      <c r="I123" s="64"/>
      <c r="J123" s="61"/>
      <c r="K123" s="64"/>
      <c r="L123" s="61"/>
    </row>
    <row r="124" spans="2:12" s="45" customFormat="1" ht="15" customHeight="1">
      <c r="B124" s="56" t="s">
        <v>1304</v>
      </c>
      <c r="C124" s="57" t="s">
        <v>99</v>
      </c>
      <c r="D124" s="56" t="s">
        <v>1304</v>
      </c>
      <c r="E124" s="55" t="s">
        <v>339</v>
      </c>
      <c r="F124" s="54" t="s">
        <v>1303</v>
      </c>
      <c r="G124" s="86" t="s">
        <v>1304</v>
      </c>
      <c r="H124" s="53" t="s">
        <v>1303</v>
      </c>
      <c r="I124" s="64"/>
      <c r="J124" s="61"/>
      <c r="K124" s="64"/>
      <c r="L124" s="61"/>
    </row>
    <row r="125" spans="2:12" s="45" customFormat="1" ht="15" customHeight="1">
      <c r="B125" s="56" t="s">
        <v>1302</v>
      </c>
      <c r="C125" s="57" t="s">
        <v>99</v>
      </c>
      <c r="D125" s="56" t="s">
        <v>1302</v>
      </c>
      <c r="E125" s="55" t="s">
        <v>339</v>
      </c>
      <c r="F125" s="54" t="s">
        <v>1301</v>
      </c>
      <c r="G125" s="86" t="s">
        <v>1302</v>
      </c>
      <c r="H125" s="53" t="s">
        <v>1301</v>
      </c>
      <c r="I125" s="64"/>
      <c r="J125" s="61"/>
      <c r="K125" s="64"/>
      <c r="L125" s="61"/>
    </row>
    <row r="126" spans="2:12" s="45" customFormat="1" ht="15" customHeight="1">
      <c r="B126" s="80" t="s">
        <v>1300</v>
      </c>
      <c r="C126" s="81" t="s">
        <v>343</v>
      </c>
      <c r="D126" s="80"/>
      <c r="E126" s="110"/>
      <c r="F126" s="87" t="s">
        <v>1299</v>
      </c>
      <c r="G126" s="73" t="s">
        <v>1297</v>
      </c>
      <c r="H126" s="74" t="s">
        <v>1299</v>
      </c>
      <c r="I126" s="64"/>
      <c r="J126" s="61"/>
      <c r="K126" s="64"/>
      <c r="L126" s="61"/>
    </row>
    <row r="127" spans="2:12" s="45" customFormat="1" ht="15" customHeight="1">
      <c r="B127" s="89"/>
      <c r="C127" s="90"/>
      <c r="D127" s="89" t="s">
        <v>1297</v>
      </c>
      <c r="E127" s="109" t="s">
        <v>903</v>
      </c>
      <c r="F127" s="87" t="s">
        <v>1298</v>
      </c>
      <c r="G127" s="64"/>
      <c r="H127" s="62"/>
      <c r="I127" s="64"/>
      <c r="J127" s="61"/>
      <c r="K127" s="64"/>
      <c r="L127" s="61"/>
    </row>
    <row r="128" spans="2:12" s="45" customFormat="1" ht="15" customHeight="1">
      <c r="B128" s="51"/>
      <c r="C128" s="52"/>
      <c r="D128" s="51" t="s">
        <v>1297</v>
      </c>
      <c r="E128" s="50" t="s">
        <v>310</v>
      </c>
      <c r="F128" s="87" t="s">
        <v>1296</v>
      </c>
      <c r="G128" s="60"/>
      <c r="H128" s="48"/>
      <c r="I128" s="60"/>
      <c r="J128" s="59"/>
      <c r="K128" s="64"/>
      <c r="L128" s="61"/>
    </row>
    <row r="129" spans="2:12" s="45" customFormat="1" ht="15" customHeight="1">
      <c r="B129" s="71" t="s">
        <v>1291</v>
      </c>
      <c r="C129" s="72" t="s">
        <v>99</v>
      </c>
      <c r="D129" s="71" t="s">
        <v>1291</v>
      </c>
      <c r="E129" s="70" t="s">
        <v>339</v>
      </c>
      <c r="F129" s="69" t="s">
        <v>1295</v>
      </c>
      <c r="G129" s="73" t="s">
        <v>1291</v>
      </c>
      <c r="H129" s="74" t="s">
        <v>1294</v>
      </c>
      <c r="I129" s="73" t="s">
        <v>1293</v>
      </c>
      <c r="J129" s="1221" t="s">
        <v>1292</v>
      </c>
      <c r="K129" s="64"/>
      <c r="L129" s="61"/>
    </row>
    <row r="130" spans="2:12" s="45" customFormat="1" ht="15" customHeight="1">
      <c r="B130" s="51" t="s">
        <v>1291</v>
      </c>
      <c r="C130" s="52" t="s">
        <v>335</v>
      </c>
      <c r="D130" s="51" t="s">
        <v>1291</v>
      </c>
      <c r="E130" s="50" t="s">
        <v>320</v>
      </c>
      <c r="F130" s="92" t="s">
        <v>1290</v>
      </c>
      <c r="G130" s="60"/>
      <c r="H130" s="48"/>
      <c r="I130" s="64"/>
      <c r="J130" s="1222"/>
      <c r="K130" s="64"/>
      <c r="L130" s="61"/>
    </row>
    <row r="131" spans="2:12" s="45" customFormat="1" ht="15" customHeight="1">
      <c r="B131" s="56" t="s">
        <v>1289</v>
      </c>
      <c r="C131" s="57" t="s">
        <v>343</v>
      </c>
      <c r="D131" s="56" t="s">
        <v>1289</v>
      </c>
      <c r="E131" s="55" t="s">
        <v>341</v>
      </c>
      <c r="F131" s="54" t="s">
        <v>1288</v>
      </c>
      <c r="G131" s="86" t="s">
        <v>1289</v>
      </c>
      <c r="H131" s="54" t="s">
        <v>1288</v>
      </c>
      <c r="I131" s="64"/>
      <c r="J131" s="61"/>
      <c r="K131" s="64"/>
      <c r="L131" s="61"/>
    </row>
    <row r="132" spans="2:12" s="45" customFormat="1" ht="15" customHeight="1">
      <c r="B132" s="71" t="s">
        <v>1282</v>
      </c>
      <c r="C132" s="72" t="s">
        <v>99</v>
      </c>
      <c r="D132" s="71" t="s">
        <v>1282</v>
      </c>
      <c r="E132" s="70" t="s">
        <v>339</v>
      </c>
      <c r="F132" s="91" t="s">
        <v>1287</v>
      </c>
      <c r="G132" s="73" t="s">
        <v>1282</v>
      </c>
      <c r="H132" s="74" t="s">
        <v>1285</v>
      </c>
      <c r="I132" s="64"/>
      <c r="J132" s="61"/>
      <c r="K132" s="64"/>
      <c r="L132" s="61"/>
    </row>
    <row r="133" spans="2:12" s="45" customFormat="1" ht="15" customHeight="1">
      <c r="B133" s="67" t="s">
        <v>1284</v>
      </c>
      <c r="C133" s="68" t="s">
        <v>335</v>
      </c>
      <c r="D133" s="67" t="s">
        <v>1284</v>
      </c>
      <c r="E133" s="66" t="s">
        <v>334</v>
      </c>
      <c r="F133" s="65" t="s">
        <v>1286</v>
      </c>
      <c r="G133" s="64"/>
      <c r="H133" s="62"/>
      <c r="I133" s="64"/>
      <c r="J133" s="61"/>
      <c r="K133" s="64"/>
      <c r="L133" s="61"/>
    </row>
    <row r="134" spans="2:12" s="45" customFormat="1" ht="15" customHeight="1">
      <c r="B134" s="94" t="s">
        <v>1284</v>
      </c>
      <c r="C134" s="95" t="s">
        <v>343</v>
      </c>
      <c r="D134" s="94"/>
      <c r="E134" s="93"/>
      <c r="F134" s="92" t="s">
        <v>1285</v>
      </c>
      <c r="G134" s="64"/>
      <c r="H134" s="62"/>
      <c r="I134" s="64"/>
      <c r="J134" s="61"/>
      <c r="K134" s="64"/>
      <c r="L134" s="61"/>
    </row>
    <row r="135" spans="2:12" s="45" customFormat="1" ht="15" customHeight="1">
      <c r="B135" s="89"/>
      <c r="C135" s="90"/>
      <c r="D135" s="89" t="s">
        <v>1284</v>
      </c>
      <c r="E135" s="88" t="s">
        <v>903</v>
      </c>
      <c r="F135" s="87" t="s">
        <v>1283</v>
      </c>
      <c r="G135" s="64"/>
      <c r="H135" s="62"/>
      <c r="I135" s="64"/>
      <c r="J135" s="61"/>
      <c r="K135" s="64"/>
      <c r="L135" s="61"/>
    </row>
    <row r="136" spans="2:12" s="45" customFormat="1" ht="15" customHeight="1">
      <c r="B136" s="51"/>
      <c r="C136" s="52"/>
      <c r="D136" s="51" t="s">
        <v>1282</v>
      </c>
      <c r="E136" s="50" t="s">
        <v>310</v>
      </c>
      <c r="F136" s="49" t="s">
        <v>1281</v>
      </c>
      <c r="G136" s="60"/>
      <c r="H136" s="48"/>
      <c r="I136" s="60"/>
      <c r="J136" s="59"/>
      <c r="K136" s="60"/>
      <c r="L136" s="59"/>
    </row>
    <row r="137" spans="2:12" s="45" customFormat="1" ht="15" customHeight="1">
      <c r="B137" s="71" t="s">
        <v>1275</v>
      </c>
      <c r="C137" s="72" t="s">
        <v>99</v>
      </c>
      <c r="D137" s="71" t="s">
        <v>1275</v>
      </c>
      <c r="E137" s="70" t="s">
        <v>339</v>
      </c>
      <c r="F137" s="69" t="s">
        <v>1280</v>
      </c>
      <c r="G137" s="73" t="s">
        <v>1275</v>
      </c>
      <c r="H137" s="74" t="s">
        <v>1279</v>
      </c>
      <c r="I137" s="73" t="s">
        <v>1278</v>
      </c>
      <c r="J137" s="58" t="s">
        <v>1277</v>
      </c>
      <c r="K137" s="73" t="s">
        <v>103</v>
      </c>
      <c r="L137" s="58" t="s">
        <v>19</v>
      </c>
    </row>
    <row r="138" spans="2:12" s="45" customFormat="1" ht="15" customHeight="1">
      <c r="B138" s="67" t="s">
        <v>1275</v>
      </c>
      <c r="C138" s="68" t="s">
        <v>335</v>
      </c>
      <c r="D138" s="67" t="s">
        <v>1275</v>
      </c>
      <c r="E138" s="66" t="s">
        <v>334</v>
      </c>
      <c r="F138" s="65" t="s">
        <v>1276</v>
      </c>
      <c r="G138" s="64"/>
      <c r="H138" s="62"/>
      <c r="I138" s="64"/>
      <c r="J138" s="61"/>
      <c r="K138" s="64"/>
      <c r="L138" s="61"/>
    </row>
    <row r="139" spans="2:12" s="45" customFormat="1" ht="15" customHeight="1">
      <c r="B139" s="51" t="s">
        <v>1275</v>
      </c>
      <c r="C139" s="52" t="s">
        <v>349</v>
      </c>
      <c r="D139" s="51" t="s">
        <v>1275</v>
      </c>
      <c r="E139" s="50" t="s">
        <v>348</v>
      </c>
      <c r="F139" s="63" t="s">
        <v>1274</v>
      </c>
      <c r="G139" s="60"/>
      <c r="H139" s="48"/>
      <c r="I139" s="64"/>
      <c r="J139" s="61"/>
      <c r="K139" s="64"/>
      <c r="L139" s="61"/>
    </row>
    <row r="140" spans="2:12" s="45" customFormat="1" ht="15" customHeight="1">
      <c r="B140" s="89" t="s">
        <v>1271</v>
      </c>
      <c r="C140" s="90" t="s">
        <v>312</v>
      </c>
      <c r="D140" s="89"/>
      <c r="E140" s="88"/>
      <c r="F140" s="87" t="s">
        <v>1273</v>
      </c>
      <c r="G140" s="64" t="s">
        <v>1271</v>
      </c>
      <c r="H140" s="62" t="s">
        <v>1273</v>
      </c>
      <c r="I140" s="64"/>
      <c r="J140" s="61"/>
      <c r="K140" s="64"/>
      <c r="L140" s="61"/>
    </row>
    <row r="141" spans="2:12" s="45" customFormat="1" ht="15" customHeight="1">
      <c r="B141" s="89"/>
      <c r="C141" s="90"/>
      <c r="D141" s="89" t="s">
        <v>1271</v>
      </c>
      <c r="E141" s="109" t="s">
        <v>710</v>
      </c>
      <c r="F141" s="87" t="s">
        <v>1272</v>
      </c>
      <c r="G141" s="64"/>
      <c r="H141" s="62"/>
      <c r="I141" s="64"/>
      <c r="J141" s="61"/>
      <c r="K141" s="64"/>
      <c r="L141" s="61"/>
    </row>
    <row r="142" spans="2:12" s="45" customFormat="1" ht="15" customHeight="1">
      <c r="B142" s="51"/>
      <c r="C142" s="52"/>
      <c r="D142" s="51" t="s">
        <v>1271</v>
      </c>
      <c r="E142" s="50" t="s">
        <v>310</v>
      </c>
      <c r="F142" s="49" t="s">
        <v>1270</v>
      </c>
      <c r="G142" s="64"/>
      <c r="H142" s="62"/>
      <c r="I142" s="60"/>
      <c r="J142" s="59"/>
      <c r="K142" s="64"/>
      <c r="L142" s="61"/>
    </row>
    <row r="143" spans="2:12" s="45" customFormat="1" ht="15" customHeight="1">
      <c r="B143" s="71" t="s">
        <v>1263</v>
      </c>
      <c r="C143" s="72" t="s">
        <v>99</v>
      </c>
      <c r="D143" s="71" t="s">
        <v>1263</v>
      </c>
      <c r="E143" s="70" t="s">
        <v>325</v>
      </c>
      <c r="F143" s="69" t="s">
        <v>1269</v>
      </c>
      <c r="G143" s="73" t="s">
        <v>1268</v>
      </c>
      <c r="H143" s="74" t="s">
        <v>1266</v>
      </c>
      <c r="I143" s="64" t="s">
        <v>1267</v>
      </c>
      <c r="J143" s="61" t="s">
        <v>1266</v>
      </c>
      <c r="K143" s="64"/>
      <c r="L143" s="61"/>
    </row>
    <row r="144" spans="2:12" s="45" customFormat="1" ht="15" customHeight="1">
      <c r="B144" s="67" t="s">
        <v>1263</v>
      </c>
      <c r="C144" s="68" t="s">
        <v>321</v>
      </c>
      <c r="D144" s="67" t="s">
        <v>1263</v>
      </c>
      <c r="E144" s="66" t="s">
        <v>320</v>
      </c>
      <c r="F144" s="65" t="s">
        <v>1265</v>
      </c>
      <c r="G144" s="64"/>
      <c r="H144" s="62"/>
      <c r="I144" s="64"/>
      <c r="J144" s="61"/>
      <c r="K144" s="64"/>
      <c r="L144" s="61"/>
    </row>
    <row r="145" spans="2:12" s="45" customFormat="1" ht="15" customHeight="1">
      <c r="B145" s="84" t="s">
        <v>1263</v>
      </c>
      <c r="C145" s="85" t="s">
        <v>318</v>
      </c>
      <c r="D145" s="84" t="s">
        <v>1263</v>
      </c>
      <c r="E145" s="83" t="s">
        <v>317</v>
      </c>
      <c r="F145" s="65" t="s">
        <v>1264</v>
      </c>
      <c r="G145" s="64"/>
      <c r="H145" s="62"/>
      <c r="I145" s="64"/>
      <c r="J145" s="61"/>
      <c r="K145" s="64"/>
      <c r="L145" s="61"/>
    </row>
    <row r="146" spans="2:12" s="45" customFormat="1" ht="15" customHeight="1">
      <c r="B146" s="51" t="s">
        <v>1263</v>
      </c>
      <c r="C146" s="52" t="s">
        <v>343</v>
      </c>
      <c r="D146" s="51" t="s">
        <v>1263</v>
      </c>
      <c r="E146" s="50" t="s">
        <v>341</v>
      </c>
      <c r="F146" s="63" t="s">
        <v>1262</v>
      </c>
      <c r="G146" s="60"/>
      <c r="H146" s="48"/>
      <c r="I146" s="64"/>
      <c r="J146" s="61"/>
      <c r="K146" s="64"/>
      <c r="L146" s="61"/>
    </row>
    <row r="147" spans="2:12" s="45" customFormat="1" ht="15" customHeight="1">
      <c r="B147" s="71" t="s">
        <v>1257</v>
      </c>
      <c r="C147" s="72" t="s">
        <v>99</v>
      </c>
      <c r="D147" s="71" t="s">
        <v>1257</v>
      </c>
      <c r="E147" s="70" t="s">
        <v>339</v>
      </c>
      <c r="F147" s="69" t="s">
        <v>1260</v>
      </c>
      <c r="G147" s="73" t="s">
        <v>1261</v>
      </c>
      <c r="H147" s="74" t="s">
        <v>1260</v>
      </c>
      <c r="I147" s="73" t="s">
        <v>1259</v>
      </c>
      <c r="J147" s="1221" t="s">
        <v>1258</v>
      </c>
      <c r="K147" s="64"/>
      <c r="L147" s="61"/>
    </row>
    <row r="148" spans="2:12" s="45" customFormat="1" ht="15" customHeight="1">
      <c r="B148" s="51"/>
      <c r="C148" s="52"/>
      <c r="D148" s="51" t="s">
        <v>1257</v>
      </c>
      <c r="E148" s="50" t="s">
        <v>1256</v>
      </c>
      <c r="F148" s="49" t="s">
        <v>1255</v>
      </c>
      <c r="G148" s="60"/>
      <c r="H148" s="48"/>
      <c r="I148" s="64"/>
      <c r="J148" s="1222"/>
      <c r="K148" s="64"/>
      <c r="L148" s="61"/>
    </row>
    <row r="149" spans="2:12" s="45" customFormat="1" ht="15" customHeight="1">
      <c r="B149" s="71" t="s">
        <v>1251</v>
      </c>
      <c r="C149" s="72" t="s">
        <v>99</v>
      </c>
      <c r="D149" s="71" t="s">
        <v>1251</v>
      </c>
      <c r="E149" s="70" t="s">
        <v>339</v>
      </c>
      <c r="F149" s="69" t="s">
        <v>1254</v>
      </c>
      <c r="G149" s="73" t="s">
        <v>1253</v>
      </c>
      <c r="H149" s="74" t="s">
        <v>1252</v>
      </c>
      <c r="I149" s="64"/>
      <c r="J149" s="61"/>
      <c r="K149" s="64"/>
      <c r="L149" s="61"/>
    </row>
    <row r="150" spans="2:12" s="45" customFormat="1" ht="15" customHeight="1">
      <c r="B150" s="51" t="s">
        <v>1251</v>
      </c>
      <c r="C150" s="52" t="s">
        <v>335</v>
      </c>
      <c r="D150" s="51" t="s">
        <v>1251</v>
      </c>
      <c r="E150" s="50" t="s">
        <v>334</v>
      </c>
      <c r="F150" s="63" t="s">
        <v>1250</v>
      </c>
      <c r="G150" s="64"/>
      <c r="H150" s="62"/>
      <c r="I150" s="64"/>
      <c r="J150" s="61"/>
      <c r="K150" s="64"/>
      <c r="L150" s="61"/>
    </row>
    <row r="151" spans="2:12" s="45" customFormat="1" ht="15" customHeight="1">
      <c r="B151" s="71" t="s">
        <v>1247</v>
      </c>
      <c r="C151" s="72" t="s">
        <v>99</v>
      </c>
      <c r="D151" s="71" t="s">
        <v>1247</v>
      </c>
      <c r="E151" s="70" t="s">
        <v>339</v>
      </c>
      <c r="F151" s="69" t="s">
        <v>1249</v>
      </c>
      <c r="G151" s="96" t="s">
        <v>1247</v>
      </c>
      <c r="H151" s="74" t="s">
        <v>1248</v>
      </c>
      <c r="I151" s="64"/>
      <c r="J151" s="61"/>
      <c r="K151" s="64"/>
      <c r="L151" s="61"/>
    </row>
    <row r="152" spans="2:12" s="45" customFormat="1" ht="15" customHeight="1">
      <c r="B152" s="51" t="s">
        <v>1247</v>
      </c>
      <c r="C152" s="52" t="s">
        <v>335</v>
      </c>
      <c r="D152" s="51" t="s">
        <v>1247</v>
      </c>
      <c r="E152" s="50" t="s">
        <v>334</v>
      </c>
      <c r="F152" s="63" t="s">
        <v>1246</v>
      </c>
      <c r="G152" s="60"/>
      <c r="H152" s="48"/>
      <c r="I152" s="60"/>
      <c r="J152" s="59"/>
      <c r="K152" s="64"/>
      <c r="L152" s="61"/>
    </row>
    <row r="153" spans="2:12" s="45" customFormat="1" ht="15" customHeight="1">
      <c r="B153" s="71" t="s">
        <v>1240</v>
      </c>
      <c r="C153" s="72" t="s">
        <v>99</v>
      </c>
      <c r="D153" s="71" t="s">
        <v>1240</v>
      </c>
      <c r="E153" s="70" t="s">
        <v>339</v>
      </c>
      <c r="F153" s="69" t="s">
        <v>1245</v>
      </c>
      <c r="G153" s="73" t="s">
        <v>1244</v>
      </c>
      <c r="H153" s="74" t="s">
        <v>1243</v>
      </c>
      <c r="I153" s="73" t="s">
        <v>1242</v>
      </c>
      <c r="J153" s="58" t="s">
        <v>1241</v>
      </c>
      <c r="K153" s="64"/>
      <c r="L153" s="61"/>
    </row>
    <row r="154" spans="2:12" s="45" customFormat="1" ht="15" customHeight="1">
      <c r="B154" s="51" t="s">
        <v>1240</v>
      </c>
      <c r="C154" s="52" t="s">
        <v>312</v>
      </c>
      <c r="D154" s="51" t="s">
        <v>1240</v>
      </c>
      <c r="E154" s="50" t="s">
        <v>310</v>
      </c>
      <c r="F154" s="63" t="s">
        <v>1239</v>
      </c>
      <c r="G154" s="60"/>
      <c r="H154" s="48"/>
      <c r="I154" s="64"/>
      <c r="J154" s="61"/>
      <c r="K154" s="64"/>
      <c r="L154" s="61"/>
    </row>
    <row r="155" spans="2:12" s="45" customFormat="1" ht="15" customHeight="1">
      <c r="B155" s="71" t="s">
        <v>1235</v>
      </c>
      <c r="C155" s="72" t="s">
        <v>362</v>
      </c>
      <c r="D155" s="71" t="s">
        <v>1234</v>
      </c>
      <c r="E155" s="70" t="s">
        <v>325</v>
      </c>
      <c r="F155" s="69" t="s">
        <v>1238</v>
      </c>
      <c r="G155" s="73" t="s">
        <v>1237</v>
      </c>
      <c r="H155" s="74" t="s">
        <v>1236</v>
      </c>
      <c r="I155" s="64"/>
      <c r="J155" s="61"/>
      <c r="K155" s="64"/>
      <c r="L155" s="61"/>
    </row>
    <row r="156" spans="2:12" s="45" customFormat="1" ht="15" customHeight="1">
      <c r="B156" s="51" t="s">
        <v>1235</v>
      </c>
      <c r="C156" s="52" t="s">
        <v>1114</v>
      </c>
      <c r="D156" s="51" t="s">
        <v>1234</v>
      </c>
      <c r="E156" s="50" t="s">
        <v>310</v>
      </c>
      <c r="F156" s="49" t="s">
        <v>1233</v>
      </c>
      <c r="G156" s="60"/>
      <c r="H156" s="48"/>
      <c r="I156" s="60"/>
      <c r="J156" s="59"/>
      <c r="K156" s="64"/>
      <c r="L156" s="61"/>
    </row>
    <row r="157" spans="2:12" s="45" customFormat="1" ht="15" customHeight="1">
      <c r="B157" s="80" t="s">
        <v>1232</v>
      </c>
      <c r="C157" s="81" t="s">
        <v>99</v>
      </c>
      <c r="D157" s="80" t="s">
        <v>1232</v>
      </c>
      <c r="E157" s="79" t="s">
        <v>339</v>
      </c>
      <c r="F157" s="54" t="s">
        <v>1230</v>
      </c>
      <c r="G157" s="86" t="s">
        <v>1232</v>
      </c>
      <c r="H157" s="53" t="s">
        <v>1230</v>
      </c>
      <c r="I157" s="86" t="s">
        <v>1231</v>
      </c>
      <c r="J157" s="46" t="s">
        <v>1230</v>
      </c>
      <c r="K157" s="47" t="s">
        <v>61</v>
      </c>
      <c r="L157" s="104" t="s">
        <v>1229</v>
      </c>
    </row>
    <row r="158" spans="2:12" s="45" customFormat="1" ht="15" customHeight="1">
      <c r="B158" s="56" t="s">
        <v>1228</v>
      </c>
      <c r="C158" s="57" t="s">
        <v>99</v>
      </c>
      <c r="D158" s="56" t="s">
        <v>1228</v>
      </c>
      <c r="E158" s="55" t="s">
        <v>339</v>
      </c>
      <c r="F158" s="54" t="s">
        <v>1226</v>
      </c>
      <c r="G158" s="86" t="s">
        <v>1228</v>
      </c>
      <c r="H158" s="53" t="s">
        <v>1226</v>
      </c>
      <c r="I158" s="86" t="s">
        <v>1227</v>
      </c>
      <c r="J158" s="46" t="s">
        <v>1226</v>
      </c>
      <c r="K158" s="64" t="s">
        <v>104</v>
      </c>
      <c r="L158" s="61" t="s">
        <v>20</v>
      </c>
    </row>
    <row r="159" spans="2:12" s="45" customFormat="1" ht="15" customHeight="1">
      <c r="B159" s="80" t="s">
        <v>1220</v>
      </c>
      <c r="C159" s="81" t="s">
        <v>99</v>
      </c>
      <c r="D159" s="80"/>
      <c r="E159" s="79"/>
      <c r="F159" s="78" t="s">
        <v>1225</v>
      </c>
      <c r="G159" s="73" t="s">
        <v>1220</v>
      </c>
      <c r="H159" s="74" t="s">
        <v>1225</v>
      </c>
      <c r="I159" s="73" t="s">
        <v>1217</v>
      </c>
      <c r="J159" s="58" t="s">
        <v>1224</v>
      </c>
      <c r="K159" s="64"/>
      <c r="L159" s="61"/>
    </row>
    <row r="160" spans="2:12" s="45" customFormat="1" ht="15" customHeight="1">
      <c r="B160" s="89"/>
      <c r="C160" s="90"/>
      <c r="D160" s="89" t="s">
        <v>1220</v>
      </c>
      <c r="E160" s="88" t="s">
        <v>339</v>
      </c>
      <c r="F160" s="87" t="s">
        <v>1223</v>
      </c>
      <c r="G160" s="64"/>
      <c r="H160" s="62"/>
      <c r="I160" s="64"/>
      <c r="J160" s="61"/>
      <c r="K160" s="64"/>
      <c r="L160" s="61"/>
    </row>
    <row r="161" spans="2:12" s="45" customFormat="1" ht="15" customHeight="1">
      <c r="B161" s="89"/>
      <c r="C161" s="90"/>
      <c r="D161" s="89" t="s">
        <v>1220</v>
      </c>
      <c r="E161" s="88" t="s">
        <v>385</v>
      </c>
      <c r="F161" s="87" t="s">
        <v>1222</v>
      </c>
      <c r="G161" s="64"/>
      <c r="H161" s="62"/>
      <c r="I161" s="64"/>
      <c r="J161" s="61"/>
      <c r="K161" s="64"/>
      <c r="L161" s="61"/>
    </row>
    <row r="162" spans="2:12" s="45" customFormat="1" ht="15" customHeight="1">
      <c r="B162" s="89"/>
      <c r="C162" s="90"/>
      <c r="D162" s="89" t="s">
        <v>1220</v>
      </c>
      <c r="E162" s="88" t="s">
        <v>399</v>
      </c>
      <c r="F162" s="87" t="s">
        <v>1221</v>
      </c>
      <c r="G162" s="64"/>
      <c r="H162" s="62"/>
      <c r="I162" s="64"/>
      <c r="J162" s="61"/>
      <c r="K162" s="64"/>
      <c r="L162" s="61"/>
    </row>
    <row r="163" spans="2:12" s="45" customFormat="1" ht="15" customHeight="1">
      <c r="B163" s="51"/>
      <c r="C163" s="52"/>
      <c r="D163" s="51" t="s">
        <v>1220</v>
      </c>
      <c r="E163" s="50" t="s">
        <v>841</v>
      </c>
      <c r="F163" s="49" t="s">
        <v>1219</v>
      </c>
      <c r="G163" s="60"/>
      <c r="H163" s="48"/>
      <c r="I163" s="60"/>
      <c r="J163" s="59"/>
      <c r="K163" s="60"/>
      <c r="L163" s="59"/>
    </row>
    <row r="164" spans="2:12" s="45" customFormat="1" ht="15" customHeight="1">
      <c r="B164" s="89" t="s">
        <v>1208</v>
      </c>
      <c r="C164" s="90" t="s">
        <v>99</v>
      </c>
      <c r="D164" s="89"/>
      <c r="E164" s="88"/>
      <c r="F164" s="87" t="s">
        <v>1218</v>
      </c>
      <c r="G164" s="64" t="s">
        <v>1208</v>
      </c>
      <c r="H164" s="1221" t="s">
        <v>1207</v>
      </c>
      <c r="I164" s="64" t="s">
        <v>1217</v>
      </c>
      <c r="J164" s="1221" t="s">
        <v>1216</v>
      </c>
      <c r="K164" s="64" t="s">
        <v>104</v>
      </c>
      <c r="L164" s="61" t="s">
        <v>1215</v>
      </c>
    </row>
    <row r="165" spans="2:12" s="45" customFormat="1" ht="15" customHeight="1">
      <c r="B165" s="89"/>
      <c r="C165" s="90"/>
      <c r="D165" s="89" t="s">
        <v>1208</v>
      </c>
      <c r="E165" s="88" t="s">
        <v>339</v>
      </c>
      <c r="F165" s="87" t="s">
        <v>1214</v>
      </c>
      <c r="G165" s="64"/>
      <c r="H165" s="1222"/>
      <c r="I165" s="64"/>
      <c r="J165" s="1222"/>
      <c r="K165" s="64"/>
      <c r="L165" s="61"/>
    </row>
    <row r="166" spans="2:12" s="45" customFormat="1" ht="15" customHeight="1">
      <c r="B166" s="89"/>
      <c r="C166" s="90"/>
      <c r="D166" s="89" t="s">
        <v>1208</v>
      </c>
      <c r="E166" s="88" t="s">
        <v>385</v>
      </c>
      <c r="F166" s="87" t="s">
        <v>1213</v>
      </c>
      <c r="G166" s="64"/>
      <c r="H166" s="62"/>
      <c r="I166" s="64"/>
      <c r="J166" s="61"/>
      <c r="K166" s="64"/>
      <c r="L166" s="61"/>
    </row>
    <row r="167" spans="2:12" s="45" customFormat="1" ht="15" customHeight="1">
      <c r="B167" s="84"/>
      <c r="C167" s="85"/>
      <c r="D167" s="84" t="s">
        <v>1208</v>
      </c>
      <c r="E167" s="83" t="s">
        <v>841</v>
      </c>
      <c r="F167" s="91" t="s">
        <v>1212</v>
      </c>
      <c r="G167" s="64"/>
      <c r="H167" s="62"/>
      <c r="I167" s="64"/>
      <c r="J167" s="61"/>
      <c r="K167" s="64"/>
      <c r="L167" s="61"/>
    </row>
    <row r="168" spans="2:12" s="45" customFormat="1" ht="15" customHeight="1">
      <c r="B168" s="67" t="s">
        <v>1208</v>
      </c>
      <c r="C168" s="68" t="s">
        <v>335</v>
      </c>
      <c r="D168" s="67" t="s">
        <v>1208</v>
      </c>
      <c r="E168" s="66" t="s">
        <v>334</v>
      </c>
      <c r="F168" s="65" t="s">
        <v>1211</v>
      </c>
      <c r="G168" s="64"/>
      <c r="H168" s="62"/>
      <c r="I168" s="64"/>
      <c r="J168" s="61"/>
      <c r="K168" s="64"/>
      <c r="L168" s="61"/>
    </row>
    <row r="169" spans="2:12" s="45" customFormat="1" ht="15" customHeight="1">
      <c r="B169" s="89" t="s">
        <v>1208</v>
      </c>
      <c r="C169" s="90" t="s">
        <v>349</v>
      </c>
      <c r="D169" s="89"/>
      <c r="E169" s="88"/>
      <c r="F169" s="87" t="s">
        <v>1209</v>
      </c>
      <c r="G169" s="64"/>
      <c r="H169" s="62"/>
      <c r="I169" s="64"/>
      <c r="J169" s="61"/>
      <c r="K169" s="64"/>
      <c r="L169" s="61"/>
    </row>
    <row r="170" spans="2:12" s="45" customFormat="1" ht="15" customHeight="1">
      <c r="B170" s="89"/>
      <c r="C170" s="90"/>
      <c r="D170" s="89" t="s">
        <v>1208</v>
      </c>
      <c r="E170" s="88" t="s">
        <v>348</v>
      </c>
      <c r="F170" s="87" t="s">
        <v>1210</v>
      </c>
      <c r="G170" s="64"/>
      <c r="H170" s="62"/>
      <c r="I170" s="64"/>
      <c r="J170" s="61"/>
      <c r="K170" s="64"/>
      <c r="L170" s="61"/>
    </row>
    <row r="171" spans="2:12" s="45" customFormat="1" ht="15" customHeight="1">
      <c r="B171" s="84"/>
      <c r="C171" s="85"/>
      <c r="D171" s="84" t="s">
        <v>1208</v>
      </c>
      <c r="E171" s="83" t="s">
        <v>934</v>
      </c>
      <c r="F171" s="91" t="s">
        <v>1209</v>
      </c>
      <c r="G171" s="64"/>
      <c r="H171" s="62"/>
      <c r="I171" s="64"/>
      <c r="J171" s="61"/>
      <c r="K171" s="64"/>
      <c r="L171" s="61"/>
    </row>
    <row r="172" spans="2:12" s="45" customFormat="1" ht="15" customHeight="1">
      <c r="B172" s="51" t="s">
        <v>1208</v>
      </c>
      <c r="C172" s="52" t="s">
        <v>312</v>
      </c>
      <c r="D172" s="51" t="s">
        <v>1208</v>
      </c>
      <c r="E172" s="50" t="s">
        <v>310</v>
      </c>
      <c r="F172" s="49" t="s">
        <v>1207</v>
      </c>
      <c r="G172" s="60"/>
      <c r="H172" s="48"/>
      <c r="I172" s="60"/>
      <c r="J172" s="59"/>
      <c r="K172" s="64"/>
      <c r="L172" s="61"/>
    </row>
    <row r="173" spans="2:12" s="45" customFormat="1" ht="15" customHeight="1">
      <c r="B173" s="80" t="s">
        <v>1196</v>
      </c>
      <c r="C173" s="81" t="s">
        <v>99</v>
      </c>
      <c r="D173" s="80"/>
      <c r="E173" s="79"/>
      <c r="F173" s="78" t="s">
        <v>1206</v>
      </c>
      <c r="G173" s="73" t="s">
        <v>1196</v>
      </c>
      <c r="H173" s="74" t="s">
        <v>1204</v>
      </c>
      <c r="I173" s="73" t="s">
        <v>1205</v>
      </c>
      <c r="J173" s="58" t="s">
        <v>1204</v>
      </c>
      <c r="K173" s="64"/>
      <c r="L173" s="61"/>
    </row>
    <row r="174" spans="2:12" s="45" customFormat="1" ht="15" customHeight="1">
      <c r="B174" s="89"/>
      <c r="C174" s="90"/>
      <c r="D174" s="89" t="s">
        <v>1196</v>
      </c>
      <c r="E174" s="88" t="s">
        <v>339</v>
      </c>
      <c r="F174" s="87" t="s">
        <v>1203</v>
      </c>
      <c r="G174" s="64"/>
      <c r="H174" s="62"/>
      <c r="I174" s="64"/>
      <c r="J174" s="61"/>
      <c r="K174" s="64"/>
      <c r="L174" s="61"/>
    </row>
    <row r="175" spans="2:12" s="45" customFormat="1" ht="15" customHeight="1">
      <c r="B175" s="89"/>
      <c r="C175" s="90"/>
      <c r="D175" s="89" t="s">
        <v>1196</v>
      </c>
      <c r="E175" s="88" t="s">
        <v>385</v>
      </c>
      <c r="F175" s="87" t="s">
        <v>1202</v>
      </c>
      <c r="G175" s="64"/>
      <c r="H175" s="62"/>
      <c r="I175" s="64"/>
      <c r="J175" s="61"/>
      <c r="K175" s="64"/>
      <c r="L175" s="61"/>
    </row>
    <row r="176" spans="2:12" s="45" customFormat="1" ht="15" customHeight="1">
      <c r="B176" s="84"/>
      <c r="C176" s="85"/>
      <c r="D176" s="84" t="s">
        <v>1196</v>
      </c>
      <c r="E176" s="83" t="s">
        <v>841</v>
      </c>
      <c r="F176" s="91" t="s">
        <v>1201</v>
      </c>
      <c r="G176" s="64"/>
      <c r="H176" s="62"/>
      <c r="I176" s="64"/>
      <c r="J176" s="61"/>
      <c r="K176" s="64"/>
      <c r="L176" s="61"/>
    </row>
    <row r="177" spans="2:12" s="45" customFormat="1" ht="15" customHeight="1">
      <c r="B177" s="89" t="s">
        <v>1196</v>
      </c>
      <c r="C177" s="90" t="s">
        <v>335</v>
      </c>
      <c r="D177" s="89"/>
      <c r="E177" s="88"/>
      <c r="F177" s="87" t="s">
        <v>1200</v>
      </c>
      <c r="G177" s="64"/>
      <c r="H177" s="62"/>
      <c r="I177" s="64"/>
      <c r="J177" s="61"/>
      <c r="K177" s="64"/>
      <c r="L177" s="61"/>
    </row>
    <row r="178" spans="2:12" s="45" customFormat="1" ht="15" customHeight="1">
      <c r="B178" s="89"/>
      <c r="C178" s="90"/>
      <c r="D178" s="89" t="s">
        <v>1196</v>
      </c>
      <c r="E178" s="88" t="s">
        <v>334</v>
      </c>
      <c r="F178" s="87" t="s">
        <v>1199</v>
      </c>
      <c r="G178" s="64"/>
      <c r="H178" s="62"/>
      <c r="I178" s="64"/>
      <c r="J178" s="61"/>
      <c r="K178" s="64"/>
      <c r="L178" s="61"/>
    </row>
    <row r="179" spans="2:12" s="45" customFormat="1" ht="15" customHeight="1">
      <c r="B179" s="89"/>
      <c r="C179" s="90"/>
      <c r="D179" s="89" t="s">
        <v>1196</v>
      </c>
      <c r="E179" s="88" t="s">
        <v>1158</v>
      </c>
      <c r="F179" s="87" t="s">
        <v>1198</v>
      </c>
      <c r="G179" s="64"/>
      <c r="H179" s="62"/>
      <c r="I179" s="64"/>
      <c r="J179" s="61"/>
      <c r="K179" s="64"/>
      <c r="L179" s="61"/>
    </row>
    <row r="180" spans="2:12" s="45" customFormat="1" ht="15" customHeight="1">
      <c r="B180" s="89"/>
      <c r="C180" s="90"/>
      <c r="D180" s="89" t="s">
        <v>1196</v>
      </c>
      <c r="E180" s="88" t="s">
        <v>1156</v>
      </c>
      <c r="F180" s="87" t="s">
        <v>1197</v>
      </c>
      <c r="G180" s="64"/>
      <c r="H180" s="62"/>
      <c r="I180" s="64"/>
      <c r="J180" s="61"/>
      <c r="K180" s="64"/>
      <c r="L180" s="61"/>
    </row>
    <row r="181" spans="2:12" s="45" customFormat="1" ht="15" customHeight="1">
      <c r="B181" s="51"/>
      <c r="C181" s="52"/>
      <c r="D181" s="51" t="s">
        <v>1196</v>
      </c>
      <c r="E181" s="50" t="s">
        <v>1174</v>
      </c>
      <c r="F181" s="49" t="s">
        <v>1195</v>
      </c>
      <c r="G181" s="60"/>
      <c r="H181" s="48"/>
      <c r="I181" s="60"/>
      <c r="J181" s="59"/>
      <c r="K181" s="64"/>
      <c r="L181" s="61"/>
    </row>
    <row r="182" spans="2:12" s="45" customFormat="1" ht="15" customHeight="1">
      <c r="B182" s="80" t="s">
        <v>1175</v>
      </c>
      <c r="C182" s="81" t="s">
        <v>99</v>
      </c>
      <c r="D182" s="80"/>
      <c r="E182" s="110"/>
      <c r="F182" s="78" t="s">
        <v>1194</v>
      </c>
      <c r="G182" s="73" t="s">
        <v>1175</v>
      </c>
      <c r="H182" s="1221" t="s">
        <v>1193</v>
      </c>
      <c r="I182" s="73" t="s">
        <v>1192</v>
      </c>
      <c r="J182" s="1221" t="s">
        <v>1191</v>
      </c>
      <c r="K182" s="64"/>
      <c r="L182" s="61"/>
    </row>
    <row r="183" spans="2:12" s="45" customFormat="1" ht="15" customHeight="1">
      <c r="B183" s="89"/>
      <c r="C183" s="90"/>
      <c r="D183" s="89" t="s">
        <v>1175</v>
      </c>
      <c r="E183" s="109" t="s">
        <v>339</v>
      </c>
      <c r="F183" s="87" t="s">
        <v>1190</v>
      </c>
      <c r="G183" s="64"/>
      <c r="H183" s="1222"/>
      <c r="I183" s="64"/>
      <c r="J183" s="1222"/>
      <c r="K183" s="64"/>
      <c r="L183" s="61"/>
    </row>
    <row r="184" spans="2:12" s="45" customFormat="1" ht="15" customHeight="1">
      <c r="B184" s="89"/>
      <c r="C184" s="90"/>
      <c r="D184" s="89" t="s">
        <v>1175</v>
      </c>
      <c r="E184" s="109" t="s">
        <v>385</v>
      </c>
      <c r="F184" s="87" t="s">
        <v>1189</v>
      </c>
      <c r="G184" s="64"/>
      <c r="H184" s="1222"/>
      <c r="I184" s="64"/>
      <c r="J184" s="1222"/>
      <c r="K184" s="64"/>
      <c r="L184" s="61"/>
    </row>
    <row r="185" spans="2:12" s="45" customFormat="1" ht="15" customHeight="1">
      <c r="B185" s="89"/>
      <c r="C185" s="90"/>
      <c r="D185" s="89" t="s">
        <v>1175</v>
      </c>
      <c r="E185" s="109" t="s">
        <v>399</v>
      </c>
      <c r="F185" s="87" t="s">
        <v>1188</v>
      </c>
      <c r="G185" s="64"/>
      <c r="H185" s="62"/>
      <c r="I185" s="64"/>
      <c r="J185" s="61"/>
      <c r="K185" s="64"/>
      <c r="L185" s="61"/>
    </row>
    <row r="186" spans="2:12" s="45" customFormat="1" ht="15" customHeight="1">
      <c r="B186" s="89"/>
      <c r="C186" s="90"/>
      <c r="D186" s="89" t="s">
        <v>1175</v>
      </c>
      <c r="E186" s="109" t="s">
        <v>397</v>
      </c>
      <c r="F186" s="87" t="s">
        <v>1187</v>
      </c>
      <c r="G186" s="64"/>
      <c r="H186" s="62"/>
      <c r="I186" s="64"/>
      <c r="J186" s="61"/>
      <c r="K186" s="64"/>
      <c r="L186" s="61"/>
    </row>
    <row r="187" spans="2:12" s="45" customFormat="1" ht="15" customHeight="1">
      <c r="B187" s="89"/>
      <c r="C187" s="90"/>
      <c r="D187" s="89" t="s">
        <v>1175</v>
      </c>
      <c r="E187" s="109" t="s">
        <v>394</v>
      </c>
      <c r="F187" s="87" t="s">
        <v>1186</v>
      </c>
      <c r="G187" s="64"/>
      <c r="H187" s="62"/>
      <c r="I187" s="64"/>
      <c r="J187" s="61"/>
      <c r="K187" s="64"/>
      <c r="L187" s="61"/>
    </row>
    <row r="188" spans="2:12" s="45" customFormat="1" ht="15" customHeight="1">
      <c r="B188" s="89"/>
      <c r="C188" s="90"/>
      <c r="D188" s="89" t="s">
        <v>1175</v>
      </c>
      <c r="E188" s="109" t="s">
        <v>999</v>
      </c>
      <c r="F188" s="87" t="s">
        <v>1185</v>
      </c>
      <c r="G188" s="64"/>
      <c r="H188" s="62"/>
      <c r="I188" s="64"/>
      <c r="J188" s="61"/>
      <c r="K188" s="64"/>
      <c r="L188" s="61"/>
    </row>
    <row r="189" spans="2:12" s="45" customFormat="1" ht="15" customHeight="1">
      <c r="B189" s="84"/>
      <c r="C189" s="85"/>
      <c r="D189" s="84" t="s">
        <v>1175</v>
      </c>
      <c r="E189" s="119" t="s">
        <v>841</v>
      </c>
      <c r="F189" s="91" t="s">
        <v>1184</v>
      </c>
      <c r="G189" s="64"/>
      <c r="H189" s="62"/>
      <c r="I189" s="64"/>
      <c r="J189" s="61"/>
      <c r="K189" s="64"/>
      <c r="L189" s="61"/>
    </row>
    <row r="190" spans="2:12" s="45" customFormat="1" ht="15" customHeight="1">
      <c r="B190" s="89" t="s">
        <v>1183</v>
      </c>
      <c r="C190" s="90" t="s">
        <v>335</v>
      </c>
      <c r="D190" s="89"/>
      <c r="E190" s="88"/>
      <c r="F190" s="92" t="s">
        <v>1182</v>
      </c>
      <c r="G190" s="64"/>
      <c r="H190" s="62"/>
      <c r="I190" s="64"/>
      <c r="J190" s="61"/>
      <c r="K190" s="64"/>
      <c r="L190" s="61"/>
    </row>
    <row r="191" spans="2:12" s="45" customFormat="1" ht="15" customHeight="1">
      <c r="B191" s="89"/>
      <c r="C191" s="90"/>
      <c r="D191" s="89" t="s">
        <v>1175</v>
      </c>
      <c r="E191" s="88" t="s">
        <v>334</v>
      </c>
      <c r="F191" s="87" t="s">
        <v>1181</v>
      </c>
      <c r="G191" s="64"/>
      <c r="H191" s="62"/>
      <c r="I191" s="64"/>
      <c r="J191" s="61"/>
      <c r="K191" s="64"/>
      <c r="L191" s="61"/>
    </row>
    <row r="192" spans="2:12" s="45" customFormat="1" ht="15" customHeight="1">
      <c r="B192" s="89"/>
      <c r="C192" s="90"/>
      <c r="D192" s="89" t="s">
        <v>1175</v>
      </c>
      <c r="E192" s="88" t="s">
        <v>1158</v>
      </c>
      <c r="F192" s="87" t="s">
        <v>1180</v>
      </c>
      <c r="G192" s="64"/>
      <c r="H192" s="62"/>
      <c r="I192" s="64"/>
      <c r="J192" s="61"/>
      <c r="K192" s="64"/>
      <c r="L192" s="61"/>
    </row>
    <row r="193" spans="2:12" s="45" customFormat="1" ht="15" customHeight="1">
      <c r="B193" s="89"/>
      <c r="C193" s="90"/>
      <c r="D193" s="89" t="s">
        <v>1175</v>
      </c>
      <c r="E193" s="88" t="s">
        <v>1156</v>
      </c>
      <c r="F193" s="87" t="s">
        <v>1179</v>
      </c>
      <c r="G193" s="64"/>
      <c r="H193" s="62"/>
      <c r="I193" s="64"/>
      <c r="J193" s="61"/>
      <c r="K193" s="64"/>
      <c r="L193" s="61"/>
    </row>
    <row r="194" spans="2:12" s="45" customFormat="1" ht="15" customHeight="1">
      <c r="B194" s="89"/>
      <c r="C194" s="90"/>
      <c r="D194" s="89" t="s">
        <v>1175</v>
      </c>
      <c r="E194" s="88" t="s">
        <v>1154</v>
      </c>
      <c r="F194" s="87" t="s">
        <v>1178</v>
      </c>
      <c r="G194" s="64"/>
      <c r="H194" s="62"/>
      <c r="I194" s="64"/>
      <c r="J194" s="61"/>
      <c r="K194" s="64"/>
      <c r="L194" s="61"/>
    </row>
    <row r="195" spans="2:12" s="45" customFormat="1" ht="15" customHeight="1">
      <c r="B195" s="89"/>
      <c r="C195" s="90"/>
      <c r="D195" s="89" t="s">
        <v>1175</v>
      </c>
      <c r="E195" s="88" t="s">
        <v>1177</v>
      </c>
      <c r="F195" s="87" t="s">
        <v>1176</v>
      </c>
      <c r="G195" s="64"/>
      <c r="H195" s="62"/>
      <c r="I195" s="64"/>
      <c r="J195" s="61"/>
      <c r="K195" s="64"/>
      <c r="L195" s="61"/>
    </row>
    <row r="196" spans="2:12" s="45" customFormat="1" ht="15" customHeight="1">
      <c r="B196" s="89"/>
      <c r="C196" s="90"/>
      <c r="D196" s="89" t="s">
        <v>1175</v>
      </c>
      <c r="E196" s="88" t="s">
        <v>1174</v>
      </c>
      <c r="F196" s="87" t="s">
        <v>1173</v>
      </c>
      <c r="G196" s="60"/>
      <c r="H196" s="48"/>
      <c r="I196" s="64"/>
      <c r="J196" s="61"/>
      <c r="K196" s="64"/>
      <c r="L196" s="61"/>
    </row>
    <row r="197" spans="2:12" s="45" customFormat="1" ht="15" customHeight="1">
      <c r="B197" s="56" t="s">
        <v>1172</v>
      </c>
      <c r="C197" s="57" t="s">
        <v>99</v>
      </c>
      <c r="D197" s="56" t="s">
        <v>1172</v>
      </c>
      <c r="E197" s="55" t="s">
        <v>339</v>
      </c>
      <c r="F197" s="54" t="s">
        <v>1170</v>
      </c>
      <c r="G197" s="86" t="s">
        <v>1171</v>
      </c>
      <c r="H197" s="53" t="s">
        <v>1170</v>
      </c>
      <c r="I197" s="64"/>
      <c r="J197" s="61"/>
      <c r="K197" s="64"/>
      <c r="L197" s="61"/>
    </row>
    <row r="198" spans="2:12" s="45" customFormat="1" ht="15" customHeight="1">
      <c r="B198" s="71" t="s">
        <v>1166</v>
      </c>
      <c r="C198" s="72" t="s">
        <v>99</v>
      </c>
      <c r="D198" s="71" t="s">
        <v>1166</v>
      </c>
      <c r="E198" s="70" t="s">
        <v>339</v>
      </c>
      <c r="F198" s="69" t="s">
        <v>1169</v>
      </c>
      <c r="G198" s="73" t="s">
        <v>1168</v>
      </c>
      <c r="H198" s="125" t="s">
        <v>1165</v>
      </c>
      <c r="I198" s="64"/>
      <c r="J198" s="61"/>
      <c r="K198" s="64"/>
      <c r="L198" s="61"/>
    </row>
    <row r="199" spans="2:12" s="45" customFormat="1" ht="15" customHeight="1">
      <c r="B199" s="67" t="s">
        <v>1166</v>
      </c>
      <c r="C199" s="68" t="s">
        <v>321</v>
      </c>
      <c r="D199" s="67" t="s">
        <v>1166</v>
      </c>
      <c r="E199" s="66" t="s">
        <v>320</v>
      </c>
      <c r="F199" s="65" t="s">
        <v>1167</v>
      </c>
      <c r="G199" s="64"/>
      <c r="H199" s="124"/>
      <c r="I199" s="64"/>
      <c r="J199" s="61"/>
      <c r="K199" s="64"/>
      <c r="L199" s="61"/>
    </row>
    <row r="200" spans="2:12" s="45" customFormat="1" ht="15" customHeight="1">
      <c r="B200" s="76" t="s">
        <v>1166</v>
      </c>
      <c r="C200" s="77" t="s">
        <v>312</v>
      </c>
      <c r="D200" s="76" t="s">
        <v>1166</v>
      </c>
      <c r="E200" s="75" t="s">
        <v>310</v>
      </c>
      <c r="F200" s="63" t="s">
        <v>1165</v>
      </c>
      <c r="G200" s="60"/>
      <c r="H200" s="48"/>
      <c r="I200" s="60"/>
      <c r="J200" s="59"/>
      <c r="K200" s="64"/>
      <c r="L200" s="61"/>
    </row>
    <row r="201" spans="2:12" s="45" customFormat="1" ht="15" customHeight="1">
      <c r="B201" s="71" t="s">
        <v>1160</v>
      </c>
      <c r="C201" s="72" t="s">
        <v>99</v>
      </c>
      <c r="D201" s="71" t="s">
        <v>1160</v>
      </c>
      <c r="E201" s="70" t="s">
        <v>339</v>
      </c>
      <c r="F201" s="69" t="s">
        <v>1164</v>
      </c>
      <c r="G201" s="73" t="s">
        <v>1149</v>
      </c>
      <c r="H201" s="74" t="s">
        <v>1162</v>
      </c>
      <c r="I201" s="73" t="s">
        <v>1163</v>
      </c>
      <c r="J201" s="58" t="s">
        <v>1162</v>
      </c>
      <c r="K201" s="64"/>
      <c r="L201" s="61"/>
    </row>
    <row r="202" spans="2:12" s="45" customFormat="1" ht="15" customHeight="1">
      <c r="B202" s="89" t="s">
        <v>1160</v>
      </c>
      <c r="C202" s="90" t="s">
        <v>335</v>
      </c>
      <c r="D202" s="89"/>
      <c r="E202" s="88"/>
      <c r="F202" s="87" t="s">
        <v>1161</v>
      </c>
      <c r="G202" s="64"/>
      <c r="H202" s="62"/>
      <c r="I202" s="64"/>
      <c r="J202" s="61"/>
      <c r="K202" s="64"/>
      <c r="L202" s="61"/>
    </row>
    <row r="203" spans="2:12" s="45" customFormat="1" ht="15" customHeight="1">
      <c r="B203" s="89"/>
      <c r="C203" s="90"/>
      <c r="D203" s="89" t="s">
        <v>1160</v>
      </c>
      <c r="E203" s="88" t="s">
        <v>334</v>
      </c>
      <c r="F203" s="87" t="s">
        <v>1159</v>
      </c>
      <c r="G203" s="64"/>
      <c r="H203" s="62"/>
      <c r="I203" s="64"/>
      <c r="J203" s="61"/>
      <c r="K203" s="64"/>
      <c r="L203" s="61"/>
    </row>
    <row r="204" spans="2:12" s="45" customFormat="1" ht="15" customHeight="1">
      <c r="B204" s="89"/>
      <c r="C204" s="90"/>
      <c r="D204" s="89" t="s">
        <v>1149</v>
      </c>
      <c r="E204" s="88" t="s">
        <v>1158</v>
      </c>
      <c r="F204" s="87" t="s">
        <v>1157</v>
      </c>
      <c r="G204" s="64"/>
      <c r="H204" s="62"/>
      <c r="I204" s="64"/>
      <c r="J204" s="61"/>
      <c r="K204" s="64"/>
      <c r="L204" s="61"/>
    </row>
    <row r="205" spans="2:12" s="45" customFormat="1" ht="15" customHeight="1">
      <c r="B205" s="89"/>
      <c r="C205" s="90"/>
      <c r="D205" s="89" t="s">
        <v>1149</v>
      </c>
      <c r="E205" s="88" t="s">
        <v>1156</v>
      </c>
      <c r="F205" s="87" t="s">
        <v>1155</v>
      </c>
      <c r="G205" s="64"/>
      <c r="H205" s="62"/>
      <c r="I205" s="64"/>
      <c r="J205" s="61"/>
      <c r="K205" s="64"/>
      <c r="L205" s="61"/>
    </row>
    <row r="206" spans="2:12" s="45" customFormat="1" ht="15" customHeight="1">
      <c r="B206" s="89"/>
      <c r="C206" s="90"/>
      <c r="D206" s="89" t="s">
        <v>1149</v>
      </c>
      <c r="E206" s="88" t="s">
        <v>1154</v>
      </c>
      <c r="F206" s="87" t="s">
        <v>1153</v>
      </c>
      <c r="G206" s="64"/>
      <c r="H206" s="62"/>
      <c r="I206" s="64"/>
      <c r="J206" s="61"/>
      <c r="K206" s="64"/>
      <c r="L206" s="61"/>
    </row>
    <row r="207" spans="2:12" s="45" customFormat="1" ht="15" customHeight="1">
      <c r="B207" s="84"/>
      <c r="C207" s="85"/>
      <c r="D207" s="84" t="s">
        <v>1149</v>
      </c>
      <c r="E207" s="83" t="s">
        <v>1152</v>
      </c>
      <c r="F207" s="91" t="s">
        <v>1151</v>
      </c>
      <c r="G207" s="64"/>
      <c r="H207" s="62"/>
      <c r="I207" s="64"/>
      <c r="J207" s="61"/>
      <c r="K207" s="64"/>
      <c r="L207" s="61"/>
    </row>
    <row r="208" spans="2:12" s="45" customFormat="1" ht="15" customHeight="1">
      <c r="B208" s="67" t="s">
        <v>1149</v>
      </c>
      <c r="C208" s="68" t="s">
        <v>349</v>
      </c>
      <c r="D208" s="67" t="s">
        <v>1149</v>
      </c>
      <c r="E208" s="66" t="s">
        <v>348</v>
      </c>
      <c r="F208" s="65" t="s">
        <v>1150</v>
      </c>
      <c r="G208" s="64"/>
      <c r="H208" s="62"/>
      <c r="I208" s="64"/>
      <c r="J208" s="61"/>
      <c r="K208" s="64"/>
      <c r="L208" s="61"/>
    </row>
    <row r="209" spans="2:12" s="45" customFormat="1" ht="15" customHeight="1">
      <c r="B209" s="51" t="s">
        <v>1149</v>
      </c>
      <c r="C209" s="52" t="s">
        <v>312</v>
      </c>
      <c r="D209" s="51" t="s">
        <v>1149</v>
      </c>
      <c r="E209" s="50" t="s">
        <v>310</v>
      </c>
      <c r="F209" s="63" t="s">
        <v>1148</v>
      </c>
      <c r="G209" s="60"/>
      <c r="H209" s="48"/>
      <c r="I209" s="60"/>
      <c r="J209" s="59"/>
      <c r="K209" s="64"/>
      <c r="L209" s="61"/>
    </row>
    <row r="210" spans="2:12" s="45" customFormat="1" ht="15" customHeight="1">
      <c r="B210" s="71" t="s">
        <v>1142</v>
      </c>
      <c r="C210" s="72" t="s">
        <v>99</v>
      </c>
      <c r="D210" s="71"/>
      <c r="E210" s="100"/>
      <c r="F210" s="69" t="s">
        <v>1147</v>
      </c>
      <c r="G210" s="73" t="s">
        <v>1144</v>
      </c>
      <c r="H210" s="74" t="s">
        <v>1145</v>
      </c>
      <c r="I210" s="73" t="s">
        <v>1146</v>
      </c>
      <c r="J210" s="58" t="s">
        <v>1145</v>
      </c>
      <c r="K210" s="64"/>
      <c r="L210" s="61"/>
    </row>
    <row r="211" spans="2:12" s="45" customFormat="1" ht="15" customHeight="1">
      <c r="B211" s="89"/>
      <c r="C211" s="90"/>
      <c r="D211" s="89" t="s">
        <v>1144</v>
      </c>
      <c r="E211" s="109" t="s">
        <v>339</v>
      </c>
      <c r="F211" s="87" t="s">
        <v>1143</v>
      </c>
      <c r="G211" s="64"/>
      <c r="H211" s="62"/>
      <c r="I211" s="64"/>
      <c r="J211" s="61"/>
      <c r="K211" s="64"/>
      <c r="L211" s="61"/>
    </row>
    <row r="212" spans="2:12" s="45" customFormat="1" ht="15" customHeight="1">
      <c r="B212" s="51"/>
      <c r="C212" s="52"/>
      <c r="D212" s="51" t="s">
        <v>1142</v>
      </c>
      <c r="E212" s="109" t="s">
        <v>385</v>
      </c>
      <c r="F212" s="87" t="s">
        <v>1141</v>
      </c>
      <c r="G212" s="60"/>
      <c r="H212" s="48"/>
      <c r="I212" s="60"/>
      <c r="J212" s="59"/>
      <c r="K212" s="64"/>
      <c r="L212" s="61"/>
    </row>
    <row r="213" spans="2:12" s="45" customFormat="1" ht="15" customHeight="1">
      <c r="B213" s="56" t="s">
        <v>1140</v>
      </c>
      <c r="C213" s="57" t="s">
        <v>99</v>
      </c>
      <c r="D213" s="56" t="s">
        <v>1140</v>
      </c>
      <c r="E213" s="55" t="s">
        <v>339</v>
      </c>
      <c r="F213" s="54" t="s">
        <v>282</v>
      </c>
      <c r="G213" s="86" t="s">
        <v>1139</v>
      </c>
      <c r="H213" s="53" t="s">
        <v>282</v>
      </c>
      <c r="I213" s="86" t="s">
        <v>1138</v>
      </c>
      <c r="J213" s="46" t="s">
        <v>282</v>
      </c>
      <c r="K213" s="64"/>
      <c r="L213" s="61"/>
    </row>
    <row r="214" spans="2:12" s="45" customFormat="1" ht="15" customHeight="1">
      <c r="B214" s="80" t="s">
        <v>1133</v>
      </c>
      <c r="C214" s="81" t="s">
        <v>99</v>
      </c>
      <c r="D214" s="80"/>
      <c r="E214" s="79"/>
      <c r="F214" s="78" t="s">
        <v>1137</v>
      </c>
      <c r="G214" s="73" t="s">
        <v>1130</v>
      </c>
      <c r="H214" s="1221" t="s">
        <v>1136</v>
      </c>
      <c r="I214" s="73" t="s">
        <v>1135</v>
      </c>
      <c r="J214" s="1221" t="s">
        <v>1134</v>
      </c>
      <c r="K214" s="64"/>
      <c r="L214" s="61"/>
    </row>
    <row r="215" spans="2:12" s="45" customFormat="1" ht="15" customHeight="1">
      <c r="B215" s="89"/>
      <c r="C215" s="90"/>
      <c r="D215" s="89" t="s">
        <v>1133</v>
      </c>
      <c r="E215" s="88" t="s">
        <v>325</v>
      </c>
      <c r="F215" s="87" t="s">
        <v>1132</v>
      </c>
      <c r="G215" s="64"/>
      <c r="H215" s="1222"/>
      <c r="I215" s="64"/>
      <c r="J215" s="1222"/>
      <c r="K215" s="64"/>
      <c r="L215" s="61"/>
    </row>
    <row r="216" spans="2:12" s="45" customFormat="1" ht="15" customHeight="1">
      <c r="B216" s="89"/>
      <c r="C216" s="90"/>
      <c r="D216" s="89" t="s">
        <v>1130</v>
      </c>
      <c r="E216" s="88" t="s">
        <v>495</v>
      </c>
      <c r="F216" s="87" t="s">
        <v>1131</v>
      </c>
      <c r="G216" s="64"/>
      <c r="H216" s="62"/>
      <c r="I216" s="64"/>
      <c r="J216" s="61"/>
      <c r="K216" s="64"/>
      <c r="L216" s="61"/>
    </row>
    <row r="217" spans="2:12" s="45" customFormat="1" ht="15" customHeight="1">
      <c r="B217" s="89"/>
      <c r="C217" s="90"/>
      <c r="D217" s="89" t="s">
        <v>1130</v>
      </c>
      <c r="E217" s="88" t="s">
        <v>882</v>
      </c>
      <c r="F217" s="87" t="s">
        <v>1129</v>
      </c>
      <c r="G217" s="60"/>
      <c r="H217" s="48"/>
      <c r="I217" s="64"/>
      <c r="J217" s="61"/>
      <c r="K217" s="64"/>
      <c r="L217" s="61"/>
    </row>
    <row r="218" spans="2:12" s="45" customFormat="1" ht="15" customHeight="1">
      <c r="B218" s="56" t="s">
        <v>1128</v>
      </c>
      <c r="C218" s="57" t="s">
        <v>362</v>
      </c>
      <c r="D218" s="56" t="s">
        <v>1128</v>
      </c>
      <c r="E218" s="55" t="s">
        <v>361</v>
      </c>
      <c r="F218" s="54" t="s">
        <v>1126</v>
      </c>
      <c r="G218" s="86" t="s">
        <v>1127</v>
      </c>
      <c r="H218" s="53" t="s">
        <v>1126</v>
      </c>
      <c r="I218" s="64"/>
      <c r="J218" s="61"/>
      <c r="K218" s="64"/>
      <c r="L218" s="61"/>
    </row>
    <row r="219" spans="2:12" s="45" customFormat="1" ht="15" customHeight="1">
      <c r="B219" s="84" t="s">
        <v>1122</v>
      </c>
      <c r="C219" s="85" t="s">
        <v>99</v>
      </c>
      <c r="D219" s="84" t="s">
        <v>1122</v>
      </c>
      <c r="E219" s="83" t="s">
        <v>339</v>
      </c>
      <c r="F219" s="91" t="s">
        <v>1125</v>
      </c>
      <c r="G219" s="73" t="s">
        <v>1124</v>
      </c>
      <c r="H219" s="74" t="s">
        <v>1123</v>
      </c>
      <c r="I219" s="64"/>
      <c r="J219" s="61"/>
      <c r="K219" s="64"/>
      <c r="L219" s="61"/>
    </row>
    <row r="220" spans="2:12" s="45" customFormat="1" ht="15" customHeight="1">
      <c r="B220" s="76" t="s">
        <v>1122</v>
      </c>
      <c r="C220" s="77" t="s">
        <v>335</v>
      </c>
      <c r="D220" s="76" t="s">
        <v>1122</v>
      </c>
      <c r="E220" s="75" t="s">
        <v>334</v>
      </c>
      <c r="F220" s="63" t="s">
        <v>1121</v>
      </c>
      <c r="G220" s="60"/>
      <c r="H220" s="48"/>
      <c r="I220" s="64"/>
      <c r="J220" s="61"/>
      <c r="K220" s="64"/>
      <c r="L220" s="61"/>
    </row>
    <row r="221" spans="2:12" s="45" customFormat="1" ht="15" customHeight="1">
      <c r="B221" s="56" t="s">
        <v>1120</v>
      </c>
      <c r="C221" s="57" t="s">
        <v>99</v>
      </c>
      <c r="D221" s="56" t="s">
        <v>1120</v>
      </c>
      <c r="E221" s="55" t="s">
        <v>339</v>
      </c>
      <c r="F221" s="54" t="s">
        <v>1118</v>
      </c>
      <c r="G221" s="86" t="s">
        <v>1119</v>
      </c>
      <c r="H221" s="53" t="s">
        <v>1118</v>
      </c>
      <c r="I221" s="64"/>
      <c r="J221" s="61"/>
      <c r="K221" s="64"/>
      <c r="L221" s="61"/>
    </row>
    <row r="222" spans="2:12" s="45" customFormat="1" ht="15" customHeight="1">
      <c r="B222" s="71" t="s">
        <v>1111</v>
      </c>
      <c r="C222" s="72" t="s">
        <v>99</v>
      </c>
      <c r="D222" s="71" t="s">
        <v>1111</v>
      </c>
      <c r="E222" s="70" t="s">
        <v>339</v>
      </c>
      <c r="F222" s="91" t="s">
        <v>1117</v>
      </c>
      <c r="G222" s="73" t="s">
        <v>1116</v>
      </c>
      <c r="H222" s="74" t="s">
        <v>1113</v>
      </c>
      <c r="I222" s="64"/>
      <c r="J222" s="61"/>
      <c r="K222" s="64"/>
      <c r="L222" s="61"/>
    </row>
    <row r="223" spans="2:12" s="45" customFormat="1" ht="15" customHeight="1">
      <c r="B223" s="67" t="s">
        <v>1116</v>
      </c>
      <c r="C223" s="68" t="s">
        <v>357</v>
      </c>
      <c r="D223" s="67" t="s">
        <v>1111</v>
      </c>
      <c r="E223" s="66" t="s">
        <v>355</v>
      </c>
      <c r="F223" s="65" t="s">
        <v>1115</v>
      </c>
      <c r="G223" s="64"/>
      <c r="H223" s="62"/>
      <c r="I223" s="64"/>
      <c r="J223" s="61"/>
      <c r="K223" s="64"/>
      <c r="L223" s="61"/>
    </row>
    <row r="224" spans="2:12" s="45" customFormat="1" ht="15" customHeight="1">
      <c r="B224" s="89" t="s">
        <v>1111</v>
      </c>
      <c r="C224" s="90" t="s">
        <v>1114</v>
      </c>
      <c r="D224" s="89"/>
      <c r="E224" s="88"/>
      <c r="F224" s="87" t="s">
        <v>1113</v>
      </c>
      <c r="G224" s="64"/>
      <c r="H224" s="62"/>
      <c r="I224" s="64"/>
      <c r="J224" s="61"/>
      <c r="K224" s="64"/>
      <c r="L224" s="61"/>
    </row>
    <row r="225" spans="2:12" s="45" customFormat="1" ht="15" customHeight="1">
      <c r="B225" s="89"/>
      <c r="C225" s="90"/>
      <c r="D225" s="89" t="s">
        <v>1111</v>
      </c>
      <c r="E225" s="88" t="s">
        <v>710</v>
      </c>
      <c r="F225" s="87" t="s">
        <v>1112</v>
      </c>
      <c r="G225" s="64"/>
      <c r="H225" s="62"/>
      <c r="I225" s="64"/>
      <c r="J225" s="61"/>
      <c r="K225" s="64"/>
      <c r="L225" s="61"/>
    </row>
    <row r="226" spans="2:12" s="45" customFormat="1" ht="15" customHeight="1">
      <c r="B226" s="51"/>
      <c r="C226" s="52"/>
      <c r="D226" s="51" t="s">
        <v>1111</v>
      </c>
      <c r="E226" s="50" t="s">
        <v>310</v>
      </c>
      <c r="F226" s="49" t="s">
        <v>1110</v>
      </c>
      <c r="G226" s="60"/>
      <c r="H226" s="48"/>
      <c r="I226" s="60"/>
      <c r="J226" s="59"/>
      <c r="K226" s="64"/>
      <c r="L226" s="61"/>
    </row>
    <row r="227" spans="2:12" s="45" customFormat="1" ht="15" customHeight="1">
      <c r="B227" s="80" t="s">
        <v>1098</v>
      </c>
      <c r="C227" s="81" t="s">
        <v>99</v>
      </c>
      <c r="D227" s="80"/>
      <c r="E227" s="79"/>
      <c r="F227" s="78" t="s">
        <v>1108</v>
      </c>
      <c r="G227" s="64" t="s">
        <v>1098</v>
      </c>
      <c r="H227" s="62" t="s">
        <v>1108</v>
      </c>
      <c r="I227" s="64" t="s">
        <v>1109</v>
      </c>
      <c r="J227" s="61" t="s">
        <v>1108</v>
      </c>
      <c r="K227" s="73" t="s">
        <v>105</v>
      </c>
      <c r="L227" s="58" t="s">
        <v>21</v>
      </c>
    </row>
    <row r="228" spans="2:12" s="45" customFormat="1" ht="15" customHeight="1">
      <c r="B228" s="89"/>
      <c r="C228" s="90"/>
      <c r="D228" s="89" t="s">
        <v>1098</v>
      </c>
      <c r="E228" s="88" t="s">
        <v>339</v>
      </c>
      <c r="F228" s="87" t="s">
        <v>1107</v>
      </c>
      <c r="G228" s="64"/>
      <c r="H228" s="62"/>
      <c r="I228" s="64"/>
      <c r="J228" s="61"/>
      <c r="K228" s="64"/>
      <c r="L228" s="61"/>
    </row>
    <row r="229" spans="2:12" s="45" customFormat="1" ht="15" customHeight="1">
      <c r="B229" s="89"/>
      <c r="C229" s="90"/>
      <c r="D229" s="89" t="s">
        <v>1098</v>
      </c>
      <c r="E229" s="88" t="s">
        <v>385</v>
      </c>
      <c r="F229" s="87" t="s">
        <v>1106</v>
      </c>
      <c r="G229" s="64"/>
      <c r="H229" s="62"/>
      <c r="I229" s="64"/>
      <c r="J229" s="61"/>
      <c r="K229" s="64"/>
      <c r="L229" s="61"/>
    </row>
    <row r="230" spans="2:12" s="45" customFormat="1" ht="15" customHeight="1">
      <c r="B230" s="89"/>
      <c r="C230" s="90"/>
      <c r="D230" s="89" t="s">
        <v>1098</v>
      </c>
      <c r="E230" s="88" t="s">
        <v>399</v>
      </c>
      <c r="F230" s="87" t="s">
        <v>1105</v>
      </c>
      <c r="G230" s="64"/>
      <c r="H230" s="62"/>
      <c r="I230" s="64"/>
      <c r="J230" s="61"/>
      <c r="K230" s="64"/>
      <c r="L230" s="61"/>
    </row>
    <row r="231" spans="2:12" s="45" customFormat="1" ht="15" customHeight="1">
      <c r="B231" s="89"/>
      <c r="C231" s="90"/>
      <c r="D231" s="89" t="s">
        <v>1098</v>
      </c>
      <c r="E231" s="88" t="s">
        <v>397</v>
      </c>
      <c r="F231" s="87" t="s">
        <v>1104</v>
      </c>
      <c r="G231" s="64"/>
      <c r="H231" s="62"/>
      <c r="I231" s="64"/>
      <c r="J231" s="61"/>
      <c r="K231" s="64"/>
      <c r="L231" s="61"/>
    </row>
    <row r="232" spans="2:12" s="45" customFormat="1" ht="15" customHeight="1">
      <c r="B232" s="89"/>
      <c r="C232" s="90"/>
      <c r="D232" s="89" t="s">
        <v>1098</v>
      </c>
      <c r="E232" s="88" t="s">
        <v>394</v>
      </c>
      <c r="F232" s="87" t="s">
        <v>1103</v>
      </c>
      <c r="G232" s="64"/>
      <c r="H232" s="62"/>
      <c r="I232" s="64"/>
      <c r="J232" s="61"/>
      <c r="K232" s="64"/>
      <c r="L232" s="61"/>
    </row>
    <row r="233" spans="2:12" s="45" customFormat="1" ht="15" customHeight="1">
      <c r="B233" s="89"/>
      <c r="C233" s="90"/>
      <c r="D233" s="89" t="s">
        <v>1098</v>
      </c>
      <c r="E233" s="88" t="s">
        <v>999</v>
      </c>
      <c r="F233" s="87" t="s">
        <v>1102</v>
      </c>
      <c r="G233" s="64"/>
      <c r="H233" s="62"/>
      <c r="I233" s="64"/>
      <c r="J233" s="61"/>
      <c r="K233" s="64"/>
      <c r="L233" s="61"/>
    </row>
    <row r="234" spans="2:12" s="45" customFormat="1" ht="15" customHeight="1">
      <c r="B234" s="89"/>
      <c r="C234" s="90"/>
      <c r="D234" s="89" t="s">
        <v>1098</v>
      </c>
      <c r="E234" s="88" t="s">
        <v>1081</v>
      </c>
      <c r="F234" s="87" t="s">
        <v>1101</v>
      </c>
      <c r="G234" s="64"/>
      <c r="H234" s="62"/>
      <c r="I234" s="64"/>
      <c r="J234" s="61"/>
      <c r="K234" s="64"/>
      <c r="L234" s="61"/>
    </row>
    <row r="235" spans="2:12" s="45" customFormat="1" ht="15" customHeight="1">
      <c r="B235" s="89"/>
      <c r="C235" s="90"/>
      <c r="D235" s="89" t="s">
        <v>1098</v>
      </c>
      <c r="E235" s="88" t="s">
        <v>1100</v>
      </c>
      <c r="F235" s="87" t="s">
        <v>1099</v>
      </c>
      <c r="G235" s="64"/>
      <c r="H235" s="62"/>
      <c r="I235" s="64"/>
      <c r="J235" s="61"/>
      <c r="K235" s="64"/>
      <c r="L235" s="61"/>
    </row>
    <row r="236" spans="2:12" s="45" customFormat="1" ht="15" customHeight="1">
      <c r="B236" s="51"/>
      <c r="C236" s="52"/>
      <c r="D236" s="51" t="s">
        <v>1098</v>
      </c>
      <c r="E236" s="50" t="s">
        <v>841</v>
      </c>
      <c r="F236" s="49" t="s">
        <v>1097</v>
      </c>
      <c r="G236" s="64"/>
      <c r="H236" s="62"/>
      <c r="I236" s="64"/>
      <c r="J236" s="61"/>
      <c r="K236" s="64"/>
      <c r="L236" s="61"/>
    </row>
    <row r="237" spans="2:12" s="45" customFormat="1" ht="15" customHeight="1">
      <c r="B237" s="80" t="s">
        <v>1092</v>
      </c>
      <c r="C237" s="81" t="s">
        <v>99</v>
      </c>
      <c r="D237" s="80"/>
      <c r="E237" s="79"/>
      <c r="F237" s="87" t="s">
        <v>1095</v>
      </c>
      <c r="G237" s="73" t="s">
        <v>1092</v>
      </c>
      <c r="H237" s="74" t="s">
        <v>1095</v>
      </c>
      <c r="I237" s="73" t="s">
        <v>1096</v>
      </c>
      <c r="J237" s="58" t="s">
        <v>1095</v>
      </c>
      <c r="K237" s="64"/>
      <c r="L237" s="61"/>
    </row>
    <row r="238" spans="2:12" s="45" customFormat="1" ht="15" customHeight="1">
      <c r="B238" s="89"/>
      <c r="C238" s="90"/>
      <c r="D238" s="89" t="s">
        <v>1092</v>
      </c>
      <c r="E238" s="88" t="s">
        <v>339</v>
      </c>
      <c r="F238" s="87" t="s">
        <v>1094</v>
      </c>
      <c r="G238" s="64"/>
      <c r="H238" s="62"/>
      <c r="I238" s="64"/>
      <c r="J238" s="61"/>
      <c r="K238" s="64"/>
      <c r="L238" s="61"/>
    </row>
    <row r="239" spans="2:12" s="45" customFormat="1" ht="15" customHeight="1">
      <c r="B239" s="84"/>
      <c r="C239" s="85"/>
      <c r="D239" s="84" t="s">
        <v>1092</v>
      </c>
      <c r="E239" s="83" t="s">
        <v>841</v>
      </c>
      <c r="F239" s="91" t="s">
        <v>1093</v>
      </c>
      <c r="G239" s="64"/>
      <c r="H239" s="62"/>
      <c r="I239" s="64"/>
      <c r="J239" s="61"/>
      <c r="K239" s="64"/>
      <c r="L239" s="61"/>
    </row>
    <row r="240" spans="2:12" s="45" customFormat="1" ht="15" customHeight="1">
      <c r="B240" s="51" t="s">
        <v>1092</v>
      </c>
      <c r="C240" s="52" t="s">
        <v>335</v>
      </c>
      <c r="D240" s="51" t="s">
        <v>1092</v>
      </c>
      <c r="E240" s="50" t="s">
        <v>334</v>
      </c>
      <c r="F240" s="63" t="s">
        <v>1091</v>
      </c>
      <c r="G240" s="60"/>
      <c r="H240" s="48"/>
      <c r="I240" s="60"/>
      <c r="J240" s="59"/>
      <c r="K240" s="60"/>
      <c r="L240" s="59"/>
    </row>
    <row r="241" spans="2:12" s="45" customFormat="1" ht="15" customHeight="1">
      <c r="B241" s="80" t="s">
        <v>1079</v>
      </c>
      <c r="C241" s="81" t="s">
        <v>99</v>
      </c>
      <c r="D241" s="80"/>
      <c r="E241" s="79"/>
      <c r="F241" s="78" t="s">
        <v>1089</v>
      </c>
      <c r="G241" s="73" t="s">
        <v>1079</v>
      </c>
      <c r="H241" s="74" t="s">
        <v>1089</v>
      </c>
      <c r="I241" s="73" t="s">
        <v>1090</v>
      </c>
      <c r="J241" s="58" t="s">
        <v>1089</v>
      </c>
      <c r="K241" s="73" t="s">
        <v>106</v>
      </c>
      <c r="L241" s="58" t="s">
        <v>1088</v>
      </c>
    </row>
    <row r="242" spans="2:12" s="45" customFormat="1" ht="15" customHeight="1">
      <c r="B242" s="89"/>
      <c r="C242" s="90"/>
      <c r="D242" s="89" t="s">
        <v>1079</v>
      </c>
      <c r="E242" s="88" t="s">
        <v>339</v>
      </c>
      <c r="F242" s="87" t="s">
        <v>1087</v>
      </c>
      <c r="G242" s="64"/>
      <c r="H242" s="62"/>
      <c r="I242" s="64"/>
      <c r="J242" s="61"/>
      <c r="K242" s="64"/>
      <c r="L242" s="61"/>
    </row>
    <row r="243" spans="2:12" s="45" customFormat="1" ht="15" customHeight="1">
      <c r="B243" s="89"/>
      <c r="C243" s="90"/>
      <c r="D243" s="89" t="s">
        <v>1079</v>
      </c>
      <c r="E243" s="88" t="s">
        <v>385</v>
      </c>
      <c r="F243" s="87" t="s">
        <v>1086</v>
      </c>
      <c r="G243" s="64"/>
      <c r="H243" s="62"/>
      <c r="I243" s="64"/>
      <c r="J243" s="61"/>
      <c r="K243" s="64"/>
      <c r="L243" s="61"/>
    </row>
    <row r="244" spans="2:12" s="45" customFormat="1" ht="15" customHeight="1">
      <c r="B244" s="89"/>
      <c r="C244" s="90"/>
      <c r="D244" s="89" t="s">
        <v>1079</v>
      </c>
      <c r="E244" s="88" t="s">
        <v>399</v>
      </c>
      <c r="F244" s="87" t="s">
        <v>1085</v>
      </c>
      <c r="G244" s="64"/>
      <c r="H244" s="62"/>
      <c r="I244" s="64"/>
      <c r="J244" s="61"/>
      <c r="K244" s="64"/>
      <c r="L244" s="61"/>
    </row>
    <row r="245" spans="2:12" s="45" customFormat="1" ht="15" customHeight="1">
      <c r="B245" s="89"/>
      <c r="C245" s="90"/>
      <c r="D245" s="89" t="s">
        <v>1079</v>
      </c>
      <c r="E245" s="88" t="s">
        <v>397</v>
      </c>
      <c r="F245" s="87" t="s">
        <v>1084</v>
      </c>
      <c r="G245" s="64"/>
      <c r="H245" s="62"/>
      <c r="I245" s="64"/>
      <c r="J245" s="61"/>
      <c r="K245" s="64"/>
      <c r="L245" s="61"/>
    </row>
    <row r="246" spans="2:12" s="45" customFormat="1" ht="15" customHeight="1">
      <c r="B246" s="89"/>
      <c r="C246" s="90"/>
      <c r="D246" s="89" t="s">
        <v>1079</v>
      </c>
      <c r="E246" s="88" t="s">
        <v>394</v>
      </c>
      <c r="F246" s="87" t="s">
        <v>1083</v>
      </c>
      <c r="G246" s="64"/>
      <c r="H246" s="62"/>
      <c r="I246" s="64"/>
      <c r="J246" s="61"/>
      <c r="K246" s="64"/>
      <c r="L246" s="61"/>
    </row>
    <row r="247" spans="2:12" s="45" customFormat="1" ht="15" customHeight="1">
      <c r="B247" s="89"/>
      <c r="C247" s="90"/>
      <c r="D247" s="89" t="s">
        <v>1079</v>
      </c>
      <c r="E247" s="88" t="s">
        <v>999</v>
      </c>
      <c r="F247" s="87" t="s">
        <v>1082</v>
      </c>
      <c r="G247" s="64"/>
      <c r="H247" s="62"/>
      <c r="I247" s="64"/>
      <c r="J247" s="61"/>
      <c r="K247" s="64"/>
      <c r="L247" s="61"/>
    </row>
    <row r="248" spans="2:12" s="45" customFormat="1" ht="15" customHeight="1">
      <c r="B248" s="89"/>
      <c r="C248" s="90"/>
      <c r="D248" s="89" t="s">
        <v>1079</v>
      </c>
      <c r="E248" s="88" t="s">
        <v>1081</v>
      </c>
      <c r="F248" s="87" t="s">
        <v>1080</v>
      </c>
      <c r="G248" s="64"/>
      <c r="H248" s="62"/>
      <c r="I248" s="64"/>
      <c r="J248" s="61"/>
      <c r="K248" s="64"/>
      <c r="L248" s="61"/>
    </row>
    <row r="249" spans="2:12" s="45" customFormat="1" ht="15" customHeight="1">
      <c r="B249" s="51"/>
      <c r="C249" s="52"/>
      <c r="D249" s="51" t="s">
        <v>1079</v>
      </c>
      <c r="E249" s="50" t="s">
        <v>841</v>
      </c>
      <c r="F249" s="49" t="s">
        <v>1078</v>
      </c>
      <c r="G249" s="60"/>
      <c r="H249" s="48"/>
      <c r="I249" s="60"/>
      <c r="J249" s="59"/>
      <c r="K249" s="64"/>
      <c r="L249" s="61"/>
    </row>
    <row r="250" spans="2:12" s="45" customFormat="1" ht="15" customHeight="1">
      <c r="B250" s="56" t="s">
        <v>1077</v>
      </c>
      <c r="C250" s="57" t="s">
        <v>99</v>
      </c>
      <c r="D250" s="56" t="s">
        <v>1077</v>
      </c>
      <c r="E250" s="55" t="s">
        <v>339</v>
      </c>
      <c r="F250" s="54" t="s">
        <v>1075</v>
      </c>
      <c r="G250" s="73" t="s">
        <v>1076</v>
      </c>
      <c r="H250" s="74" t="s">
        <v>1075</v>
      </c>
      <c r="I250" s="73" t="s">
        <v>1074</v>
      </c>
      <c r="J250" s="58" t="s">
        <v>1073</v>
      </c>
      <c r="K250" s="64"/>
      <c r="L250" s="61"/>
    </row>
    <row r="251" spans="2:12" s="45" customFormat="1" ht="15" customHeight="1">
      <c r="B251" s="89" t="s">
        <v>1072</v>
      </c>
      <c r="C251" s="90" t="s">
        <v>312</v>
      </c>
      <c r="D251" s="89"/>
      <c r="E251" s="88"/>
      <c r="F251" s="87" t="s">
        <v>1070</v>
      </c>
      <c r="G251" s="73" t="s">
        <v>1071</v>
      </c>
      <c r="H251" s="74" t="s">
        <v>1070</v>
      </c>
      <c r="I251" s="64"/>
      <c r="J251" s="61"/>
      <c r="K251" s="64"/>
      <c r="L251" s="61"/>
    </row>
    <row r="252" spans="2:12" s="45" customFormat="1" ht="15" customHeight="1">
      <c r="B252" s="89"/>
      <c r="C252" s="90"/>
      <c r="D252" s="89" t="s">
        <v>1067</v>
      </c>
      <c r="E252" s="88" t="s">
        <v>1069</v>
      </c>
      <c r="F252" s="87" t="s">
        <v>1068</v>
      </c>
      <c r="G252" s="64"/>
      <c r="H252" s="62"/>
      <c r="I252" s="64"/>
      <c r="J252" s="61"/>
      <c r="K252" s="64"/>
      <c r="L252" s="61"/>
    </row>
    <row r="253" spans="2:12" s="45" customFormat="1" ht="15" customHeight="1">
      <c r="B253" s="51"/>
      <c r="C253" s="52"/>
      <c r="D253" s="51" t="s">
        <v>1067</v>
      </c>
      <c r="E253" s="50" t="s">
        <v>1066</v>
      </c>
      <c r="F253" s="49" t="s">
        <v>1065</v>
      </c>
      <c r="G253" s="60"/>
      <c r="H253" s="48"/>
      <c r="I253" s="60"/>
      <c r="J253" s="59"/>
      <c r="K253" s="64"/>
      <c r="L253" s="61"/>
    </row>
    <row r="254" spans="2:12" s="45" customFormat="1" ht="15" customHeight="1">
      <c r="B254" s="56" t="s">
        <v>1064</v>
      </c>
      <c r="C254" s="57" t="s">
        <v>99</v>
      </c>
      <c r="D254" s="56" t="s">
        <v>1064</v>
      </c>
      <c r="E254" s="55" t="s">
        <v>339</v>
      </c>
      <c r="F254" s="54" t="s">
        <v>1062</v>
      </c>
      <c r="G254" s="86" t="s">
        <v>1063</v>
      </c>
      <c r="H254" s="53" t="s">
        <v>1062</v>
      </c>
      <c r="I254" s="73" t="s">
        <v>1061</v>
      </c>
      <c r="J254" s="58" t="s">
        <v>1060</v>
      </c>
      <c r="K254" s="123" t="s">
        <v>61</v>
      </c>
      <c r="L254" s="1221" t="s">
        <v>1059</v>
      </c>
    </row>
    <row r="255" spans="2:12" s="45" customFormat="1" ht="15" customHeight="1">
      <c r="B255" s="80" t="s">
        <v>1058</v>
      </c>
      <c r="C255" s="81" t="s">
        <v>362</v>
      </c>
      <c r="D255" s="80"/>
      <c r="E255" s="79"/>
      <c r="F255" s="78" t="s">
        <v>1057</v>
      </c>
      <c r="G255" s="73" t="s">
        <v>1055</v>
      </c>
      <c r="H255" s="1225" t="s">
        <v>1057</v>
      </c>
      <c r="I255" s="64"/>
      <c r="J255" s="61"/>
      <c r="K255" s="64"/>
      <c r="L255" s="1222"/>
    </row>
    <row r="256" spans="2:12" s="45" customFormat="1" ht="15" customHeight="1">
      <c r="B256" s="89"/>
      <c r="C256" s="90"/>
      <c r="D256" s="89" t="s">
        <v>1055</v>
      </c>
      <c r="E256" s="88" t="s">
        <v>339</v>
      </c>
      <c r="F256" s="87" t="s">
        <v>1056</v>
      </c>
      <c r="G256" s="64"/>
      <c r="H256" s="1226"/>
      <c r="I256" s="64"/>
      <c r="J256" s="61"/>
      <c r="K256" s="64"/>
      <c r="L256" s="61"/>
    </row>
    <row r="257" spans="2:12" s="45" customFormat="1" ht="15" customHeight="1">
      <c r="B257" s="51"/>
      <c r="C257" s="52"/>
      <c r="D257" s="51" t="s">
        <v>1055</v>
      </c>
      <c r="E257" s="50" t="s">
        <v>1054</v>
      </c>
      <c r="F257" s="49" t="s">
        <v>1053</v>
      </c>
      <c r="G257" s="60"/>
      <c r="H257" s="48"/>
      <c r="I257" s="60"/>
      <c r="J257" s="59"/>
      <c r="K257" s="64"/>
      <c r="L257" s="61"/>
    </row>
    <row r="258" spans="2:12" s="45" customFormat="1" ht="15" customHeight="1">
      <c r="B258" s="80" t="s">
        <v>1048</v>
      </c>
      <c r="C258" s="81" t="s">
        <v>99</v>
      </c>
      <c r="D258" s="80"/>
      <c r="E258" s="79"/>
      <c r="F258" s="78" t="s">
        <v>1052</v>
      </c>
      <c r="G258" s="73" t="s">
        <v>1048</v>
      </c>
      <c r="H258" s="74" t="s">
        <v>1050</v>
      </c>
      <c r="I258" s="64" t="s">
        <v>1051</v>
      </c>
      <c r="J258" s="61" t="s">
        <v>1050</v>
      </c>
      <c r="K258" s="73" t="s">
        <v>108</v>
      </c>
      <c r="L258" s="58" t="s">
        <v>22</v>
      </c>
    </row>
    <row r="259" spans="2:12" s="45" customFormat="1" ht="15" customHeight="1">
      <c r="B259" s="89"/>
      <c r="C259" s="90"/>
      <c r="D259" s="89" t="s">
        <v>1048</v>
      </c>
      <c r="E259" s="88" t="s">
        <v>339</v>
      </c>
      <c r="F259" s="87" t="s">
        <v>1049</v>
      </c>
      <c r="G259" s="64"/>
      <c r="H259" s="62"/>
      <c r="I259" s="64"/>
      <c r="J259" s="61"/>
      <c r="K259" s="64"/>
      <c r="L259" s="61"/>
    </row>
    <row r="260" spans="2:12" s="45" customFormat="1" ht="15" customHeight="1">
      <c r="B260" s="89"/>
      <c r="C260" s="90"/>
      <c r="D260" s="89" t="s">
        <v>1048</v>
      </c>
      <c r="E260" s="88" t="s">
        <v>385</v>
      </c>
      <c r="F260" s="91" t="s">
        <v>1047</v>
      </c>
      <c r="G260" s="64"/>
      <c r="H260" s="62"/>
      <c r="I260" s="64"/>
      <c r="J260" s="61"/>
      <c r="K260" s="64"/>
      <c r="L260" s="61"/>
    </row>
    <row r="261" spans="2:12" s="45" customFormat="1" ht="15" customHeight="1">
      <c r="B261" s="67" t="s">
        <v>1043</v>
      </c>
      <c r="C261" s="68" t="s">
        <v>321</v>
      </c>
      <c r="D261" s="67" t="s">
        <v>1043</v>
      </c>
      <c r="E261" s="82" t="s">
        <v>320</v>
      </c>
      <c r="F261" s="65" t="s">
        <v>1046</v>
      </c>
      <c r="G261" s="64"/>
      <c r="H261" s="62"/>
      <c r="I261" s="64"/>
      <c r="J261" s="61"/>
      <c r="K261" s="64"/>
      <c r="L261" s="61"/>
    </row>
    <row r="262" spans="2:12" s="45" customFormat="1" ht="15" customHeight="1">
      <c r="B262" s="89" t="s">
        <v>1043</v>
      </c>
      <c r="C262" s="90" t="s">
        <v>312</v>
      </c>
      <c r="D262" s="89"/>
      <c r="E262" s="88"/>
      <c r="F262" s="92" t="s">
        <v>1045</v>
      </c>
      <c r="G262" s="64"/>
      <c r="H262" s="62"/>
      <c r="I262" s="64"/>
      <c r="J262" s="61"/>
      <c r="K262" s="64"/>
      <c r="L262" s="61"/>
    </row>
    <row r="263" spans="2:12" s="45" customFormat="1" ht="15" customHeight="1">
      <c r="B263" s="89"/>
      <c r="C263" s="90"/>
      <c r="D263" s="89" t="s">
        <v>1043</v>
      </c>
      <c r="E263" s="88" t="s">
        <v>710</v>
      </c>
      <c r="F263" s="87" t="s">
        <v>1044</v>
      </c>
      <c r="G263" s="64"/>
      <c r="H263" s="62"/>
      <c r="I263" s="64"/>
      <c r="J263" s="61"/>
      <c r="K263" s="64"/>
      <c r="L263" s="61"/>
    </row>
    <row r="264" spans="2:12" s="45" customFormat="1" ht="15" customHeight="1">
      <c r="B264" s="51"/>
      <c r="C264" s="52"/>
      <c r="D264" s="51" t="s">
        <v>1043</v>
      </c>
      <c r="E264" s="50" t="s">
        <v>310</v>
      </c>
      <c r="F264" s="49" t="s">
        <v>1042</v>
      </c>
      <c r="G264" s="60"/>
      <c r="H264" s="48"/>
      <c r="I264" s="64"/>
      <c r="J264" s="61"/>
      <c r="K264" s="64"/>
      <c r="L264" s="61"/>
    </row>
    <row r="265" spans="2:12" s="45" customFormat="1" ht="15" customHeight="1">
      <c r="B265" s="80" t="s">
        <v>1040</v>
      </c>
      <c r="C265" s="81" t="s">
        <v>99</v>
      </c>
      <c r="D265" s="80" t="s">
        <v>1040</v>
      </c>
      <c r="E265" s="79" t="s">
        <v>339</v>
      </c>
      <c r="F265" s="69" t="s">
        <v>1041</v>
      </c>
      <c r="G265" s="73" t="s">
        <v>1040</v>
      </c>
      <c r="H265" s="74" t="s">
        <v>1038</v>
      </c>
      <c r="I265" s="73" t="s">
        <v>1039</v>
      </c>
      <c r="J265" s="58" t="s">
        <v>1038</v>
      </c>
      <c r="K265" s="64"/>
      <c r="L265" s="61"/>
    </row>
    <row r="266" spans="2:12" s="45" customFormat="1" ht="15" customHeight="1">
      <c r="B266" s="67" t="s">
        <v>1036</v>
      </c>
      <c r="C266" s="68" t="s">
        <v>321</v>
      </c>
      <c r="D266" s="67" t="s">
        <v>1036</v>
      </c>
      <c r="E266" s="82" t="s">
        <v>320</v>
      </c>
      <c r="F266" s="65" t="s">
        <v>1037</v>
      </c>
      <c r="G266" s="64"/>
      <c r="H266" s="62"/>
      <c r="I266" s="64"/>
      <c r="J266" s="61"/>
      <c r="K266" s="64"/>
      <c r="L266" s="61"/>
    </row>
    <row r="267" spans="2:12" s="45" customFormat="1" ht="15" customHeight="1">
      <c r="B267" s="51" t="s">
        <v>1036</v>
      </c>
      <c r="C267" s="52" t="s">
        <v>318</v>
      </c>
      <c r="D267" s="51" t="s">
        <v>1036</v>
      </c>
      <c r="E267" s="50" t="s">
        <v>317</v>
      </c>
      <c r="F267" s="63" t="s">
        <v>1035</v>
      </c>
      <c r="G267" s="60"/>
      <c r="H267" s="48"/>
      <c r="I267" s="60"/>
      <c r="J267" s="59"/>
      <c r="K267" s="64"/>
      <c r="L267" s="61"/>
    </row>
    <row r="268" spans="2:12" s="45" customFormat="1" ht="15" customHeight="1">
      <c r="B268" s="80" t="s">
        <v>1030</v>
      </c>
      <c r="C268" s="81" t="s">
        <v>99</v>
      </c>
      <c r="D268" s="80"/>
      <c r="E268" s="79"/>
      <c r="F268" s="78" t="s">
        <v>1033</v>
      </c>
      <c r="G268" s="73" t="s">
        <v>1030</v>
      </c>
      <c r="H268" s="74" t="s">
        <v>1033</v>
      </c>
      <c r="I268" s="73" t="s">
        <v>1034</v>
      </c>
      <c r="J268" s="58" t="s">
        <v>1033</v>
      </c>
      <c r="K268" s="64"/>
      <c r="L268" s="61"/>
    </row>
    <row r="269" spans="2:12" s="45" customFormat="1" ht="15" customHeight="1">
      <c r="B269" s="89"/>
      <c r="C269" s="90"/>
      <c r="D269" s="89" t="s">
        <v>1030</v>
      </c>
      <c r="E269" s="88" t="s">
        <v>339</v>
      </c>
      <c r="F269" s="87" t="s">
        <v>1032</v>
      </c>
      <c r="G269" s="64"/>
      <c r="H269" s="62"/>
      <c r="I269" s="64"/>
      <c r="J269" s="61"/>
      <c r="K269" s="64"/>
      <c r="L269" s="61"/>
    </row>
    <row r="270" spans="2:12" s="45" customFormat="1" ht="15" customHeight="1">
      <c r="B270" s="89"/>
      <c r="C270" s="90"/>
      <c r="D270" s="89" t="s">
        <v>1030</v>
      </c>
      <c r="E270" s="88" t="s">
        <v>385</v>
      </c>
      <c r="F270" s="87" t="s">
        <v>1031</v>
      </c>
      <c r="G270" s="64"/>
      <c r="H270" s="62"/>
      <c r="I270" s="64"/>
      <c r="J270" s="61"/>
      <c r="K270" s="64"/>
      <c r="L270" s="61"/>
    </row>
    <row r="271" spans="2:12" s="45" customFormat="1" ht="15" customHeight="1">
      <c r="B271" s="51"/>
      <c r="C271" s="52"/>
      <c r="D271" s="51" t="s">
        <v>1030</v>
      </c>
      <c r="E271" s="50" t="s">
        <v>399</v>
      </c>
      <c r="F271" s="49" t="s">
        <v>1029</v>
      </c>
      <c r="G271" s="60"/>
      <c r="H271" s="48"/>
      <c r="I271" s="60"/>
      <c r="J271" s="59"/>
      <c r="K271" s="64"/>
      <c r="L271" s="61"/>
    </row>
    <row r="272" spans="2:12" s="45" customFormat="1" ht="15" customHeight="1">
      <c r="B272" s="71" t="s">
        <v>1024</v>
      </c>
      <c r="C272" s="72" t="s">
        <v>99</v>
      </c>
      <c r="D272" s="71" t="s">
        <v>1024</v>
      </c>
      <c r="E272" s="70" t="s">
        <v>339</v>
      </c>
      <c r="F272" s="69" t="s">
        <v>1028</v>
      </c>
      <c r="G272" s="73" t="s">
        <v>1027</v>
      </c>
      <c r="H272" s="74" t="s">
        <v>1026</v>
      </c>
      <c r="I272" s="73" t="s">
        <v>1025</v>
      </c>
      <c r="J272" s="58" t="s">
        <v>1019</v>
      </c>
      <c r="K272" s="64"/>
      <c r="L272" s="61"/>
    </row>
    <row r="273" spans="2:12" s="45" customFormat="1" ht="15" customHeight="1">
      <c r="B273" s="76" t="s">
        <v>1024</v>
      </c>
      <c r="C273" s="77" t="s">
        <v>343</v>
      </c>
      <c r="D273" s="76" t="s">
        <v>1024</v>
      </c>
      <c r="E273" s="75" t="s">
        <v>341</v>
      </c>
      <c r="F273" s="63" t="s">
        <v>1023</v>
      </c>
      <c r="G273" s="60"/>
      <c r="H273" s="48"/>
      <c r="I273" s="64"/>
      <c r="J273" s="61"/>
      <c r="K273" s="64"/>
      <c r="L273" s="61"/>
    </row>
    <row r="274" spans="2:12" s="45" customFormat="1" ht="15" customHeight="1">
      <c r="B274" s="84" t="s">
        <v>1020</v>
      </c>
      <c r="C274" s="85" t="s">
        <v>34</v>
      </c>
      <c r="D274" s="84" t="s">
        <v>1020</v>
      </c>
      <c r="E274" s="83" t="s">
        <v>325</v>
      </c>
      <c r="F274" s="91" t="s">
        <v>1022</v>
      </c>
      <c r="G274" s="73" t="s">
        <v>1020</v>
      </c>
      <c r="H274" s="74" t="s">
        <v>1019</v>
      </c>
      <c r="I274" s="64"/>
      <c r="J274" s="61"/>
      <c r="K274" s="64"/>
      <c r="L274" s="61"/>
    </row>
    <row r="275" spans="2:12" s="45" customFormat="1" ht="15" customHeight="1">
      <c r="B275" s="67" t="s">
        <v>1020</v>
      </c>
      <c r="C275" s="68" t="s">
        <v>321</v>
      </c>
      <c r="D275" s="67" t="s">
        <v>1020</v>
      </c>
      <c r="E275" s="66" t="s">
        <v>320</v>
      </c>
      <c r="F275" s="65" t="s">
        <v>1021</v>
      </c>
      <c r="G275" s="64"/>
      <c r="H275" s="62"/>
      <c r="I275" s="64"/>
      <c r="J275" s="61"/>
      <c r="K275" s="64"/>
      <c r="L275" s="61"/>
    </row>
    <row r="276" spans="2:12" s="45" customFormat="1" ht="15" customHeight="1">
      <c r="B276" s="51" t="s">
        <v>1020</v>
      </c>
      <c r="C276" s="52" t="s">
        <v>312</v>
      </c>
      <c r="D276" s="51" t="s">
        <v>1020</v>
      </c>
      <c r="E276" s="50" t="s">
        <v>310</v>
      </c>
      <c r="F276" s="92" t="s">
        <v>1019</v>
      </c>
      <c r="G276" s="60"/>
      <c r="H276" s="48"/>
      <c r="I276" s="60"/>
      <c r="J276" s="59"/>
      <c r="K276" s="60"/>
      <c r="L276" s="59"/>
    </row>
    <row r="277" spans="2:12" s="45" customFormat="1" ht="15" customHeight="1">
      <c r="B277" s="71" t="s">
        <v>1013</v>
      </c>
      <c r="C277" s="72" t="s">
        <v>99</v>
      </c>
      <c r="D277" s="71" t="s">
        <v>1013</v>
      </c>
      <c r="E277" s="70" t="s">
        <v>339</v>
      </c>
      <c r="F277" s="69" t="s">
        <v>1018</v>
      </c>
      <c r="G277" s="73" t="s">
        <v>1013</v>
      </c>
      <c r="H277" s="74" t="s">
        <v>1016</v>
      </c>
      <c r="I277" s="73" t="s">
        <v>1017</v>
      </c>
      <c r="J277" s="58" t="s">
        <v>1016</v>
      </c>
      <c r="K277" s="73" t="s">
        <v>109</v>
      </c>
      <c r="L277" s="58" t="s">
        <v>23</v>
      </c>
    </row>
    <row r="278" spans="2:12" s="45" customFormat="1" ht="15" customHeight="1">
      <c r="B278" s="67" t="s">
        <v>1013</v>
      </c>
      <c r="C278" s="68" t="s">
        <v>335</v>
      </c>
      <c r="D278" s="67" t="s">
        <v>1013</v>
      </c>
      <c r="E278" s="66" t="s">
        <v>334</v>
      </c>
      <c r="F278" s="65" t="s">
        <v>1015</v>
      </c>
      <c r="G278" s="64"/>
      <c r="H278" s="62"/>
      <c r="I278" s="64"/>
      <c r="J278" s="61"/>
      <c r="K278" s="64"/>
      <c r="L278" s="61"/>
    </row>
    <row r="279" spans="2:12" s="45" customFormat="1" ht="15" customHeight="1">
      <c r="B279" s="67" t="s">
        <v>1013</v>
      </c>
      <c r="C279" s="68" t="s">
        <v>349</v>
      </c>
      <c r="D279" s="67" t="s">
        <v>1013</v>
      </c>
      <c r="E279" s="66" t="s">
        <v>348</v>
      </c>
      <c r="F279" s="65" t="s">
        <v>1014</v>
      </c>
      <c r="G279" s="64"/>
      <c r="H279" s="62"/>
      <c r="I279" s="64"/>
      <c r="J279" s="61"/>
      <c r="K279" s="64"/>
      <c r="L279" s="61"/>
    </row>
    <row r="280" spans="2:12" s="45" customFormat="1" ht="15" customHeight="1">
      <c r="B280" s="51" t="s">
        <v>1013</v>
      </c>
      <c r="C280" s="52" t="s">
        <v>346</v>
      </c>
      <c r="D280" s="51" t="s">
        <v>1013</v>
      </c>
      <c r="E280" s="50" t="s">
        <v>345</v>
      </c>
      <c r="F280" s="63" t="s">
        <v>1012</v>
      </c>
      <c r="G280" s="64"/>
      <c r="H280" s="62"/>
      <c r="I280" s="64"/>
      <c r="J280" s="61"/>
      <c r="K280" s="64"/>
      <c r="L280" s="61"/>
    </row>
    <row r="281" spans="2:12" s="45" customFormat="1" ht="15" customHeight="1">
      <c r="B281" s="56"/>
      <c r="C281" s="57"/>
      <c r="D281" s="56" t="s">
        <v>1011</v>
      </c>
      <c r="E281" s="55" t="s">
        <v>573</v>
      </c>
      <c r="F281" s="54" t="s">
        <v>1009</v>
      </c>
      <c r="G281" s="122" t="s">
        <v>1010</v>
      </c>
      <c r="H281" s="53" t="s">
        <v>1009</v>
      </c>
      <c r="I281" s="60"/>
      <c r="J281" s="59"/>
      <c r="K281" s="64"/>
      <c r="L281" s="61"/>
    </row>
    <row r="282" spans="2:12" s="45" customFormat="1" ht="15" customHeight="1">
      <c r="B282" s="80" t="s">
        <v>1000</v>
      </c>
      <c r="C282" s="81" t="s">
        <v>99</v>
      </c>
      <c r="D282" s="80"/>
      <c r="E282" s="79"/>
      <c r="F282" s="78" t="s">
        <v>1008</v>
      </c>
      <c r="G282" s="73" t="s">
        <v>1000</v>
      </c>
      <c r="H282" s="74" t="s">
        <v>1008</v>
      </c>
      <c r="I282" s="64" t="s">
        <v>1007</v>
      </c>
      <c r="J282" s="61" t="s">
        <v>1006</v>
      </c>
      <c r="K282" s="64"/>
      <c r="L282" s="61"/>
    </row>
    <row r="283" spans="2:12" s="45" customFormat="1" ht="15" customHeight="1">
      <c r="B283" s="89"/>
      <c r="C283" s="90"/>
      <c r="D283" s="89" t="s">
        <v>1000</v>
      </c>
      <c r="E283" s="88" t="s">
        <v>339</v>
      </c>
      <c r="F283" s="87" t="s">
        <v>1005</v>
      </c>
      <c r="G283" s="64"/>
      <c r="H283" s="62"/>
      <c r="I283" s="64"/>
      <c r="J283" s="61"/>
      <c r="K283" s="64"/>
      <c r="L283" s="61"/>
    </row>
    <row r="284" spans="2:12" s="45" customFormat="1" ht="15" customHeight="1">
      <c r="B284" s="89"/>
      <c r="C284" s="90"/>
      <c r="D284" s="89" t="s">
        <v>1000</v>
      </c>
      <c r="E284" s="88" t="s">
        <v>385</v>
      </c>
      <c r="F284" s="87" t="s">
        <v>1004</v>
      </c>
      <c r="G284" s="64"/>
      <c r="H284" s="62"/>
      <c r="I284" s="64"/>
      <c r="J284" s="61"/>
      <c r="K284" s="64"/>
      <c r="L284" s="61"/>
    </row>
    <row r="285" spans="2:12" s="45" customFormat="1" ht="15" customHeight="1">
      <c r="B285" s="89"/>
      <c r="C285" s="90"/>
      <c r="D285" s="89" t="s">
        <v>1000</v>
      </c>
      <c r="E285" s="88" t="s">
        <v>399</v>
      </c>
      <c r="F285" s="87" t="s">
        <v>1003</v>
      </c>
      <c r="G285" s="64"/>
      <c r="H285" s="62"/>
      <c r="I285" s="64"/>
      <c r="J285" s="61"/>
      <c r="K285" s="64"/>
      <c r="L285" s="61"/>
    </row>
    <row r="286" spans="2:12" s="45" customFormat="1" ht="15" customHeight="1">
      <c r="B286" s="89"/>
      <c r="C286" s="90"/>
      <c r="D286" s="89" t="s">
        <v>1000</v>
      </c>
      <c r="E286" s="88" t="s">
        <v>397</v>
      </c>
      <c r="F286" s="87" t="s">
        <v>1002</v>
      </c>
      <c r="G286" s="64"/>
      <c r="H286" s="62"/>
      <c r="I286" s="64"/>
      <c r="J286" s="61"/>
      <c r="K286" s="64"/>
      <c r="L286" s="61"/>
    </row>
    <row r="287" spans="2:12" s="45" customFormat="1" ht="15" customHeight="1">
      <c r="B287" s="89"/>
      <c r="C287" s="90"/>
      <c r="D287" s="89" t="s">
        <v>1000</v>
      </c>
      <c r="E287" s="88" t="s">
        <v>394</v>
      </c>
      <c r="F287" s="87" t="s">
        <v>1001</v>
      </c>
      <c r="G287" s="64"/>
      <c r="H287" s="62"/>
      <c r="I287" s="64"/>
      <c r="J287" s="61"/>
      <c r="K287" s="64"/>
      <c r="L287" s="61"/>
    </row>
    <row r="288" spans="2:12" s="45" customFormat="1" ht="15" customHeight="1">
      <c r="B288" s="51"/>
      <c r="C288" s="52"/>
      <c r="D288" s="51" t="s">
        <v>1000</v>
      </c>
      <c r="E288" s="50" t="s">
        <v>999</v>
      </c>
      <c r="F288" s="49" t="s">
        <v>998</v>
      </c>
      <c r="G288" s="60"/>
      <c r="H288" s="48"/>
      <c r="I288" s="64"/>
      <c r="J288" s="61"/>
      <c r="K288" s="64"/>
      <c r="L288" s="61"/>
    </row>
    <row r="289" spans="2:12" s="45" customFormat="1" ht="15" customHeight="1">
      <c r="B289" s="80" t="s">
        <v>995</v>
      </c>
      <c r="C289" s="81" t="s">
        <v>99</v>
      </c>
      <c r="D289" s="80"/>
      <c r="E289" s="79"/>
      <c r="F289" s="78" t="s">
        <v>997</v>
      </c>
      <c r="G289" s="73" t="s">
        <v>995</v>
      </c>
      <c r="H289" s="74" t="s">
        <v>997</v>
      </c>
      <c r="I289" s="64"/>
      <c r="J289" s="61"/>
      <c r="K289" s="64"/>
      <c r="L289" s="61"/>
    </row>
    <row r="290" spans="2:12" s="45" customFormat="1" ht="15" customHeight="1">
      <c r="B290" s="89"/>
      <c r="C290" s="90"/>
      <c r="D290" s="89" t="s">
        <v>995</v>
      </c>
      <c r="E290" s="88" t="s">
        <v>339</v>
      </c>
      <c r="F290" s="87" t="s">
        <v>996</v>
      </c>
      <c r="G290" s="64"/>
      <c r="H290" s="62"/>
      <c r="I290" s="64"/>
      <c r="J290" s="61"/>
      <c r="K290" s="64"/>
      <c r="L290" s="61"/>
    </row>
    <row r="291" spans="2:12" s="45" customFormat="1" ht="15" customHeight="1">
      <c r="B291" s="51"/>
      <c r="C291" s="52"/>
      <c r="D291" s="51" t="s">
        <v>995</v>
      </c>
      <c r="E291" s="50" t="s">
        <v>385</v>
      </c>
      <c r="F291" s="49" t="s">
        <v>994</v>
      </c>
      <c r="G291" s="60"/>
      <c r="H291" s="48"/>
      <c r="I291" s="64"/>
      <c r="J291" s="61"/>
      <c r="K291" s="64"/>
      <c r="L291" s="61"/>
    </row>
    <row r="292" spans="2:12" s="45" customFormat="1" ht="15" customHeight="1">
      <c r="B292" s="80" t="s">
        <v>988</v>
      </c>
      <c r="C292" s="81" t="s">
        <v>99</v>
      </c>
      <c r="D292" s="80"/>
      <c r="E292" s="79"/>
      <c r="F292" s="78" t="s">
        <v>993</v>
      </c>
      <c r="G292" s="73" t="s">
        <v>988</v>
      </c>
      <c r="H292" s="74" t="s">
        <v>992</v>
      </c>
      <c r="I292" s="64"/>
      <c r="J292" s="61"/>
      <c r="K292" s="64"/>
      <c r="L292" s="61"/>
    </row>
    <row r="293" spans="2:12" s="45" customFormat="1" ht="15" customHeight="1">
      <c r="B293" s="89"/>
      <c r="C293" s="90"/>
      <c r="D293" s="89" t="s">
        <v>988</v>
      </c>
      <c r="E293" s="88" t="s">
        <v>339</v>
      </c>
      <c r="F293" s="87" t="s">
        <v>991</v>
      </c>
      <c r="G293" s="64"/>
      <c r="H293" s="62"/>
      <c r="I293" s="64"/>
      <c r="J293" s="61"/>
      <c r="K293" s="64"/>
      <c r="L293" s="61"/>
    </row>
    <row r="294" spans="2:12" s="45" customFormat="1" ht="15" customHeight="1">
      <c r="B294" s="84"/>
      <c r="C294" s="85"/>
      <c r="D294" s="84" t="s">
        <v>990</v>
      </c>
      <c r="E294" s="83" t="s">
        <v>495</v>
      </c>
      <c r="F294" s="87" t="s">
        <v>989</v>
      </c>
      <c r="G294" s="64"/>
      <c r="H294" s="62"/>
      <c r="I294" s="64"/>
      <c r="J294" s="61"/>
      <c r="K294" s="64"/>
      <c r="L294" s="61"/>
    </row>
    <row r="295" spans="2:12" s="45" customFormat="1" ht="15" customHeight="1">
      <c r="B295" s="51" t="s">
        <v>988</v>
      </c>
      <c r="C295" s="52" t="s">
        <v>335</v>
      </c>
      <c r="D295" s="51" t="s">
        <v>988</v>
      </c>
      <c r="E295" s="50" t="s">
        <v>334</v>
      </c>
      <c r="F295" s="63" t="s">
        <v>987</v>
      </c>
      <c r="G295" s="60"/>
      <c r="H295" s="48"/>
      <c r="I295" s="64"/>
      <c r="J295" s="61"/>
      <c r="K295" s="64"/>
      <c r="L295" s="61"/>
    </row>
    <row r="296" spans="2:12" s="45" customFormat="1" ht="15" customHeight="1">
      <c r="B296" s="80" t="s">
        <v>978</v>
      </c>
      <c r="C296" s="81" t="s">
        <v>99</v>
      </c>
      <c r="D296" s="80"/>
      <c r="E296" s="79"/>
      <c r="F296" s="78" t="s">
        <v>986</v>
      </c>
      <c r="G296" s="73" t="s">
        <v>978</v>
      </c>
      <c r="H296" s="74" t="s">
        <v>984</v>
      </c>
      <c r="I296" s="73" t="s">
        <v>985</v>
      </c>
      <c r="J296" s="58" t="s">
        <v>984</v>
      </c>
      <c r="K296" s="64"/>
      <c r="L296" s="61"/>
    </row>
    <row r="297" spans="2:12" s="45" customFormat="1" ht="15" customHeight="1">
      <c r="B297" s="89"/>
      <c r="C297" s="90"/>
      <c r="D297" s="89" t="s">
        <v>978</v>
      </c>
      <c r="E297" s="88" t="s">
        <v>339</v>
      </c>
      <c r="F297" s="87" t="s">
        <v>983</v>
      </c>
      <c r="G297" s="64"/>
      <c r="H297" s="62"/>
      <c r="I297" s="64"/>
      <c r="J297" s="61"/>
      <c r="K297" s="64"/>
      <c r="L297" s="61"/>
    </row>
    <row r="298" spans="2:12" s="45" customFormat="1" ht="15" customHeight="1">
      <c r="B298" s="89"/>
      <c r="C298" s="90"/>
      <c r="D298" s="89" t="s">
        <v>978</v>
      </c>
      <c r="E298" s="88" t="s">
        <v>385</v>
      </c>
      <c r="F298" s="87" t="s">
        <v>982</v>
      </c>
      <c r="G298" s="64"/>
      <c r="H298" s="62"/>
      <c r="I298" s="64"/>
      <c r="J298" s="61"/>
      <c r="K298" s="64"/>
      <c r="L298" s="61"/>
    </row>
    <row r="299" spans="2:12" s="45" customFormat="1" ht="15" customHeight="1">
      <c r="B299" s="67" t="s">
        <v>978</v>
      </c>
      <c r="C299" s="68" t="s">
        <v>335</v>
      </c>
      <c r="D299" s="67" t="s">
        <v>978</v>
      </c>
      <c r="E299" s="66" t="s">
        <v>334</v>
      </c>
      <c r="F299" s="65" t="s">
        <v>981</v>
      </c>
      <c r="G299" s="64"/>
      <c r="H299" s="62"/>
      <c r="I299" s="64"/>
      <c r="J299" s="61"/>
      <c r="K299" s="64"/>
      <c r="L299" s="61"/>
    </row>
    <row r="300" spans="2:12" s="45" customFormat="1" ht="15" customHeight="1">
      <c r="B300" s="89" t="s">
        <v>978</v>
      </c>
      <c r="C300" s="90" t="s">
        <v>349</v>
      </c>
      <c r="D300" s="89"/>
      <c r="E300" s="88"/>
      <c r="F300" s="92" t="s">
        <v>980</v>
      </c>
      <c r="G300" s="64"/>
      <c r="H300" s="62"/>
      <c r="I300" s="64"/>
      <c r="J300" s="61"/>
      <c r="K300" s="64"/>
      <c r="L300" s="61"/>
    </row>
    <row r="301" spans="2:12" s="45" customFormat="1" ht="15" customHeight="1">
      <c r="B301" s="89"/>
      <c r="C301" s="90"/>
      <c r="D301" s="89" t="s">
        <v>978</v>
      </c>
      <c r="E301" s="88" t="s">
        <v>348</v>
      </c>
      <c r="F301" s="87" t="s">
        <v>979</v>
      </c>
      <c r="G301" s="64"/>
      <c r="H301" s="62"/>
      <c r="I301" s="64"/>
      <c r="J301" s="61"/>
      <c r="K301" s="64"/>
      <c r="L301" s="61"/>
    </row>
    <row r="302" spans="2:12" s="45" customFormat="1" ht="15" customHeight="1">
      <c r="B302" s="51"/>
      <c r="C302" s="52"/>
      <c r="D302" s="51" t="s">
        <v>978</v>
      </c>
      <c r="E302" s="50" t="s">
        <v>934</v>
      </c>
      <c r="F302" s="49" t="s">
        <v>977</v>
      </c>
      <c r="G302" s="60"/>
      <c r="H302" s="48"/>
      <c r="I302" s="60"/>
      <c r="J302" s="59"/>
      <c r="K302" s="64"/>
      <c r="L302" s="61"/>
    </row>
    <row r="303" spans="2:12" s="45" customFormat="1" ht="15" customHeight="1">
      <c r="B303" s="71" t="s">
        <v>973</v>
      </c>
      <c r="C303" s="72" t="s">
        <v>99</v>
      </c>
      <c r="D303" s="71" t="s">
        <v>973</v>
      </c>
      <c r="E303" s="70" t="s">
        <v>339</v>
      </c>
      <c r="F303" s="91" t="s">
        <v>976</v>
      </c>
      <c r="G303" s="73" t="s">
        <v>975</v>
      </c>
      <c r="H303" s="74" t="s">
        <v>972</v>
      </c>
      <c r="I303" s="73" t="s">
        <v>974</v>
      </c>
      <c r="J303" s="58" t="s">
        <v>972</v>
      </c>
      <c r="K303" s="64"/>
      <c r="L303" s="61"/>
    </row>
    <row r="304" spans="2:12" s="45" customFormat="1" ht="15" customHeight="1">
      <c r="B304" s="51" t="s">
        <v>973</v>
      </c>
      <c r="C304" s="52" t="s">
        <v>312</v>
      </c>
      <c r="D304" s="51" t="s">
        <v>973</v>
      </c>
      <c r="E304" s="50" t="s">
        <v>310</v>
      </c>
      <c r="F304" s="63" t="s">
        <v>972</v>
      </c>
      <c r="G304" s="60"/>
      <c r="H304" s="48"/>
      <c r="I304" s="60"/>
      <c r="J304" s="59"/>
      <c r="K304" s="60"/>
      <c r="L304" s="59"/>
    </row>
    <row r="305" spans="2:12" s="45" customFormat="1" ht="15" customHeight="1">
      <c r="B305" s="71" t="s">
        <v>966</v>
      </c>
      <c r="C305" s="72" t="s">
        <v>99</v>
      </c>
      <c r="D305" s="71" t="s">
        <v>966</v>
      </c>
      <c r="E305" s="70" t="s">
        <v>339</v>
      </c>
      <c r="F305" s="69" t="s">
        <v>971</v>
      </c>
      <c r="G305" s="73" t="s">
        <v>966</v>
      </c>
      <c r="H305" s="74" t="s">
        <v>969</v>
      </c>
      <c r="I305" s="64" t="s">
        <v>970</v>
      </c>
      <c r="J305" s="61" t="s">
        <v>969</v>
      </c>
      <c r="K305" s="73" t="s">
        <v>110</v>
      </c>
      <c r="L305" s="58" t="s">
        <v>24</v>
      </c>
    </row>
    <row r="306" spans="2:12" s="45" customFormat="1" ht="15" customHeight="1">
      <c r="B306" s="67" t="s">
        <v>966</v>
      </c>
      <c r="C306" s="68" t="s">
        <v>335</v>
      </c>
      <c r="D306" s="67" t="s">
        <v>966</v>
      </c>
      <c r="E306" s="66" t="s">
        <v>334</v>
      </c>
      <c r="F306" s="65" t="s">
        <v>968</v>
      </c>
      <c r="G306" s="64"/>
      <c r="H306" s="62"/>
      <c r="I306" s="64"/>
      <c r="J306" s="61"/>
      <c r="K306" s="64"/>
      <c r="L306" s="61"/>
    </row>
    <row r="307" spans="2:12" s="45" customFormat="1" ht="15" customHeight="1">
      <c r="B307" s="67" t="s">
        <v>966</v>
      </c>
      <c r="C307" s="68" t="s">
        <v>349</v>
      </c>
      <c r="D307" s="67" t="s">
        <v>966</v>
      </c>
      <c r="E307" s="66" t="s">
        <v>348</v>
      </c>
      <c r="F307" s="65" t="s">
        <v>967</v>
      </c>
      <c r="G307" s="64"/>
      <c r="H307" s="62"/>
      <c r="I307" s="64"/>
      <c r="J307" s="61"/>
      <c r="K307" s="64"/>
      <c r="L307" s="61"/>
    </row>
    <row r="308" spans="2:12" s="45" customFormat="1" ht="15" customHeight="1">
      <c r="B308" s="51" t="s">
        <v>966</v>
      </c>
      <c r="C308" s="52" t="s">
        <v>312</v>
      </c>
      <c r="D308" s="51" t="s">
        <v>966</v>
      </c>
      <c r="E308" s="50" t="s">
        <v>310</v>
      </c>
      <c r="F308" s="63" t="s">
        <v>965</v>
      </c>
      <c r="G308" s="64"/>
      <c r="H308" s="62"/>
      <c r="I308" s="64"/>
      <c r="J308" s="61"/>
      <c r="K308" s="64"/>
      <c r="L308" s="61"/>
    </row>
    <row r="309" spans="2:12" s="45" customFormat="1" ht="15" customHeight="1">
      <c r="B309" s="56"/>
      <c r="C309" s="57"/>
      <c r="D309" s="56" t="s">
        <v>964</v>
      </c>
      <c r="E309" s="55" t="s">
        <v>963</v>
      </c>
      <c r="F309" s="54" t="s">
        <v>961</v>
      </c>
      <c r="G309" s="122" t="s">
        <v>962</v>
      </c>
      <c r="H309" s="53" t="s">
        <v>961</v>
      </c>
      <c r="I309" s="64"/>
      <c r="J309" s="61"/>
      <c r="K309" s="64"/>
      <c r="L309" s="61"/>
    </row>
    <row r="310" spans="2:12" s="45" customFormat="1" ht="15" customHeight="1">
      <c r="B310" s="71" t="s">
        <v>957</v>
      </c>
      <c r="C310" s="72" t="s">
        <v>99</v>
      </c>
      <c r="D310" s="71" t="s">
        <v>957</v>
      </c>
      <c r="E310" s="70" t="s">
        <v>339</v>
      </c>
      <c r="F310" s="69" t="s">
        <v>960</v>
      </c>
      <c r="G310" s="73" t="s">
        <v>957</v>
      </c>
      <c r="H310" s="74" t="s">
        <v>960</v>
      </c>
      <c r="I310" s="73" t="s">
        <v>959</v>
      </c>
      <c r="J310" s="58" t="s">
        <v>958</v>
      </c>
      <c r="K310" s="64"/>
      <c r="L310" s="61"/>
    </row>
    <row r="311" spans="2:12" s="45" customFormat="1" ht="15" customHeight="1">
      <c r="B311" s="51" t="s">
        <v>957</v>
      </c>
      <c r="C311" s="52" t="s">
        <v>335</v>
      </c>
      <c r="D311" s="51" t="s">
        <v>957</v>
      </c>
      <c r="E311" s="50" t="s">
        <v>334</v>
      </c>
      <c r="F311" s="63" t="s">
        <v>956</v>
      </c>
      <c r="G311" s="60"/>
      <c r="H311" s="48"/>
      <c r="I311" s="64"/>
      <c r="J311" s="61"/>
      <c r="K311" s="64"/>
      <c r="L311" s="61"/>
    </row>
    <row r="312" spans="2:12" s="45" customFormat="1" ht="15" customHeight="1">
      <c r="B312" s="71" t="s">
        <v>950</v>
      </c>
      <c r="C312" s="72" t="s">
        <v>99</v>
      </c>
      <c r="D312" s="71" t="s">
        <v>950</v>
      </c>
      <c r="E312" s="70" t="s">
        <v>339</v>
      </c>
      <c r="F312" s="91" t="s">
        <v>955</v>
      </c>
      <c r="G312" s="73" t="s">
        <v>954</v>
      </c>
      <c r="H312" s="74" t="s">
        <v>949</v>
      </c>
      <c r="I312" s="64"/>
      <c r="J312" s="61"/>
      <c r="K312" s="64"/>
      <c r="L312" s="61"/>
    </row>
    <row r="313" spans="2:12" s="45" customFormat="1" ht="15" customHeight="1">
      <c r="B313" s="67" t="s">
        <v>950</v>
      </c>
      <c r="C313" s="68" t="s">
        <v>335</v>
      </c>
      <c r="D313" s="67" t="s">
        <v>950</v>
      </c>
      <c r="E313" s="66" t="s">
        <v>334</v>
      </c>
      <c r="F313" s="65" t="s">
        <v>953</v>
      </c>
      <c r="G313" s="64"/>
      <c r="H313" s="62"/>
      <c r="I313" s="64"/>
      <c r="J313" s="61"/>
      <c r="K313" s="64"/>
      <c r="L313" s="61"/>
    </row>
    <row r="314" spans="2:12" s="45" customFormat="1" ht="15" customHeight="1">
      <c r="B314" s="67" t="s">
        <v>950</v>
      </c>
      <c r="C314" s="68" t="s">
        <v>349</v>
      </c>
      <c r="D314" s="67" t="s">
        <v>950</v>
      </c>
      <c r="E314" s="66" t="s">
        <v>348</v>
      </c>
      <c r="F314" s="65" t="s">
        <v>952</v>
      </c>
      <c r="G314" s="64"/>
      <c r="H314" s="62"/>
      <c r="I314" s="64"/>
      <c r="J314" s="61"/>
      <c r="K314" s="64"/>
      <c r="L314" s="61"/>
    </row>
    <row r="315" spans="2:12" s="45" customFormat="1" ht="15" customHeight="1">
      <c r="B315" s="67" t="s">
        <v>950</v>
      </c>
      <c r="C315" s="68" t="s">
        <v>346</v>
      </c>
      <c r="D315" s="67" t="s">
        <v>950</v>
      </c>
      <c r="E315" s="66" t="s">
        <v>345</v>
      </c>
      <c r="F315" s="65" t="s">
        <v>951</v>
      </c>
      <c r="G315" s="64"/>
      <c r="H315" s="62"/>
      <c r="I315" s="64"/>
      <c r="J315" s="61"/>
      <c r="K315" s="64"/>
      <c r="L315" s="61"/>
    </row>
    <row r="316" spans="2:12" s="45" customFormat="1" ht="15" customHeight="1">
      <c r="B316" s="51" t="s">
        <v>950</v>
      </c>
      <c r="C316" s="52" t="s">
        <v>312</v>
      </c>
      <c r="D316" s="51" t="s">
        <v>950</v>
      </c>
      <c r="E316" s="50" t="s">
        <v>310</v>
      </c>
      <c r="F316" s="63" t="s">
        <v>949</v>
      </c>
      <c r="G316" s="60"/>
      <c r="H316" s="48"/>
      <c r="I316" s="60"/>
      <c r="J316" s="59"/>
      <c r="K316" s="60"/>
      <c r="L316" s="59"/>
    </row>
    <row r="317" spans="2:12" s="45" customFormat="1" ht="15" customHeight="1">
      <c r="B317" s="56" t="s">
        <v>948</v>
      </c>
      <c r="C317" s="57" t="s">
        <v>99</v>
      </c>
      <c r="D317" s="56" t="s">
        <v>948</v>
      </c>
      <c r="E317" s="55" t="s">
        <v>339</v>
      </c>
      <c r="F317" s="54" t="s">
        <v>947</v>
      </c>
      <c r="G317" s="73" t="s">
        <v>948</v>
      </c>
      <c r="H317" s="74" t="s">
        <v>947</v>
      </c>
      <c r="I317" s="73" t="s">
        <v>946</v>
      </c>
      <c r="J317" s="1221" t="s">
        <v>945</v>
      </c>
      <c r="K317" s="73" t="s">
        <v>111</v>
      </c>
      <c r="L317" s="58" t="s">
        <v>25</v>
      </c>
    </row>
    <row r="318" spans="2:12" s="45" customFormat="1" ht="15" customHeight="1">
      <c r="B318" s="56" t="s">
        <v>944</v>
      </c>
      <c r="C318" s="57" t="s">
        <v>99</v>
      </c>
      <c r="D318" s="56" t="s">
        <v>944</v>
      </c>
      <c r="E318" s="55" t="s">
        <v>339</v>
      </c>
      <c r="F318" s="54" t="s">
        <v>943</v>
      </c>
      <c r="G318" s="86" t="s">
        <v>944</v>
      </c>
      <c r="H318" s="53" t="s">
        <v>943</v>
      </c>
      <c r="I318" s="60"/>
      <c r="J318" s="1224"/>
      <c r="K318" s="64"/>
      <c r="L318" s="61"/>
    </row>
    <row r="319" spans="2:12" s="45" customFormat="1" ht="27" customHeight="1">
      <c r="B319" s="56" t="s">
        <v>941</v>
      </c>
      <c r="C319" s="57" t="s">
        <v>99</v>
      </c>
      <c r="D319" s="56" t="s">
        <v>941</v>
      </c>
      <c r="E319" s="55" t="s">
        <v>339</v>
      </c>
      <c r="F319" s="54" t="s">
        <v>942</v>
      </c>
      <c r="G319" s="86" t="s">
        <v>941</v>
      </c>
      <c r="H319" s="115" t="s">
        <v>940</v>
      </c>
      <c r="I319" s="73" t="s">
        <v>939</v>
      </c>
      <c r="J319" s="58" t="s">
        <v>930</v>
      </c>
      <c r="K319" s="64"/>
      <c r="L319" s="61"/>
    </row>
    <row r="320" spans="2:12" s="45" customFormat="1" ht="15" customHeight="1">
      <c r="B320" s="71" t="s">
        <v>926</v>
      </c>
      <c r="C320" s="72" t="s">
        <v>99</v>
      </c>
      <c r="D320" s="71" t="s">
        <v>926</v>
      </c>
      <c r="E320" s="70" t="s">
        <v>339</v>
      </c>
      <c r="F320" s="91" t="s">
        <v>938</v>
      </c>
      <c r="G320" s="73" t="s">
        <v>926</v>
      </c>
      <c r="H320" s="74" t="s">
        <v>930</v>
      </c>
      <c r="I320" s="64"/>
      <c r="J320" s="61"/>
      <c r="K320" s="64"/>
      <c r="L320" s="61"/>
    </row>
    <row r="321" spans="2:12" s="45" customFormat="1" ht="15" customHeight="1">
      <c r="B321" s="67" t="s">
        <v>926</v>
      </c>
      <c r="C321" s="68" t="s">
        <v>335</v>
      </c>
      <c r="D321" s="67" t="s">
        <v>926</v>
      </c>
      <c r="E321" s="66" t="s">
        <v>334</v>
      </c>
      <c r="F321" s="65" t="s">
        <v>937</v>
      </c>
      <c r="G321" s="64"/>
      <c r="H321" s="62"/>
      <c r="I321" s="64"/>
      <c r="J321" s="61"/>
      <c r="K321" s="64"/>
      <c r="L321" s="61"/>
    </row>
    <row r="322" spans="2:12" s="45" customFormat="1" ht="15" customHeight="1">
      <c r="B322" s="94" t="s">
        <v>926</v>
      </c>
      <c r="C322" s="95" t="s">
        <v>349</v>
      </c>
      <c r="D322" s="94"/>
      <c r="E322" s="93"/>
      <c r="F322" s="92" t="s">
        <v>936</v>
      </c>
      <c r="G322" s="64"/>
      <c r="H322" s="62"/>
      <c r="I322" s="64"/>
      <c r="J322" s="61"/>
      <c r="K322" s="64"/>
      <c r="L322" s="61"/>
    </row>
    <row r="323" spans="2:12" s="45" customFormat="1" ht="15" customHeight="1">
      <c r="B323" s="89"/>
      <c r="C323" s="90"/>
      <c r="D323" s="89" t="s">
        <v>926</v>
      </c>
      <c r="E323" s="88" t="s">
        <v>348</v>
      </c>
      <c r="F323" s="87" t="s">
        <v>935</v>
      </c>
      <c r="G323" s="64"/>
      <c r="H323" s="62"/>
      <c r="I323" s="64"/>
      <c r="J323" s="61"/>
      <c r="K323" s="64"/>
      <c r="L323" s="61"/>
    </row>
    <row r="324" spans="2:12" s="45" customFormat="1" ht="15" customHeight="1">
      <c r="B324" s="89"/>
      <c r="C324" s="90"/>
      <c r="D324" s="89" t="s">
        <v>926</v>
      </c>
      <c r="E324" s="88" t="s">
        <v>934</v>
      </c>
      <c r="F324" s="87" t="s">
        <v>933</v>
      </c>
      <c r="G324" s="64"/>
      <c r="H324" s="62"/>
      <c r="I324" s="64"/>
      <c r="J324" s="61"/>
      <c r="K324" s="64"/>
      <c r="L324" s="61"/>
    </row>
    <row r="325" spans="2:12" s="45" customFormat="1" ht="15" customHeight="1">
      <c r="B325" s="84"/>
      <c r="C325" s="85"/>
      <c r="D325" s="84" t="s">
        <v>926</v>
      </c>
      <c r="E325" s="83" t="s">
        <v>932</v>
      </c>
      <c r="F325" s="91" t="s">
        <v>931</v>
      </c>
      <c r="G325" s="64"/>
      <c r="H325" s="62"/>
      <c r="I325" s="64"/>
      <c r="J325" s="61"/>
      <c r="K325" s="64"/>
      <c r="L325" s="61"/>
    </row>
    <row r="326" spans="2:12" s="45" customFormat="1" ht="15" customHeight="1">
      <c r="B326" s="89" t="s">
        <v>926</v>
      </c>
      <c r="C326" s="90" t="s">
        <v>312</v>
      </c>
      <c r="D326" s="89"/>
      <c r="E326" s="88"/>
      <c r="F326" s="87" t="s">
        <v>930</v>
      </c>
      <c r="G326" s="64"/>
      <c r="H326" s="62"/>
      <c r="I326" s="64"/>
      <c r="J326" s="61"/>
      <c r="K326" s="64"/>
      <c r="L326" s="61"/>
    </row>
    <row r="327" spans="2:12" s="45" customFormat="1" ht="15" customHeight="1">
      <c r="B327" s="89"/>
      <c r="C327" s="90"/>
      <c r="D327" s="89" t="s">
        <v>926</v>
      </c>
      <c r="E327" s="88" t="s">
        <v>710</v>
      </c>
      <c r="F327" s="87" t="s">
        <v>929</v>
      </c>
      <c r="G327" s="64"/>
      <c r="H327" s="62"/>
      <c r="I327" s="64"/>
      <c r="J327" s="61"/>
      <c r="K327" s="64"/>
      <c r="L327" s="61"/>
    </row>
    <row r="328" spans="2:12" s="45" customFormat="1" ht="15" customHeight="1">
      <c r="B328" s="89"/>
      <c r="C328" s="90"/>
      <c r="D328" s="89" t="s">
        <v>926</v>
      </c>
      <c r="E328" s="88" t="s">
        <v>928</v>
      </c>
      <c r="F328" s="87" t="s">
        <v>927</v>
      </c>
      <c r="G328" s="64"/>
      <c r="H328" s="62"/>
      <c r="I328" s="64"/>
      <c r="J328" s="61"/>
      <c r="K328" s="64"/>
      <c r="L328" s="61"/>
    </row>
    <row r="329" spans="2:12" s="45" customFormat="1" ht="15" customHeight="1">
      <c r="B329" s="51"/>
      <c r="C329" s="52"/>
      <c r="D329" s="51" t="s">
        <v>926</v>
      </c>
      <c r="E329" s="50" t="s">
        <v>310</v>
      </c>
      <c r="F329" s="49" t="s">
        <v>925</v>
      </c>
      <c r="G329" s="60"/>
      <c r="H329" s="48"/>
      <c r="I329" s="60"/>
      <c r="J329" s="59"/>
      <c r="K329" s="60"/>
      <c r="L329" s="59"/>
    </row>
    <row r="330" spans="2:12" s="45" customFormat="1" ht="15" customHeight="1">
      <c r="B330" s="71" t="s">
        <v>919</v>
      </c>
      <c r="C330" s="72" t="s">
        <v>99</v>
      </c>
      <c r="D330" s="71" t="s">
        <v>919</v>
      </c>
      <c r="E330" s="70" t="s">
        <v>339</v>
      </c>
      <c r="F330" s="69" t="s">
        <v>924</v>
      </c>
      <c r="G330" s="73" t="s">
        <v>923</v>
      </c>
      <c r="H330" s="74" t="s">
        <v>922</v>
      </c>
      <c r="I330" s="73" t="s">
        <v>921</v>
      </c>
      <c r="J330" s="58" t="s">
        <v>139</v>
      </c>
      <c r="K330" s="73" t="s">
        <v>112</v>
      </c>
      <c r="L330" s="58" t="s">
        <v>139</v>
      </c>
    </row>
    <row r="331" spans="2:12" s="45" customFormat="1" ht="15" customHeight="1">
      <c r="B331" s="67" t="s">
        <v>919</v>
      </c>
      <c r="C331" s="68" t="s">
        <v>335</v>
      </c>
      <c r="D331" s="67" t="s">
        <v>919</v>
      </c>
      <c r="E331" s="66" t="s">
        <v>334</v>
      </c>
      <c r="F331" s="65" t="s">
        <v>920</v>
      </c>
      <c r="G331" s="64"/>
      <c r="H331" s="62"/>
      <c r="I331" s="64"/>
      <c r="J331" s="61"/>
      <c r="K331" s="64"/>
      <c r="L331" s="61"/>
    </row>
    <row r="332" spans="2:12" s="45" customFormat="1" ht="15" customHeight="1">
      <c r="B332" s="51" t="s">
        <v>919</v>
      </c>
      <c r="C332" s="52" t="s">
        <v>349</v>
      </c>
      <c r="D332" s="51" t="s">
        <v>919</v>
      </c>
      <c r="E332" s="50" t="s">
        <v>348</v>
      </c>
      <c r="F332" s="63" t="s">
        <v>918</v>
      </c>
      <c r="G332" s="60"/>
      <c r="H332" s="48"/>
      <c r="I332" s="64"/>
      <c r="J332" s="61"/>
      <c r="K332" s="64"/>
      <c r="L332" s="61"/>
    </row>
    <row r="333" spans="2:12" s="45" customFormat="1" ht="15" customHeight="1">
      <c r="B333" s="71" t="s">
        <v>917</v>
      </c>
      <c r="C333" s="72" t="s">
        <v>99</v>
      </c>
      <c r="D333" s="71" t="s">
        <v>917</v>
      </c>
      <c r="E333" s="70" t="s">
        <v>339</v>
      </c>
      <c r="F333" s="87" t="s">
        <v>916</v>
      </c>
      <c r="G333" s="86" t="s">
        <v>915</v>
      </c>
      <c r="H333" s="53" t="s">
        <v>914</v>
      </c>
      <c r="I333" s="64"/>
      <c r="J333" s="61"/>
      <c r="K333" s="64"/>
      <c r="L333" s="61"/>
    </row>
    <row r="334" spans="2:12" s="45" customFormat="1" ht="15" customHeight="1">
      <c r="B334" s="56" t="s">
        <v>913</v>
      </c>
      <c r="C334" s="57" t="s">
        <v>99</v>
      </c>
      <c r="D334" s="56" t="s">
        <v>913</v>
      </c>
      <c r="E334" s="55" t="s">
        <v>339</v>
      </c>
      <c r="F334" s="54" t="s">
        <v>911</v>
      </c>
      <c r="G334" s="86" t="s">
        <v>912</v>
      </c>
      <c r="H334" s="53" t="s">
        <v>911</v>
      </c>
      <c r="I334" s="64"/>
      <c r="J334" s="61"/>
      <c r="K334" s="64"/>
      <c r="L334" s="61"/>
    </row>
    <row r="335" spans="2:12" s="45" customFormat="1" ht="15" customHeight="1">
      <c r="B335" s="56" t="s">
        <v>910</v>
      </c>
      <c r="C335" s="57" t="s">
        <v>99</v>
      </c>
      <c r="D335" s="56" t="s">
        <v>910</v>
      </c>
      <c r="E335" s="55" t="s">
        <v>339</v>
      </c>
      <c r="F335" s="54" t="s">
        <v>908</v>
      </c>
      <c r="G335" s="86" t="s">
        <v>909</v>
      </c>
      <c r="H335" s="53" t="s">
        <v>908</v>
      </c>
      <c r="I335" s="64"/>
      <c r="J335" s="61"/>
      <c r="K335" s="64"/>
      <c r="L335" s="61"/>
    </row>
    <row r="336" spans="2:12" s="45" customFormat="1" ht="15" customHeight="1">
      <c r="B336" s="67" t="s">
        <v>901</v>
      </c>
      <c r="C336" s="68" t="s">
        <v>34</v>
      </c>
      <c r="D336" s="67" t="s">
        <v>901</v>
      </c>
      <c r="E336" s="66" t="s">
        <v>325</v>
      </c>
      <c r="F336" s="69" t="s">
        <v>907</v>
      </c>
      <c r="G336" s="73" t="s">
        <v>906</v>
      </c>
      <c r="H336" s="74" t="s">
        <v>905</v>
      </c>
      <c r="I336" s="64"/>
      <c r="J336" s="61"/>
      <c r="K336" s="64"/>
      <c r="L336" s="61"/>
    </row>
    <row r="337" spans="2:12" s="45" customFormat="1" ht="15" customHeight="1">
      <c r="B337" s="89" t="s">
        <v>901</v>
      </c>
      <c r="C337" s="90" t="s">
        <v>343</v>
      </c>
      <c r="D337" s="89"/>
      <c r="E337" s="88"/>
      <c r="F337" s="92" t="s">
        <v>904</v>
      </c>
      <c r="G337" s="64"/>
      <c r="H337" s="62"/>
      <c r="I337" s="64"/>
      <c r="J337" s="61"/>
      <c r="K337" s="64"/>
      <c r="L337" s="61"/>
    </row>
    <row r="338" spans="2:12" s="45" customFormat="1" ht="15" customHeight="1">
      <c r="B338" s="89"/>
      <c r="C338" s="90"/>
      <c r="D338" s="89" t="s">
        <v>901</v>
      </c>
      <c r="E338" s="109" t="s">
        <v>903</v>
      </c>
      <c r="F338" s="87" t="s">
        <v>902</v>
      </c>
      <c r="G338" s="64"/>
      <c r="H338" s="62"/>
      <c r="I338" s="64"/>
      <c r="J338" s="61"/>
      <c r="K338" s="64"/>
      <c r="L338" s="61"/>
    </row>
    <row r="339" spans="2:12" s="45" customFormat="1" ht="15" customHeight="1">
      <c r="B339" s="51"/>
      <c r="C339" s="52"/>
      <c r="D339" s="51" t="s">
        <v>901</v>
      </c>
      <c r="E339" s="50" t="s">
        <v>310</v>
      </c>
      <c r="F339" s="49" t="s">
        <v>900</v>
      </c>
      <c r="G339" s="60"/>
      <c r="H339" s="48"/>
      <c r="I339" s="60"/>
      <c r="J339" s="59"/>
      <c r="K339" s="60"/>
      <c r="L339" s="59"/>
    </row>
    <row r="340" spans="2:12" s="45" customFormat="1" ht="15" customHeight="1">
      <c r="B340" s="71" t="s">
        <v>899</v>
      </c>
      <c r="C340" s="72" t="s">
        <v>99</v>
      </c>
      <c r="D340" s="71" t="s">
        <v>899</v>
      </c>
      <c r="E340" s="100" t="s">
        <v>339</v>
      </c>
      <c r="F340" s="54" t="s">
        <v>898</v>
      </c>
      <c r="G340" s="86" t="s">
        <v>897</v>
      </c>
      <c r="H340" s="53" t="s">
        <v>896</v>
      </c>
      <c r="I340" s="73" t="s">
        <v>895</v>
      </c>
      <c r="J340" s="58" t="s">
        <v>140</v>
      </c>
      <c r="K340" s="73" t="s">
        <v>113</v>
      </c>
      <c r="L340" s="58" t="s">
        <v>140</v>
      </c>
    </row>
    <row r="341" spans="2:12" s="45" customFormat="1" ht="15" customHeight="1">
      <c r="B341" s="56" t="s">
        <v>894</v>
      </c>
      <c r="C341" s="57" t="s">
        <v>99</v>
      </c>
      <c r="D341" s="56" t="s">
        <v>894</v>
      </c>
      <c r="E341" s="117" t="s">
        <v>339</v>
      </c>
      <c r="F341" s="54" t="s">
        <v>893</v>
      </c>
      <c r="G341" s="86" t="s">
        <v>892</v>
      </c>
      <c r="H341" s="53" t="s">
        <v>891</v>
      </c>
      <c r="I341" s="64"/>
      <c r="J341" s="61"/>
      <c r="K341" s="64"/>
      <c r="L341" s="61"/>
    </row>
    <row r="342" spans="2:12" s="45" customFormat="1" ht="15" customHeight="1">
      <c r="B342" s="76" t="s">
        <v>890</v>
      </c>
      <c r="C342" s="77" t="s">
        <v>34</v>
      </c>
      <c r="D342" s="76" t="s">
        <v>890</v>
      </c>
      <c r="E342" s="97" t="s">
        <v>325</v>
      </c>
      <c r="F342" s="54" t="s">
        <v>888</v>
      </c>
      <c r="G342" s="86" t="s">
        <v>889</v>
      </c>
      <c r="H342" s="53" t="s">
        <v>888</v>
      </c>
      <c r="I342" s="64"/>
      <c r="J342" s="61"/>
      <c r="K342" s="64"/>
      <c r="L342" s="61"/>
    </row>
    <row r="343" spans="2:12" s="45" customFormat="1" ht="15" customHeight="1">
      <c r="B343" s="80" t="s">
        <v>878</v>
      </c>
      <c r="C343" s="81" t="s">
        <v>34</v>
      </c>
      <c r="D343" s="80"/>
      <c r="E343" s="79"/>
      <c r="F343" s="78" t="s">
        <v>887</v>
      </c>
      <c r="G343" s="73" t="s">
        <v>886</v>
      </c>
      <c r="H343" s="74" t="s">
        <v>885</v>
      </c>
      <c r="I343" s="64"/>
      <c r="J343" s="61"/>
      <c r="K343" s="64"/>
      <c r="L343" s="61"/>
    </row>
    <row r="344" spans="2:12" s="45" customFormat="1" ht="15" customHeight="1">
      <c r="B344" s="89"/>
      <c r="C344" s="90"/>
      <c r="D344" s="89" t="s">
        <v>878</v>
      </c>
      <c r="E344" s="88" t="s">
        <v>325</v>
      </c>
      <c r="F344" s="87" t="s">
        <v>884</v>
      </c>
      <c r="G344" s="64"/>
      <c r="H344" s="62"/>
      <c r="I344" s="64"/>
      <c r="J344" s="61"/>
      <c r="K344" s="64"/>
      <c r="L344" s="61"/>
    </row>
    <row r="345" spans="2:12" s="45" customFormat="1" ht="15" customHeight="1">
      <c r="B345" s="89"/>
      <c r="C345" s="90"/>
      <c r="D345" s="89" t="s">
        <v>878</v>
      </c>
      <c r="E345" s="88" t="s">
        <v>495</v>
      </c>
      <c r="F345" s="87" t="s">
        <v>883</v>
      </c>
      <c r="G345" s="64"/>
      <c r="H345" s="62"/>
      <c r="I345" s="64"/>
      <c r="J345" s="61"/>
      <c r="K345" s="64"/>
      <c r="L345" s="61"/>
    </row>
    <row r="346" spans="2:12" s="45" customFormat="1" ht="15" customHeight="1">
      <c r="B346" s="89"/>
      <c r="C346" s="90"/>
      <c r="D346" s="89" t="s">
        <v>878</v>
      </c>
      <c r="E346" s="88" t="s">
        <v>882</v>
      </c>
      <c r="F346" s="87" t="s">
        <v>881</v>
      </c>
      <c r="G346" s="64"/>
      <c r="H346" s="62"/>
      <c r="I346" s="64"/>
      <c r="J346" s="61"/>
      <c r="K346" s="64"/>
      <c r="L346" s="61"/>
    </row>
    <row r="347" spans="2:12" s="45" customFormat="1" ht="15" customHeight="1">
      <c r="B347" s="89"/>
      <c r="C347" s="90"/>
      <c r="D347" s="89" t="s">
        <v>878</v>
      </c>
      <c r="E347" s="88" t="s">
        <v>880</v>
      </c>
      <c r="F347" s="87" t="s">
        <v>879</v>
      </c>
      <c r="G347" s="64"/>
      <c r="H347" s="62"/>
      <c r="I347" s="64"/>
      <c r="J347" s="61"/>
      <c r="K347" s="64"/>
      <c r="L347" s="61"/>
    </row>
    <row r="348" spans="2:12" s="45" customFormat="1" ht="15" customHeight="1">
      <c r="B348" s="89"/>
      <c r="C348" s="90"/>
      <c r="D348" s="89" t="s">
        <v>878</v>
      </c>
      <c r="E348" s="88" t="s">
        <v>877</v>
      </c>
      <c r="F348" s="87" t="s">
        <v>876</v>
      </c>
      <c r="G348" s="60"/>
      <c r="H348" s="48"/>
      <c r="I348" s="64"/>
      <c r="J348" s="61"/>
      <c r="K348" s="64"/>
      <c r="L348" s="61"/>
    </row>
    <row r="349" spans="2:12" s="45" customFormat="1" ht="15" customHeight="1">
      <c r="B349" s="71" t="s">
        <v>870</v>
      </c>
      <c r="C349" s="72" t="s">
        <v>99</v>
      </c>
      <c r="D349" s="71" t="s">
        <v>870</v>
      </c>
      <c r="E349" s="70" t="s">
        <v>339</v>
      </c>
      <c r="F349" s="69" t="s">
        <v>875</v>
      </c>
      <c r="G349" s="73" t="s">
        <v>874</v>
      </c>
      <c r="H349" s="74" t="s">
        <v>873</v>
      </c>
      <c r="I349" s="64"/>
      <c r="J349" s="61"/>
      <c r="K349" s="64"/>
      <c r="L349" s="61"/>
    </row>
    <row r="350" spans="2:12" s="45" customFormat="1" ht="15" customHeight="1">
      <c r="B350" s="94" t="s">
        <v>870</v>
      </c>
      <c r="C350" s="95" t="s">
        <v>321</v>
      </c>
      <c r="D350" s="94"/>
      <c r="E350" s="93"/>
      <c r="F350" s="92" t="s">
        <v>872</v>
      </c>
      <c r="G350" s="64"/>
      <c r="H350" s="62"/>
      <c r="I350" s="64"/>
      <c r="J350" s="61"/>
      <c r="K350" s="64"/>
      <c r="L350" s="61"/>
    </row>
    <row r="351" spans="2:12" s="45" customFormat="1" ht="15" customHeight="1">
      <c r="B351" s="89"/>
      <c r="C351" s="90"/>
      <c r="D351" s="89" t="s">
        <v>870</v>
      </c>
      <c r="E351" s="88" t="s">
        <v>320</v>
      </c>
      <c r="F351" s="87" t="s">
        <v>871</v>
      </c>
      <c r="G351" s="64"/>
      <c r="H351" s="62"/>
      <c r="I351" s="64"/>
      <c r="J351" s="61"/>
      <c r="K351" s="64"/>
      <c r="L351" s="61"/>
    </row>
    <row r="352" spans="2:12" s="45" customFormat="1" ht="15" customHeight="1">
      <c r="B352" s="51"/>
      <c r="C352" s="52"/>
      <c r="D352" s="51" t="s">
        <v>870</v>
      </c>
      <c r="E352" s="50" t="s">
        <v>869</v>
      </c>
      <c r="F352" s="49" t="s">
        <v>868</v>
      </c>
      <c r="G352" s="60"/>
      <c r="H352" s="48"/>
      <c r="I352" s="64"/>
      <c r="J352" s="61"/>
      <c r="K352" s="64"/>
      <c r="L352" s="61"/>
    </row>
    <row r="353" spans="2:12" s="45" customFormat="1" ht="15" customHeight="1">
      <c r="B353" s="71" t="s">
        <v>864</v>
      </c>
      <c r="C353" s="72" t="s">
        <v>99</v>
      </c>
      <c r="D353" s="71" t="s">
        <v>864</v>
      </c>
      <c r="E353" s="70" t="s">
        <v>339</v>
      </c>
      <c r="F353" s="69" t="s">
        <v>867</v>
      </c>
      <c r="G353" s="73" t="s">
        <v>866</v>
      </c>
      <c r="H353" s="74" t="s">
        <v>865</v>
      </c>
      <c r="I353" s="64"/>
      <c r="J353" s="61"/>
      <c r="K353" s="64"/>
      <c r="L353" s="61"/>
    </row>
    <row r="354" spans="2:12" s="45" customFormat="1" ht="15" customHeight="1">
      <c r="B354" s="67" t="s">
        <v>864</v>
      </c>
      <c r="C354" s="68" t="s">
        <v>321</v>
      </c>
      <c r="D354" s="67" t="s">
        <v>864</v>
      </c>
      <c r="E354" s="66" t="s">
        <v>320</v>
      </c>
      <c r="F354" s="65" t="s">
        <v>865</v>
      </c>
      <c r="G354" s="64"/>
      <c r="H354" s="62"/>
      <c r="I354" s="64"/>
      <c r="J354" s="61"/>
      <c r="K354" s="64"/>
      <c r="L354" s="61"/>
    </row>
    <row r="355" spans="2:12" s="45" customFormat="1" ht="15" customHeight="1">
      <c r="B355" s="76" t="s">
        <v>864</v>
      </c>
      <c r="C355" s="77" t="s">
        <v>318</v>
      </c>
      <c r="D355" s="76" t="s">
        <v>864</v>
      </c>
      <c r="E355" s="75" t="s">
        <v>317</v>
      </c>
      <c r="F355" s="63" t="s">
        <v>863</v>
      </c>
      <c r="G355" s="60"/>
      <c r="H355" s="48"/>
      <c r="I355" s="64"/>
      <c r="J355" s="61"/>
      <c r="K355" s="64"/>
      <c r="L355" s="61"/>
    </row>
    <row r="356" spans="2:12" s="45" customFormat="1" ht="15" customHeight="1">
      <c r="B356" s="84" t="s">
        <v>862</v>
      </c>
      <c r="C356" s="85" t="s">
        <v>34</v>
      </c>
      <c r="D356" s="84" t="s">
        <v>862</v>
      </c>
      <c r="E356" s="83" t="s">
        <v>325</v>
      </c>
      <c r="F356" s="49" t="s">
        <v>860</v>
      </c>
      <c r="G356" s="86" t="s">
        <v>861</v>
      </c>
      <c r="H356" s="53" t="s">
        <v>860</v>
      </c>
      <c r="I356" s="64"/>
      <c r="J356" s="61"/>
      <c r="K356" s="64"/>
      <c r="L356" s="61"/>
    </row>
    <row r="357" spans="2:12" s="45" customFormat="1" ht="15" customHeight="1">
      <c r="B357" s="71" t="s">
        <v>854</v>
      </c>
      <c r="C357" s="72" t="s">
        <v>34</v>
      </c>
      <c r="D357" s="71" t="s">
        <v>854</v>
      </c>
      <c r="E357" s="70" t="s">
        <v>339</v>
      </c>
      <c r="F357" s="69" t="s">
        <v>859</v>
      </c>
      <c r="G357" s="73" t="s">
        <v>858</v>
      </c>
      <c r="H357" s="74" t="s">
        <v>857</v>
      </c>
      <c r="I357" s="64"/>
      <c r="J357" s="61"/>
      <c r="K357" s="64"/>
      <c r="L357" s="61"/>
    </row>
    <row r="358" spans="2:12" s="45" customFormat="1" ht="15" customHeight="1">
      <c r="B358" s="67" t="s">
        <v>854</v>
      </c>
      <c r="C358" s="68" t="s">
        <v>321</v>
      </c>
      <c r="D358" s="67" t="s">
        <v>854</v>
      </c>
      <c r="E358" s="66" t="s">
        <v>320</v>
      </c>
      <c r="F358" s="65" t="s">
        <v>856</v>
      </c>
      <c r="G358" s="64"/>
      <c r="H358" s="62"/>
      <c r="I358" s="64"/>
      <c r="J358" s="61"/>
      <c r="K358" s="64"/>
      <c r="L358" s="61"/>
    </row>
    <row r="359" spans="2:12" s="45" customFormat="1" ht="15" customHeight="1">
      <c r="B359" s="67" t="s">
        <v>854</v>
      </c>
      <c r="C359" s="68" t="s">
        <v>318</v>
      </c>
      <c r="D359" s="67" t="s">
        <v>854</v>
      </c>
      <c r="E359" s="66" t="s">
        <v>317</v>
      </c>
      <c r="F359" s="65" t="s">
        <v>855</v>
      </c>
      <c r="G359" s="64"/>
      <c r="H359" s="62"/>
      <c r="I359" s="64"/>
      <c r="J359" s="61"/>
      <c r="K359" s="64"/>
      <c r="L359" s="61"/>
    </row>
    <row r="360" spans="2:12" s="45" customFormat="1" ht="15" customHeight="1">
      <c r="B360" s="76" t="s">
        <v>854</v>
      </c>
      <c r="C360" s="77" t="s">
        <v>343</v>
      </c>
      <c r="D360" s="76" t="s">
        <v>854</v>
      </c>
      <c r="E360" s="75" t="s">
        <v>310</v>
      </c>
      <c r="F360" s="63" t="s">
        <v>853</v>
      </c>
      <c r="G360" s="60"/>
      <c r="H360" s="48"/>
      <c r="I360" s="60"/>
      <c r="J360" s="59"/>
      <c r="K360" s="60"/>
      <c r="L360" s="59"/>
    </row>
    <row r="361" spans="2:12" s="45" customFormat="1" ht="15" customHeight="1">
      <c r="B361" s="71" t="s">
        <v>849</v>
      </c>
      <c r="C361" s="72" t="s">
        <v>99</v>
      </c>
      <c r="D361" s="71" t="s">
        <v>849</v>
      </c>
      <c r="E361" s="70" t="s">
        <v>339</v>
      </c>
      <c r="F361" s="69" t="s">
        <v>852</v>
      </c>
      <c r="G361" s="73" t="s">
        <v>849</v>
      </c>
      <c r="H361" s="74" t="s">
        <v>851</v>
      </c>
      <c r="I361" s="64" t="s">
        <v>850</v>
      </c>
      <c r="J361" s="61" t="s">
        <v>141</v>
      </c>
      <c r="K361" s="64" t="s">
        <v>114</v>
      </c>
      <c r="L361" s="61" t="s">
        <v>141</v>
      </c>
    </row>
    <row r="362" spans="2:12" s="45" customFormat="1" ht="15" customHeight="1">
      <c r="B362" s="51" t="s">
        <v>849</v>
      </c>
      <c r="C362" s="52" t="s">
        <v>312</v>
      </c>
      <c r="D362" s="51" t="s">
        <v>848</v>
      </c>
      <c r="E362" s="50" t="s">
        <v>341</v>
      </c>
      <c r="F362" s="63" t="s">
        <v>847</v>
      </c>
      <c r="G362" s="60"/>
      <c r="H362" s="48"/>
      <c r="I362" s="64"/>
      <c r="J362" s="61"/>
      <c r="K362" s="64"/>
      <c r="L362" s="61"/>
    </row>
    <row r="363" spans="2:12" s="45" customFormat="1" ht="15" customHeight="1">
      <c r="B363" s="89" t="s">
        <v>842</v>
      </c>
      <c r="C363" s="90" t="s">
        <v>99</v>
      </c>
      <c r="D363" s="89"/>
      <c r="E363" s="88"/>
      <c r="F363" s="87" t="s">
        <v>846</v>
      </c>
      <c r="G363" s="73" t="s">
        <v>842</v>
      </c>
      <c r="H363" s="74" t="s">
        <v>845</v>
      </c>
      <c r="I363" s="64"/>
      <c r="J363" s="61"/>
      <c r="K363" s="64"/>
      <c r="L363" s="61"/>
    </row>
    <row r="364" spans="2:12" s="45" customFormat="1" ht="15" customHeight="1">
      <c r="B364" s="89"/>
      <c r="C364" s="90"/>
      <c r="D364" s="89" t="s">
        <v>842</v>
      </c>
      <c r="E364" s="88" t="s">
        <v>339</v>
      </c>
      <c r="F364" s="87" t="s">
        <v>844</v>
      </c>
      <c r="G364" s="64"/>
      <c r="H364" s="62"/>
      <c r="I364" s="64"/>
      <c r="J364" s="61"/>
      <c r="K364" s="64"/>
      <c r="L364" s="61"/>
    </row>
    <row r="365" spans="2:12" s="45" customFormat="1" ht="15" customHeight="1">
      <c r="B365" s="89"/>
      <c r="C365" s="90"/>
      <c r="D365" s="89" t="s">
        <v>842</v>
      </c>
      <c r="E365" s="88" t="s">
        <v>385</v>
      </c>
      <c r="F365" s="87" t="s">
        <v>843</v>
      </c>
      <c r="G365" s="64"/>
      <c r="H365" s="62"/>
      <c r="I365" s="64"/>
      <c r="J365" s="61"/>
      <c r="K365" s="64"/>
      <c r="L365" s="61"/>
    </row>
    <row r="366" spans="2:12" s="45" customFormat="1" ht="15" customHeight="1">
      <c r="B366" s="51"/>
      <c r="C366" s="52"/>
      <c r="D366" s="51" t="s">
        <v>842</v>
      </c>
      <c r="E366" s="50" t="s">
        <v>841</v>
      </c>
      <c r="F366" s="49" t="s">
        <v>840</v>
      </c>
      <c r="G366" s="60"/>
      <c r="H366" s="48"/>
      <c r="I366" s="64"/>
      <c r="J366" s="61"/>
      <c r="K366" s="64"/>
      <c r="L366" s="61"/>
    </row>
    <row r="367" spans="2:12" s="45" customFormat="1" ht="15" customHeight="1">
      <c r="B367" s="80" t="s">
        <v>839</v>
      </c>
      <c r="C367" s="81" t="s">
        <v>99</v>
      </c>
      <c r="D367" s="80" t="s">
        <v>839</v>
      </c>
      <c r="E367" s="110" t="s">
        <v>339</v>
      </c>
      <c r="F367" s="78" t="s">
        <v>838</v>
      </c>
      <c r="G367" s="86" t="s">
        <v>837</v>
      </c>
      <c r="H367" s="53" t="s">
        <v>836</v>
      </c>
      <c r="I367" s="64"/>
      <c r="J367" s="61"/>
      <c r="K367" s="64"/>
      <c r="L367" s="61"/>
    </row>
    <row r="368" spans="2:12" s="45" customFormat="1" ht="15" customHeight="1">
      <c r="B368" s="56" t="s">
        <v>835</v>
      </c>
      <c r="C368" s="57" t="s">
        <v>34</v>
      </c>
      <c r="D368" s="56" t="s">
        <v>835</v>
      </c>
      <c r="E368" s="117" t="s">
        <v>325</v>
      </c>
      <c r="F368" s="54" t="s">
        <v>833</v>
      </c>
      <c r="G368" s="86" t="s">
        <v>834</v>
      </c>
      <c r="H368" s="53" t="s">
        <v>833</v>
      </c>
      <c r="I368" s="64"/>
      <c r="J368" s="61"/>
      <c r="K368" s="64"/>
      <c r="L368" s="61"/>
    </row>
    <row r="369" spans="2:12" s="45" customFormat="1" ht="15" customHeight="1">
      <c r="B369" s="56" t="s">
        <v>832</v>
      </c>
      <c r="C369" s="57" t="s">
        <v>99</v>
      </c>
      <c r="D369" s="56" t="s">
        <v>832</v>
      </c>
      <c r="E369" s="117" t="s">
        <v>339</v>
      </c>
      <c r="F369" s="54" t="s">
        <v>831</v>
      </c>
      <c r="G369" s="86" t="s">
        <v>830</v>
      </c>
      <c r="H369" s="53" t="s">
        <v>829</v>
      </c>
      <c r="I369" s="64"/>
      <c r="J369" s="61"/>
      <c r="K369" s="64"/>
      <c r="L369" s="61"/>
    </row>
    <row r="370" spans="2:12" s="45" customFormat="1" ht="15" customHeight="1">
      <c r="B370" s="84" t="s">
        <v>828</v>
      </c>
      <c r="C370" s="85" t="s">
        <v>34</v>
      </c>
      <c r="D370" s="84" t="s">
        <v>828</v>
      </c>
      <c r="E370" s="83" t="s">
        <v>325</v>
      </c>
      <c r="F370" s="49" t="s">
        <v>826</v>
      </c>
      <c r="G370" s="86" t="s">
        <v>827</v>
      </c>
      <c r="H370" s="53" t="s">
        <v>826</v>
      </c>
      <c r="I370" s="64"/>
      <c r="J370" s="61"/>
      <c r="K370" s="64"/>
      <c r="L370" s="61"/>
    </row>
    <row r="371" spans="2:12" s="45" customFormat="1" ht="15" customHeight="1">
      <c r="B371" s="71" t="s">
        <v>825</v>
      </c>
      <c r="C371" s="85" t="s">
        <v>34</v>
      </c>
      <c r="D371" s="84" t="s">
        <v>825</v>
      </c>
      <c r="E371" s="83" t="s">
        <v>325</v>
      </c>
      <c r="F371" s="91" t="s">
        <v>824</v>
      </c>
      <c r="G371" s="73" t="s">
        <v>820</v>
      </c>
      <c r="H371" s="74" t="s">
        <v>822</v>
      </c>
      <c r="I371" s="73" t="s">
        <v>823</v>
      </c>
      <c r="J371" s="58" t="s">
        <v>822</v>
      </c>
      <c r="K371" s="73" t="s">
        <v>115</v>
      </c>
      <c r="L371" s="58" t="s">
        <v>172</v>
      </c>
    </row>
    <row r="372" spans="2:12" s="45" customFormat="1" ht="15" customHeight="1">
      <c r="B372" s="67" t="s">
        <v>820</v>
      </c>
      <c r="C372" s="68" t="s">
        <v>321</v>
      </c>
      <c r="D372" s="67" t="s">
        <v>820</v>
      </c>
      <c r="E372" s="66" t="s">
        <v>320</v>
      </c>
      <c r="F372" s="65" t="s">
        <v>821</v>
      </c>
      <c r="G372" s="64"/>
      <c r="H372" s="62"/>
      <c r="I372" s="64"/>
      <c r="J372" s="61"/>
      <c r="K372" s="64"/>
      <c r="L372" s="61"/>
    </row>
    <row r="373" spans="2:12" s="45" customFormat="1" ht="15" customHeight="1">
      <c r="B373" s="94" t="s">
        <v>820</v>
      </c>
      <c r="C373" s="95" t="s">
        <v>318</v>
      </c>
      <c r="D373" s="94" t="s">
        <v>820</v>
      </c>
      <c r="E373" s="93" t="s">
        <v>317</v>
      </c>
      <c r="F373" s="92" t="s">
        <v>819</v>
      </c>
      <c r="G373" s="64"/>
      <c r="H373" s="62"/>
      <c r="I373" s="64"/>
      <c r="J373" s="61"/>
      <c r="K373" s="64"/>
      <c r="L373" s="61"/>
    </row>
    <row r="374" spans="2:12" s="45" customFormat="1" ht="15" customHeight="1">
      <c r="B374" s="76" t="s">
        <v>818</v>
      </c>
      <c r="C374" s="77" t="s">
        <v>439</v>
      </c>
      <c r="D374" s="76" t="s">
        <v>818</v>
      </c>
      <c r="E374" s="75" t="s">
        <v>437</v>
      </c>
      <c r="F374" s="63" t="s">
        <v>817</v>
      </c>
      <c r="G374" s="60"/>
      <c r="H374" s="48"/>
      <c r="I374" s="60"/>
      <c r="J374" s="59"/>
      <c r="K374" s="64"/>
      <c r="L374" s="61"/>
    </row>
    <row r="375" spans="2:12" s="45" customFormat="1" ht="15" customHeight="1">
      <c r="B375" s="71" t="s">
        <v>816</v>
      </c>
      <c r="C375" s="72" t="s">
        <v>362</v>
      </c>
      <c r="D375" s="71" t="s">
        <v>816</v>
      </c>
      <c r="E375" s="100" t="s">
        <v>361</v>
      </c>
      <c r="F375" s="69" t="s">
        <v>815</v>
      </c>
      <c r="G375" s="73" t="s">
        <v>814</v>
      </c>
      <c r="H375" s="74" t="s">
        <v>812</v>
      </c>
      <c r="I375" s="64" t="s">
        <v>813</v>
      </c>
      <c r="J375" s="61" t="s">
        <v>812</v>
      </c>
      <c r="K375" s="64"/>
      <c r="L375" s="61"/>
    </row>
    <row r="376" spans="2:12" s="45" customFormat="1" ht="15" customHeight="1">
      <c r="B376" s="76" t="s">
        <v>810</v>
      </c>
      <c r="C376" s="77" t="s">
        <v>321</v>
      </c>
      <c r="D376" s="76" t="s">
        <v>810</v>
      </c>
      <c r="E376" s="75" t="s">
        <v>320</v>
      </c>
      <c r="F376" s="63" t="s">
        <v>811</v>
      </c>
      <c r="G376" s="64"/>
      <c r="H376" s="62"/>
      <c r="I376" s="64"/>
      <c r="J376" s="61"/>
      <c r="K376" s="64"/>
      <c r="L376" s="61"/>
    </row>
    <row r="377" spans="2:12" s="45" customFormat="1" ht="15" customHeight="1">
      <c r="B377" s="89" t="s">
        <v>810</v>
      </c>
      <c r="C377" s="90" t="s">
        <v>343</v>
      </c>
      <c r="D377" s="89" t="s">
        <v>810</v>
      </c>
      <c r="E377" s="88" t="s">
        <v>341</v>
      </c>
      <c r="F377" s="87" t="s">
        <v>809</v>
      </c>
      <c r="G377" s="60"/>
      <c r="H377" s="48"/>
      <c r="I377" s="64"/>
      <c r="J377" s="61"/>
      <c r="K377" s="60"/>
      <c r="L377" s="59"/>
    </row>
    <row r="378" spans="2:12" s="45" customFormat="1" ht="15" customHeight="1">
      <c r="B378" s="80" t="s">
        <v>799</v>
      </c>
      <c r="C378" s="81" t="s">
        <v>99</v>
      </c>
      <c r="D378" s="80"/>
      <c r="E378" s="110"/>
      <c r="F378" s="78" t="s">
        <v>808</v>
      </c>
      <c r="G378" s="64" t="s">
        <v>798</v>
      </c>
      <c r="H378" s="62" t="s">
        <v>806</v>
      </c>
      <c r="I378" s="73" t="s">
        <v>807</v>
      </c>
      <c r="J378" s="58" t="s">
        <v>806</v>
      </c>
      <c r="K378" s="73" t="s">
        <v>116</v>
      </c>
      <c r="L378" s="58" t="s">
        <v>26</v>
      </c>
    </row>
    <row r="379" spans="2:12" s="45" customFormat="1" ht="15" customHeight="1">
      <c r="B379" s="89"/>
      <c r="C379" s="90"/>
      <c r="D379" s="89" t="s">
        <v>799</v>
      </c>
      <c r="E379" s="109" t="s">
        <v>339</v>
      </c>
      <c r="F379" s="87" t="s">
        <v>805</v>
      </c>
      <c r="G379" s="64"/>
      <c r="H379" s="62"/>
      <c r="I379" s="64"/>
      <c r="J379" s="61"/>
      <c r="K379" s="64"/>
      <c r="L379" s="61"/>
    </row>
    <row r="380" spans="2:12" s="45" customFormat="1" ht="15" customHeight="1">
      <c r="B380" s="121"/>
      <c r="C380" s="120"/>
      <c r="D380" s="84" t="s">
        <v>799</v>
      </c>
      <c r="E380" s="119" t="s">
        <v>495</v>
      </c>
      <c r="F380" s="91" t="s">
        <v>804</v>
      </c>
      <c r="G380" s="64"/>
      <c r="H380" s="62"/>
      <c r="I380" s="64"/>
      <c r="J380" s="61"/>
      <c r="K380" s="64"/>
      <c r="L380" s="61"/>
    </row>
    <row r="381" spans="2:12" s="45" customFormat="1" ht="15" customHeight="1">
      <c r="B381" s="67" t="s">
        <v>798</v>
      </c>
      <c r="C381" s="68" t="s">
        <v>335</v>
      </c>
      <c r="D381" s="67" t="s">
        <v>798</v>
      </c>
      <c r="E381" s="66" t="s">
        <v>334</v>
      </c>
      <c r="F381" s="65" t="s">
        <v>803</v>
      </c>
      <c r="G381" s="64"/>
      <c r="H381" s="62"/>
      <c r="I381" s="64"/>
      <c r="J381" s="61"/>
      <c r="K381" s="64"/>
      <c r="L381" s="61"/>
    </row>
    <row r="382" spans="2:12" s="45" customFormat="1" ht="15" customHeight="1">
      <c r="B382" s="67" t="s">
        <v>798</v>
      </c>
      <c r="C382" s="68" t="s">
        <v>349</v>
      </c>
      <c r="D382" s="67" t="s">
        <v>798</v>
      </c>
      <c r="E382" s="82" t="s">
        <v>348</v>
      </c>
      <c r="F382" s="65" t="s">
        <v>802</v>
      </c>
      <c r="G382" s="64"/>
      <c r="H382" s="62"/>
      <c r="I382" s="64"/>
      <c r="J382" s="61"/>
      <c r="K382" s="64"/>
      <c r="L382" s="61"/>
    </row>
    <row r="383" spans="2:12" s="45" customFormat="1" ht="15" customHeight="1">
      <c r="B383" s="84" t="s">
        <v>799</v>
      </c>
      <c r="C383" s="85" t="s">
        <v>315</v>
      </c>
      <c r="D383" s="84" t="s">
        <v>799</v>
      </c>
      <c r="E383" s="83" t="s">
        <v>314</v>
      </c>
      <c r="F383" s="65" t="s">
        <v>801</v>
      </c>
      <c r="G383" s="64"/>
      <c r="H383" s="62"/>
      <c r="I383" s="64"/>
      <c r="J383" s="61"/>
      <c r="K383" s="64"/>
      <c r="L383" s="61"/>
    </row>
    <row r="384" spans="2:12" s="45" customFormat="1" ht="15" customHeight="1">
      <c r="B384" s="67" t="s">
        <v>798</v>
      </c>
      <c r="C384" s="68" t="s">
        <v>330</v>
      </c>
      <c r="D384" s="67" t="s">
        <v>798</v>
      </c>
      <c r="E384" s="82" t="s">
        <v>329</v>
      </c>
      <c r="F384" s="65" t="s">
        <v>800</v>
      </c>
      <c r="G384" s="64"/>
      <c r="H384" s="62"/>
      <c r="I384" s="64"/>
      <c r="J384" s="61"/>
      <c r="K384" s="64"/>
      <c r="L384" s="61"/>
    </row>
    <row r="385" spans="2:12" s="45" customFormat="1" ht="15" customHeight="1">
      <c r="B385" s="51" t="s">
        <v>799</v>
      </c>
      <c r="C385" s="52" t="s">
        <v>343</v>
      </c>
      <c r="D385" s="51" t="s">
        <v>798</v>
      </c>
      <c r="E385" s="108" t="s">
        <v>341</v>
      </c>
      <c r="F385" s="63" t="s">
        <v>797</v>
      </c>
      <c r="G385" s="64"/>
      <c r="H385" s="62"/>
      <c r="I385" s="60"/>
      <c r="J385" s="59"/>
      <c r="K385" s="64"/>
      <c r="L385" s="61"/>
    </row>
    <row r="386" spans="2:12" s="45" customFormat="1" ht="15" customHeight="1">
      <c r="B386" s="89" t="s">
        <v>792</v>
      </c>
      <c r="C386" s="90" t="s">
        <v>34</v>
      </c>
      <c r="D386" s="89" t="s">
        <v>792</v>
      </c>
      <c r="E386" s="88" t="s">
        <v>325</v>
      </c>
      <c r="F386" s="69" t="s">
        <v>796</v>
      </c>
      <c r="G386" s="73" t="s">
        <v>795</v>
      </c>
      <c r="H386" s="74" t="s">
        <v>793</v>
      </c>
      <c r="I386" s="64" t="s">
        <v>794</v>
      </c>
      <c r="J386" s="61" t="s">
        <v>793</v>
      </c>
      <c r="K386" s="64"/>
      <c r="L386" s="61"/>
    </row>
    <row r="387" spans="2:12" s="45" customFormat="1" ht="15" customHeight="1">
      <c r="B387" s="94" t="s">
        <v>792</v>
      </c>
      <c r="C387" s="95" t="s">
        <v>321</v>
      </c>
      <c r="D387" s="94" t="s">
        <v>792</v>
      </c>
      <c r="E387" s="118" t="s">
        <v>320</v>
      </c>
      <c r="F387" s="63" t="s">
        <v>791</v>
      </c>
      <c r="G387" s="60"/>
      <c r="H387" s="48"/>
      <c r="I387" s="64"/>
      <c r="J387" s="61"/>
      <c r="K387" s="64"/>
      <c r="L387" s="61"/>
    </row>
    <row r="388" spans="2:12" s="45" customFormat="1" ht="15" customHeight="1">
      <c r="B388" s="56" t="s">
        <v>790</v>
      </c>
      <c r="C388" s="57" t="s">
        <v>99</v>
      </c>
      <c r="D388" s="56" t="s">
        <v>790</v>
      </c>
      <c r="E388" s="55" t="s">
        <v>339</v>
      </c>
      <c r="F388" s="54" t="s">
        <v>788</v>
      </c>
      <c r="G388" s="64" t="s">
        <v>789</v>
      </c>
      <c r="H388" s="62" t="s">
        <v>788</v>
      </c>
      <c r="I388" s="73" t="s">
        <v>787</v>
      </c>
      <c r="J388" s="1221" t="s">
        <v>786</v>
      </c>
      <c r="K388" s="64"/>
      <c r="L388" s="61"/>
    </row>
    <row r="389" spans="2:12" s="45" customFormat="1" ht="15" customHeight="1">
      <c r="B389" s="56" t="s">
        <v>785</v>
      </c>
      <c r="C389" s="57" t="s">
        <v>34</v>
      </c>
      <c r="D389" s="56" t="s">
        <v>785</v>
      </c>
      <c r="E389" s="117" t="s">
        <v>339</v>
      </c>
      <c r="F389" s="54" t="s">
        <v>783</v>
      </c>
      <c r="G389" s="86" t="s">
        <v>784</v>
      </c>
      <c r="H389" s="53" t="s">
        <v>783</v>
      </c>
      <c r="I389" s="60"/>
      <c r="J389" s="1224"/>
      <c r="K389" s="64"/>
      <c r="L389" s="61"/>
    </row>
    <row r="390" spans="2:12" s="45" customFormat="1" ht="15" customHeight="1">
      <c r="B390" s="84" t="s">
        <v>776</v>
      </c>
      <c r="C390" s="85" t="s">
        <v>34</v>
      </c>
      <c r="D390" s="84" t="s">
        <v>776</v>
      </c>
      <c r="E390" s="83" t="s">
        <v>325</v>
      </c>
      <c r="F390" s="69" t="s">
        <v>782</v>
      </c>
      <c r="G390" s="73" t="s">
        <v>781</v>
      </c>
      <c r="H390" s="74" t="s">
        <v>779</v>
      </c>
      <c r="I390" s="73" t="s">
        <v>780</v>
      </c>
      <c r="J390" s="58" t="s">
        <v>779</v>
      </c>
      <c r="K390" s="64"/>
      <c r="L390" s="61"/>
    </row>
    <row r="391" spans="2:12" s="45" customFormat="1" ht="15" customHeight="1">
      <c r="B391" s="67" t="s">
        <v>776</v>
      </c>
      <c r="C391" s="68" t="s">
        <v>335</v>
      </c>
      <c r="D391" s="67" t="s">
        <v>776</v>
      </c>
      <c r="E391" s="66" t="s">
        <v>320</v>
      </c>
      <c r="F391" s="65" t="s">
        <v>778</v>
      </c>
      <c r="G391" s="64"/>
      <c r="H391" s="62"/>
      <c r="I391" s="64"/>
      <c r="J391" s="61"/>
      <c r="K391" s="64"/>
      <c r="L391" s="61"/>
    </row>
    <row r="392" spans="2:12" s="45" customFormat="1" ht="15" customHeight="1">
      <c r="B392" s="67" t="s">
        <v>776</v>
      </c>
      <c r="C392" s="68" t="s">
        <v>349</v>
      </c>
      <c r="D392" s="67" t="s">
        <v>776</v>
      </c>
      <c r="E392" s="66" t="s">
        <v>317</v>
      </c>
      <c r="F392" s="65" t="s">
        <v>777</v>
      </c>
      <c r="G392" s="64"/>
      <c r="H392" s="62"/>
      <c r="I392" s="64"/>
      <c r="J392" s="61"/>
      <c r="K392" s="64"/>
      <c r="L392" s="61"/>
    </row>
    <row r="393" spans="2:12" s="45" customFormat="1" ht="15" customHeight="1">
      <c r="B393" s="76" t="s">
        <v>776</v>
      </c>
      <c r="C393" s="77" t="s">
        <v>343</v>
      </c>
      <c r="D393" s="76" t="s">
        <v>776</v>
      </c>
      <c r="E393" s="97" t="s">
        <v>341</v>
      </c>
      <c r="F393" s="63" t="s">
        <v>775</v>
      </c>
      <c r="G393" s="60"/>
      <c r="H393" s="48"/>
      <c r="I393" s="60"/>
      <c r="J393" s="59"/>
      <c r="K393" s="60"/>
      <c r="L393" s="59"/>
    </row>
    <row r="394" spans="2:12" s="45" customFormat="1" ht="15" customHeight="1">
      <c r="B394" s="71" t="s">
        <v>774</v>
      </c>
      <c r="C394" s="72" t="s">
        <v>99</v>
      </c>
      <c r="D394" s="71" t="s">
        <v>766</v>
      </c>
      <c r="E394" s="70" t="s">
        <v>339</v>
      </c>
      <c r="F394" s="69" t="s">
        <v>773</v>
      </c>
      <c r="G394" s="73" t="s">
        <v>766</v>
      </c>
      <c r="H394" s="74" t="s">
        <v>772</v>
      </c>
      <c r="I394" s="73" t="s">
        <v>771</v>
      </c>
      <c r="J394" s="58" t="s">
        <v>770</v>
      </c>
      <c r="K394" s="73" t="s">
        <v>117</v>
      </c>
      <c r="L394" s="58" t="s">
        <v>199</v>
      </c>
    </row>
    <row r="395" spans="2:12" s="45" customFormat="1" ht="15" customHeight="1">
      <c r="B395" s="67" t="s">
        <v>766</v>
      </c>
      <c r="C395" s="68" t="s">
        <v>335</v>
      </c>
      <c r="D395" s="67" t="s">
        <v>766</v>
      </c>
      <c r="E395" s="66" t="s">
        <v>334</v>
      </c>
      <c r="F395" s="65" t="s">
        <v>769</v>
      </c>
      <c r="G395" s="64"/>
      <c r="H395" s="62"/>
      <c r="I395" s="64"/>
      <c r="J395" s="61"/>
      <c r="K395" s="64"/>
      <c r="L395" s="61"/>
    </row>
    <row r="396" spans="2:12" s="45" customFormat="1" ht="15" customHeight="1">
      <c r="B396" s="67" t="s">
        <v>766</v>
      </c>
      <c r="C396" s="68" t="s">
        <v>318</v>
      </c>
      <c r="D396" s="67" t="s">
        <v>766</v>
      </c>
      <c r="E396" s="66" t="s">
        <v>317</v>
      </c>
      <c r="F396" s="65" t="s">
        <v>768</v>
      </c>
      <c r="G396" s="64"/>
      <c r="H396" s="62"/>
      <c r="I396" s="64"/>
      <c r="J396" s="61"/>
      <c r="K396" s="64"/>
      <c r="L396" s="61"/>
    </row>
    <row r="397" spans="2:12" s="45" customFormat="1" ht="15" customHeight="1">
      <c r="B397" s="67" t="s">
        <v>765</v>
      </c>
      <c r="C397" s="68" t="s">
        <v>439</v>
      </c>
      <c r="D397" s="67" t="s">
        <v>766</v>
      </c>
      <c r="E397" s="66" t="s">
        <v>437</v>
      </c>
      <c r="F397" s="65" t="s">
        <v>767</v>
      </c>
      <c r="G397" s="64"/>
      <c r="H397" s="62"/>
      <c r="I397" s="64"/>
      <c r="J397" s="61"/>
      <c r="K397" s="64"/>
      <c r="L397" s="61"/>
    </row>
    <row r="398" spans="2:12" s="45" customFormat="1" ht="15" customHeight="1">
      <c r="B398" s="51" t="s">
        <v>766</v>
      </c>
      <c r="C398" s="52" t="s">
        <v>312</v>
      </c>
      <c r="D398" s="51" t="s">
        <v>765</v>
      </c>
      <c r="E398" s="50" t="s">
        <v>310</v>
      </c>
      <c r="F398" s="49" t="s">
        <v>764</v>
      </c>
      <c r="G398" s="60"/>
      <c r="H398" s="48"/>
      <c r="I398" s="64"/>
      <c r="J398" s="61"/>
      <c r="K398" s="64"/>
      <c r="L398" s="61"/>
    </row>
    <row r="399" spans="2:12" s="45" customFormat="1" ht="15" customHeight="1">
      <c r="B399" s="67" t="s">
        <v>763</v>
      </c>
      <c r="C399" s="68" t="s">
        <v>99</v>
      </c>
      <c r="D399" s="67" t="s">
        <v>760</v>
      </c>
      <c r="E399" s="66" t="s">
        <v>339</v>
      </c>
      <c r="F399" s="65" t="s">
        <v>762</v>
      </c>
      <c r="G399" s="73" t="s">
        <v>760</v>
      </c>
      <c r="H399" s="74" t="s">
        <v>761</v>
      </c>
      <c r="I399" s="64"/>
      <c r="J399" s="61"/>
      <c r="K399" s="64"/>
      <c r="L399" s="61"/>
    </row>
    <row r="400" spans="2:12" s="45" customFormat="1" ht="15" customHeight="1">
      <c r="B400" s="51" t="s">
        <v>760</v>
      </c>
      <c r="C400" s="52" t="s">
        <v>335</v>
      </c>
      <c r="D400" s="51" t="s">
        <v>760</v>
      </c>
      <c r="E400" s="50" t="s">
        <v>334</v>
      </c>
      <c r="F400" s="63" t="s">
        <v>759</v>
      </c>
      <c r="G400" s="60"/>
      <c r="H400" s="48"/>
      <c r="I400" s="60"/>
      <c r="J400" s="59"/>
      <c r="K400" s="64"/>
      <c r="L400" s="61"/>
    </row>
    <row r="401" spans="2:12" s="45" customFormat="1" ht="15" customHeight="1">
      <c r="B401" s="71" t="s">
        <v>753</v>
      </c>
      <c r="C401" s="72" t="s">
        <v>34</v>
      </c>
      <c r="D401" s="71" t="s">
        <v>753</v>
      </c>
      <c r="E401" s="70" t="s">
        <v>339</v>
      </c>
      <c r="F401" s="91" t="s">
        <v>758</v>
      </c>
      <c r="G401" s="73" t="s">
        <v>757</v>
      </c>
      <c r="H401" s="1221" t="s">
        <v>755</v>
      </c>
      <c r="I401" s="73" t="s">
        <v>756</v>
      </c>
      <c r="J401" s="1221" t="s">
        <v>755</v>
      </c>
      <c r="K401" s="64"/>
      <c r="L401" s="61"/>
    </row>
    <row r="402" spans="2:12" s="45" customFormat="1" ht="15" customHeight="1">
      <c r="B402" s="67" t="s">
        <v>753</v>
      </c>
      <c r="C402" s="68" t="s">
        <v>321</v>
      </c>
      <c r="D402" s="67" t="s">
        <v>753</v>
      </c>
      <c r="E402" s="66" t="s">
        <v>320</v>
      </c>
      <c r="F402" s="65" t="s">
        <v>754</v>
      </c>
      <c r="G402" s="64"/>
      <c r="H402" s="1222"/>
      <c r="I402" s="64"/>
      <c r="J402" s="1222"/>
      <c r="K402" s="64"/>
      <c r="L402" s="61"/>
    </row>
    <row r="403" spans="2:12" s="45" customFormat="1" ht="15" customHeight="1">
      <c r="B403" s="89" t="s">
        <v>753</v>
      </c>
      <c r="C403" s="90" t="s">
        <v>318</v>
      </c>
      <c r="D403" s="89" t="s">
        <v>753</v>
      </c>
      <c r="E403" s="88" t="s">
        <v>317</v>
      </c>
      <c r="F403" s="92" t="s">
        <v>752</v>
      </c>
      <c r="G403" s="60"/>
      <c r="H403" s="48"/>
      <c r="I403" s="60"/>
      <c r="J403" s="59"/>
      <c r="K403" s="60"/>
      <c r="L403" s="59"/>
    </row>
    <row r="404" spans="2:12" s="45" customFormat="1" ht="15" customHeight="1">
      <c r="B404" s="80" t="s">
        <v>751</v>
      </c>
      <c r="C404" s="81" t="s">
        <v>34</v>
      </c>
      <c r="D404" s="80" t="s">
        <v>751</v>
      </c>
      <c r="E404" s="79" t="s">
        <v>325</v>
      </c>
      <c r="F404" s="54" t="s">
        <v>748</v>
      </c>
      <c r="G404" s="86" t="s">
        <v>750</v>
      </c>
      <c r="H404" s="53" t="s">
        <v>748</v>
      </c>
      <c r="I404" s="86" t="s">
        <v>749</v>
      </c>
      <c r="J404" s="46" t="s">
        <v>748</v>
      </c>
      <c r="K404" s="73" t="s">
        <v>118</v>
      </c>
      <c r="L404" s="58" t="s">
        <v>27</v>
      </c>
    </row>
    <row r="405" spans="2:12" s="45" customFormat="1" ht="25.5" customHeight="1">
      <c r="B405" s="80" t="s">
        <v>747</v>
      </c>
      <c r="C405" s="81" t="s">
        <v>34</v>
      </c>
      <c r="D405" s="80" t="s">
        <v>747</v>
      </c>
      <c r="E405" s="110" t="s">
        <v>325</v>
      </c>
      <c r="F405" s="78" t="s">
        <v>745</v>
      </c>
      <c r="G405" s="64" t="s">
        <v>746</v>
      </c>
      <c r="H405" s="116" t="s">
        <v>745</v>
      </c>
      <c r="I405" s="64" t="s">
        <v>744</v>
      </c>
      <c r="J405" s="61" t="s">
        <v>743</v>
      </c>
      <c r="K405" s="64"/>
      <c r="L405" s="61"/>
    </row>
    <row r="406" spans="2:12" s="45" customFormat="1" ht="15" customHeight="1">
      <c r="B406" s="56" t="s">
        <v>742</v>
      </c>
      <c r="C406" s="57" t="s">
        <v>99</v>
      </c>
      <c r="D406" s="56" t="s">
        <v>742</v>
      </c>
      <c r="E406" s="55" t="s">
        <v>339</v>
      </c>
      <c r="F406" s="54" t="s">
        <v>740</v>
      </c>
      <c r="G406" s="86" t="s">
        <v>741</v>
      </c>
      <c r="H406" s="53" t="s">
        <v>740</v>
      </c>
      <c r="I406" s="64"/>
      <c r="J406" s="61"/>
      <c r="K406" s="64"/>
      <c r="L406" s="61"/>
    </row>
    <row r="407" spans="2:12" s="45" customFormat="1" ht="15" customHeight="1">
      <c r="B407" s="84" t="s">
        <v>735</v>
      </c>
      <c r="C407" s="85" t="s">
        <v>34</v>
      </c>
      <c r="D407" s="84" t="s">
        <v>735</v>
      </c>
      <c r="E407" s="83" t="s">
        <v>325</v>
      </c>
      <c r="F407" s="91" t="s">
        <v>739</v>
      </c>
      <c r="G407" s="64" t="s">
        <v>738</v>
      </c>
      <c r="H407" s="62" t="s">
        <v>736</v>
      </c>
      <c r="I407" s="73" t="s">
        <v>737</v>
      </c>
      <c r="J407" s="58" t="s">
        <v>736</v>
      </c>
      <c r="K407" s="64"/>
      <c r="L407" s="61"/>
    </row>
    <row r="408" spans="2:12" s="45" customFormat="1" ht="15" customHeight="1">
      <c r="B408" s="51" t="s">
        <v>735</v>
      </c>
      <c r="C408" s="52" t="s">
        <v>321</v>
      </c>
      <c r="D408" s="51" t="s">
        <v>735</v>
      </c>
      <c r="E408" s="50" t="s">
        <v>320</v>
      </c>
      <c r="F408" s="63" t="s">
        <v>734</v>
      </c>
      <c r="G408" s="64"/>
      <c r="H408" s="62"/>
      <c r="I408" s="60"/>
      <c r="J408" s="59"/>
      <c r="K408" s="64"/>
      <c r="L408" s="61"/>
    </row>
    <row r="409" spans="2:12" s="45" customFormat="1" ht="15" customHeight="1">
      <c r="B409" s="71" t="s">
        <v>727</v>
      </c>
      <c r="C409" s="72" t="s">
        <v>99</v>
      </c>
      <c r="D409" s="71" t="s">
        <v>727</v>
      </c>
      <c r="E409" s="70" t="s">
        <v>339</v>
      </c>
      <c r="F409" s="69" t="s">
        <v>733</v>
      </c>
      <c r="G409" s="73" t="s">
        <v>732</v>
      </c>
      <c r="H409" s="74" t="s">
        <v>730</v>
      </c>
      <c r="I409" s="64" t="s">
        <v>731</v>
      </c>
      <c r="J409" s="61" t="s">
        <v>730</v>
      </c>
      <c r="K409" s="64"/>
      <c r="L409" s="61"/>
    </row>
    <row r="410" spans="2:12" s="45" customFormat="1" ht="15" customHeight="1">
      <c r="B410" s="67" t="s">
        <v>727</v>
      </c>
      <c r="C410" s="68" t="s">
        <v>335</v>
      </c>
      <c r="D410" s="67" t="s">
        <v>727</v>
      </c>
      <c r="E410" s="66" t="s">
        <v>334</v>
      </c>
      <c r="F410" s="65" t="s">
        <v>729</v>
      </c>
      <c r="G410" s="64"/>
      <c r="H410" s="62"/>
      <c r="I410" s="64"/>
      <c r="J410" s="61"/>
      <c r="K410" s="64"/>
      <c r="L410" s="61"/>
    </row>
    <row r="411" spans="2:12" s="45" customFormat="1" ht="15" customHeight="1">
      <c r="B411" s="67" t="s">
        <v>727</v>
      </c>
      <c r="C411" s="68" t="s">
        <v>349</v>
      </c>
      <c r="D411" s="67" t="s">
        <v>727</v>
      </c>
      <c r="E411" s="66" t="s">
        <v>348</v>
      </c>
      <c r="F411" s="65" t="s">
        <v>728</v>
      </c>
      <c r="G411" s="64"/>
      <c r="H411" s="62"/>
      <c r="I411" s="64"/>
      <c r="J411" s="61"/>
      <c r="K411" s="64"/>
      <c r="L411" s="61"/>
    </row>
    <row r="412" spans="2:12" s="45" customFormat="1" ht="15" customHeight="1">
      <c r="B412" s="51" t="s">
        <v>727</v>
      </c>
      <c r="C412" s="52" t="s">
        <v>283</v>
      </c>
      <c r="D412" s="51" t="s">
        <v>727</v>
      </c>
      <c r="E412" s="50" t="s">
        <v>378</v>
      </c>
      <c r="F412" s="63" t="s">
        <v>726</v>
      </c>
      <c r="G412" s="60"/>
      <c r="H412" s="48"/>
      <c r="I412" s="64"/>
      <c r="J412" s="61"/>
      <c r="K412" s="64"/>
      <c r="L412" s="61"/>
    </row>
    <row r="413" spans="2:12" s="45" customFormat="1" ht="15" customHeight="1">
      <c r="B413" s="84" t="s">
        <v>720</v>
      </c>
      <c r="C413" s="85" t="s">
        <v>99</v>
      </c>
      <c r="D413" s="84" t="s">
        <v>720</v>
      </c>
      <c r="E413" s="83" t="s">
        <v>339</v>
      </c>
      <c r="F413" s="91" t="s">
        <v>725</v>
      </c>
      <c r="G413" s="64" t="s">
        <v>724</v>
      </c>
      <c r="H413" s="62" t="s">
        <v>723</v>
      </c>
      <c r="I413" s="73" t="s">
        <v>722</v>
      </c>
      <c r="J413" s="1221" t="s">
        <v>721</v>
      </c>
      <c r="K413" s="64"/>
      <c r="L413" s="61"/>
    </row>
    <row r="414" spans="2:12" s="45" customFormat="1" ht="15" customHeight="1">
      <c r="B414" s="51" t="s">
        <v>720</v>
      </c>
      <c r="C414" s="52" t="s">
        <v>283</v>
      </c>
      <c r="D414" s="51" t="s">
        <v>720</v>
      </c>
      <c r="E414" s="50" t="s">
        <v>378</v>
      </c>
      <c r="F414" s="63" t="s">
        <v>719</v>
      </c>
      <c r="G414" s="64"/>
      <c r="H414" s="62"/>
      <c r="I414" s="64"/>
      <c r="J414" s="1222"/>
      <c r="K414" s="64"/>
      <c r="L414" s="61"/>
    </row>
    <row r="415" spans="2:12" s="45" customFormat="1" ht="15" customHeight="1">
      <c r="B415" s="71" t="s">
        <v>715</v>
      </c>
      <c r="C415" s="72" t="s">
        <v>99</v>
      </c>
      <c r="D415" s="71" t="s">
        <v>715</v>
      </c>
      <c r="E415" s="70" t="s">
        <v>339</v>
      </c>
      <c r="F415" s="69" t="s">
        <v>718</v>
      </c>
      <c r="G415" s="73" t="s">
        <v>717</v>
      </c>
      <c r="H415" s="74" t="s">
        <v>716</v>
      </c>
      <c r="I415" s="64"/>
      <c r="J415" s="61"/>
      <c r="K415" s="64"/>
      <c r="L415" s="61"/>
    </row>
    <row r="416" spans="2:12" s="45" customFormat="1" ht="15" customHeight="1">
      <c r="B416" s="51" t="s">
        <v>715</v>
      </c>
      <c r="C416" s="52" t="s">
        <v>283</v>
      </c>
      <c r="D416" s="51" t="s">
        <v>715</v>
      </c>
      <c r="E416" s="50" t="s">
        <v>378</v>
      </c>
      <c r="F416" s="63" t="s">
        <v>714</v>
      </c>
      <c r="G416" s="60"/>
      <c r="H416" s="48"/>
      <c r="I416" s="64"/>
      <c r="J416" s="61"/>
      <c r="K416" s="64"/>
      <c r="L416" s="61"/>
    </row>
    <row r="417" spans="2:12" s="45" customFormat="1" ht="15" customHeight="1">
      <c r="B417" s="71" t="s">
        <v>708</v>
      </c>
      <c r="C417" s="72" t="s">
        <v>99</v>
      </c>
      <c r="D417" s="71" t="s">
        <v>708</v>
      </c>
      <c r="E417" s="70" t="s">
        <v>339</v>
      </c>
      <c r="F417" s="91" t="s">
        <v>713</v>
      </c>
      <c r="G417" s="73" t="s">
        <v>712</v>
      </c>
      <c r="H417" s="74" t="s">
        <v>711</v>
      </c>
      <c r="I417" s="64"/>
      <c r="J417" s="61"/>
      <c r="K417" s="64"/>
      <c r="L417" s="61"/>
    </row>
    <row r="418" spans="2:12" s="45" customFormat="1" ht="15" customHeight="1">
      <c r="B418" s="89" t="s">
        <v>708</v>
      </c>
      <c r="C418" s="90" t="s">
        <v>312</v>
      </c>
      <c r="D418" s="89"/>
      <c r="E418" s="88"/>
      <c r="F418" s="92" t="s">
        <v>711</v>
      </c>
      <c r="G418" s="64"/>
      <c r="H418" s="62"/>
      <c r="I418" s="64"/>
      <c r="J418" s="61"/>
      <c r="K418" s="64"/>
      <c r="L418" s="61"/>
    </row>
    <row r="419" spans="2:12" s="45" customFormat="1" ht="15" customHeight="1">
      <c r="B419" s="89"/>
      <c r="C419" s="90"/>
      <c r="D419" s="89" t="s">
        <v>708</v>
      </c>
      <c r="E419" s="88" t="s">
        <v>710</v>
      </c>
      <c r="F419" s="87" t="s">
        <v>709</v>
      </c>
      <c r="G419" s="64"/>
      <c r="H419" s="62"/>
      <c r="I419" s="64"/>
      <c r="J419" s="61"/>
      <c r="K419" s="64"/>
      <c r="L419" s="61"/>
    </row>
    <row r="420" spans="2:12" s="45" customFormat="1" ht="15" customHeight="1">
      <c r="B420" s="89"/>
      <c r="C420" s="90"/>
      <c r="D420" s="89" t="s">
        <v>708</v>
      </c>
      <c r="E420" s="88" t="s">
        <v>310</v>
      </c>
      <c r="F420" s="87" t="s">
        <v>707</v>
      </c>
      <c r="G420" s="60"/>
      <c r="H420" s="48"/>
      <c r="I420" s="60"/>
      <c r="J420" s="59"/>
      <c r="K420" s="60"/>
      <c r="L420" s="59"/>
    </row>
    <row r="421" spans="2:12" s="45" customFormat="1" ht="15" customHeight="1">
      <c r="B421" s="71" t="s">
        <v>702</v>
      </c>
      <c r="C421" s="72" t="s">
        <v>99</v>
      </c>
      <c r="D421" s="71" t="s">
        <v>702</v>
      </c>
      <c r="E421" s="70" t="s">
        <v>339</v>
      </c>
      <c r="F421" s="69" t="s">
        <v>706</v>
      </c>
      <c r="G421" s="64" t="s">
        <v>702</v>
      </c>
      <c r="H421" s="62" t="s">
        <v>705</v>
      </c>
      <c r="I421" s="64" t="s">
        <v>704</v>
      </c>
      <c r="J421" s="61" t="s">
        <v>0</v>
      </c>
      <c r="K421" s="73" t="s">
        <v>119</v>
      </c>
      <c r="L421" s="1221" t="s">
        <v>703</v>
      </c>
    </row>
    <row r="422" spans="2:12" s="45" customFormat="1" ht="15" customHeight="1">
      <c r="B422" s="89" t="s">
        <v>702</v>
      </c>
      <c r="C422" s="90" t="s">
        <v>335</v>
      </c>
      <c r="D422" s="89" t="s">
        <v>702</v>
      </c>
      <c r="E422" s="88" t="s">
        <v>334</v>
      </c>
      <c r="F422" s="63" t="s">
        <v>701</v>
      </c>
      <c r="G422" s="64"/>
      <c r="H422" s="62"/>
      <c r="I422" s="64"/>
      <c r="J422" s="61"/>
      <c r="K422" s="64"/>
      <c r="L422" s="1222"/>
    </row>
    <row r="423" spans="2:12" s="45" customFormat="1" ht="15" customHeight="1">
      <c r="B423" s="71" t="s">
        <v>692</v>
      </c>
      <c r="C423" s="72" t="s">
        <v>34</v>
      </c>
      <c r="D423" s="71" t="s">
        <v>692</v>
      </c>
      <c r="E423" s="100" t="s">
        <v>325</v>
      </c>
      <c r="F423" s="91" t="s">
        <v>700</v>
      </c>
      <c r="G423" s="73" t="s">
        <v>692</v>
      </c>
      <c r="H423" s="74" t="s">
        <v>0</v>
      </c>
      <c r="I423" s="64"/>
      <c r="J423" s="61"/>
      <c r="K423" s="64"/>
      <c r="L423" s="61"/>
    </row>
    <row r="424" spans="2:12" s="45" customFormat="1" ht="15" customHeight="1">
      <c r="B424" s="67" t="s">
        <v>699</v>
      </c>
      <c r="C424" s="68" t="s">
        <v>321</v>
      </c>
      <c r="D424" s="67" t="s">
        <v>699</v>
      </c>
      <c r="E424" s="82" t="s">
        <v>320</v>
      </c>
      <c r="F424" s="65" t="s">
        <v>698</v>
      </c>
      <c r="G424" s="64"/>
      <c r="H424" s="62"/>
      <c r="I424" s="64"/>
      <c r="J424" s="61"/>
      <c r="K424" s="64"/>
      <c r="L424" s="61"/>
    </row>
    <row r="425" spans="2:12" s="45" customFormat="1" ht="15" customHeight="1">
      <c r="B425" s="84" t="s">
        <v>692</v>
      </c>
      <c r="C425" s="85" t="s">
        <v>318</v>
      </c>
      <c r="D425" s="84" t="s">
        <v>692</v>
      </c>
      <c r="E425" s="83" t="s">
        <v>317</v>
      </c>
      <c r="F425" s="65" t="s">
        <v>697</v>
      </c>
      <c r="G425" s="64"/>
      <c r="H425" s="62"/>
      <c r="I425" s="64"/>
      <c r="J425" s="61"/>
      <c r="K425" s="64"/>
      <c r="L425" s="61"/>
    </row>
    <row r="426" spans="2:12" s="45" customFormat="1" ht="15" customHeight="1">
      <c r="B426" s="67" t="s">
        <v>692</v>
      </c>
      <c r="C426" s="68" t="s">
        <v>315</v>
      </c>
      <c r="D426" s="67" t="s">
        <v>692</v>
      </c>
      <c r="E426" s="66" t="s">
        <v>314</v>
      </c>
      <c r="F426" s="65" t="s">
        <v>696</v>
      </c>
      <c r="G426" s="64"/>
      <c r="H426" s="62"/>
      <c r="I426" s="64"/>
      <c r="J426" s="61"/>
      <c r="K426" s="64"/>
      <c r="L426" s="61"/>
    </row>
    <row r="427" spans="2:12" s="45" customFormat="1" ht="15" customHeight="1">
      <c r="B427" s="67" t="s">
        <v>692</v>
      </c>
      <c r="C427" s="68" t="s">
        <v>330</v>
      </c>
      <c r="D427" s="67" t="s">
        <v>692</v>
      </c>
      <c r="E427" s="66" t="s">
        <v>452</v>
      </c>
      <c r="F427" s="65" t="s">
        <v>695</v>
      </c>
      <c r="G427" s="64"/>
      <c r="H427" s="62"/>
      <c r="I427" s="64"/>
      <c r="J427" s="61"/>
      <c r="K427" s="64"/>
      <c r="L427" s="61"/>
    </row>
    <row r="428" spans="2:12" s="45" customFormat="1" ht="15" customHeight="1">
      <c r="B428" s="67" t="s">
        <v>692</v>
      </c>
      <c r="C428" s="68" t="s">
        <v>40</v>
      </c>
      <c r="D428" s="67" t="s">
        <v>692</v>
      </c>
      <c r="E428" s="66" t="s">
        <v>694</v>
      </c>
      <c r="F428" s="65" t="s">
        <v>693</v>
      </c>
      <c r="G428" s="64"/>
      <c r="H428" s="62"/>
      <c r="I428" s="64"/>
      <c r="J428" s="61"/>
      <c r="K428" s="64"/>
      <c r="L428" s="61"/>
    </row>
    <row r="429" spans="2:12" s="45" customFormat="1" ht="15" customHeight="1">
      <c r="B429" s="89" t="s">
        <v>692</v>
      </c>
      <c r="C429" s="90" t="s">
        <v>312</v>
      </c>
      <c r="D429" s="89" t="s">
        <v>692</v>
      </c>
      <c r="E429" s="88" t="s">
        <v>310</v>
      </c>
      <c r="F429" s="92" t="s">
        <v>0</v>
      </c>
      <c r="G429" s="60"/>
      <c r="H429" s="48"/>
      <c r="I429" s="64"/>
      <c r="J429" s="61"/>
      <c r="K429" s="64"/>
      <c r="L429" s="61"/>
    </row>
    <row r="430" spans="2:12" s="45" customFormat="1" ht="15" customHeight="1">
      <c r="B430" s="56" t="s">
        <v>691</v>
      </c>
      <c r="C430" s="57" t="s">
        <v>34</v>
      </c>
      <c r="D430" s="56" t="s">
        <v>691</v>
      </c>
      <c r="E430" s="55" t="s">
        <v>325</v>
      </c>
      <c r="F430" s="54" t="s">
        <v>690</v>
      </c>
      <c r="G430" s="86" t="s">
        <v>689</v>
      </c>
      <c r="H430" s="115" t="s">
        <v>687</v>
      </c>
      <c r="I430" s="86" t="s">
        <v>688</v>
      </c>
      <c r="J430" s="114" t="s">
        <v>687</v>
      </c>
      <c r="K430" s="60"/>
      <c r="L430" s="59"/>
    </row>
    <row r="431" spans="2:12" s="45" customFormat="1" ht="15" customHeight="1">
      <c r="B431" s="71" t="s">
        <v>682</v>
      </c>
      <c r="C431" s="72" t="s">
        <v>99</v>
      </c>
      <c r="D431" s="71" t="s">
        <v>682</v>
      </c>
      <c r="E431" s="70" t="s">
        <v>339</v>
      </c>
      <c r="F431" s="69" t="s">
        <v>686</v>
      </c>
      <c r="G431" s="73" t="s">
        <v>682</v>
      </c>
      <c r="H431" s="74" t="s">
        <v>685</v>
      </c>
      <c r="I431" s="64" t="s">
        <v>684</v>
      </c>
      <c r="J431" s="61" t="s">
        <v>683</v>
      </c>
      <c r="K431" s="64" t="s">
        <v>120</v>
      </c>
      <c r="L431" s="61" t="s">
        <v>28</v>
      </c>
    </row>
    <row r="432" spans="2:12" s="45" customFormat="1" ht="15" customHeight="1">
      <c r="B432" s="51" t="s">
        <v>682</v>
      </c>
      <c r="C432" s="52" t="s">
        <v>335</v>
      </c>
      <c r="D432" s="51" t="s">
        <v>682</v>
      </c>
      <c r="E432" s="50" t="s">
        <v>334</v>
      </c>
      <c r="F432" s="49" t="s">
        <v>681</v>
      </c>
      <c r="G432" s="60"/>
      <c r="H432" s="48"/>
      <c r="I432" s="64"/>
      <c r="J432" s="61"/>
      <c r="K432" s="64"/>
      <c r="L432" s="61"/>
    </row>
    <row r="433" spans="2:12" s="45" customFormat="1" ht="15" customHeight="1">
      <c r="B433" s="71" t="s">
        <v>678</v>
      </c>
      <c r="C433" s="72" t="s">
        <v>99</v>
      </c>
      <c r="D433" s="71" t="s">
        <v>678</v>
      </c>
      <c r="E433" s="70" t="s">
        <v>339</v>
      </c>
      <c r="F433" s="69" t="s">
        <v>680</v>
      </c>
      <c r="G433" s="64" t="s">
        <v>678</v>
      </c>
      <c r="H433" s="62" t="s">
        <v>679</v>
      </c>
      <c r="I433" s="64"/>
      <c r="J433" s="61"/>
      <c r="K433" s="64"/>
      <c r="L433" s="61"/>
    </row>
    <row r="434" spans="2:12" s="45" customFormat="1" ht="15" customHeight="1">
      <c r="B434" s="51" t="s">
        <v>678</v>
      </c>
      <c r="C434" s="52" t="s">
        <v>335</v>
      </c>
      <c r="D434" s="51" t="s">
        <v>678</v>
      </c>
      <c r="E434" s="50" t="s">
        <v>334</v>
      </c>
      <c r="F434" s="49" t="s">
        <v>677</v>
      </c>
      <c r="G434" s="64"/>
      <c r="H434" s="62"/>
      <c r="I434" s="64"/>
      <c r="J434" s="61"/>
      <c r="K434" s="64"/>
      <c r="L434" s="61"/>
    </row>
    <row r="435" spans="2:12" s="45" customFormat="1" ht="15" customHeight="1">
      <c r="B435" s="56" t="s">
        <v>676</v>
      </c>
      <c r="C435" s="57" t="s">
        <v>99</v>
      </c>
      <c r="D435" s="56" t="s">
        <v>676</v>
      </c>
      <c r="E435" s="55" t="s">
        <v>339</v>
      </c>
      <c r="F435" s="54" t="s">
        <v>674</v>
      </c>
      <c r="G435" s="86" t="s">
        <v>676</v>
      </c>
      <c r="H435" s="53" t="s">
        <v>674</v>
      </c>
      <c r="I435" s="86" t="s">
        <v>675</v>
      </c>
      <c r="J435" s="46" t="s">
        <v>674</v>
      </c>
      <c r="K435" s="64"/>
      <c r="L435" s="61"/>
    </row>
    <row r="436" spans="2:12" s="45" customFormat="1" ht="15" customHeight="1">
      <c r="B436" s="71" t="s">
        <v>669</v>
      </c>
      <c r="C436" s="72" t="s">
        <v>99</v>
      </c>
      <c r="D436" s="71" t="s">
        <v>669</v>
      </c>
      <c r="E436" s="70" t="s">
        <v>339</v>
      </c>
      <c r="F436" s="69" t="s">
        <v>673</v>
      </c>
      <c r="G436" s="64" t="s">
        <v>669</v>
      </c>
      <c r="H436" s="62" t="s">
        <v>671</v>
      </c>
      <c r="I436" s="73" t="s">
        <v>672</v>
      </c>
      <c r="J436" s="58" t="s">
        <v>671</v>
      </c>
      <c r="K436" s="64"/>
      <c r="L436" s="61"/>
    </row>
    <row r="437" spans="2:12" s="45" customFormat="1" ht="15" customHeight="1">
      <c r="B437" s="67" t="s">
        <v>669</v>
      </c>
      <c r="C437" s="68" t="s">
        <v>335</v>
      </c>
      <c r="D437" s="67" t="s">
        <v>669</v>
      </c>
      <c r="E437" s="66" t="s">
        <v>334</v>
      </c>
      <c r="F437" s="65" t="s">
        <v>670</v>
      </c>
      <c r="G437" s="64"/>
      <c r="H437" s="62"/>
      <c r="I437" s="64"/>
      <c r="J437" s="61"/>
      <c r="K437" s="64"/>
      <c r="L437" s="61"/>
    </row>
    <row r="438" spans="2:12" s="45" customFormat="1" ht="15" customHeight="1">
      <c r="B438" s="51" t="s">
        <v>669</v>
      </c>
      <c r="C438" s="52" t="s">
        <v>349</v>
      </c>
      <c r="D438" s="51" t="s">
        <v>669</v>
      </c>
      <c r="E438" s="50" t="s">
        <v>348</v>
      </c>
      <c r="F438" s="49" t="s">
        <v>668</v>
      </c>
      <c r="G438" s="64"/>
      <c r="H438" s="62"/>
      <c r="I438" s="60"/>
      <c r="J438" s="59"/>
      <c r="K438" s="64"/>
      <c r="L438" s="61"/>
    </row>
    <row r="439" spans="2:12" s="45" customFormat="1" ht="15" customHeight="1">
      <c r="B439" s="71" t="s">
        <v>667</v>
      </c>
      <c r="C439" s="72" t="s">
        <v>99</v>
      </c>
      <c r="D439" s="71" t="s">
        <v>667</v>
      </c>
      <c r="E439" s="70" t="s">
        <v>339</v>
      </c>
      <c r="F439" s="69" t="s">
        <v>666</v>
      </c>
      <c r="G439" s="73" t="s">
        <v>662</v>
      </c>
      <c r="H439" s="74" t="s">
        <v>661</v>
      </c>
      <c r="I439" s="64" t="s">
        <v>665</v>
      </c>
      <c r="J439" s="61" t="s">
        <v>661</v>
      </c>
      <c r="K439" s="64"/>
      <c r="L439" s="61"/>
    </row>
    <row r="440" spans="2:12" s="45" customFormat="1" ht="15" customHeight="1">
      <c r="B440" s="67" t="s">
        <v>662</v>
      </c>
      <c r="C440" s="68" t="s">
        <v>335</v>
      </c>
      <c r="D440" s="67" t="s">
        <v>662</v>
      </c>
      <c r="E440" s="66" t="s">
        <v>334</v>
      </c>
      <c r="F440" s="65" t="s">
        <v>664</v>
      </c>
      <c r="G440" s="64"/>
      <c r="H440" s="62"/>
      <c r="I440" s="64"/>
      <c r="J440" s="61"/>
      <c r="K440" s="64"/>
      <c r="L440" s="61"/>
    </row>
    <row r="441" spans="2:12" s="45" customFormat="1" ht="15" customHeight="1">
      <c r="B441" s="67" t="s">
        <v>662</v>
      </c>
      <c r="C441" s="68" t="s">
        <v>349</v>
      </c>
      <c r="D441" s="67" t="s">
        <v>662</v>
      </c>
      <c r="E441" s="66" t="s">
        <v>348</v>
      </c>
      <c r="F441" s="65" t="s">
        <v>663</v>
      </c>
      <c r="G441" s="64"/>
      <c r="H441" s="62"/>
      <c r="I441" s="64"/>
      <c r="J441" s="61"/>
      <c r="K441" s="64"/>
      <c r="L441" s="61"/>
    </row>
    <row r="442" spans="2:12" s="45" customFormat="1" ht="15" customHeight="1">
      <c r="B442" s="51" t="s">
        <v>662</v>
      </c>
      <c r="C442" s="52" t="s">
        <v>312</v>
      </c>
      <c r="D442" s="51" t="s">
        <v>662</v>
      </c>
      <c r="E442" s="50" t="s">
        <v>310</v>
      </c>
      <c r="F442" s="87" t="s">
        <v>661</v>
      </c>
      <c r="G442" s="64"/>
      <c r="H442" s="62"/>
      <c r="I442" s="64"/>
      <c r="J442" s="61"/>
      <c r="K442" s="64"/>
      <c r="L442" s="61"/>
    </row>
    <row r="443" spans="2:12" s="45" customFormat="1" ht="15" customHeight="1">
      <c r="B443" s="80"/>
      <c r="C443" s="81"/>
      <c r="D443" s="80" t="s">
        <v>655</v>
      </c>
      <c r="E443" s="79" t="s">
        <v>660</v>
      </c>
      <c r="F443" s="78" t="s">
        <v>659</v>
      </c>
      <c r="G443" s="73" t="s">
        <v>653</v>
      </c>
      <c r="H443" s="74" t="s">
        <v>657</v>
      </c>
      <c r="I443" s="73" t="s">
        <v>658</v>
      </c>
      <c r="J443" s="58" t="s">
        <v>657</v>
      </c>
      <c r="K443" s="73" t="s">
        <v>121</v>
      </c>
      <c r="L443" s="58" t="s">
        <v>29</v>
      </c>
    </row>
    <row r="444" spans="2:12" s="45" customFormat="1" ht="15" customHeight="1">
      <c r="B444" s="89" t="s">
        <v>655</v>
      </c>
      <c r="C444" s="90" t="s">
        <v>99</v>
      </c>
      <c r="D444" s="89"/>
      <c r="E444" s="88"/>
      <c r="F444" s="87" t="s">
        <v>656</v>
      </c>
      <c r="G444" s="64"/>
      <c r="H444" s="62"/>
      <c r="I444" s="64"/>
      <c r="J444" s="61"/>
      <c r="K444" s="64"/>
      <c r="L444" s="61"/>
    </row>
    <row r="445" spans="2:12" s="45" customFormat="1" ht="15" customHeight="1">
      <c r="B445" s="89" t="s">
        <v>655</v>
      </c>
      <c r="C445" s="90" t="s">
        <v>335</v>
      </c>
      <c r="D445" s="89"/>
      <c r="E445" s="88"/>
      <c r="F445" s="87" t="s">
        <v>654</v>
      </c>
      <c r="G445" s="64"/>
      <c r="H445" s="62"/>
      <c r="I445" s="64"/>
      <c r="J445" s="61"/>
      <c r="K445" s="64"/>
      <c r="L445" s="61"/>
    </row>
    <row r="446" spans="2:12" s="45" customFormat="1" ht="15" customHeight="1">
      <c r="B446" s="76" t="s">
        <v>653</v>
      </c>
      <c r="C446" s="77" t="s">
        <v>349</v>
      </c>
      <c r="D446" s="76" t="s">
        <v>653</v>
      </c>
      <c r="E446" s="75" t="s">
        <v>348</v>
      </c>
      <c r="F446" s="63" t="s">
        <v>652</v>
      </c>
      <c r="G446" s="64"/>
      <c r="H446" s="62"/>
      <c r="I446" s="60"/>
      <c r="J446" s="59"/>
      <c r="K446" s="64"/>
      <c r="L446" s="61"/>
    </row>
    <row r="447" spans="2:12" s="45" customFormat="1" ht="15" customHeight="1">
      <c r="B447" s="56" t="s">
        <v>651</v>
      </c>
      <c r="C447" s="57" t="s">
        <v>99</v>
      </c>
      <c r="D447" s="56" t="s">
        <v>651</v>
      </c>
      <c r="E447" s="55" t="s">
        <v>339</v>
      </c>
      <c r="F447" s="54" t="s">
        <v>649</v>
      </c>
      <c r="G447" s="86" t="s">
        <v>650</v>
      </c>
      <c r="H447" s="53" t="s">
        <v>649</v>
      </c>
      <c r="I447" s="64" t="s">
        <v>648</v>
      </c>
      <c r="J447" s="61" t="s">
        <v>647</v>
      </c>
      <c r="K447" s="64"/>
      <c r="L447" s="61"/>
    </row>
    <row r="448" spans="2:12" s="45" customFormat="1" ht="15" customHeight="1">
      <c r="B448" s="80" t="s">
        <v>646</v>
      </c>
      <c r="C448" s="81" t="s">
        <v>99</v>
      </c>
      <c r="D448" s="80" t="s">
        <v>646</v>
      </c>
      <c r="E448" s="79" t="s">
        <v>339</v>
      </c>
      <c r="F448" s="78" t="s">
        <v>644</v>
      </c>
      <c r="G448" s="86" t="s">
        <v>645</v>
      </c>
      <c r="H448" s="53" t="s">
        <v>644</v>
      </c>
      <c r="I448" s="64"/>
      <c r="J448" s="61"/>
      <c r="K448" s="60"/>
      <c r="L448" s="59"/>
    </row>
    <row r="449" spans="2:12" s="45" customFormat="1" ht="15" customHeight="1">
      <c r="B449" s="71" t="s">
        <v>639</v>
      </c>
      <c r="C449" s="72" t="s">
        <v>99</v>
      </c>
      <c r="D449" s="71" t="s">
        <v>639</v>
      </c>
      <c r="E449" s="70" t="s">
        <v>339</v>
      </c>
      <c r="F449" s="69" t="s">
        <v>643</v>
      </c>
      <c r="G449" s="64" t="s">
        <v>642</v>
      </c>
      <c r="H449" s="62" t="s">
        <v>123</v>
      </c>
      <c r="I449" s="73" t="s">
        <v>641</v>
      </c>
      <c r="J449" s="58" t="s">
        <v>123</v>
      </c>
      <c r="K449" s="73" t="s">
        <v>122</v>
      </c>
      <c r="L449" s="58" t="s">
        <v>123</v>
      </c>
    </row>
    <row r="450" spans="2:12" s="45" customFormat="1" ht="15" customHeight="1">
      <c r="B450" s="67" t="s">
        <v>639</v>
      </c>
      <c r="C450" s="68" t="s">
        <v>335</v>
      </c>
      <c r="D450" s="67" t="s">
        <v>639</v>
      </c>
      <c r="E450" s="66" t="s">
        <v>334</v>
      </c>
      <c r="F450" s="65" t="s">
        <v>640</v>
      </c>
      <c r="G450" s="64"/>
      <c r="H450" s="62"/>
      <c r="I450" s="64"/>
      <c r="J450" s="61"/>
      <c r="K450" s="64"/>
      <c r="L450" s="61"/>
    </row>
    <row r="451" spans="2:12" s="45" customFormat="1" ht="15" customHeight="1">
      <c r="B451" s="51" t="s">
        <v>639</v>
      </c>
      <c r="C451" s="52" t="s">
        <v>349</v>
      </c>
      <c r="D451" s="51" t="s">
        <v>639</v>
      </c>
      <c r="E451" s="50" t="s">
        <v>348</v>
      </c>
      <c r="F451" s="65" t="s">
        <v>638</v>
      </c>
      <c r="G451" s="64"/>
      <c r="H451" s="62"/>
      <c r="I451" s="60"/>
      <c r="J451" s="59"/>
      <c r="K451" s="60"/>
      <c r="L451" s="59"/>
    </row>
    <row r="452" spans="2:12" s="45" customFormat="1" ht="15" customHeight="1">
      <c r="B452" s="71" t="s">
        <v>634</v>
      </c>
      <c r="C452" s="72" t="s">
        <v>99</v>
      </c>
      <c r="D452" s="71" t="s">
        <v>634</v>
      </c>
      <c r="E452" s="70" t="s">
        <v>339</v>
      </c>
      <c r="F452" s="69" t="s">
        <v>637</v>
      </c>
      <c r="G452" s="73" t="s">
        <v>636</v>
      </c>
      <c r="H452" s="74" t="s">
        <v>125</v>
      </c>
      <c r="I452" s="64" t="s">
        <v>635</v>
      </c>
      <c r="J452" s="61" t="s">
        <v>125</v>
      </c>
      <c r="K452" s="73" t="s">
        <v>124</v>
      </c>
      <c r="L452" s="58" t="s">
        <v>125</v>
      </c>
    </row>
    <row r="453" spans="2:12" s="45" customFormat="1" ht="15" customHeight="1">
      <c r="B453" s="51" t="s">
        <v>634</v>
      </c>
      <c r="C453" s="52" t="s">
        <v>335</v>
      </c>
      <c r="D453" s="51" t="s">
        <v>634</v>
      </c>
      <c r="E453" s="50" t="s">
        <v>334</v>
      </c>
      <c r="F453" s="49" t="s">
        <v>125</v>
      </c>
      <c r="G453" s="60"/>
      <c r="H453" s="48"/>
      <c r="I453" s="64"/>
      <c r="J453" s="61"/>
      <c r="K453" s="60"/>
      <c r="L453" s="59"/>
    </row>
    <row r="454" spans="2:12" s="45" customFormat="1" ht="15" customHeight="1">
      <c r="B454" s="51" t="s">
        <v>633</v>
      </c>
      <c r="C454" s="52" t="s">
        <v>99</v>
      </c>
      <c r="D454" s="51" t="s">
        <v>633</v>
      </c>
      <c r="E454" s="50" t="s">
        <v>339</v>
      </c>
      <c r="F454" s="49" t="s">
        <v>632</v>
      </c>
      <c r="G454" s="64" t="s">
        <v>633</v>
      </c>
      <c r="H454" s="62" t="s">
        <v>632</v>
      </c>
      <c r="I454" s="73" t="s">
        <v>631</v>
      </c>
      <c r="J454" s="58" t="s">
        <v>12</v>
      </c>
      <c r="K454" s="73" t="s">
        <v>126</v>
      </c>
      <c r="L454" s="58" t="s">
        <v>12</v>
      </c>
    </row>
    <row r="455" spans="2:12" s="45" customFormat="1" ht="15" customHeight="1">
      <c r="B455" s="56" t="s">
        <v>630</v>
      </c>
      <c r="C455" s="57" t="s">
        <v>99</v>
      </c>
      <c r="D455" s="56" t="s">
        <v>630</v>
      </c>
      <c r="E455" s="55" t="s">
        <v>339</v>
      </c>
      <c r="F455" s="54" t="s">
        <v>629</v>
      </c>
      <c r="G455" s="86" t="s">
        <v>630</v>
      </c>
      <c r="H455" s="53" t="s">
        <v>629</v>
      </c>
      <c r="I455" s="60"/>
      <c r="J455" s="59"/>
      <c r="K455" s="60"/>
      <c r="L455" s="59"/>
    </row>
    <row r="456" spans="2:12" s="45" customFormat="1" ht="15" customHeight="1">
      <c r="B456" s="80" t="s">
        <v>622</v>
      </c>
      <c r="C456" s="81" t="s">
        <v>99</v>
      </c>
      <c r="D456" s="80"/>
      <c r="E456" s="79"/>
      <c r="F456" s="78" t="s">
        <v>627</v>
      </c>
      <c r="G456" s="73" t="s">
        <v>628</v>
      </c>
      <c r="H456" s="74" t="s">
        <v>627</v>
      </c>
      <c r="I456" s="73" t="s">
        <v>626</v>
      </c>
      <c r="J456" s="58" t="s">
        <v>13</v>
      </c>
      <c r="K456" s="73" t="s">
        <v>127</v>
      </c>
      <c r="L456" s="58" t="s">
        <v>13</v>
      </c>
    </row>
    <row r="457" spans="2:12" s="45" customFormat="1" ht="15" customHeight="1">
      <c r="B457" s="89"/>
      <c r="C457" s="90"/>
      <c r="D457" s="89" t="s">
        <v>622</v>
      </c>
      <c r="E457" s="88" t="s">
        <v>339</v>
      </c>
      <c r="F457" s="87" t="s">
        <v>625</v>
      </c>
      <c r="G457" s="64"/>
      <c r="H457" s="62"/>
      <c r="I457" s="64"/>
      <c r="J457" s="61"/>
      <c r="K457" s="64"/>
      <c r="L457" s="61"/>
    </row>
    <row r="458" spans="2:12" s="45" customFormat="1" ht="15" customHeight="1">
      <c r="B458" s="89"/>
      <c r="C458" s="90"/>
      <c r="D458" s="89" t="s">
        <v>622</v>
      </c>
      <c r="E458" s="88" t="s">
        <v>385</v>
      </c>
      <c r="F458" s="87" t="s">
        <v>624</v>
      </c>
      <c r="G458" s="64"/>
      <c r="H458" s="62"/>
      <c r="I458" s="64"/>
      <c r="J458" s="61"/>
      <c r="K458" s="64"/>
      <c r="L458" s="61"/>
    </row>
    <row r="459" spans="2:12" s="45" customFormat="1" ht="15" customHeight="1">
      <c r="B459" s="89"/>
      <c r="C459" s="90"/>
      <c r="D459" s="89" t="s">
        <v>622</v>
      </c>
      <c r="E459" s="88" t="s">
        <v>399</v>
      </c>
      <c r="F459" s="87" t="s">
        <v>623</v>
      </c>
      <c r="G459" s="64"/>
      <c r="H459" s="62"/>
      <c r="I459" s="64"/>
      <c r="J459" s="61"/>
      <c r="K459" s="64"/>
      <c r="L459" s="61"/>
    </row>
    <row r="460" spans="2:12" s="45" customFormat="1" ht="15" customHeight="1">
      <c r="B460" s="51"/>
      <c r="C460" s="52"/>
      <c r="D460" s="51" t="s">
        <v>622</v>
      </c>
      <c r="E460" s="50" t="s">
        <v>397</v>
      </c>
      <c r="F460" s="49" t="s">
        <v>621</v>
      </c>
      <c r="G460" s="60"/>
      <c r="H460" s="48"/>
      <c r="I460" s="64"/>
      <c r="J460" s="61"/>
      <c r="K460" s="64"/>
      <c r="L460" s="61"/>
    </row>
    <row r="461" spans="2:12" s="45" customFormat="1" ht="15" customHeight="1">
      <c r="B461" s="71" t="s">
        <v>617</v>
      </c>
      <c r="C461" s="72" t="s">
        <v>99</v>
      </c>
      <c r="D461" s="71" t="s">
        <v>617</v>
      </c>
      <c r="E461" s="70" t="s">
        <v>339</v>
      </c>
      <c r="F461" s="69" t="s">
        <v>620</v>
      </c>
      <c r="G461" s="73" t="s">
        <v>619</v>
      </c>
      <c r="H461" s="74" t="s">
        <v>618</v>
      </c>
      <c r="I461" s="64"/>
      <c r="J461" s="61"/>
      <c r="K461" s="64"/>
      <c r="L461" s="61"/>
    </row>
    <row r="462" spans="2:12" s="45" customFormat="1" ht="15" customHeight="1">
      <c r="B462" s="51" t="s">
        <v>617</v>
      </c>
      <c r="C462" s="52" t="s">
        <v>335</v>
      </c>
      <c r="D462" s="51" t="s">
        <v>617</v>
      </c>
      <c r="E462" s="50" t="s">
        <v>334</v>
      </c>
      <c r="F462" s="49" t="s">
        <v>616</v>
      </c>
      <c r="G462" s="60"/>
      <c r="H462" s="48"/>
      <c r="I462" s="60"/>
      <c r="J462" s="59"/>
      <c r="K462" s="60"/>
      <c r="L462" s="59"/>
    </row>
    <row r="463" spans="2:12" s="45" customFormat="1" ht="15" customHeight="1">
      <c r="B463" s="71" t="s">
        <v>611</v>
      </c>
      <c r="C463" s="72" t="s">
        <v>99</v>
      </c>
      <c r="D463" s="71" t="s">
        <v>611</v>
      </c>
      <c r="E463" s="70" t="s">
        <v>339</v>
      </c>
      <c r="F463" s="65" t="s">
        <v>615</v>
      </c>
      <c r="G463" s="73" t="s">
        <v>614</v>
      </c>
      <c r="H463" s="74" t="s">
        <v>612</v>
      </c>
      <c r="I463" s="64" t="s">
        <v>613</v>
      </c>
      <c r="J463" s="61" t="s">
        <v>612</v>
      </c>
      <c r="K463" s="73" t="s">
        <v>128</v>
      </c>
      <c r="L463" s="58" t="s">
        <v>30</v>
      </c>
    </row>
    <row r="464" spans="2:12" s="45" customFormat="1" ht="15" customHeight="1">
      <c r="B464" s="89" t="s">
        <v>611</v>
      </c>
      <c r="C464" s="90" t="s">
        <v>335</v>
      </c>
      <c r="D464" s="89" t="s">
        <v>611</v>
      </c>
      <c r="E464" s="88" t="s">
        <v>334</v>
      </c>
      <c r="F464" s="92" t="s">
        <v>610</v>
      </c>
      <c r="G464" s="64"/>
      <c r="H464" s="62"/>
      <c r="I464" s="64"/>
      <c r="J464" s="61"/>
      <c r="K464" s="64"/>
      <c r="L464" s="61"/>
    </row>
    <row r="465" spans="2:12" s="45" customFormat="1" ht="15" customHeight="1">
      <c r="B465" s="56" t="s">
        <v>609</v>
      </c>
      <c r="C465" s="57" t="s">
        <v>99</v>
      </c>
      <c r="D465" s="56" t="s">
        <v>609</v>
      </c>
      <c r="E465" s="55" t="s">
        <v>339</v>
      </c>
      <c r="F465" s="54" t="s">
        <v>608</v>
      </c>
      <c r="G465" s="113" t="s">
        <v>609</v>
      </c>
      <c r="H465" s="53" t="s">
        <v>608</v>
      </c>
      <c r="I465" s="86" t="s">
        <v>607</v>
      </c>
      <c r="J465" s="46" t="s">
        <v>606</v>
      </c>
      <c r="K465" s="64"/>
      <c r="L465" s="61"/>
    </row>
    <row r="466" spans="2:12" s="45" customFormat="1" ht="15" customHeight="1">
      <c r="B466" s="51" t="s">
        <v>605</v>
      </c>
      <c r="C466" s="52" t="s">
        <v>34</v>
      </c>
      <c r="D466" s="51" t="s">
        <v>605</v>
      </c>
      <c r="E466" s="50" t="s">
        <v>325</v>
      </c>
      <c r="F466" s="49" t="s">
        <v>604</v>
      </c>
      <c r="G466" s="112" t="s">
        <v>605</v>
      </c>
      <c r="H466" s="48" t="s">
        <v>604</v>
      </c>
      <c r="I466" s="86" t="s">
        <v>603</v>
      </c>
      <c r="J466" s="46" t="s">
        <v>602</v>
      </c>
      <c r="K466" s="60"/>
      <c r="L466" s="59"/>
    </row>
    <row r="467" spans="2:12" s="45" customFormat="1" ht="15" customHeight="1">
      <c r="B467" s="80" t="s">
        <v>601</v>
      </c>
      <c r="C467" s="81" t="s">
        <v>99</v>
      </c>
      <c r="D467" s="80" t="s">
        <v>601</v>
      </c>
      <c r="E467" s="79" t="s">
        <v>325</v>
      </c>
      <c r="F467" s="54" t="s">
        <v>599</v>
      </c>
      <c r="G467" s="64" t="s">
        <v>600</v>
      </c>
      <c r="H467" s="62" t="s">
        <v>599</v>
      </c>
      <c r="I467" s="64" t="s">
        <v>598</v>
      </c>
      <c r="J467" s="61" t="s">
        <v>597</v>
      </c>
      <c r="K467" s="73" t="s">
        <v>129</v>
      </c>
      <c r="L467" s="58" t="s">
        <v>173</v>
      </c>
    </row>
    <row r="468" spans="2:12" s="45" customFormat="1" ht="15" customHeight="1">
      <c r="B468" s="56" t="s">
        <v>596</v>
      </c>
      <c r="C468" s="57" t="s">
        <v>99</v>
      </c>
      <c r="D468" s="56" t="s">
        <v>596</v>
      </c>
      <c r="E468" s="55" t="s">
        <v>339</v>
      </c>
      <c r="F468" s="54" t="s">
        <v>594</v>
      </c>
      <c r="G468" s="86" t="s">
        <v>595</v>
      </c>
      <c r="H468" s="53" t="s">
        <v>594</v>
      </c>
      <c r="I468" s="64"/>
      <c r="J468" s="61"/>
      <c r="K468" s="64"/>
      <c r="L468" s="61"/>
    </row>
    <row r="469" spans="2:12" s="45" customFormat="1" ht="15" customHeight="1">
      <c r="B469" s="71" t="s">
        <v>588</v>
      </c>
      <c r="C469" s="72" t="s">
        <v>99</v>
      </c>
      <c r="D469" s="71" t="s">
        <v>588</v>
      </c>
      <c r="E469" s="70" t="s">
        <v>339</v>
      </c>
      <c r="F469" s="69" t="s">
        <v>593</v>
      </c>
      <c r="G469" s="64" t="s">
        <v>592</v>
      </c>
      <c r="H469" s="62" t="s">
        <v>591</v>
      </c>
      <c r="I469" s="73" t="s">
        <v>590</v>
      </c>
      <c r="J469" s="1221" t="s">
        <v>589</v>
      </c>
      <c r="K469" s="64"/>
      <c r="L469" s="61"/>
    </row>
    <row r="470" spans="2:12" s="45" customFormat="1" ht="15" customHeight="1">
      <c r="B470" s="51" t="s">
        <v>588</v>
      </c>
      <c r="C470" s="52" t="s">
        <v>335</v>
      </c>
      <c r="D470" s="51" t="s">
        <v>588</v>
      </c>
      <c r="E470" s="50" t="s">
        <v>334</v>
      </c>
      <c r="F470" s="63" t="s">
        <v>587</v>
      </c>
      <c r="G470" s="64"/>
      <c r="H470" s="62"/>
      <c r="I470" s="64"/>
      <c r="J470" s="1222"/>
      <c r="K470" s="64"/>
      <c r="L470" s="61"/>
    </row>
    <row r="471" spans="2:12" s="45" customFormat="1" ht="30" customHeight="1">
      <c r="B471" s="56" t="s">
        <v>586</v>
      </c>
      <c r="C471" s="57" t="s">
        <v>99</v>
      </c>
      <c r="D471" s="56" t="s">
        <v>586</v>
      </c>
      <c r="E471" s="55" t="s">
        <v>361</v>
      </c>
      <c r="F471" s="54" t="s">
        <v>585</v>
      </c>
      <c r="G471" s="86" t="s">
        <v>584</v>
      </c>
      <c r="H471" s="111" t="s">
        <v>583</v>
      </c>
      <c r="I471" s="60"/>
      <c r="J471" s="59"/>
      <c r="K471" s="60"/>
      <c r="L471" s="59"/>
    </row>
    <row r="472" spans="2:12" s="45" customFormat="1" ht="15" customHeight="1">
      <c r="B472" s="56" t="s">
        <v>582</v>
      </c>
      <c r="C472" s="57" t="s">
        <v>575</v>
      </c>
      <c r="D472" s="56" t="s">
        <v>582</v>
      </c>
      <c r="E472" s="55" t="s">
        <v>573</v>
      </c>
      <c r="F472" s="54" t="s">
        <v>581</v>
      </c>
      <c r="G472" s="86" t="s">
        <v>580</v>
      </c>
      <c r="H472" s="53" t="s">
        <v>579</v>
      </c>
      <c r="I472" s="73" t="s">
        <v>578</v>
      </c>
      <c r="J472" s="58" t="s">
        <v>577</v>
      </c>
      <c r="K472" s="73" t="s">
        <v>129</v>
      </c>
      <c r="L472" s="58" t="s">
        <v>576</v>
      </c>
    </row>
    <row r="473" spans="2:12" s="45" customFormat="1" ht="15" customHeight="1">
      <c r="B473" s="56" t="s">
        <v>574</v>
      </c>
      <c r="C473" s="57" t="s">
        <v>575</v>
      </c>
      <c r="D473" s="56" t="s">
        <v>574</v>
      </c>
      <c r="E473" s="55" t="s">
        <v>573</v>
      </c>
      <c r="F473" s="54" t="s">
        <v>572</v>
      </c>
      <c r="G473" s="64" t="s">
        <v>571</v>
      </c>
      <c r="H473" s="62" t="s">
        <v>570</v>
      </c>
      <c r="I473" s="64"/>
      <c r="J473" s="61"/>
      <c r="K473" s="64"/>
      <c r="L473" s="61"/>
    </row>
    <row r="474" spans="2:12" s="45" customFormat="1" ht="15" customHeight="1">
      <c r="B474" s="56" t="s">
        <v>569</v>
      </c>
      <c r="C474" s="57" t="s">
        <v>99</v>
      </c>
      <c r="D474" s="56" t="s">
        <v>569</v>
      </c>
      <c r="E474" s="55" t="s">
        <v>339</v>
      </c>
      <c r="F474" s="54" t="s">
        <v>567</v>
      </c>
      <c r="G474" s="86" t="s">
        <v>568</v>
      </c>
      <c r="H474" s="53" t="s">
        <v>567</v>
      </c>
      <c r="I474" s="73" t="s">
        <v>566</v>
      </c>
      <c r="J474" s="58" t="s">
        <v>565</v>
      </c>
      <c r="K474" s="64"/>
      <c r="L474" s="61"/>
    </row>
    <row r="475" spans="2:12" s="45" customFormat="1" ht="15" customHeight="1">
      <c r="B475" s="80" t="s">
        <v>561</v>
      </c>
      <c r="C475" s="81" t="s">
        <v>99</v>
      </c>
      <c r="D475" s="80"/>
      <c r="E475" s="79"/>
      <c r="F475" s="78" t="s">
        <v>563</v>
      </c>
      <c r="G475" s="64" t="s">
        <v>564</v>
      </c>
      <c r="H475" s="62" t="s">
        <v>563</v>
      </c>
      <c r="I475" s="64"/>
      <c r="J475" s="61"/>
      <c r="K475" s="64"/>
      <c r="L475" s="61"/>
    </row>
    <row r="476" spans="2:12" s="45" customFormat="1" ht="15" customHeight="1">
      <c r="B476" s="89"/>
      <c r="C476" s="90"/>
      <c r="D476" s="89" t="s">
        <v>561</v>
      </c>
      <c r="E476" s="88" t="s">
        <v>339</v>
      </c>
      <c r="F476" s="87" t="s">
        <v>562</v>
      </c>
      <c r="G476" s="64"/>
      <c r="H476" s="62"/>
      <c r="I476" s="64"/>
      <c r="J476" s="61"/>
      <c r="K476" s="64"/>
      <c r="L476" s="61"/>
    </row>
    <row r="477" spans="2:12" s="45" customFormat="1" ht="15" customHeight="1">
      <c r="B477" s="51"/>
      <c r="C477" s="52"/>
      <c r="D477" s="51" t="s">
        <v>561</v>
      </c>
      <c r="E477" s="50" t="s">
        <v>385</v>
      </c>
      <c r="F477" s="49" t="s">
        <v>560</v>
      </c>
      <c r="G477" s="64"/>
      <c r="H477" s="62"/>
      <c r="I477" s="64"/>
      <c r="J477" s="61"/>
      <c r="K477" s="64"/>
      <c r="L477" s="61"/>
    </row>
    <row r="478" spans="2:12" s="45" customFormat="1" ht="15" customHeight="1">
      <c r="B478" s="56" t="s">
        <v>559</v>
      </c>
      <c r="C478" s="57" t="s">
        <v>99</v>
      </c>
      <c r="D478" s="56" t="s">
        <v>559</v>
      </c>
      <c r="E478" s="55" t="s">
        <v>339</v>
      </c>
      <c r="F478" s="54" t="s">
        <v>557</v>
      </c>
      <c r="G478" s="86" t="s">
        <v>558</v>
      </c>
      <c r="H478" s="53" t="s">
        <v>557</v>
      </c>
      <c r="I478" s="60"/>
      <c r="J478" s="59"/>
      <c r="K478" s="64"/>
      <c r="L478" s="61"/>
    </row>
    <row r="479" spans="2:12" s="45" customFormat="1" ht="15" customHeight="1">
      <c r="B479" s="80" t="s">
        <v>554</v>
      </c>
      <c r="C479" s="81" t="s">
        <v>99</v>
      </c>
      <c r="D479" s="80"/>
      <c r="E479" s="79"/>
      <c r="F479" s="78" t="s">
        <v>555</v>
      </c>
      <c r="G479" s="64" t="s">
        <v>550</v>
      </c>
      <c r="H479" s="62" t="s">
        <v>555</v>
      </c>
      <c r="I479" s="64" t="s">
        <v>556</v>
      </c>
      <c r="J479" s="61" t="s">
        <v>555</v>
      </c>
      <c r="K479" s="64"/>
      <c r="L479" s="61"/>
    </row>
    <row r="480" spans="2:12" s="45" customFormat="1" ht="15" customHeight="1">
      <c r="B480" s="89"/>
      <c r="C480" s="90"/>
      <c r="D480" s="89" t="s">
        <v>554</v>
      </c>
      <c r="E480" s="88" t="s">
        <v>339</v>
      </c>
      <c r="F480" s="87" t="s">
        <v>553</v>
      </c>
      <c r="G480" s="64"/>
      <c r="H480" s="62"/>
      <c r="I480" s="64"/>
      <c r="J480" s="61"/>
      <c r="K480" s="64"/>
      <c r="L480" s="61"/>
    </row>
    <row r="481" spans="2:12" s="45" customFormat="1" ht="15" customHeight="1">
      <c r="B481" s="89"/>
      <c r="C481" s="90"/>
      <c r="D481" s="89" t="s">
        <v>550</v>
      </c>
      <c r="E481" s="88" t="s">
        <v>385</v>
      </c>
      <c r="F481" s="87" t="s">
        <v>552</v>
      </c>
      <c r="G481" s="64"/>
      <c r="H481" s="62"/>
      <c r="I481" s="64"/>
      <c r="J481" s="61"/>
      <c r="K481" s="64"/>
      <c r="L481" s="61"/>
    </row>
    <row r="482" spans="2:12" s="45" customFormat="1" ht="15" customHeight="1">
      <c r="B482" s="89"/>
      <c r="C482" s="90"/>
      <c r="D482" s="89" t="s">
        <v>550</v>
      </c>
      <c r="E482" s="88" t="s">
        <v>399</v>
      </c>
      <c r="F482" s="87" t="s">
        <v>551</v>
      </c>
      <c r="G482" s="64"/>
      <c r="H482" s="62"/>
      <c r="I482" s="64"/>
      <c r="J482" s="61"/>
      <c r="K482" s="64"/>
      <c r="L482" s="61"/>
    </row>
    <row r="483" spans="2:12" s="45" customFormat="1" ht="15" customHeight="1">
      <c r="B483" s="51"/>
      <c r="C483" s="52"/>
      <c r="D483" s="51" t="s">
        <v>550</v>
      </c>
      <c r="E483" s="50" t="s">
        <v>397</v>
      </c>
      <c r="F483" s="49" t="s">
        <v>549</v>
      </c>
      <c r="G483" s="64"/>
      <c r="H483" s="62"/>
      <c r="I483" s="64"/>
      <c r="J483" s="61"/>
      <c r="K483" s="64"/>
      <c r="L483" s="61"/>
    </row>
    <row r="484" spans="2:12" s="45" customFormat="1" ht="15" customHeight="1">
      <c r="B484" s="56" t="s">
        <v>548</v>
      </c>
      <c r="C484" s="57" t="s">
        <v>99</v>
      </c>
      <c r="D484" s="56" t="s">
        <v>548</v>
      </c>
      <c r="E484" s="55" t="s">
        <v>339</v>
      </c>
      <c r="F484" s="54" t="s">
        <v>547</v>
      </c>
      <c r="G484" s="86" t="s">
        <v>546</v>
      </c>
      <c r="H484" s="53" t="s">
        <v>544</v>
      </c>
      <c r="I484" s="86" t="s">
        <v>545</v>
      </c>
      <c r="J484" s="46" t="s">
        <v>544</v>
      </c>
      <c r="K484" s="64"/>
      <c r="L484" s="61"/>
    </row>
    <row r="485" spans="2:12" s="45" customFormat="1" ht="15" customHeight="1">
      <c r="B485" s="56" t="s">
        <v>543</v>
      </c>
      <c r="C485" s="57" t="s">
        <v>99</v>
      </c>
      <c r="D485" s="56" t="s">
        <v>543</v>
      </c>
      <c r="E485" s="55" t="s">
        <v>339</v>
      </c>
      <c r="F485" s="54" t="s">
        <v>540</v>
      </c>
      <c r="G485" s="64" t="s">
        <v>542</v>
      </c>
      <c r="H485" s="62" t="s">
        <v>540</v>
      </c>
      <c r="I485" s="86" t="s">
        <v>541</v>
      </c>
      <c r="J485" s="46" t="s">
        <v>540</v>
      </c>
      <c r="K485" s="64"/>
      <c r="L485" s="61"/>
    </row>
    <row r="486" spans="2:12" s="45" customFormat="1" ht="15" customHeight="1">
      <c r="B486" s="56" t="s">
        <v>539</v>
      </c>
      <c r="C486" s="57" t="s">
        <v>99</v>
      </c>
      <c r="D486" s="56" t="s">
        <v>539</v>
      </c>
      <c r="E486" s="55" t="s">
        <v>339</v>
      </c>
      <c r="F486" s="54" t="s">
        <v>537</v>
      </c>
      <c r="G486" s="86" t="s">
        <v>538</v>
      </c>
      <c r="H486" s="53" t="s">
        <v>537</v>
      </c>
      <c r="I486" s="73" t="s">
        <v>536</v>
      </c>
      <c r="J486" s="58" t="s">
        <v>535</v>
      </c>
      <c r="K486" s="64"/>
      <c r="L486" s="61"/>
    </row>
    <row r="487" spans="2:12" s="45" customFormat="1" ht="15" customHeight="1">
      <c r="B487" s="71" t="s">
        <v>526</v>
      </c>
      <c r="C487" s="72" t="s">
        <v>99</v>
      </c>
      <c r="D487" s="71" t="s">
        <v>526</v>
      </c>
      <c r="E487" s="70" t="s">
        <v>339</v>
      </c>
      <c r="F487" s="69" t="s">
        <v>534</v>
      </c>
      <c r="G487" s="64" t="s">
        <v>526</v>
      </c>
      <c r="H487" s="1221" t="s">
        <v>533</v>
      </c>
      <c r="I487" s="64"/>
      <c r="J487" s="61"/>
      <c r="K487" s="64"/>
      <c r="L487" s="61"/>
    </row>
    <row r="488" spans="2:12" s="45" customFormat="1" ht="15" customHeight="1">
      <c r="B488" s="67" t="s">
        <v>526</v>
      </c>
      <c r="C488" s="68" t="s">
        <v>335</v>
      </c>
      <c r="D488" s="67" t="s">
        <v>526</v>
      </c>
      <c r="E488" s="66" t="s">
        <v>334</v>
      </c>
      <c r="F488" s="65" t="s">
        <v>532</v>
      </c>
      <c r="G488" s="64"/>
      <c r="H488" s="1222"/>
      <c r="I488" s="64"/>
      <c r="J488" s="61"/>
      <c r="K488" s="64"/>
      <c r="L488" s="61"/>
    </row>
    <row r="489" spans="2:12" s="45" customFormat="1" ht="15" customHeight="1">
      <c r="B489" s="67" t="s">
        <v>526</v>
      </c>
      <c r="C489" s="68" t="s">
        <v>349</v>
      </c>
      <c r="D489" s="67" t="s">
        <v>526</v>
      </c>
      <c r="E489" s="66" t="s">
        <v>348</v>
      </c>
      <c r="F489" s="65" t="s">
        <v>531</v>
      </c>
      <c r="G489" s="64"/>
      <c r="H489" s="62"/>
      <c r="I489" s="64"/>
      <c r="J489" s="61"/>
      <c r="K489" s="64"/>
      <c r="L489" s="61"/>
    </row>
    <row r="490" spans="2:12" s="45" customFormat="1" ht="15" customHeight="1">
      <c r="B490" s="67" t="s">
        <v>526</v>
      </c>
      <c r="C490" s="68" t="s">
        <v>346</v>
      </c>
      <c r="D490" s="67" t="s">
        <v>526</v>
      </c>
      <c r="E490" s="66" t="s">
        <v>345</v>
      </c>
      <c r="F490" s="65" t="s">
        <v>530</v>
      </c>
      <c r="G490" s="64"/>
      <c r="H490" s="62"/>
      <c r="I490" s="64"/>
      <c r="J490" s="61"/>
      <c r="K490" s="64"/>
      <c r="L490" s="61"/>
    </row>
    <row r="491" spans="2:12" s="45" customFormat="1" ht="15" customHeight="1">
      <c r="B491" s="67" t="s">
        <v>526</v>
      </c>
      <c r="C491" s="68" t="s">
        <v>453</v>
      </c>
      <c r="D491" s="67" t="s">
        <v>526</v>
      </c>
      <c r="E491" s="66" t="s">
        <v>452</v>
      </c>
      <c r="F491" s="65" t="s">
        <v>529</v>
      </c>
      <c r="G491" s="64"/>
      <c r="H491" s="62"/>
      <c r="I491" s="64"/>
      <c r="J491" s="61"/>
      <c r="K491" s="64"/>
      <c r="L491" s="61"/>
    </row>
    <row r="492" spans="2:12" s="45" customFormat="1" ht="15" customHeight="1">
      <c r="B492" s="67" t="s">
        <v>526</v>
      </c>
      <c r="C492" s="68" t="s">
        <v>100</v>
      </c>
      <c r="D492" s="67" t="s">
        <v>526</v>
      </c>
      <c r="E492" s="66" t="s">
        <v>449</v>
      </c>
      <c r="F492" s="65" t="s">
        <v>528</v>
      </c>
      <c r="G492" s="64"/>
      <c r="H492" s="62"/>
      <c r="I492" s="64"/>
      <c r="J492" s="61"/>
      <c r="K492" s="64"/>
      <c r="L492" s="61"/>
    </row>
    <row r="493" spans="2:12" s="45" customFormat="1" ht="15" customHeight="1">
      <c r="B493" s="67" t="s">
        <v>526</v>
      </c>
      <c r="C493" s="68" t="s">
        <v>527</v>
      </c>
      <c r="D493" s="67" t="s">
        <v>526</v>
      </c>
      <c r="E493" s="66" t="s">
        <v>525</v>
      </c>
      <c r="F493" s="65" t="s">
        <v>524</v>
      </c>
      <c r="G493" s="64"/>
      <c r="H493" s="62"/>
      <c r="I493" s="64"/>
      <c r="J493" s="61"/>
      <c r="K493" s="64"/>
      <c r="L493" s="61"/>
    </row>
    <row r="494" spans="2:12" s="45" customFormat="1" ht="15" customHeight="1">
      <c r="B494" s="51" t="s">
        <v>523</v>
      </c>
      <c r="C494" s="52" t="s">
        <v>312</v>
      </c>
      <c r="D494" s="51" t="s">
        <v>523</v>
      </c>
      <c r="E494" s="50" t="s">
        <v>310</v>
      </c>
      <c r="F494" s="63" t="s">
        <v>522</v>
      </c>
      <c r="G494" s="64"/>
      <c r="H494" s="62"/>
      <c r="I494" s="64"/>
      <c r="J494" s="61"/>
      <c r="K494" s="64"/>
      <c r="L494" s="61"/>
    </row>
    <row r="495" spans="2:12" s="45" customFormat="1" ht="15" customHeight="1">
      <c r="B495" s="80" t="s">
        <v>521</v>
      </c>
      <c r="C495" s="81" t="s">
        <v>99</v>
      </c>
      <c r="D495" s="80" t="s">
        <v>521</v>
      </c>
      <c r="E495" s="79" t="s">
        <v>339</v>
      </c>
      <c r="F495" s="87" t="s">
        <v>520</v>
      </c>
      <c r="G495" s="86" t="s">
        <v>519</v>
      </c>
      <c r="H495" s="53" t="s">
        <v>517</v>
      </c>
      <c r="I495" s="86" t="s">
        <v>518</v>
      </c>
      <c r="J495" s="46" t="s">
        <v>517</v>
      </c>
      <c r="K495" s="60"/>
      <c r="L495" s="59"/>
    </row>
    <row r="496" spans="2:12" s="45" customFormat="1" ht="15" customHeight="1">
      <c r="B496" s="71" t="s">
        <v>510</v>
      </c>
      <c r="C496" s="72" t="s">
        <v>362</v>
      </c>
      <c r="D496" s="71" t="s">
        <v>510</v>
      </c>
      <c r="E496" s="70" t="s">
        <v>361</v>
      </c>
      <c r="F496" s="69" t="s">
        <v>516</v>
      </c>
      <c r="G496" s="64" t="s">
        <v>515</v>
      </c>
      <c r="H496" s="62" t="s">
        <v>514</v>
      </c>
      <c r="I496" s="64" t="s">
        <v>513</v>
      </c>
      <c r="J496" s="61" t="s">
        <v>142</v>
      </c>
      <c r="K496" s="64" t="s">
        <v>130</v>
      </c>
      <c r="L496" s="61" t="s">
        <v>174</v>
      </c>
    </row>
    <row r="497" spans="2:12" s="45" customFormat="1" ht="15" customHeight="1">
      <c r="B497" s="67" t="s">
        <v>512</v>
      </c>
      <c r="C497" s="68" t="s">
        <v>335</v>
      </c>
      <c r="D497" s="67" t="s">
        <v>512</v>
      </c>
      <c r="E497" s="66" t="s">
        <v>334</v>
      </c>
      <c r="F497" s="65" t="s">
        <v>511</v>
      </c>
      <c r="G497" s="64"/>
      <c r="H497" s="62"/>
      <c r="I497" s="64"/>
      <c r="J497" s="61"/>
      <c r="K497" s="64"/>
      <c r="L497" s="61"/>
    </row>
    <row r="498" spans="2:12" s="45" customFormat="1" ht="15" customHeight="1">
      <c r="B498" s="76" t="s">
        <v>510</v>
      </c>
      <c r="C498" s="77" t="s">
        <v>425</v>
      </c>
      <c r="D498" s="76" t="s">
        <v>510</v>
      </c>
      <c r="E498" s="75" t="s">
        <v>424</v>
      </c>
      <c r="F498" s="63" t="s">
        <v>509</v>
      </c>
      <c r="G498" s="64"/>
      <c r="H498" s="62"/>
      <c r="I498" s="64"/>
      <c r="J498" s="61"/>
      <c r="K498" s="64"/>
      <c r="L498" s="61"/>
    </row>
    <row r="499" spans="2:12" s="45" customFormat="1" ht="15" customHeight="1">
      <c r="B499" s="71" t="s">
        <v>503</v>
      </c>
      <c r="C499" s="72" t="s">
        <v>99</v>
      </c>
      <c r="D499" s="71" t="s">
        <v>503</v>
      </c>
      <c r="E499" s="70" t="s">
        <v>339</v>
      </c>
      <c r="F499" s="69" t="s">
        <v>508</v>
      </c>
      <c r="G499" s="73" t="s">
        <v>507</v>
      </c>
      <c r="H499" s="74" t="s">
        <v>505</v>
      </c>
      <c r="I499" s="73" t="s">
        <v>506</v>
      </c>
      <c r="J499" s="58" t="s">
        <v>505</v>
      </c>
      <c r="K499" s="64"/>
      <c r="L499" s="61"/>
    </row>
    <row r="500" spans="2:12" s="45" customFormat="1" ht="15" customHeight="1">
      <c r="B500" s="67" t="s">
        <v>503</v>
      </c>
      <c r="C500" s="68" t="s">
        <v>335</v>
      </c>
      <c r="D500" s="67" t="s">
        <v>503</v>
      </c>
      <c r="E500" s="66" t="s">
        <v>334</v>
      </c>
      <c r="F500" s="65" t="s">
        <v>504</v>
      </c>
      <c r="G500" s="64"/>
      <c r="H500" s="62"/>
      <c r="I500" s="64"/>
      <c r="J500" s="61"/>
      <c r="K500" s="64"/>
      <c r="L500" s="61"/>
    </row>
    <row r="501" spans="2:12" s="45" customFormat="1" ht="15" customHeight="1">
      <c r="B501" s="51" t="s">
        <v>503</v>
      </c>
      <c r="C501" s="52" t="s">
        <v>349</v>
      </c>
      <c r="D501" s="51" t="s">
        <v>503</v>
      </c>
      <c r="E501" s="50" t="s">
        <v>348</v>
      </c>
      <c r="F501" s="63" t="s">
        <v>502</v>
      </c>
      <c r="G501" s="60"/>
      <c r="H501" s="48"/>
      <c r="I501" s="60"/>
      <c r="J501" s="59"/>
      <c r="K501" s="64"/>
      <c r="L501" s="61"/>
    </row>
    <row r="502" spans="2:12" s="45" customFormat="1" ht="15" customHeight="1">
      <c r="B502" s="80" t="s">
        <v>496</v>
      </c>
      <c r="C502" s="81" t="s">
        <v>34</v>
      </c>
      <c r="D502" s="80"/>
      <c r="E502" s="110"/>
      <c r="F502" s="92" t="s">
        <v>501</v>
      </c>
      <c r="G502" s="64" t="s">
        <v>500</v>
      </c>
      <c r="H502" s="62" t="s">
        <v>498</v>
      </c>
      <c r="I502" s="64" t="s">
        <v>499</v>
      </c>
      <c r="J502" s="61" t="s">
        <v>498</v>
      </c>
      <c r="K502" s="64"/>
      <c r="L502" s="61"/>
    </row>
    <row r="503" spans="2:12" s="45" customFormat="1" ht="15" customHeight="1">
      <c r="B503" s="89"/>
      <c r="C503" s="90"/>
      <c r="D503" s="89" t="s">
        <v>496</v>
      </c>
      <c r="E503" s="109" t="s">
        <v>325</v>
      </c>
      <c r="F503" s="87" t="s">
        <v>497</v>
      </c>
      <c r="G503" s="64"/>
      <c r="H503" s="62"/>
      <c r="I503" s="64"/>
      <c r="J503" s="61"/>
      <c r="K503" s="64"/>
      <c r="L503" s="61"/>
    </row>
    <row r="504" spans="2:12" s="45" customFormat="1" ht="15" customHeight="1">
      <c r="B504" s="51"/>
      <c r="C504" s="52"/>
      <c r="D504" s="51" t="s">
        <v>496</v>
      </c>
      <c r="E504" s="108" t="s">
        <v>495</v>
      </c>
      <c r="F504" s="91" t="s">
        <v>494</v>
      </c>
      <c r="G504" s="64"/>
      <c r="H504" s="62"/>
      <c r="I504" s="64"/>
      <c r="J504" s="61"/>
      <c r="K504" s="64"/>
      <c r="L504" s="61"/>
    </row>
    <row r="505" spans="2:12" s="45" customFormat="1" ht="24.75" customHeight="1">
      <c r="B505" s="106" t="s">
        <v>493</v>
      </c>
      <c r="C505" s="107" t="s">
        <v>34</v>
      </c>
      <c r="D505" s="106" t="s">
        <v>493</v>
      </c>
      <c r="E505" s="105" t="s">
        <v>325</v>
      </c>
      <c r="F505" s="104" t="s">
        <v>492</v>
      </c>
      <c r="G505" s="103" t="s">
        <v>491</v>
      </c>
      <c r="H505" s="102" t="s">
        <v>489</v>
      </c>
      <c r="I505" s="103" t="s">
        <v>490</v>
      </c>
      <c r="J505" s="102" t="s">
        <v>489</v>
      </c>
      <c r="K505" s="64"/>
      <c r="L505" s="61"/>
    </row>
    <row r="506" spans="2:12" s="45" customFormat="1" ht="15" customHeight="1">
      <c r="B506" s="71" t="s">
        <v>483</v>
      </c>
      <c r="C506" s="101" t="s">
        <v>34</v>
      </c>
      <c r="D506" s="71" t="s">
        <v>483</v>
      </c>
      <c r="E506" s="100" t="s">
        <v>325</v>
      </c>
      <c r="F506" s="69" t="s">
        <v>488</v>
      </c>
      <c r="G506" s="64" t="s">
        <v>487</v>
      </c>
      <c r="H506" s="1221" t="s">
        <v>485</v>
      </c>
      <c r="I506" s="64" t="s">
        <v>486</v>
      </c>
      <c r="J506" s="1221" t="s">
        <v>485</v>
      </c>
      <c r="K506" s="64"/>
      <c r="L506" s="61"/>
    </row>
    <row r="507" spans="2:12" s="45" customFormat="1" ht="15" customHeight="1">
      <c r="B507" s="67" t="s">
        <v>483</v>
      </c>
      <c r="C507" s="99" t="s">
        <v>321</v>
      </c>
      <c r="D507" s="67" t="s">
        <v>483</v>
      </c>
      <c r="E507" s="82" t="s">
        <v>320</v>
      </c>
      <c r="F507" s="65" t="s">
        <v>484</v>
      </c>
      <c r="G507" s="64"/>
      <c r="H507" s="1222"/>
      <c r="I507" s="64"/>
      <c r="J507" s="1222"/>
      <c r="K507" s="64"/>
      <c r="L507" s="61"/>
    </row>
    <row r="508" spans="2:12" s="45" customFormat="1" ht="15" customHeight="1">
      <c r="B508" s="76" t="s">
        <v>483</v>
      </c>
      <c r="C508" s="98" t="s">
        <v>318</v>
      </c>
      <c r="D508" s="76" t="s">
        <v>483</v>
      </c>
      <c r="E508" s="97" t="s">
        <v>317</v>
      </c>
      <c r="F508" s="63" t="s">
        <v>482</v>
      </c>
      <c r="G508" s="64"/>
      <c r="H508" s="62"/>
      <c r="I508" s="64"/>
      <c r="J508" s="61"/>
      <c r="K508" s="64"/>
      <c r="L508" s="61"/>
    </row>
    <row r="509" spans="2:12" s="45" customFormat="1" ht="15" customHeight="1">
      <c r="B509" s="51" t="s">
        <v>480</v>
      </c>
      <c r="C509" s="52" t="s">
        <v>99</v>
      </c>
      <c r="D509" s="51" t="s">
        <v>480</v>
      </c>
      <c r="E509" s="50" t="s">
        <v>339</v>
      </c>
      <c r="F509" s="49" t="s">
        <v>481</v>
      </c>
      <c r="G509" s="73" t="s">
        <v>480</v>
      </c>
      <c r="H509" s="74" t="s">
        <v>479</v>
      </c>
      <c r="I509" s="73" t="s">
        <v>478</v>
      </c>
      <c r="J509" s="58" t="s">
        <v>14</v>
      </c>
      <c r="K509" s="73" t="s">
        <v>131</v>
      </c>
      <c r="L509" s="58" t="s">
        <v>14</v>
      </c>
    </row>
    <row r="510" spans="2:12" s="45" customFormat="1" ht="15" customHeight="1">
      <c r="B510" s="56" t="s">
        <v>476</v>
      </c>
      <c r="C510" s="57" t="s">
        <v>99</v>
      </c>
      <c r="D510" s="56" t="s">
        <v>476</v>
      </c>
      <c r="E510" s="55" t="s">
        <v>339</v>
      </c>
      <c r="F510" s="49" t="s">
        <v>477</v>
      </c>
      <c r="G510" s="86" t="s">
        <v>476</v>
      </c>
      <c r="H510" s="53" t="s">
        <v>475</v>
      </c>
      <c r="I510" s="60"/>
      <c r="J510" s="59"/>
      <c r="K510" s="60"/>
      <c r="L510" s="59"/>
    </row>
    <row r="511" spans="2:12" s="45" customFormat="1" ht="15" customHeight="1">
      <c r="B511" s="71" t="s">
        <v>471</v>
      </c>
      <c r="C511" s="72" t="s">
        <v>99</v>
      </c>
      <c r="D511" s="71" t="s">
        <v>471</v>
      </c>
      <c r="E511" s="70" t="s">
        <v>339</v>
      </c>
      <c r="F511" s="69" t="s">
        <v>474</v>
      </c>
      <c r="G511" s="73" t="s">
        <v>468</v>
      </c>
      <c r="H511" s="74" t="s">
        <v>473</v>
      </c>
      <c r="I511" s="64" t="s">
        <v>472</v>
      </c>
      <c r="J511" s="61" t="s">
        <v>143</v>
      </c>
      <c r="K511" s="73" t="s">
        <v>132</v>
      </c>
      <c r="L511" s="58" t="s">
        <v>31</v>
      </c>
    </row>
    <row r="512" spans="2:12" s="45" customFormat="1" ht="15" customHeight="1">
      <c r="B512" s="89" t="s">
        <v>471</v>
      </c>
      <c r="C512" s="90" t="s">
        <v>335</v>
      </c>
      <c r="D512" s="89" t="s">
        <v>471</v>
      </c>
      <c r="E512" s="88" t="s">
        <v>334</v>
      </c>
      <c r="F512" s="92" t="s">
        <v>470</v>
      </c>
      <c r="G512" s="64"/>
      <c r="H512" s="62"/>
      <c r="I512" s="64"/>
      <c r="J512" s="61"/>
      <c r="K512" s="64"/>
      <c r="L512" s="61"/>
    </row>
    <row r="513" spans="2:12" s="45" customFormat="1" ht="15" customHeight="1">
      <c r="B513" s="67" t="s">
        <v>468</v>
      </c>
      <c r="C513" s="68" t="s">
        <v>425</v>
      </c>
      <c r="D513" s="67" t="s">
        <v>468</v>
      </c>
      <c r="E513" s="66" t="s">
        <v>424</v>
      </c>
      <c r="F513" s="65" t="s">
        <v>469</v>
      </c>
      <c r="G513" s="64"/>
      <c r="H513" s="62"/>
      <c r="I513" s="64"/>
      <c r="J513" s="61"/>
      <c r="K513" s="64"/>
      <c r="L513" s="61"/>
    </row>
    <row r="514" spans="2:12" s="45" customFormat="1" ht="15" customHeight="1">
      <c r="B514" s="76" t="s">
        <v>468</v>
      </c>
      <c r="C514" s="77" t="s">
        <v>439</v>
      </c>
      <c r="D514" s="76" t="s">
        <v>468</v>
      </c>
      <c r="E514" s="75" t="s">
        <v>437</v>
      </c>
      <c r="F514" s="63" t="s">
        <v>467</v>
      </c>
      <c r="G514" s="60"/>
      <c r="H514" s="48"/>
      <c r="I514" s="64"/>
      <c r="J514" s="61"/>
      <c r="K514" s="64"/>
      <c r="L514" s="61"/>
    </row>
    <row r="515" spans="2:12" s="45" customFormat="1" ht="15" customHeight="1">
      <c r="B515" s="71" t="s">
        <v>462</v>
      </c>
      <c r="C515" s="72" t="s">
        <v>99</v>
      </c>
      <c r="D515" s="71" t="s">
        <v>462</v>
      </c>
      <c r="E515" s="70" t="s">
        <v>339</v>
      </c>
      <c r="F515" s="69" t="s">
        <v>466</v>
      </c>
      <c r="G515" s="73" t="s">
        <v>462</v>
      </c>
      <c r="H515" s="74" t="s">
        <v>465</v>
      </c>
      <c r="I515" s="64"/>
      <c r="J515" s="61"/>
      <c r="K515" s="64"/>
      <c r="L515" s="61"/>
    </row>
    <row r="516" spans="2:12" s="45" customFormat="1" ht="15" customHeight="1">
      <c r="B516" s="67" t="s">
        <v>462</v>
      </c>
      <c r="C516" s="68" t="s">
        <v>335</v>
      </c>
      <c r="D516" s="67" t="s">
        <v>462</v>
      </c>
      <c r="E516" s="66" t="s">
        <v>334</v>
      </c>
      <c r="F516" s="65" t="s">
        <v>464</v>
      </c>
      <c r="G516" s="64"/>
      <c r="H516" s="62"/>
      <c r="I516" s="64"/>
      <c r="J516" s="61"/>
      <c r="K516" s="64"/>
      <c r="L516" s="61"/>
    </row>
    <row r="517" spans="2:12" s="45" customFormat="1" ht="15" customHeight="1">
      <c r="B517" s="67" t="s">
        <v>462</v>
      </c>
      <c r="C517" s="68" t="s">
        <v>349</v>
      </c>
      <c r="D517" s="67" t="s">
        <v>462</v>
      </c>
      <c r="E517" s="66" t="s">
        <v>348</v>
      </c>
      <c r="F517" s="65" t="s">
        <v>463</v>
      </c>
      <c r="G517" s="64"/>
      <c r="H517" s="62"/>
      <c r="I517" s="64"/>
      <c r="J517" s="61"/>
      <c r="K517" s="64"/>
      <c r="L517" s="61"/>
    </row>
    <row r="518" spans="2:12" s="45" customFormat="1" ht="15" customHeight="1">
      <c r="B518" s="51" t="s">
        <v>462</v>
      </c>
      <c r="C518" s="52" t="s">
        <v>346</v>
      </c>
      <c r="D518" s="51" t="s">
        <v>462</v>
      </c>
      <c r="E518" s="50" t="s">
        <v>345</v>
      </c>
      <c r="F518" s="63" t="s">
        <v>461</v>
      </c>
      <c r="G518" s="60"/>
      <c r="H518" s="48"/>
      <c r="I518" s="64"/>
      <c r="J518" s="61"/>
      <c r="K518" s="64"/>
      <c r="L518" s="61"/>
    </row>
    <row r="519" spans="2:12" s="45" customFormat="1" ht="15" customHeight="1">
      <c r="B519" s="71" t="s">
        <v>450</v>
      </c>
      <c r="C519" s="72" t="s">
        <v>99</v>
      </c>
      <c r="D519" s="71" t="s">
        <v>450</v>
      </c>
      <c r="E519" s="70" t="s">
        <v>339</v>
      </c>
      <c r="F519" s="69" t="s">
        <v>460</v>
      </c>
      <c r="G519" s="73" t="s">
        <v>450</v>
      </c>
      <c r="H519" s="74" t="s">
        <v>459</v>
      </c>
      <c r="I519" s="96" t="s">
        <v>458</v>
      </c>
      <c r="J519" s="58" t="s">
        <v>457</v>
      </c>
      <c r="K519" s="64"/>
      <c r="L519" s="61"/>
    </row>
    <row r="520" spans="2:12" s="45" customFormat="1" ht="15" customHeight="1">
      <c r="B520" s="67" t="s">
        <v>450</v>
      </c>
      <c r="C520" s="68" t="s">
        <v>335</v>
      </c>
      <c r="D520" s="67" t="s">
        <v>450</v>
      </c>
      <c r="E520" s="66" t="s">
        <v>334</v>
      </c>
      <c r="F520" s="65" t="s">
        <v>456</v>
      </c>
      <c r="G520" s="64"/>
      <c r="H520" s="62"/>
      <c r="I520" s="64"/>
      <c r="J520" s="61"/>
      <c r="K520" s="64"/>
      <c r="L520" s="61"/>
    </row>
    <row r="521" spans="2:12" s="45" customFormat="1" ht="15" customHeight="1">
      <c r="B521" s="67" t="s">
        <v>450</v>
      </c>
      <c r="C521" s="68" t="s">
        <v>349</v>
      </c>
      <c r="D521" s="67" t="s">
        <v>450</v>
      </c>
      <c r="E521" s="66" t="s">
        <v>348</v>
      </c>
      <c r="F521" s="65" t="s">
        <v>455</v>
      </c>
      <c r="G521" s="64"/>
      <c r="H521" s="62"/>
      <c r="I521" s="64"/>
      <c r="J521" s="61"/>
      <c r="K521" s="64"/>
      <c r="L521" s="61"/>
    </row>
    <row r="522" spans="2:12" s="45" customFormat="1" ht="15" customHeight="1">
      <c r="B522" s="67" t="s">
        <v>450</v>
      </c>
      <c r="C522" s="68" t="s">
        <v>346</v>
      </c>
      <c r="D522" s="67" t="s">
        <v>450</v>
      </c>
      <c r="E522" s="66" t="s">
        <v>345</v>
      </c>
      <c r="F522" s="65" t="s">
        <v>454</v>
      </c>
      <c r="G522" s="64"/>
      <c r="H522" s="62"/>
      <c r="I522" s="64"/>
      <c r="J522" s="61"/>
      <c r="K522" s="64"/>
      <c r="L522" s="61"/>
    </row>
    <row r="523" spans="2:12" s="45" customFormat="1" ht="15" customHeight="1">
      <c r="B523" s="67" t="s">
        <v>450</v>
      </c>
      <c r="C523" s="68" t="s">
        <v>453</v>
      </c>
      <c r="D523" s="67" t="s">
        <v>450</v>
      </c>
      <c r="E523" s="66" t="s">
        <v>452</v>
      </c>
      <c r="F523" s="65" t="s">
        <v>451</v>
      </c>
      <c r="G523" s="64"/>
      <c r="H523" s="62"/>
      <c r="I523" s="64"/>
      <c r="J523" s="61"/>
      <c r="K523" s="64"/>
      <c r="L523" s="61"/>
    </row>
    <row r="524" spans="2:12" s="45" customFormat="1" ht="15" customHeight="1">
      <c r="B524" s="51" t="s">
        <v>450</v>
      </c>
      <c r="C524" s="52" t="s">
        <v>100</v>
      </c>
      <c r="D524" s="51" t="s">
        <v>450</v>
      </c>
      <c r="E524" s="50" t="s">
        <v>449</v>
      </c>
      <c r="F524" s="63" t="s">
        <v>448</v>
      </c>
      <c r="G524" s="60"/>
      <c r="H524" s="48"/>
      <c r="I524" s="64"/>
      <c r="J524" s="61"/>
      <c r="K524" s="64"/>
      <c r="L524" s="61"/>
    </row>
    <row r="525" spans="2:12" s="45" customFormat="1" ht="15" customHeight="1">
      <c r="B525" s="56" t="s">
        <v>447</v>
      </c>
      <c r="C525" s="57" t="s">
        <v>99</v>
      </c>
      <c r="D525" s="56" t="s">
        <v>447</v>
      </c>
      <c r="E525" s="55" t="s">
        <v>339</v>
      </c>
      <c r="F525" s="49" t="s">
        <v>445</v>
      </c>
      <c r="G525" s="64" t="s">
        <v>446</v>
      </c>
      <c r="H525" s="62" t="s">
        <v>445</v>
      </c>
      <c r="I525" s="64"/>
      <c r="J525" s="61"/>
      <c r="K525" s="60"/>
      <c r="L525" s="59"/>
    </row>
    <row r="526" spans="2:12" s="45" customFormat="1" ht="15" customHeight="1">
      <c r="B526" s="71" t="s">
        <v>435</v>
      </c>
      <c r="C526" s="72" t="s">
        <v>99</v>
      </c>
      <c r="D526" s="71" t="s">
        <v>435</v>
      </c>
      <c r="E526" s="70" t="s">
        <v>339</v>
      </c>
      <c r="F526" s="69" t="s">
        <v>444</v>
      </c>
      <c r="G526" s="73" t="s">
        <v>435</v>
      </c>
      <c r="H526" s="74" t="s">
        <v>442</v>
      </c>
      <c r="I526" s="73" t="s">
        <v>443</v>
      </c>
      <c r="J526" s="58" t="s">
        <v>442</v>
      </c>
      <c r="K526" s="64" t="s">
        <v>133</v>
      </c>
      <c r="L526" s="61" t="s">
        <v>175</v>
      </c>
    </row>
    <row r="527" spans="2:12" s="45" customFormat="1" ht="15" customHeight="1">
      <c r="B527" s="67" t="s">
        <v>435</v>
      </c>
      <c r="C527" s="68" t="s">
        <v>335</v>
      </c>
      <c r="D527" s="67" t="s">
        <v>435</v>
      </c>
      <c r="E527" s="66" t="s">
        <v>334</v>
      </c>
      <c r="F527" s="65" t="s">
        <v>441</v>
      </c>
      <c r="G527" s="64"/>
      <c r="H527" s="62"/>
      <c r="I527" s="64"/>
      <c r="J527" s="61"/>
      <c r="K527" s="64"/>
      <c r="L527" s="61"/>
    </row>
    <row r="528" spans="2:12" s="45" customFormat="1" ht="15" customHeight="1">
      <c r="B528" s="67" t="s">
        <v>435</v>
      </c>
      <c r="C528" s="68" t="s">
        <v>349</v>
      </c>
      <c r="D528" s="67" t="s">
        <v>435</v>
      </c>
      <c r="E528" s="66" t="s">
        <v>348</v>
      </c>
      <c r="F528" s="65" t="s">
        <v>440</v>
      </c>
      <c r="G528" s="64"/>
      <c r="H528" s="62"/>
      <c r="I528" s="64"/>
      <c r="J528" s="61"/>
      <c r="K528" s="64"/>
      <c r="L528" s="61"/>
    </row>
    <row r="529" spans="2:12" s="45" customFormat="1" ht="15" customHeight="1">
      <c r="B529" s="67" t="s">
        <v>438</v>
      </c>
      <c r="C529" s="68" t="s">
        <v>439</v>
      </c>
      <c r="D529" s="67" t="s">
        <v>438</v>
      </c>
      <c r="E529" s="66" t="s">
        <v>437</v>
      </c>
      <c r="F529" s="65" t="s">
        <v>436</v>
      </c>
      <c r="G529" s="64"/>
      <c r="H529" s="62"/>
      <c r="I529" s="64"/>
      <c r="J529" s="61"/>
      <c r="K529" s="64"/>
      <c r="L529" s="61"/>
    </row>
    <row r="530" spans="2:12" s="45" customFormat="1" ht="15" customHeight="1">
      <c r="B530" s="89" t="s">
        <v>435</v>
      </c>
      <c r="C530" s="90" t="s">
        <v>330</v>
      </c>
      <c r="D530" s="89" t="s">
        <v>435</v>
      </c>
      <c r="E530" s="88" t="s">
        <v>329</v>
      </c>
      <c r="F530" s="87" t="s">
        <v>434</v>
      </c>
      <c r="G530" s="60"/>
      <c r="H530" s="48"/>
      <c r="I530" s="60"/>
      <c r="J530" s="59"/>
      <c r="K530" s="64"/>
      <c r="L530" s="61"/>
    </row>
    <row r="531" spans="2:12" s="45" customFormat="1" ht="15" customHeight="1">
      <c r="B531" s="71" t="s">
        <v>431</v>
      </c>
      <c r="C531" s="72" t="s">
        <v>99</v>
      </c>
      <c r="D531" s="71" t="s">
        <v>431</v>
      </c>
      <c r="E531" s="70" t="s">
        <v>339</v>
      </c>
      <c r="F531" s="69" t="s">
        <v>433</v>
      </c>
      <c r="G531" s="64" t="s">
        <v>431</v>
      </c>
      <c r="H531" s="62" t="s">
        <v>430</v>
      </c>
      <c r="I531" s="64" t="s">
        <v>432</v>
      </c>
      <c r="J531" s="61" t="s">
        <v>430</v>
      </c>
      <c r="K531" s="64"/>
      <c r="L531" s="61"/>
    </row>
    <row r="532" spans="2:12" s="45" customFormat="1" ht="15" customHeight="1">
      <c r="B532" s="51" t="s">
        <v>431</v>
      </c>
      <c r="C532" s="52" t="s">
        <v>335</v>
      </c>
      <c r="D532" s="51" t="s">
        <v>431</v>
      </c>
      <c r="E532" s="50" t="s">
        <v>334</v>
      </c>
      <c r="F532" s="92" t="s">
        <v>430</v>
      </c>
      <c r="G532" s="64"/>
      <c r="H532" s="62"/>
      <c r="I532" s="64"/>
      <c r="J532" s="61"/>
      <c r="K532" s="64"/>
      <c r="L532" s="61"/>
    </row>
    <row r="533" spans="2:12" s="45" customFormat="1" ht="15" customHeight="1">
      <c r="B533" s="71" t="s">
        <v>422</v>
      </c>
      <c r="C533" s="72" t="s">
        <v>99</v>
      </c>
      <c r="D533" s="71" t="s">
        <v>422</v>
      </c>
      <c r="E533" s="70" t="s">
        <v>339</v>
      </c>
      <c r="F533" s="69" t="s">
        <v>429</v>
      </c>
      <c r="G533" s="73" t="s">
        <v>422</v>
      </c>
      <c r="H533" s="74" t="s">
        <v>427</v>
      </c>
      <c r="I533" s="73" t="s">
        <v>428</v>
      </c>
      <c r="J533" s="58" t="s">
        <v>427</v>
      </c>
      <c r="K533" s="64"/>
      <c r="L533" s="61"/>
    </row>
    <row r="534" spans="2:12" s="45" customFormat="1" ht="15" customHeight="1">
      <c r="B534" s="67" t="s">
        <v>422</v>
      </c>
      <c r="C534" s="68" t="s">
        <v>357</v>
      </c>
      <c r="D534" s="67" t="s">
        <v>422</v>
      </c>
      <c r="E534" s="66" t="s">
        <v>355</v>
      </c>
      <c r="F534" s="65" t="s">
        <v>426</v>
      </c>
      <c r="G534" s="64"/>
      <c r="H534" s="62"/>
      <c r="I534" s="64"/>
      <c r="J534" s="61"/>
      <c r="K534" s="64"/>
      <c r="L534" s="61"/>
    </row>
    <row r="535" spans="2:12" s="45" customFormat="1" ht="15" customHeight="1">
      <c r="B535" s="89" t="s">
        <v>422</v>
      </c>
      <c r="C535" s="90" t="s">
        <v>425</v>
      </c>
      <c r="D535" s="89" t="s">
        <v>422</v>
      </c>
      <c r="E535" s="88" t="s">
        <v>424</v>
      </c>
      <c r="F535" s="65" t="s">
        <v>423</v>
      </c>
      <c r="G535" s="64"/>
      <c r="H535" s="62"/>
      <c r="I535" s="64"/>
      <c r="J535" s="61"/>
      <c r="K535" s="64"/>
      <c r="L535" s="61"/>
    </row>
    <row r="536" spans="2:12" s="45" customFormat="1" ht="15" customHeight="1">
      <c r="B536" s="94" t="s">
        <v>422</v>
      </c>
      <c r="C536" s="95" t="s">
        <v>315</v>
      </c>
      <c r="D536" s="94" t="s">
        <v>422</v>
      </c>
      <c r="E536" s="93" t="s">
        <v>314</v>
      </c>
      <c r="F536" s="92" t="s">
        <v>421</v>
      </c>
      <c r="G536" s="64"/>
      <c r="H536" s="62"/>
      <c r="I536" s="64"/>
      <c r="J536" s="61"/>
      <c r="K536" s="64"/>
      <c r="L536" s="61"/>
    </row>
    <row r="537" spans="2:12" s="45" customFormat="1" ht="15" customHeight="1">
      <c r="B537" s="76" t="s">
        <v>419</v>
      </c>
      <c r="C537" s="77" t="s">
        <v>420</v>
      </c>
      <c r="D537" s="76" t="s">
        <v>419</v>
      </c>
      <c r="E537" s="75" t="s">
        <v>418</v>
      </c>
      <c r="F537" s="63" t="s">
        <v>417</v>
      </c>
      <c r="G537" s="60"/>
      <c r="H537" s="48"/>
      <c r="I537" s="60"/>
      <c r="J537" s="59"/>
      <c r="K537" s="64"/>
      <c r="L537" s="61"/>
    </row>
    <row r="538" spans="2:12" s="45" customFormat="1" ht="15" customHeight="1">
      <c r="B538" s="84" t="s">
        <v>413</v>
      </c>
      <c r="C538" s="85" t="s">
        <v>34</v>
      </c>
      <c r="D538" s="84" t="s">
        <v>413</v>
      </c>
      <c r="E538" s="83" t="s">
        <v>325</v>
      </c>
      <c r="F538" s="91" t="s">
        <v>416</v>
      </c>
      <c r="G538" s="64" t="s">
        <v>413</v>
      </c>
      <c r="H538" s="62" t="s">
        <v>414</v>
      </c>
      <c r="I538" s="64" t="s">
        <v>415</v>
      </c>
      <c r="J538" s="61" t="s">
        <v>414</v>
      </c>
      <c r="K538" s="64"/>
      <c r="L538" s="61"/>
    </row>
    <row r="539" spans="2:12" s="45" customFormat="1" ht="15" customHeight="1">
      <c r="B539" s="84" t="s">
        <v>413</v>
      </c>
      <c r="C539" s="85" t="s">
        <v>321</v>
      </c>
      <c r="D539" s="84" t="s">
        <v>413</v>
      </c>
      <c r="E539" s="83" t="s">
        <v>320</v>
      </c>
      <c r="F539" s="91" t="s">
        <v>412</v>
      </c>
      <c r="G539" s="64"/>
      <c r="H539" s="62"/>
      <c r="I539" s="64"/>
      <c r="J539" s="61"/>
      <c r="K539" s="64"/>
      <c r="L539" s="61"/>
    </row>
    <row r="540" spans="2:12" s="45" customFormat="1" ht="15" customHeight="1">
      <c r="B540" s="71" t="s">
        <v>410</v>
      </c>
      <c r="C540" s="72" t="s">
        <v>99</v>
      </c>
      <c r="D540" s="71" t="s">
        <v>410</v>
      </c>
      <c r="E540" s="70" t="s">
        <v>339</v>
      </c>
      <c r="F540" s="69" t="s">
        <v>411</v>
      </c>
      <c r="G540" s="73" t="s">
        <v>410</v>
      </c>
      <c r="H540" s="1221" t="s">
        <v>408</v>
      </c>
      <c r="I540" s="73" t="s">
        <v>409</v>
      </c>
      <c r="J540" s="1221" t="s">
        <v>408</v>
      </c>
      <c r="K540" s="73" t="s">
        <v>134</v>
      </c>
      <c r="L540" s="1221" t="s">
        <v>408</v>
      </c>
    </row>
    <row r="541" spans="2:12" s="45" customFormat="1" ht="15" customHeight="1">
      <c r="B541" s="51" t="s">
        <v>407</v>
      </c>
      <c r="C541" s="52" t="s">
        <v>335</v>
      </c>
      <c r="D541" s="51" t="s">
        <v>407</v>
      </c>
      <c r="E541" s="50" t="s">
        <v>334</v>
      </c>
      <c r="F541" s="63" t="s">
        <v>406</v>
      </c>
      <c r="G541" s="60"/>
      <c r="H541" s="1224"/>
      <c r="I541" s="60"/>
      <c r="J541" s="1223"/>
      <c r="K541" s="60"/>
      <c r="L541" s="1223"/>
    </row>
    <row r="542" spans="2:12" s="45" customFormat="1" ht="15" customHeight="1">
      <c r="B542" s="80" t="s">
        <v>395</v>
      </c>
      <c r="C542" s="81" t="s">
        <v>99</v>
      </c>
      <c r="D542" s="80"/>
      <c r="E542" s="79"/>
      <c r="F542" s="78" t="s">
        <v>405</v>
      </c>
      <c r="G542" s="64" t="s">
        <v>395</v>
      </c>
      <c r="H542" s="1221" t="s">
        <v>404</v>
      </c>
      <c r="I542" s="64" t="s">
        <v>403</v>
      </c>
      <c r="J542" s="61" t="s">
        <v>402</v>
      </c>
      <c r="K542" s="64" t="s">
        <v>135</v>
      </c>
      <c r="L542" s="61" t="s">
        <v>32</v>
      </c>
    </row>
    <row r="543" spans="2:12" s="45" customFormat="1" ht="15" customHeight="1">
      <c r="B543" s="89"/>
      <c r="C543" s="90"/>
      <c r="D543" s="89" t="s">
        <v>395</v>
      </c>
      <c r="E543" s="88" t="s">
        <v>339</v>
      </c>
      <c r="F543" s="87" t="s">
        <v>401</v>
      </c>
      <c r="G543" s="64"/>
      <c r="H543" s="1222"/>
      <c r="I543" s="64"/>
      <c r="J543" s="61"/>
      <c r="K543" s="64"/>
      <c r="L543" s="61"/>
    </row>
    <row r="544" spans="2:12" s="45" customFormat="1" ht="15" customHeight="1">
      <c r="B544" s="89"/>
      <c r="C544" s="90"/>
      <c r="D544" s="89" t="s">
        <v>395</v>
      </c>
      <c r="E544" s="88" t="s">
        <v>385</v>
      </c>
      <c r="F544" s="87" t="s">
        <v>400</v>
      </c>
      <c r="G544" s="64"/>
      <c r="H544" s="62"/>
      <c r="I544" s="64"/>
      <c r="J544" s="61"/>
      <c r="K544" s="64"/>
      <c r="L544" s="61"/>
    </row>
    <row r="545" spans="2:12" s="45" customFormat="1" ht="15" customHeight="1">
      <c r="B545" s="89"/>
      <c r="C545" s="90"/>
      <c r="D545" s="89" t="s">
        <v>395</v>
      </c>
      <c r="E545" s="88" t="s">
        <v>399</v>
      </c>
      <c r="F545" s="87" t="s">
        <v>398</v>
      </c>
      <c r="G545" s="64"/>
      <c r="H545" s="62"/>
      <c r="I545" s="64"/>
      <c r="J545" s="61"/>
      <c r="K545" s="64"/>
      <c r="L545" s="61"/>
    </row>
    <row r="546" spans="2:12" s="45" customFormat="1" ht="15" customHeight="1">
      <c r="B546" s="89"/>
      <c r="C546" s="90"/>
      <c r="D546" s="89" t="s">
        <v>395</v>
      </c>
      <c r="E546" s="88" t="s">
        <v>397</v>
      </c>
      <c r="F546" s="87" t="s">
        <v>396</v>
      </c>
      <c r="G546" s="64"/>
      <c r="H546" s="62"/>
      <c r="I546" s="64"/>
      <c r="J546" s="61"/>
      <c r="K546" s="64"/>
      <c r="L546" s="61"/>
    </row>
    <row r="547" spans="2:12" s="45" customFormat="1" ht="15" customHeight="1">
      <c r="B547" s="51"/>
      <c r="C547" s="52"/>
      <c r="D547" s="51" t="s">
        <v>395</v>
      </c>
      <c r="E547" s="50" t="s">
        <v>394</v>
      </c>
      <c r="F547" s="49" t="s">
        <v>393</v>
      </c>
      <c r="G547" s="64"/>
      <c r="H547" s="62"/>
      <c r="I547" s="64"/>
      <c r="J547" s="61"/>
      <c r="K547" s="64"/>
      <c r="L547" s="61"/>
    </row>
    <row r="548" spans="2:12" s="45" customFormat="1" ht="15" customHeight="1">
      <c r="B548" s="56" t="s">
        <v>392</v>
      </c>
      <c r="C548" s="57" t="s">
        <v>99</v>
      </c>
      <c r="D548" s="56" t="s">
        <v>392</v>
      </c>
      <c r="E548" s="55" t="s">
        <v>339</v>
      </c>
      <c r="F548" s="49" t="s">
        <v>391</v>
      </c>
      <c r="G548" s="86" t="s">
        <v>392</v>
      </c>
      <c r="H548" s="53" t="s">
        <v>391</v>
      </c>
      <c r="I548" s="60"/>
      <c r="J548" s="59"/>
      <c r="K548" s="60"/>
      <c r="L548" s="59"/>
    </row>
    <row r="549" spans="2:12" s="45" customFormat="1" ht="15" customHeight="1">
      <c r="B549" s="80" t="s">
        <v>386</v>
      </c>
      <c r="C549" s="81" t="s">
        <v>99</v>
      </c>
      <c r="D549" s="80"/>
      <c r="E549" s="79"/>
      <c r="F549" s="78" t="s">
        <v>389</v>
      </c>
      <c r="G549" s="73" t="s">
        <v>386</v>
      </c>
      <c r="H549" s="74" t="s">
        <v>389</v>
      </c>
      <c r="I549" s="73" t="s">
        <v>390</v>
      </c>
      <c r="J549" s="58" t="s">
        <v>389</v>
      </c>
      <c r="K549" s="73" t="s">
        <v>135</v>
      </c>
      <c r="L549" s="1221" t="s">
        <v>388</v>
      </c>
    </row>
    <row r="550" spans="2:12" s="45" customFormat="1" ht="15" customHeight="1">
      <c r="B550" s="89"/>
      <c r="C550" s="90"/>
      <c r="D550" s="89" t="s">
        <v>386</v>
      </c>
      <c r="E550" s="88" t="s">
        <v>339</v>
      </c>
      <c r="F550" s="87" t="s">
        <v>387</v>
      </c>
      <c r="G550" s="64"/>
      <c r="H550" s="62"/>
      <c r="I550" s="64"/>
      <c r="J550" s="61"/>
      <c r="K550" s="64"/>
      <c r="L550" s="1222"/>
    </row>
    <row r="551" spans="2:12" s="45" customFormat="1" ht="15" customHeight="1">
      <c r="B551" s="51"/>
      <c r="C551" s="52"/>
      <c r="D551" s="51" t="s">
        <v>386</v>
      </c>
      <c r="E551" s="50" t="s">
        <v>385</v>
      </c>
      <c r="F551" s="49" t="s">
        <v>384</v>
      </c>
      <c r="G551" s="60"/>
      <c r="H551" s="48"/>
      <c r="I551" s="60"/>
      <c r="J551" s="59"/>
      <c r="K551" s="64"/>
      <c r="L551" s="61"/>
    </row>
    <row r="552" spans="2:12" s="45" customFormat="1" ht="15" customHeight="1">
      <c r="B552" s="56" t="s">
        <v>382</v>
      </c>
      <c r="C552" s="57" t="s">
        <v>283</v>
      </c>
      <c r="D552" s="56" t="s">
        <v>382</v>
      </c>
      <c r="E552" s="55" t="s">
        <v>378</v>
      </c>
      <c r="F552" s="54" t="s">
        <v>383</v>
      </c>
      <c r="G552" s="86" t="s">
        <v>382</v>
      </c>
      <c r="H552" s="53" t="s">
        <v>381</v>
      </c>
      <c r="I552" s="73" t="s">
        <v>380</v>
      </c>
      <c r="J552" s="58" t="s">
        <v>379</v>
      </c>
      <c r="K552" s="64"/>
      <c r="L552" s="61"/>
    </row>
    <row r="553" spans="2:12" s="45" customFormat="1" ht="15" customHeight="1">
      <c r="B553" s="56" t="s">
        <v>377</v>
      </c>
      <c r="C553" s="57" t="s">
        <v>283</v>
      </c>
      <c r="D553" s="56" t="s">
        <v>377</v>
      </c>
      <c r="E553" s="55" t="s">
        <v>378</v>
      </c>
      <c r="F553" s="54" t="s">
        <v>376</v>
      </c>
      <c r="G553" s="60" t="s">
        <v>377</v>
      </c>
      <c r="H553" s="48" t="s">
        <v>376</v>
      </c>
      <c r="I553" s="60"/>
      <c r="J553" s="59"/>
      <c r="K553" s="64"/>
      <c r="L553" s="61"/>
    </row>
    <row r="554" spans="2:12" s="45" customFormat="1" ht="15" customHeight="1">
      <c r="B554" s="71" t="s">
        <v>368</v>
      </c>
      <c r="C554" s="72" t="s">
        <v>34</v>
      </c>
      <c r="D554" s="71" t="s">
        <v>368</v>
      </c>
      <c r="E554" s="70" t="s">
        <v>325</v>
      </c>
      <c r="F554" s="69" t="s">
        <v>375</v>
      </c>
      <c r="G554" s="73" t="s">
        <v>368</v>
      </c>
      <c r="H554" s="1221" t="s">
        <v>374</v>
      </c>
      <c r="I554" s="73" t="s">
        <v>373</v>
      </c>
      <c r="J554" s="1221" t="s">
        <v>367</v>
      </c>
      <c r="K554" s="64"/>
      <c r="L554" s="1222"/>
    </row>
    <row r="555" spans="2:12" s="45" customFormat="1" ht="15" customHeight="1">
      <c r="B555" s="67" t="s">
        <v>368</v>
      </c>
      <c r="C555" s="68" t="s">
        <v>321</v>
      </c>
      <c r="D555" s="67" t="s">
        <v>368</v>
      </c>
      <c r="E555" s="66" t="s">
        <v>320</v>
      </c>
      <c r="F555" s="65" t="s">
        <v>372</v>
      </c>
      <c r="G555" s="64"/>
      <c r="H555" s="1222"/>
      <c r="I555" s="64"/>
      <c r="J555" s="1222"/>
      <c r="K555" s="64"/>
      <c r="L555" s="1222"/>
    </row>
    <row r="556" spans="2:12" s="45" customFormat="1" ht="15" customHeight="1">
      <c r="B556" s="67" t="s">
        <v>368</v>
      </c>
      <c r="C556" s="68" t="s">
        <v>318</v>
      </c>
      <c r="D556" s="67" t="s">
        <v>368</v>
      </c>
      <c r="E556" s="82" t="s">
        <v>317</v>
      </c>
      <c r="F556" s="65" t="s">
        <v>371</v>
      </c>
      <c r="G556" s="64"/>
      <c r="H556" s="62"/>
      <c r="I556" s="64"/>
      <c r="J556" s="61"/>
      <c r="K556" s="64"/>
      <c r="L556" s="61"/>
    </row>
    <row r="557" spans="2:12" s="45" customFormat="1" ht="15" customHeight="1">
      <c r="B557" s="84" t="s">
        <v>368</v>
      </c>
      <c r="C557" s="85" t="s">
        <v>315</v>
      </c>
      <c r="D557" s="84" t="s">
        <v>368</v>
      </c>
      <c r="E557" s="83" t="s">
        <v>314</v>
      </c>
      <c r="F557" s="65" t="s">
        <v>370</v>
      </c>
      <c r="G557" s="64"/>
      <c r="H557" s="62"/>
      <c r="I557" s="64"/>
      <c r="J557" s="61"/>
      <c r="K557" s="64"/>
      <c r="L557" s="61"/>
    </row>
    <row r="558" spans="2:12" s="45" customFormat="1" ht="15" customHeight="1">
      <c r="B558" s="67" t="s">
        <v>368</v>
      </c>
      <c r="C558" s="68" t="s">
        <v>330</v>
      </c>
      <c r="D558" s="67" t="s">
        <v>368</v>
      </c>
      <c r="E558" s="82" t="s">
        <v>329</v>
      </c>
      <c r="F558" s="65" t="s">
        <v>369</v>
      </c>
      <c r="G558" s="64"/>
      <c r="H558" s="62"/>
      <c r="I558" s="64"/>
      <c r="J558" s="61"/>
      <c r="K558" s="64"/>
      <c r="L558" s="61"/>
    </row>
    <row r="559" spans="2:12" s="45" customFormat="1" ht="15" customHeight="1">
      <c r="B559" s="51" t="s">
        <v>368</v>
      </c>
      <c r="C559" s="52" t="s">
        <v>312</v>
      </c>
      <c r="D559" s="51" t="s">
        <v>368</v>
      </c>
      <c r="E559" s="50" t="s">
        <v>310</v>
      </c>
      <c r="F559" s="63" t="s">
        <v>367</v>
      </c>
      <c r="G559" s="60"/>
      <c r="H559" s="48"/>
      <c r="I559" s="60"/>
      <c r="J559" s="59"/>
      <c r="K559" s="64"/>
      <c r="L559" s="61"/>
    </row>
    <row r="560" spans="2:12" s="45" customFormat="1" ht="15" customHeight="1">
      <c r="B560" s="56" t="s">
        <v>365</v>
      </c>
      <c r="C560" s="57" t="s">
        <v>99</v>
      </c>
      <c r="D560" s="56" t="s">
        <v>365</v>
      </c>
      <c r="E560" s="55" t="s">
        <v>339</v>
      </c>
      <c r="F560" s="54" t="s">
        <v>366</v>
      </c>
      <c r="G560" s="64" t="s">
        <v>365</v>
      </c>
      <c r="H560" s="62" t="s">
        <v>363</v>
      </c>
      <c r="I560" s="64" t="s">
        <v>364</v>
      </c>
      <c r="J560" s="61" t="s">
        <v>363</v>
      </c>
      <c r="K560" s="73" t="s">
        <v>136</v>
      </c>
      <c r="L560" s="58" t="s">
        <v>33</v>
      </c>
    </row>
    <row r="561" spans="2:12" s="45" customFormat="1" ht="15" customHeight="1">
      <c r="B561" s="80" t="s">
        <v>356</v>
      </c>
      <c r="C561" s="81" t="s">
        <v>362</v>
      </c>
      <c r="D561" s="80" t="s">
        <v>356</v>
      </c>
      <c r="E561" s="79" t="s">
        <v>361</v>
      </c>
      <c r="F561" s="78" t="s">
        <v>360</v>
      </c>
      <c r="G561" s="73" t="s">
        <v>356</v>
      </c>
      <c r="H561" s="74" t="s">
        <v>358</v>
      </c>
      <c r="I561" s="73" t="s">
        <v>359</v>
      </c>
      <c r="J561" s="58" t="s">
        <v>358</v>
      </c>
      <c r="K561" s="64"/>
      <c r="L561" s="61"/>
    </row>
    <row r="562" spans="2:12" s="45" customFormat="1" ht="15" customHeight="1">
      <c r="B562" s="76" t="s">
        <v>356</v>
      </c>
      <c r="C562" s="77" t="s">
        <v>357</v>
      </c>
      <c r="D562" s="76" t="s">
        <v>356</v>
      </c>
      <c r="E562" s="75" t="s">
        <v>355</v>
      </c>
      <c r="F562" s="63" t="s">
        <v>354</v>
      </c>
      <c r="G562" s="60"/>
      <c r="H562" s="48"/>
      <c r="I562" s="60"/>
      <c r="J562" s="59"/>
      <c r="K562" s="64"/>
      <c r="L562" s="61"/>
    </row>
    <row r="563" spans="2:12" s="45" customFormat="1" ht="15" customHeight="1">
      <c r="B563" s="71" t="s">
        <v>342</v>
      </c>
      <c r="C563" s="72" t="s">
        <v>99</v>
      </c>
      <c r="D563" s="71" t="s">
        <v>342</v>
      </c>
      <c r="E563" s="70" t="s">
        <v>339</v>
      </c>
      <c r="F563" s="69" t="s">
        <v>353</v>
      </c>
      <c r="G563" s="64" t="s">
        <v>342</v>
      </c>
      <c r="H563" s="1221" t="s">
        <v>351</v>
      </c>
      <c r="I563" s="64" t="s">
        <v>352</v>
      </c>
      <c r="J563" s="1221" t="s">
        <v>351</v>
      </c>
      <c r="K563" s="64"/>
      <c r="L563" s="61"/>
    </row>
    <row r="564" spans="2:12" s="45" customFormat="1" ht="15" customHeight="1">
      <c r="B564" s="67" t="s">
        <v>342</v>
      </c>
      <c r="C564" s="68" t="s">
        <v>335</v>
      </c>
      <c r="D564" s="67" t="s">
        <v>342</v>
      </c>
      <c r="E564" s="66" t="s">
        <v>334</v>
      </c>
      <c r="F564" s="65" t="s">
        <v>350</v>
      </c>
      <c r="G564" s="64"/>
      <c r="H564" s="1222"/>
      <c r="I564" s="64"/>
      <c r="J564" s="1222"/>
      <c r="K564" s="64"/>
      <c r="L564" s="61"/>
    </row>
    <row r="565" spans="2:12" s="45" customFormat="1" ht="15" customHeight="1">
      <c r="B565" s="67" t="s">
        <v>342</v>
      </c>
      <c r="C565" s="68" t="s">
        <v>349</v>
      </c>
      <c r="D565" s="67" t="s">
        <v>342</v>
      </c>
      <c r="E565" s="66" t="s">
        <v>348</v>
      </c>
      <c r="F565" s="65" t="s">
        <v>347</v>
      </c>
      <c r="G565" s="64"/>
      <c r="H565" s="62"/>
      <c r="I565" s="64"/>
      <c r="J565" s="61"/>
      <c r="K565" s="64"/>
      <c r="L565" s="61"/>
    </row>
    <row r="566" spans="2:12" s="45" customFormat="1" ht="15" customHeight="1">
      <c r="B566" s="67" t="s">
        <v>342</v>
      </c>
      <c r="C566" s="68" t="s">
        <v>346</v>
      </c>
      <c r="D566" s="67" t="s">
        <v>342</v>
      </c>
      <c r="E566" s="66" t="s">
        <v>345</v>
      </c>
      <c r="F566" s="65" t="s">
        <v>344</v>
      </c>
      <c r="G566" s="64"/>
      <c r="H566" s="62"/>
      <c r="I566" s="64"/>
      <c r="J566" s="61"/>
      <c r="K566" s="64"/>
      <c r="L566" s="61"/>
    </row>
    <row r="567" spans="2:12" s="45" customFormat="1" ht="15" customHeight="1">
      <c r="B567" s="76" t="s">
        <v>342</v>
      </c>
      <c r="C567" s="77" t="s">
        <v>343</v>
      </c>
      <c r="D567" s="76" t="s">
        <v>342</v>
      </c>
      <c r="E567" s="75" t="s">
        <v>341</v>
      </c>
      <c r="F567" s="63" t="s">
        <v>340</v>
      </c>
      <c r="G567" s="64"/>
      <c r="H567" s="62"/>
      <c r="I567" s="64"/>
      <c r="J567" s="61"/>
      <c r="K567" s="64"/>
      <c r="L567" s="61"/>
    </row>
    <row r="568" spans="2:12" s="45" customFormat="1" ht="15" customHeight="1">
      <c r="B568" s="71" t="s">
        <v>327</v>
      </c>
      <c r="C568" s="72" t="s">
        <v>99</v>
      </c>
      <c r="D568" s="71" t="s">
        <v>327</v>
      </c>
      <c r="E568" s="70" t="s">
        <v>339</v>
      </c>
      <c r="F568" s="69" t="s">
        <v>338</v>
      </c>
      <c r="G568" s="73" t="s">
        <v>327</v>
      </c>
      <c r="H568" s="74" t="s">
        <v>336</v>
      </c>
      <c r="I568" s="73" t="s">
        <v>337</v>
      </c>
      <c r="J568" s="58" t="s">
        <v>336</v>
      </c>
      <c r="K568" s="64"/>
      <c r="L568" s="61"/>
    </row>
    <row r="569" spans="2:12" s="45" customFormat="1" ht="15" customHeight="1">
      <c r="B569" s="67" t="s">
        <v>327</v>
      </c>
      <c r="C569" s="68" t="s">
        <v>335</v>
      </c>
      <c r="D569" s="67" t="s">
        <v>327</v>
      </c>
      <c r="E569" s="66" t="s">
        <v>334</v>
      </c>
      <c r="F569" s="65" t="s">
        <v>333</v>
      </c>
      <c r="G569" s="64"/>
      <c r="H569" s="62"/>
      <c r="I569" s="64"/>
      <c r="J569" s="61"/>
      <c r="K569" s="64"/>
      <c r="L569" s="61"/>
    </row>
    <row r="570" spans="2:12" s="45" customFormat="1" ht="15" customHeight="1">
      <c r="B570" s="67" t="s">
        <v>327</v>
      </c>
      <c r="C570" s="68" t="s">
        <v>318</v>
      </c>
      <c r="D570" s="67" t="s">
        <v>327</v>
      </c>
      <c r="E570" s="66" t="s">
        <v>317</v>
      </c>
      <c r="F570" s="65" t="s">
        <v>332</v>
      </c>
      <c r="G570" s="64"/>
      <c r="H570" s="62"/>
      <c r="I570" s="64"/>
      <c r="J570" s="61"/>
      <c r="K570" s="64"/>
      <c r="L570" s="61"/>
    </row>
    <row r="571" spans="2:12" s="45" customFormat="1" ht="15" customHeight="1">
      <c r="B571" s="67" t="s">
        <v>327</v>
      </c>
      <c r="C571" s="68" t="s">
        <v>315</v>
      </c>
      <c r="D571" s="67" t="s">
        <v>327</v>
      </c>
      <c r="E571" s="66" t="s">
        <v>314</v>
      </c>
      <c r="F571" s="65" t="s">
        <v>331</v>
      </c>
      <c r="G571" s="64"/>
      <c r="H571" s="62"/>
      <c r="I571" s="64"/>
      <c r="J571" s="61"/>
      <c r="K571" s="64"/>
      <c r="L571" s="61"/>
    </row>
    <row r="572" spans="2:12" s="45" customFormat="1" ht="15" customHeight="1">
      <c r="B572" s="67" t="s">
        <v>327</v>
      </c>
      <c r="C572" s="68" t="s">
        <v>330</v>
      </c>
      <c r="D572" s="67" t="s">
        <v>327</v>
      </c>
      <c r="E572" s="66" t="s">
        <v>329</v>
      </c>
      <c r="F572" s="65" t="s">
        <v>328</v>
      </c>
      <c r="G572" s="64"/>
      <c r="H572" s="62"/>
      <c r="I572" s="64"/>
      <c r="J572" s="61"/>
      <c r="K572" s="64"/>
      <c r="L572" s="61"/>
    </row>
    <row r="573" spans="2:12" s="45" customFormat="1" ht="15" customHeight="1">
      <c r="B573" s="51" t="s">
        <v>327</v>
      </c>
      <c r="C573" s="52" t="s">
        <v>312</v>
      </c>
      <c r="D573" s="51" t="s">
        <v>327</v>
      </c>
      <c r="E573" s="50" t="s">
        <v>310</v>
      </c>
      <c r="F573" s="63" t="s">
        <v>326</v>
      </c>
      <c r="G573" s="60"/>
      <c r="H573" s="48"/>
      <c r="I573" s="60"/>
      <c r="J573" s="59"/>
      <c r="K573" s="64"/>
      <c r="L573" s="61"/>
    </row>
    <row r="574" spans="2:12" s="45" customFormat="1" ht="15" customHeight="1">
      <c r="B574" s="71" t="s">
        <v>311</v>
      </c>
      <c r="C574" s="72" t="s">
        <v>34</v>
      </c>
      <c r="D574" s="71" t="s">
        <v>311</v>
      </c>
      <c r="E574" s="70" t="s">
        <v>325</v>
      </c>
      <c r="F574" s="69" t="s">
        <v>324</v>
      </c>
      <c r="G574" s="64" t="s">
        <v>311</v>
      </c>
      <c r="H574" s="62" t="s">
        <v>322</v>
      </c>
      <c r="I574" s="64" t="s">
        <v>323</v>
      </c>
      <c r="J574" s="61" t="s">
        <v>322</v>
      </c>
      <c r="K574" s="64"/>
      <c r="L574" s="61"/>
    </row>
    <row r="575" spans="2:12" s="45" customFormat="1" ht="15" customHeight="1">
      <c r="B575" s="67" t="s">
        <v>311</v>
      </c>
      <c r="C575" s="68" t="s">
        <v>321</v>
      </c>
      <c r="D575" s="67" t="s">
        <v>311</v>
      </c>
      <c r="E575" s="66" t="s">
        <v>320</v>
      </c>
      <c r="F575" s="65" t="s">
        <v>319</v>
      </c>
      <c r="G575" s="64"/>
      <c r="H575" s="62"/>
      <c r="I575" s="64"/>
      <c r="J575" s="61"/>
      <c r="K575" s="64"/>
      <c r="L575" s="61"/>
    </row>
    <row r="576" spans="2:12" s="45" customFormat="1" ht="15" customHeight="1">
      <c r="B576" s="67" t="s">
        <v>311</v>
      </c>
      <c r="C576" s="68" t="s">
        <v>318</v>
      </c>
      <c r="D576" s="67" t="s">
        <v>311</v>
      </c>
      <c r="E576" s="66" t="s">
        <v>317</v>
      </c>
      <c r="F576" s="65" t="s">
        <v>316</v>
      </c>
      <c r="G576" s="64"/>
      <c r="H576" s="62"/>
      <c r="I576" s="64"/>
      <c r="J576" s="61"/>
      <c r="K576" s="64"/>
      <c r="L576" s="61"/>
    </row>
    <row r="577" spans="2:12" s="45" customFormat="1" ht="15" customHeight="1">
      <c r="B577" s="67" t="s">
        <v>311</v>
      </c>
      <c r="C577" s="68" t="s">
        <v>315</v>
      </c>
      <c r="D577" s="67" t="s">
        <v>311</v>
      </c>
      <c r="E577" s="66" t="s">
        <v>314</v>
      </c>
      <c r="F577" s="65" t="s">
        <v>313</v>
      </c>
      <c r="G577" s="64"/>
      <c r="H577" s="62"/>
      <c r="I577" s="64"/>
      <c r="J577" s="61"/>
      <c r="K577" s="64"/>
      <c r="L577" s="61"/>
    </row>
    <row r="578" spans="2:12" s="45" customFormat="1" ht="15" customHeight="1">
      <c r="B578" s="51" t="s">
        <v>311</v>
      </c>
      <c r="C578" s="52" t="s">
        <v>312</v>
      </c>
      <c r="D578" s="51" t="s">
        <v>311</v>
      </c>
      <c r="E578" s="50" t="s">
        <v>310</v>
      </c>
      <c r="F578" s="63" t="s">
        <v>309</v>
      </c>
      <c r="G578" s="60"/>
      <c r="H578" s="62"/>
      <c r="I578" s="60"/>
      <c r="J578" s="61"/>
      <c r="K578" s="60"/>
      <c r="L578" s="59"/>
    </row>
    <row r="579" spans="2:12" s="45" customFormat="1" ht="15" customHeight="1">
      <c r="B579" s="56" t="s">
        <v>307</v>
      </c>
      <c r="C579" s="57" t="s">
        <v>308</v>
      </c>
      <c r="D579" s="56" t="s">
        <v>307</v>
      </c>
      <c r="E579" s="55" t="s">
        <v>306</v>
      </c>
      <c r="F579" s="49" t="s">
        <v>1</v>
      </c>
      <c r="G579" s="47" t="s">
        <v>305</v>
      </c>
      <c r="H579" s="53" t="s">
        <v>303</v>
      </c>
      <c r="I579" s="47" t="s">
        <v>304</v>
      </c>
      <c r="J579" s="46" t="s">
        <v>303</v>
      </c>
      <c r="K579" s="47" t="s">
        <v>80</v>
      </c>
      <c r="L579" s="58" t="s">
        <v>303</v>
      </c>
    </row>
    <row r="580" spans="2:12" s="45" customFormat="1" ht="15" customHeight="1">
      <c r="B580" s="56" t="s">
        <v>302</v>
      </c>
      <c r="C580" s="57" t="s">
        <v>297</v>
      </c>
      <c r="D580" s="56" t="s">
        <v>302</v>
      </c>
      <c r="E580" s="55" t="s">
        <v>295</v>
      </c>
      <c r="F580" s="54" t="s">
        <v>301</v>
      </c>
      <c r="G580" s="47" t="s">
        <v>300</v>
      </c>
      <c r="H580" s="53" t="s">
        <v>298</v>
      </c>
      <c r="I580" s="47" t="s">
        <v>299</v>
      </c>
      <c r="J580" s="46" t="s">
        <v>298</v>
      </c>
      <c r="K580" s="47" t="s">
        <v>81</v>
      </c>
      <c r="L580" s="46" t="s">
        <v>298</v>
      </c>
    </row>
    <row r="581" spans="2:12" s="45" customFormat="1" ht="15" customHeight="1">
      <c r="B581" s="51" t="s">
        <v>296</v>
      </c>
      <c r="C581" s="52" t="s">
        <v>297</v>
      </c>
      <c r="D581" s="51" t="s">
        <v>296</v>
      </c>
      <c r="E581" s="50" t="s">
        <v>295</v>
      </c>
      <c r="F581" s="49" t="s">
        <v>3</v>
      </c>
      <c r="G581" s="47" t="s">
        <v>294</v>
      </c>
      <c r="H581" s="48" t="s">
        <v>3</v>
      </c>
      <c r="I581" s="47" t="s">
        <v>293</v>
      </c>
      <c r="J581" s="46" t="s">
        <v>3</v>
      </c>
      <c r="K581" s="47" t="s">
        <v>292</v>
      </c>
      <c r="L581" s="46" t="s">
        <v>3</v>
      </c>
    </row>
  </sheetData>
  <sheetProtection algorithmName="SHA-512" hashValue="vP5IJt35z1qqMdmCVxWb0q3K2lDeZ7exKhjhdc7xZCv9O72ghi/kTBtxuioE3kaor1fyfWYTE8WNHQ5TAodtIA==" saltValue="ZvglQxis3TIoSw99qicorg==" spinCount="100000" sheet="1" objects="1" scenarios="1"/>
  <mergeCells count="47">
    <mergeCell ref="J147:J148"/>
    <mergeCell ref="G6:H6"/>
    <mergeCell ref="I6:J6"/>
    <mergeCell ref="H117:H118"/>
    <mergeCell ref="J117:J118"/>
    <mergeCell ref="J129:J130"/>
    <mergeCell ref="J7:J8"/>
    <mergeCell ref="J164:J165"/>
    <mergeCell ref="H182:H184"/>
    <mergeCell ref="J182:J184"/>
    <mergeCell ref="B2:L2"/>
    <mergeCell ref="K6:L6"/>
    <mergeCell ref="B7:E7"/>
    <mergeCell ref="F7:F8"/>
    <mergeCell ref="G7:G8"/>
    <mergeCell ref="H7:H8"/>
    <mergeCell ref="I7:I8"/>
    <mergeCell ref="H164:H165"/>
    <mergeCell ref="K7:K8"/>
    <mergeCell ref="L7:L8"/>
    <mergeCell ref="B8:C8"/>
    <mergeCell ref="D8:E8"/>
    <mergeCell ref="B6:F6"/>
    <mergeCell ref="L421:L422"/>
    <mergeCell ref="H214:H215"/>
    <mergeCell ref="J214:J215"/>
    <mergeCell ref="L254:L255"/>
    <mergeCell ref="H255:H256"/>
    <mergeCell ref="J317:J318"/>
    <mergeCell ref="J388:J389"/>
    <mergeCell ref="H401:H402"/>
    <mergeCell ref="J401:J402"/>
    <mergeCell ref="J413:J414"/>
    <mergeCell ref="J469:J470"/>
    <mergeCell ref="H563:H564"/>
    <mergeCell ref="J563:J564"/>
    <mergeCell ref="L540:L541"/>
    <mergeCell ref="H542:H543"/>
    <mergeCell ref="L549:L550"/>
    <mergeCell ref="H554:H555"/>
    <mergeCell ref="J554:J555"/>
    <mergeCell ref="L554:L555"/>
    <mergeCell ref="H487:H488"/>
    <mergeCell ref="H506:H507"/>
    <mergeCell ref="J506:J507"/>
    <mergeCell ref="H540:H541"/>
    <mergeCell ref="J540:J541"/>
  </mergeCells>
  <phoneticPr fontId="11"/>
  <printOptions horizontalCentered="1"/>
  <pageMargins left="0.39370078740157483" right="0.39370078740157483" top="0.39370078740157483" bottom="0.39370078740157483" header="0.43307086614173229" footer="0.19685039370078741"/>
  <pageSetup paperSize="9" scale="65" fitToHeight="0"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F53"/>
  <sheetViews>
    <sheetView showGridLines="0" showRowColHeaders="0" zoomScale="85" zoomScaleNormal="85" workbookViewId="0">
      <pane xSplit="3" ySplit="8" topLeftCell="D9" activePane="bottomRight" state="frozen"/>
      <selection pane="topRight" activeCell="D1" sqref="D1"/>
      <selection pane="bottomLeft" activeCell="A9" sqref="A9"/>
      <selection pane="bottomRight" activeCell="B8" sqref="B8"/>
    </sheetView>
  </sheetViews>
  <sheetFormatPr defaultRowHeight="18.75"/>
  <cols>
    <col min="1" max="1" width="2.625" style="821" customWidth="1"/>
    <col min="2" max="2" width="3.625" style="823" customWidth="1"/>
    <col min="3" max="3" width="14.5" style="823" customWidth="1"/>
    <col min="4" max="5" width="9" style="824"/>
    <col min="6" max="6" width="9" style="825"/>
    <col min="7" max="8" width="0" style="824" hidden="1" customWidth="1"/>
    <col min="9" max="9" width="9" style="825"/>
    <col min="10" max="11" width="0" style="826" hidden="1" customWidth="1"/>
    <col min="12" max="13" width="9" style="824"/>
    <col min="14" max="14" width="9" style="827"/>
    <col min="15" max="15" width="9" style="828"/>
    <col min="16" max="17" width="9" style="827"/>
    <col min="18" max="20" width="9" style="829"/>
    <col min="21" max="21" width="8.375" style="830" hidden="1" customWidth="1"/>
    <col min="22" max="22" width="8.375" style="829" customWidth="1"/>
    <col min="23" max="23" width="8.375" style="831" customWidth="1"/>
    <col min="24" max="24" width="8.375" style="823" hidden="1" customWidth="1"/>
    <col min="25" max="25" width="8.375" style="829" hidden="1" customWidth="1"/>
    <col min="26" max="26" width="8.375" style="832" hidden="1" customWidth="1"/>
    <col min="27" max="27" width="8.375" style="833" customWidth="1"/>
    <col min="28" max="28" width="8.375" style="834" customWidth="1"/>
    <col min="29" max="29" width="8.375" style="829" customWidth="1"/>
    <col min="30" max="30" width="8.375" style="824" customWidth="1"/>
    <col min="31" max="31" width="8.375" style="835" hidden="1" customWidth="1"/>
    <col min="32" max="32" width="8.375" style="836" hidden="1" customWidth="1"/>
    <col min="33" max="33" width="8.375" style="824" hidden="1" customWidth="1"/>
    <col min="34" max="34" width="8.375" style="836" hidden="1" customWidth="1"/>
    <col min="35" max="35" width="8.375" style="837" hidden="1" customWidth="1"/>
    <col min="36" max="36" width="8.375" style="836" hidden="1" customWidth="1"/>
    <col min="37" max="37" width="8.375" style="838" hidden="1" customWidth="1"/>
    <col min="38" max="38" width="8.375" style="836" hidden="1" customWidth="1"/>
    <col min="39" max="40" width="8.375" style="824" customWidth="1"/>
    <col min="41" max="41" width="8.375" style="836" customWidth="1"/>
    <col min="42" max="42" width="9.25" style="824" hidden="1" customWidth="1"/>
    <col min="43" max="43" width="9.25" style="824" customWidth="1"/>
    <col min="44" max="45" width="8.875" style="839" customWidth="1"/>
    <col min="46" max="46" width="3.625" style="1171" customWidth="1"/>
    <col min="47" max="47" width="14.5" style="841" customWidth="1"/>
    <col min="48" max="48" width="9" style="842" customWidth="1"/>
    <col min="49" max="49" width="9" style="843"/>
    <col min="50" max="50" width="8.375" style="844" customWidth="1"/>
    <col min="51" max="51" width="9.25" style="845" customWidth="1"/>
    <col min="52" max="56" width="8.875" style="846" customWidth="1"/>
    <col min="57" max="59" width="8.875" style="823" customWidth="1"/>
    <col min="60" max="62" width="8.875" style="847" customWidth="1"/>
    <col min="63" max="16384" width="9" style="823"/>
  </cols>
  <sheetData>
    <row r="1" spans="1:214">
      <c r="B1" s="822" t="s">
        <v>144</v>
      </c>
      <c r="AT1" s="840"/>
    </row>
    <row r="2" spans="1:214" ht="12">
      <c r="A2" s="848"/>
      <c r="B2" s="848"/>
      <c r="C2" s="848"/>
      <c r="D2" s="849"/>
      <c r="E2" s="849"/>
      <c r="F2" s="850"/>
      <c r="G2" s="849"/>
      <c r="H2" s="849"/>
      <c r="I2" s="850"/>
      <c r="J2" s="851"/>
      <c r="K2" s="851"/>
      <c r="L2" s="849"/>
      <c r="M2" s="849"/>
      <c r="N2" s="852"/>
      <c r="O2" s="853"/>
      <c r="P2" s="852"/>
      <c r="Q2" s="852"/>
      <c r="R2" s="854"/>
      <c r="S2" s="854"/>
      <c r="T2" s="855"/>
      <c r="U2" s="856"/>
      <c r="V2" s="857"/>
      <c r="W2" s="858"/>
      <c r="X2" s="848"/>
      <c r="Y2" s="857"/>
      <c r="Z2" s="859"/>
      <c r="AA2" s="860"/>
      <c r="AB2" s="861"/>
      <c r="AC2" s="862"/>
      <c r="AD2" s="849"/>
      <c r="AE2" s="863"/>
      <c r="AF2" s="852"/>
      <c r="AG2" s="849"/>
      <c r="AH2" s="852"/>
      <c r="AI2" s="859"/>
      <c r="AJ2" s="852"/>
      <c r="AK2" s="861"/>
      <c r="AL2" s="852"/>
      <c r="AM2" s="849"/>
      <c r="AN2" s="849"/>
      <c r="AO2" s="852"/>
      <c r="AP2" s="864" t="e">
        <f>AP8/$R$8</f>
        <v>#DIV/0!</v>
      </c>
      <c r="AQ2" s="865" t="e">
        <f>AQ8/$R$8</f>
        <v>#DIV/0!</v>
      </c>
      <c r="AR2" s="866"/>
      <c r="AS2" s="866"/>
      <c r="AT2" s="867"/>
      <c r="AU2" s="868"/>
      <c r="AV2" s="869"/>
      <c r="AW2" s="870"/>
      <c r="AX2" s="871"/>
      <c r="AY2" s="872"/>
      <c r="AZ2" s="873"/>
      <c r="BA2" s="873"/>
      <c r="BB2" s="873"/>
      <c r="BC2" s="873"/>
      <c r="BD2" s="873"/>
      <c r="BE2" s="848"/>
      <c r="BF2" s="848"/>
      <c r="BG2" s="848"/>
      <c r="BH2" s="874"/>
      <c r="BI2" s="874"/>
      <c r="BJ2" s="874"/>
      <c r="BK2" s="848"/>
      <c r="BL2" s="848"/>
      <c r="BM2" s="848"/>
      <c r="BN2" s="848"/>
      <c r="BO2" s="848"/>
      <c r="BP2" s="848"/>
      <c r="BQ2" s="848"/>
      <c r="BR2" s="848"/>
      <c r="BS2" s="848"/>
      <c r="BT2" s="848"/>
      <c r="BU2" s="848"/>
      <c r="BV2" s="848"/>
      <c r="BW2" s="848"/>
      <c r="BX2" s="848"/>
      <c r="BY2" s="848"/>
      <c r="BZ2" s="848"/>
      <c r="CA2" s="848"/>
      <c r="CB2" s="848"/>
      <c r="CC2" s="848"/>
      <c r="CD2" s="848"/>
      <c r="CE2" s="848"/>
      <c r="CF2" s="848"/>
      <c r="CG2" s="848"/>
      <c r="CH2" s="848"/>
      <c r="CI2" s="848"/>
      <c r="CJ2" s="848"/>
      <c r="CK2" s="848"/>
      <c r="CL2" s="848"/>
      <c r="CM2" s="848"/>
      <c r="CN2" s="848"/>
      <c r="CO2" s="848"/>
      <c r="CP2" s="848"/>
      <c r="CQ2" s="848"/>
      <c r="CR2" s="848"/>
      <c r="CS2" s="848"/>
      <c r="CT2" s="848"/>
      <c r="CU2" s="848"/>
      <c r="CV2" s="848"/>
      <c r="CW2" s="848"/>
      <c r="CX2" s="848"/>
      <c r="CY2" s="848"/>
      <c r="CZ2" s="848"/>
      <c r="DA2" s="848"/>
      <c r="DB2" s="848"/>
      <c r="DC2" s="848"/>
      <c r="DD2" s="848"/>
      <c r="DE2" s="848"/>
      <c r="DF2" s="848"/>
      <c r="DG2" s="848"/>
      <c r="DH2" s="848"/>
      <c r="DI2" s="848"/>
      <c r="DJ2" s="848"/>
      <c r="DK2" s="848"/>
      <c r="DL2" s="848"/>
      <c r="DM2" s="848"/>
      <c r="DN2" s="848"/>
      <c r="DO2" s="848"/>
      <c r="DP2" s="848"/>
      <c r="DQ2" s="848"/>
      <c r="DR2" s="848"/>
      <c r="DS2" s="848"/>
      <c r="DT2" s="848"/>
      <c r="DU2" s="848"/>
      <c r="DV2" s="848"/>
      <c r="DW2" s="848"/>
      <c r="DX2" s="848"/>
      <c r="DY2" s="848"/>
      <c r="DZ2" s="848"/>
      <c r="EA2" s="848"/>
      <c r="EB2" s="848"/>
      <c r="EC2" s="848"/>
      <c r="ED2" s="848"/>
      <c r="EE2" s="848"/>
      <c r="EF2" s="848"/>
      <c r="EG2" s="848"/>
      <c r="EH2" s="848"/>
      <c r="EI2" s="848"/>
      <c r="EJ2" s="848"/>
      <c r="EK2" s="848"/>
      <c r="EL2" s="848"/>
      <c r="EM2" s="848"/>
      <c r="EN2" s="848"/>
      <c r="EO2" s="848"/>
      <c r="EP2" s="848"/>
      <c r="EQ2" s="848"/>
      <c r="ER2" s="848"/>
      <c r="ES2" s="848"/>
      <c r="ET2" s="848"/>
      <c r="EU2" s="848"/>
      <c r="EV2" s="848"/>
      <c r="EW2" s="848"/>
      <c r="EX2" s="848"/>
      <c r="EY2" s="848"/>
      <c r="EZ2" s="848"/>
      <c r="FA2" s="848"/>
      <c r="FB2" s="848"/>
      <c r="FC2" s="848"/>
      <c r="FD2" s="848"/>
      <c r="FE2" s="848"/>
      <c r="FF2" s="848"/>
      <c r="FG2" s="848"/>
      <c r="FH2" s="848"/>
      <c r="FI2" s="848"/>
      <c r="FJ2" s="848"/>
      <c r="FK2" s="848"/>
      <c r="FL2" s="848"/>
      <c r="FM2" s="848"/>
      <c r="FN2" s="848"/>
      <c r="FO2" s="848"/>
      <c r="FP2" s="848"/>
      <c r="FQ2" s="848"/>
      <c r="FR2" s="848"/>
      <c r="FS2" s="848"/>
      <c r="FT2" s="848"/>
      <c r="FU2" s="848"/>
      <c r="FV2" s="848"/>
      <c r="FW2" s="848"/>
      <c r="FX2" s="848"/>
      <c r="FY2" s="848"/>
      <c r="FZ2" s="848"/>
      <c r="GA2" s="848"/>
      <c r="GB2" s="848"/>
      <c r="GC2" s="848"/>
      <c r="GD2" s="848"/>
      <c r="GE2" s="848"/>
      <c r="GF2" s="848"/>
      <c r="GG2" s="848"/>
      <c r="GH2" s="848"/>
      <c r="GI2" s="848"/>
      <c r="GJ2" s="848"/>
      <c r="GK2" s="848"/>
      <c r="GL2" s="848"/>
      <c r="GM2" s="848"/>
      <c r="GN2" s="848"/>
      <c r="GO2" s="848"/>
      <c r="GP2" s="848"/>
      <c r="GQ2" s="848"/>
      <c r="GR2" s="848"/>
      <c r="GS2" s="848"/>
      <c r="GT2" s="848"/>
      <c r="GU2" s="848"/>
      <c r="GV2" s="848"/>
      <c r="GW2" s="848"/>
      <c r="GX2" s="848"/>
      <c r="GY2" s="848"/>
      <c r="GZ2" s="848"/>
      <c r="HA2" s="848"/>
      <c r="HB2" s="848"/>
      <c r="HC2" s="848"/>
      <c r="HD2" s="848"/>
      <c r="HE2" s="848"/>
      <c r="HF2" s="848"/>
    </row>
    <row r="3" spans="1:214" ht="27.75" customHeight="1">
      <c r="B3" s="875" t="s">
        <v>1553</v>
      </c>
      <c r="C3" s="876"/>
      <c r="D3" s="1244" t="s">
        <v>185</v>
      </c>
      <c r="E3" s="1245"/>
      <c r="F3" s="1259" t="s">
        <v>201</v>
      </c>
      <c r="G3" s="1260"/>
      <c r="H3" s="1260"/>
      <c r="I3" s="1260"/>
      <c r="J3" s="1260"/>
      <c r="K3" s="1260"/>
      <c r="L3" s="1260"/>
      <c r="M3" s="1261"/>
      <c r="N3" s="1275" t="s">
        <v>1747</v>
      </c>
      <c r="O3" s="1276"/>
      <c r="P3" s="877"/>
      <c r="Q3" s="878"/>
      <c r="R3" s="879"/>
      <c r="S3" s="879"/>
      <c r="T3" s="1246" t="s">
        <v>145</v>
      </c>
      <c r="U3" s="880"/>
      <c r="V3" s="881"/>
      <c r="W3" s="882"/>
      <c r="X3" s="882"/>
      <c r="Y3" s="881"/>
      <c r="Z3" s="883"/>
      <c r="AA3" s="881"/>
      <c r="AB3" s="884"/>
      <c r="AC3" s="881"/>
      <c r="AD3" s="885"/>
      <c r="AE3" s="886"/>
      <c r="AF3" s="887"/>
      <c r="AG3" s="887"/>
      <c r="AH3" s="888"/>
      <c r="AI3" s="889"/>
      <c r="AJ3" s="887"/>
      <c r="AK3" s="890"/>
      <c r="AL3" s="887"/>
      <c r="AM3" s="887"/>
      <c r="AN3" s="887"/>
      <c r="AO3" s="891" t="s">
        <v>1670</v>
      </c>
      <c r="AP3" s="1249" t="s">
        <v>146</v>
      </c>
      <c r="AQ3" s="892" t="s">
        <v>1563</v>
      </c>
      <c r="AT3" s="893"/>
      <c r="AU3" s="894"/>
      <c r="AV3" s="895"/>
      <c r="AW3" s="896"/>
      <c r="AX3" s="897"/>
      <c r="AY3" s="898"/>
      <c r="AZ3" s="899"/>
      <c r="BA3" s="899"/>
      <c r="BB3" s="899"/>
      <c r="BC3" s="899"/>
      <c r="BD3" s="899"/>
    </row>
    <row r="4" spans="1:214" ht="18.75" customHeight="1">
      <c r="B4" s="900"/>
      <c r="C4" s="901"/>
      <c r="D4" s="1251" t="s">
        <v>184</v>
      </c>
      <c r="E4" s="1252"/>
      <c r="F4" s="1269" t="s">
        <v>1745</v>
      </c>
      <c r="G4" s="1270"/>
      <c r="H4" s="1270"/>
      <c r="I4" s="1270" t="s">
        <v>1746</v>
      </c>
      <c r="J4" s="1270"/>
      <c r="K4" s="1273"/>
      <c r="L4" s="1255" t="s">
        <v>182</v>
      </c>
      <c r="M4" s="1256"/>
      <c r="N4" s="1257"/>
      <c r="O4" s="1257"/>
      <c r="P4" s="1262"/>
      <c r="Q4" s="902"/>
      <c r="R4" s="903" t="s">
        <v>147</v>
      </c>
      <c r="S4" s="1264" t="s">
        <v>148</v>
      </c>
      <c r="T4" s="1247"/>
      <c r="U4" s="1267" t="s">
        <v>1566</v>
      </c>
      <c r="V4" s="1268"/>
      <c r="W4" s="1268"/>
      <c r="X4" s="1268"/>
      <c r="Y4" s="1268"/>
      <c r="Z4" s="1268"/>
      <c r="AA4" s="1268"/>
      <c r="AB4" s="1268"/>
      <c r="AC4" s="1268"/>
      <c r="AD4" s="904"/>
      <c r="AE4" s="1295" t="s">
        <v>1565</v>
      </c>
      <c r="AF4" s="1296"/>
      <c r="AG4" s="1296"/>
      <c r="AH4" s="1296"/>
      <c r="AI4" s="1296"/>
      <c r="AJ4" s="1296"/>
      <c r="AK4" s="1296"/>
      <c r="AL4" s="1296"/>
      <c r="AM4" s="1296"/>
      <c r="AN4" s="1297"/>
      <c r="AO4" s="1266" t="s">
        <v>1671</v>
      </c>
      <c r="AP4" s="1250"/>
      <c r="AQ4" s="905"/>
      <c r="AT4" s="1289"/>
      <c r="AU4" s="1290"/>
      <c r="AV4" s="1277" t="s">
        <v>1680</v>
      </c>
      <c r="AW4" s="1278"/>
      <c r="AX4" s="1278"/>
      <c r="AY4" s="1279"/>
      <c r="AZ4" s="1283" t="s">
        <v>1557</v>
      </c>
      <c r="BA4" s="1284"/>
      <c r="BB4" s="1284"/>
      <c r="BC4" s="1284"/>
      <c r="BD4" s="1285"/>
      <c r="BH4" s="906"/>
      <c r="BI4" s="906"/>
      <c r="BJ4" s="906"/>
    </row>
    <row r="5" spans="1:214" ht="24" customHeight="1">
      <c r="B5" s="900"/>
      <c r="C5" s="901"/>
      <c r="D5" s="1253"/>
      <c r="E5" s="1254"/>
      <c r="F5" s="1271"/>
      <c r="G5" s="1272"/>
      <c r="H5" s="1272"/>
      <c r="I5" s="1272"/>
      <c r="J5" s="1272"/>
      <c r="K5" s="1274"/>
      <c r="L5" s="1253"/>
      <c r="M5" s="1254"/>
      <c r="N5" s="1258"/>
      <c r="O5" s="1258"/>
      <c r="P5" s="1263"/>
      <c r="Q5" s="907"/>
      <c r="R5" s="908"/>
      <c r="S5" s="1265"/>
      <c r="T5" s="1247"/>
      <c r="U5" s="909"/>
      <c r="V5" s="1252" t="s">
        <v>149</v>
      </c>
      <c r="W5" s="910"/>
      <c r="X5" s="911"/>
      <c r="Y5" s="912"/>
      <c r="Z5" s="913"/>
      <c r="AA5" s="914"/>
      <c r="AB5" s="915"/>
      <c r="AC5" s="916"/>
      <c r="AD5" s="917" t="s">
        <v>1673</v>
      </c>
      <c r="AE5" s="909"/>
      <c r="AF5" s="1252" t="s">
        <v>149</v>
      </c>
      <c r="AG5" s="918"/>
      <c r="AH5" s="919"/>
      <c r="AI5" s="920"/>
      <c r="AJ5" s="919"/>
      <c r="AK5" s="921"/>
      <c r="AL5" s="919"/>
      <c r="AM5" s="922"/>
      <c r="AN5" s="923"/>
      <c r="AO5" s="1266"/>
      <c r="AP5" s="1250"/>
      <c r="AQ5" s="905"/>
      <c r="AT5" s="1291"/>
      <c r="AU5" s="1292"/>
      <c r="AV5" s="1280"/>
      <c r="AW5" s="1281"/>
      <c r="AX5" s="1281"/>
      <c r="AY5" s="1282"/>
      <c r="AZ5" s="1286"/>
      <c r="BA5" s="1287"/>
      <c r="BB5" s="1287"/>
      <c r="BC5" s="1287"/>
      <c r="BD5" s="1288"/>
      <c r="BH5" s="906"/>
      <c r="BI5" s="906"/>
      <c r="BJ5" s="906"/>
    </row>
    <row r="6" spans="1:214" ht="48">
      <c r="A6" s="924"/>
      <c r="B6" s="925"/>
      <c r="C6" s="926"/>
      <c r="D6" s="927" t="s">
        <v>1523</v>
      </c>
      <c r="E6" s="928" t="s">
        <v>1524</v>
      </c>
      <c r="F6" s="929"/>
      <c r="G6" s="930" t="s">
        <v>1526</v>
      </c>
      <c r="H6" s="930" t="s">
        <v>1525</v>
      </c>
      <c r="I6" s="931"/>
      <c r="J6" s="930" t="s">
        <v>1526</v>
      </c>
      <c r="K6" s="932" t="s">
        <v>1525</v>
      </c>
      <c r="L6" s="927" t="s">
        <v>1526</v>
      </c>
      <c r="M6" s="928" t="s">
        <v>1525</v>
      </c>
      <c r="N6" s="927" t="s">
        <v>1526</v>
      </c>
      <c r="O6" s="928" t="s">
        <v>1525</v>
      </c>
      <c r="P6" s="927" t="s">
        <v>1526</v>
      </c>
      <c r="Q6" s="928" t="s">
        <v>1525</v>
      </c>
      <c r="R6" s="933"/>
      <c r="S6" s="1265"/>
      <c r="T6" s="1248"/>
      <c r="U6" s="934" t="s">
        <v>150</v>
      </c>
      <c r="V6" s="1256"/>
      <c r="W6" s="935" t="s">
        <v>168</v>
      </c>
      <c r="X6" s="936" t="s">
        <v>166</v>
      </c>
      <c r="Y6" s="937" t="s">
        <v>1551</v>
      </c>
      <c r="Z6" s="938" t="s">
        <v>1672</v>
      </c>
      <c r="AA6" s="939" t="s">
        <v>151</v>
      </c>
      <c r="AB6" s="940" t="s">
        <v>152</v>
      </c>
      <c r="AC6" s="941" t="s">
        <v>1674</v>
      </c>
      <c r="AD6" s="917" t="s">
        <v>1675</v>
      </c>
      <c r="AE6" s="934" t="s">
        <v>150</v>
      </c>
      <c r="AF6" s="1256"/>
      <c r="AG6" s="942" t="s">
        <v>168</v>
      </c>
      <c r="AH6" s="943" t="s">
        <v>166</v>
      </c>
      <c r="AI6" s="944" t="s">
        <v>1676</v>
      </c>
      <c r="AJ6" s="945" t="s">
        <v>151</v>
      </c>
      <c r="AK6" s="946" t="s">
        <v>183</v>
      </c>
      <c r="AL6" s="947" t="s">
        <v>188</v>
      </c>
      <c r="AM6" s="928" t="s">
        <v>1677</v>
      </c>
      <c r="AN6" s="948" t="s">
        <v>187</v>
      </c>
      <c r="AO6" s="949"/>
      <c r="AP6" s="1250"/>
      <c r="AQ6" s="950" t="s">
        <v>1564</v>
      </c>
      <c r="AR6" s="951"/>
      <c r="AS6" s="951"/>
      <c r="AT6" s="1291"/>
      <c r="AU6" s="1292"/>
      <c r="AV6" s="952" t="s">
        <v>1681</v>
      </c>
      <c r="AW6" s="953" t="s">
        <v>1682</v>
      </c>
      <c r="AX6" s="954" t="s">
        <v>1683</v>
      </c>
      <c r="AY6" s="955" t="s">
        <v>1686</v>
      </c>
      <c r="AZ6" s="956" t="s">
        <v>154</v>
      </c>
      <c r="BA6" s="956" t="s">
        <v>1692</v>
      </c>
      <c r="BB6" s="956" t="s">
        <v>1693</v>
      </c>
      <c r="BC6" s="956" t="s">
        <v>1679</v>
      </c>
      <c r="BD6" s="956" t="s">
        <v>1685</v>
      </c>
      <c r="BE6" s="924"/>
      <c r="BF6" s="924"/>
      <c r="BG6" s="924"/>
      <c r="BH6" s="957"/>
      <c r="BI6" s="957"/>
      <c r="BJ6" s="957"/>
      <c r="BK6" s="924"/>
      <c r="BL6" s="924"/>
      <c r="BM6" s="924"/>
      <c r="BN6" s="924"/>
      <c r="BO6" s="924"/>
      <c r="BP6" s="924"/>
      <c r="BQ6" s="924"/>
      <c r="BR6" s="924"/>
      <c r="BS6" s="924"/>
      <c r="BT6" s="924"/>
      <c r="BU6" s="924"/>
      <c r="BV6" s="924"/>
      <c r="BW6" s="924"/>
      <c r="BX6" s="924"/>
      <c r="BY6" s="924"/>
      <c r="BZ6" s="924"/>
      <c r="CA6" s="924"/>
      <c r="CB6" s="924"/>
      <c r="CC6" s="924"/>
      <c r="CD6" s="924"/>
      <c r="CE6" s="924"/>
      <c r="CF6" s="924"/>
      <c r="CG6" s="924"/>
      <c r="CH6" s="924"/>
      <c r="CI6" s="924"/>
      <c r="CJ6" s="924"/>
      <c r="CK6" s="924"/>
      <c r="CL6" s="924"/>
      <c r="CM6" s="924"/>
      <c r="CN6" s="924"/>
      <c r="CO6" s="924"/>
      <c r="CP6" s="924"/>
      <c r="CQ6" s="924"/>
      <c r="CR6" s="924"/>
      <c r="CS6" s="924"/>
      <c r="CT6" s="924"/>
      <c r="CU6" s="924"/>
      <c r="CV6" s="924"/>
      <c r="CW6" s="924"/>
      <c r="CX6" s="924"/>
      <c r="CY6" s="924"/>
      <c r="CZ6" s="924"/>
      <c r="DA6" s="924"/>
      <c r="DB6" s="924"/>
      <c r="DC6" s="924"/>
      <c r="DD6" s="924"/>
      <c r="DE6" s="924"/>
      <c r="DF6" s="924"/>
      <c r="DG6" s="924"/>
      <c r="DH6" s="924"/>
      <c r="DI6" s="924"/>
      <c r="DJ6" s="924"/>
      <c r="DK6" s="924"/>
      <c r="DL6" s="924"/>
      <c r="DM6" s="924"/>
      <c r="DN6" s="924"/>
      <c r="DO6" s="924"/>
      <c r="DP6" s="924"/>
      <c r="DQ6" s="924"/>
      <c r="DR6" s="924"/>
      <c r="DS6" s="924"/>
      <c r="DT6" s="924"/>
      <c r="DU6" s="924"/>
      <c r="DV6" s="924"/>
      <c r="DW6" s="924"/>
      <c r="DX6" s="924"/>
      <c r="DY6" s="924"/>
      <c r="DZ6" s="924"/>
      <c r="EA6" s="924"/>
      <c r="EB6" s="924"/>
      <c r="EC6" s="924"/>
      <c r="ED6" s="924"/>
      <c r="EE6" s="924"/>
      <c r="EF6" s="924"/>
      <c r="EG6" s="924"/>
      <c r="EH6" s="924"/>
      <c r="EI6" s="924"/>
      <c r="EJ6" s="924"/>
      <c r="EK6" s="924"/>
      <c r="EL6" s="924"/>
      <c r="EM6" s="924"/>
      <c r="EN6" s="924"/>
      <c r="EO6" s="924"/>
      <c r="EP6" s="924"/>
      <c r="EQ6" s="924"/>
      <c r="ER6" s="924"/>
      <c r="ES6" s="924"/>
      <c r="ET6" s="924"/>
      <c r="EU6" s="924"/>
      <c r="EV6" s="924"/>
      <c r="EW6" s="924"/>
      <c r="EX6" s="924"/>
      <c r="EY6" s="924"/>
      <c r="EZ6" s="924"/>
      <c r="FA6" s="924"/>
      <c r="FB6" s="924"/>
      <c r="FC6" s="924"/>
      <c r="FD6" s="924"/>
      <c r="FE6" s="924"/>
      <c r="FF6" s="924"/>
      <c r="FG6" s="924"/>
      <c r="FH6" s="924"/>
      <c r="FI6" s="924"/>
      <c r="FJ6" s="924"/>
      <c r="FK6" s="924"/>
      <c r="FL6" s="924"/>
      <c r="FM6" s="924"/>
      <c r="FN6" s="924"/>
      <c r="FO6" s="924"/>
      <c r="FP6" s="924"/>
      <c r="FQ6" s="924"/>
      <c r="FR6" s="924"/>
      <c r="FS6" s="924"/>
      <c r="FT6" s="924"/>
      <c r="FU6" s="924"/>
      <c r="FV6" s="924"/>
      <c r="FW6" s="924"/>
      <c r="FX6" s="924"/>
      <c r="FY6" s="924"/>
      <c r="FZ6" s="924"/>
      <c r="GA6" s="924"/>
      <c r="GB6" s="924"/>
      <c r="GC6" s="924"/>
      <c r="GD6" s="924"/>
      <c r="GE6" s="924"/>
      <c r="GF6" s="924"/>
      <c r="GG6" s="924"/>
      <c r="GH6" s="924"/>
      <c r="GI6" s="924"/>
      <c r="GJ6" s="924"/>
      <c r="GK6" s="924"/>
      <c r="GL6" s="924"/>
      <c r="GM6" s="924"/>
      <c r="GN6" s="924"/>
      <c r="GO6" s="924"/>
      <c r="GP6" s="924"/>
      <c r="GQ6" s="924"/>
      <c r="GR6" s="924"/>
      <c r="GS6" s="924"/>
      <c r="GT6" s="924"/>
      <c r="GU6" s="924"/>
      <c r="GV6" s="924"/>
      <c r="GW6" s="924"/>
      <c r="GX6" s="924"/>
      <c r="GY6" s="924"/>
      <c r="GZ6" s="924"/>
      <c r="HA6" s="924"/>
      <c r="HB6" s="924"/>
      <c r="HC6" s="924"/>
      <c r="HD6" s="924"/>
      <c r="HE6" s="924"/>
      <c r="HF6" s="924"/>
    </row>
    <row r="7" spans="1:214" ht="24">
      <c r="A7" s="924"/>
      <c r="B7" s="925"/>
      <c r="C7" s="958" t="s">
        <v>158</v>
      </c>
      <c r="D7" s="959"/>
      <c r="E7" s="960"/>
      <c r="F7" s="961"/>
      <c r="G7" s="962"/>
      <c r="H7" s="962"/>
      <c r="I7" s="963"/>
      <c r="J7" s="964"/>
      <c r="K7" s="965"/>
      <c r="L7" s="966"/>
      <c r="M7" s="967"/>
      <c r="N7" s="968"/>
      <c r="O7" s="969"/>
      <c r="P7" s="970"/>
      <c r="Q7" s="971"/>
      <c r="R7" s="972"/>
      <c r="S7" s="973"/>
      <c r="T7" s="974" t="s">
        <v>186</v>
      </c>
      <c r="U7" s="975" t="s">
        <v>159</v>
      </c>
      <c r="V7" s="976" t="s">
        <v>160</v>
      </c>
      <c r="W7" s="977"/>
      <c r="X7" s="978"/>
      <c r="Y7" s="979"/>
      <c r="Z7" s="980"/>
      <c r="AA7" s="981"/>
      <c r="AB7" s="982"/>
      <c r="AC7" s="976"/>
      <c r="AD7" s="983"/>
      <c r="AE7" s="984"/>
      <c r="AF7" s="985"/>
      <c r="AG7" s="986"/>
      <c r="AH7" s="987"/>
      <c r="AI7" s="988"/>
      <c r="AJ7" s="989"/>
      <c r="AK7" s="990"/>
      <c r="AL7" s="991"/>
      <c r="AM7" s="992"/>
      <c r="AN7" s="993"/>
      <c r="AO7" s="994" t="s">
        <v>1552</v>
      </c>
      <c r="AP7" s="995" t="s">
        <v>161</v>
      </c>
      <c r="AQ7" s="996" t="s">
        <v>162</v>
      </c>
      <c r="AR7" s="951"/>
      <c r="AS7" s="951"/>
      <c r="AT7" s="1293"/>
      <c r="AU7" s="1294"/>
      <c r="AV7" s="997" t="s">
        <v>1684</v>
      </c>
      <c r="AW7" s="998" t="s">
        <v>1684</v>
      </c>
      <c r="AX7" s="999" t="s">
        <v>1684</v>
      </c>
      <c r="AY7" s="1000" t="s">
        <v>1684</v>
      </c>
      <c r="AZ7" s="1001" t="s">
        <v>251</v>
      </c>
      <c r="BA7" s="1001" t="s">
        <v>158</v>
      </c>
      <c r="BB7" s="1001" t="s">
        <v>158</v>
      </c>
      <c r="BC7" s="1001" t="s">
        <v>158</v>
      </c>
      <c r="BD7" s="1001" t="s">
        <v>158</v>
      </c>
      <c r="BE7" s="924"/>
      <c r="BF7" s="924"/>
      <c r="BG7" s="924"/>
      <c r="BH7" s="1002"/>
      <c r="BI7" s="1002"/>
      <c r="BJ7" s="1002"/>
      <c r="BK7" s="924"/>
      <c r="BL7" s="924"/>
      <c r="BM7" s="924"/>
      <c r="BN7" s="924"/>
      <c r="BO7" s="924"/>
      <c r="BP7" s="924"/>
      <c r="BQ7" s="924"/>
      <c r="BR7" s="924"/>
      <c r="BS7" s="924"/>
      <c r="BT7" s="924"/>
      <c r="BU7" s="924"/>
      <c r="BV7" s="924"/>
      <c r="BW7" s="924"/>
      <c r="BX7" s="924"/>
      <c r="BY7" s="924"/>
      <c r="BZ7" s="924"/>
      <c r="CA7" s="924"/>
      <c r="CB7" s="924"/>
      <c r="CC7" s="924"/>
      <c r="CD7" s="924"/>
      <c r="CE7" s="924"/>
      <c r="CF7" s="924"/>
      <c r="CG7" s="924"/>
      <c r="CH7" s="924"/>
      <c r="CI7" s="924"/>
      <c r="CJ7" s="924"/>
      <c r="CK7" s="924"/>
      <c r="CL7" s="924"/>
      <c r="CM7" s="924"/>
      <c r="CN7" s="924"/>
      <c r="CO7" s="924"/>
      <c r="CP7" s="924"/>
      <c r="CQ7" s="924"/>
      <c r="CR7" s="924"/>
      <c r="CS7" s="924"/>
      <c r="CT7" s="924"/>
      <c r="CU7" s="924"/>
      <c r="CV7" s="924"/>
      <c r="CW7" s="924"/>
      <c r="CX7" s="924"/>
      <c r="CY7" s="924"/>
      <c r="CZ7" s="924"/>
      <c r="DA7" s="924"/>
      <c r="DB7" s="924"/>
      <c r="DC7" s="924"/>
      <c r="DD7" s="924"/>
      <c r="DE7" s="924"/>
      <c r="DF7" s="924"/>
      <c r="DG7" s="924"/>
      <c r="DH7" s="924"/>
      <c r="DI7" s="924"/>
      <c r="DJ7" s="924"/>
      <c r="DK7" s="924"/>
      <c r="DL7" s="924"/>
      <c r="DM7" s="924"/>
      <c r="DN7" s="924"/>
      <c r="DO7" s="924"/>
      <c r="DP7" s="924"/>
      <c r="DQ7" s="924"/>
      <c r="DR7" s="924"/>
      <c r="DS7" s="924"/>
      <c r="DT7" s="924"/>
      <c r="DU7" s="924"/>
      <c r="DV7" s="924"/>
      <c r="DW7" s="924"/>
      <c r="DX7" s="924"/>
      <c r="DY7" s="924"/>
      <c r="DZ7" s="924"/>
      <c r="EA7" s="924"/>
      <c r="EB7" s="924"/>
      <c r="EC7" s="924"/>
      <c r="ED7" s="924"/>
      <c r="EE7" s="924"/>
      <c r="EF7" s="924"/>
      <c r="EG7" s="924"/>
      <c r="EH7" s="924"/>
      <c r="EI7" s="924"/>
      <c r="EJ7" s="924"/>
      <c r="EK7" s="924"/>
      <c r="EL7" s="924"/>
      <c r="EM7" s="924"/>
      <c r="EN7" s="924"/>
      <c r="EO7" s="924"/>
      <c r="EP7" s="924"/>
      <c r="EQ7" s="924"/>
      <c r="ER7" s="924"/>
      <c r="ES7" s="924"/>
      <c r="ET7" s="924"/>
      <c r="EU7" s="924"/>
      <c r="EV7" s="924"/>
      <c r="EW7" s="924"/>
      <c r="EX7" s="924"/>
      <c r="EY7" s="924"/>
      <c r="EZ7" s="924"/>
      <c r="FA7" s="924"/>
      <c r="FB7" s="924"/>
      <c r="FC7" s="924"/>
      <c r="FD7" s="924"/>
      <c r="FE7" s="924"/>
      <c r="FF7" s="924"/>
      <c r="FG7" s="924"/>
      <c r="FH7" s="924"/>
      <c r="FI7" s="924"/>
      <c r="FJ7" s="924"/>
      <c r="FK7" s="924"/>
      <c r="FL7" s="924"/>
      <c r="FM7" s="924"/>
      <c r="FN7" s="924"/>
      <c r="FO7" s="924"/>
      <c r="FP7" s="924"/>
      <c r="FQ7" s="924"/>
      <c r="FR7" s="924"/>
      <c r="FS7" s="924"/>
      <c r="FT7" s="924"/>
      <c r="FU7" s="924"/>
      <c r="FV7" s="924"/>
      <c r="FW7" s="924"/>
      <c r="FX7" s="924"/>
      <c r="FY7" s="924"/>
      <c r="FZ7" s="924"/>
      <c r="GA7" s="924"/>
      <c r="GB7" s="924"/>
      <c r="GC7" s="924"/>
      <c r="GD7" s="924"/>
      <c r="GE7" s="924"/>
      <c r="GF7" s="924"/>
      <c r="GG7" s="924"/>
      <c r="GH7" s="924"/>
      <c r="GI7" s="924"/>
      <c r="GJ7" s="924"/>
      <c r="GK7" s="924"/>
      <c r="GL7" s="924"/>
      <c r="GM7" s="924"/>
      <c r="GN7" s="924"/>
      <c r="GO7" s="924"/>
      <c r="GP7" s="924"/>
      <c r="GQ7" s="924"/>
      <c r="GR7" s="924"/>
      <c r="GS7" s="924"/>
      <c r="GT7" s="924"/>
      <c r="GU7" s="924"/>
      <c r="GV7" s="924"/>
      <c r="GW7" s="924"/>
      <c r="GX7" s="924"/>
      <c r="GY7" s="924"/>
      <c r="GZ7" s="924"/>
      <c r="HA7" s="924"/>
      <c r="HB7" s="924"/>
      <c r="HC7" s="924"/>
      <c r="HD7" s="924"/>
      <c r="HE7" s="924"/>
      <c r="HF7" s="924"/>
    </row>
    <row r="8" spans="1:214" ht="21.95" customHeight="1" thickBot="1">
      <c r="A8" s="1003"/>
      <c r="B8" s="1004"/>
      <c r="C8" s="1004" t="s">
        <v>163</v>
      </c>
      <c r="D8" s="1005">
        <f>SUM(D9:D45)</f>
        <v>0</v>
      </c>
      <c r="E8" s="1006">
        <f>SUM(E9:E45)</f>
        <v>0</v>
      </c>
      <c r="F8" s="1007"/>
      <c r="G8" s="1008">
        <f>SUM(G9:G49)</f>
        <v>0</v>
      </c>
      <c r="H8" s="1008">
        <f>SUM(H9:H49)</f>
        <v>0</v>
      </c>
      <c r="I8" s="1009"/>
      <c r="J8" s="1010">
        <f>SUM(J9:J49)</f>
        <v>0</v>
      </c>
      <c r="K8" s="1011">
        <f>SUM(K9:K49)</f>
        <v>0</v>
      </c>
      <c r="L8" s="1005">
        <f>SUM(L9:L49)</f>
        <v>0</v>
      </c>
      <c r="M8" s="1006">
        <f>SUM(M9:M49)</f>
        <v>0</v>
      </c>
      <c r="N8" s="1012"/>
      <c r="O8" s="1013"/>
      <c r="P8" s="1005">
        <f>SUM(P9:P45)</f>
        <v>0</v>
      </c>
      <c r="Q8" s="1006">
        <f>SUM(Q9:Q45)</f>
        <v>0</v>
      </c>
      <c r="R8" s="1014">
        <f>SUM(R9:R45)</f>
        <v>0</v>
      </c>
      <c r="S8" s="1015">
        <f>SUM(S9:S45)</f>
        <v>0</v>
      </c>
      <c r="T8" s="1016">
        <f>SUM(T9:T45)</f>
        <v>0</v>
      </c>
      <c r="U8" s="1017"/>
      <c r="V8" s="1018">
        <f>SUM(V9:V45)</f>
        <v>0</v>
      </c>
      <c r="W8" s="387">
        <v>0.72</v>
      </c>
      <c r="X8" s="1020">
        <f>V8*W8</f>
        <v>0</v>
      </c>
      <c r="Y8" s="1021">
        <f>SUM(Y9:Y45)</f>
        <v>1847646.765948724</v>
      </c>
      <c r="Z8" s="1022"/>
      <c r="AA8" s="1023">
        <f>SUM(AA9:AA45)</f>
        <v>0</v>
      </c>
      <c r="AB8" s="1024"/>
      <c r="AC8" s="1016">
        <f>SUM(AC9:AC45)</f>
        <v>0</v>
      </c>
      <c r="AD8" s="1025">
        <f>SUM(AD9:AD45)</f>
        <v>0</v>
      </c>
      <c r="AE8" s="1026"/>
      <c r="AF8" s="1027">
        <f>SUM(AF9:AF45)</f>
        <v>0</v>
      </c>
      <c r="AG8" s="1019">
        <f>W8</f>
        <v>0.72</v>
      </c>
      <c r="AH8" s="1028">
        <f>AF8*AG8</f>
        <v>0</v>
      </c>
      <c r="AI8" s="1029"/>
      <c r="AJ8" s="1030">
        <f>SUM(AJ9:AJ45)</f>
        <v>0</v>
      </c>
      <c r="AK8" s="1031"/>
      <c r="AL8" s="1032">
        <f>SUM(AL9:AL45)</f>
        <v>0</v>
      </c>
      <c r="AM8" s="1033">
        <f>SUM(AM9:AM45)</f>
        <v>0</v>
      </c>
      <c r="AN8" s="1026"/>
      <c r="AO8" s="1034">
        <f>SUM(AO9:AO45)</f>
        <v>0</v>
      </c>
      <c r="AP8" s="1035">
        <f>SUM(AP9:AP45)</f>
        <v>0</v>
      </c>
      <c r="AQ8" s="1036">
        <f>SUM(AQ9:AQ45)</f>
        <v>0</v>
      </c>
      <c r="AT8" s="1037"/>
      <c r="AU8" s="1038" t="s">
        <v>163</v>
      </c>
      <c r="AV8" s="1039">
        <f>R8</f>
        <v>0</v>
      </c>
      <c r="AW8" s="1040">
        <f>S8</f>
        <v>0</v>
      </c>
      <c r="AX8" s="1041">
        <f>AO8</f>
        <v>0</v>
      </c>
      <c r="AY8" s="1042">
        <f>AQ8</f>
        <v>0</v>
      </c>
      <c r="AZ8" s="1043">
        <f>SUM(AZ9:AZ45)</f>
        <v>0</v>
      </c>
      <c r="BA8" s="1043">
        <f>SUM(BA9:BA45)</f>
        <v>0</v>
      </c>
      <c r="BB8" s="1043">
        <f>SUM(BB9:BB49)</f>
        <v>0</v>
      </c>
      <c r="BC8" s="1043">
        <f>SUM(BC9:BC49)</f>
        <v>0</v>
      </c>
      <c r="BD8" s="1043">
        <f>SUM(BD9:BD49)</f>
        <v>0</v>
      </c>
      <c r="BH8" s="1044"/>
      <c r="BI8" s="1044"/>
      <c r="BJ8" s="1044"/>
    </row>
    <row r="9" spans="1:214" ht="15.95" customHeight="1">
      <c r="B9" s="1045" t="s">
        <v>99</v>
      </c>
      <c r="C9" s="1046" t="s">
        <v>16</v>
      </c>
      <c r="D9" s="1047">
        <f>' 経済波及効果 【 入力・結果シート 】 '!G22</f>
        <v>0</v>
      </c>
      <c r="E9" s="1048">
        <f>' 経済波及効果 【 入力・結果シート 】 '!H22</f>
        <v>0</v>
      </c>
      <c r="F9" s="1049">
        <v>0.25706674911276395</v>
      </c>
      <c r="G9" s="1050">
        <f>D9*F9</f>
        <v>0</v>
      </c>
      <c r="H9" s="1050">
        <f>E9*F9</f>
        <v>0</v>
      </c>
      <c r="I9" s="1051">
        <v>3.9449704571388383E-2</v>
      </c>
      <c r="J9" s="1052">
        <f>D9*I9</f>
        <v>0</v>
      </c>
      <c r="K9" s="1053">
        <f>E9*I9</f>
        <v>0</v>
      </c>
      <c r="L9" s="1047">
        <f>D9-G9-J9</f>
        <v>0</v>
      </c>
      <c r="M9" s="1048">
        <f t="shared" ref="M9:M45" si="0">E9-H9-K9</f>
        <v>0</v>
      </c>
      <c r="N9" s="1054">
        <v>1</v>
      </c>
      <c r="O9" s="1055">
        <v>0.6086426070141755</v>
      </c>
      <c r="P9" s="1056">
        <f>L9*N9</f>
        <v>0</v>
      </c>
      <c r="Q9" s="1057">
        <f>M9*O9</f>
        <v>0</v>
      </c>
      <c r="R9" s="1058">
        <f t="shared" ref="R9:R44" si="1">P9+Q9</f>
        <v>0</v>
      </c>
      <c r="S9" s="1059">
        <f t="shared" ref="S9:S45" si="2">T9-R9</f>
        <v>0</v>
      </c>
      <c r="T9" s="1060">
        <f t="array" ref="T9:T45">MMULT(逆行列係数表!E6:AO42,R9:R45)</f>
        <v>0</v>
      </c>
      <c r="U9" s="1061">
        <f>'37部門取引基本表'!BL5</f>
        <v>9.1737990515775733E-2</v>
      </c>
      <c r="V9" s="1062">
        <f>T9*U9</f>
        <v>0</v>
      </c>
      <c r="W9" s="1063"/>
      <c r="X9" s="1064"/>
      <c r="Y9" s="1062">
        <f>IF('37部門取引基本表'!AQ5&lt;0,0,'37部門取引基本表'!AQ5)</f>
        <v>23599.558599823562</v>
      </c>
      <c r="Z9" s="1065">
        <f>Y9/$Y$8</f>
        <v>1.2772765354694696E-2</v>
      </c>
      <c r="AA9" s="1066">
        <f>Z9*X$8</f>
        <v>0</v>
      </c>
      <c r="AB9" s="1067">
        <v>0.6086426070141755</v>
      </c>
      <c r="AC9" s="1060">
        <f>AA9*AB9</f>
        <v>0</v>
      </c>
      <c r="AD9" s="1068">
        <f t="array" ref="AD9:AD45">MMULT(逆行列係数表!E6:AO42,AC9:AC45)</f>
        <v>0</v>
      </c>
      <c r="AE9" s="1069">
        <f>U9</f>
        <v>9.1737990515775733E-2</v>
      </c>
      <c r="AF9" s="1070">
        <f>AD9*AE9</f>
        <v>0</v>
      </c>
      <c r="AG9" s="1063"/>
      <c r="AH9" s="1071"/>
      <c r="AI9" s="1072">
        <f>Z9</f>
        <v>1.2772765354694696E-2</v>
      </c>
      <c r="AJ9" s="1073">
        <f>AH$8*AI9</f>
        <v>0</v>
      </c>
      <c r="AK9" s="1074">
        <v>0.6086426070141755</v>
      </c>
      <c r="AL9" s="1075">
        <f>AJ9*AK9</f>
        <v>0</v>
      </c>
      <c r="AM9" s="1076">
        <f t="array" ref="AM9:AM45">MMULT(逆行列係数表!E6:AO42,AL9:AL45)</f>
        <v>0</v>
      </c>
      <c r="AN9" s="1069">
        <f>IF(AM9=0,0,1/(1-(AM9/AD9)))</f>
        <v>0</v>
      </c>
      <c r="AO9" s="1077">
        <f>AD9*AN9</f>
        <v>0</v>
      </c>
      <c r="AP9" s="1078">
        <f t="shared" ref="AP9:AP45" si="3">T9+AD9</f>
        <v>0</v>
      </c>
      <c r="AQ9" s="1079">
        <f>T9+AO9</f>
        <v>0</v>
      </c>
      <c r="AR9" s="1080"/>
      <c r="AS9" s="1080"/>
      <c r="AT9" s="1081" t="s">
        <v>99</v>
      </c>
      <c r="AU9" s="1082" t="s">
        <v>16</v>
      </c>
      <c r="AV9" s="1083">
        <f t="shared" ref="AV9:AV45" si="4">R9</f>
        <v>0</v>
      </c>
      <c r="AW9" s="1084">
        <f t="shared" ref="AW9:AW45" si="5">S9</f>
        <v>0</v>
      </c>
      <c r="AX9" s="1085">
        <f t="shared" ref="AX9:AX45" si="6">AO9</f>
        <v>0</v>
      </c>
      <c r="AY9" s="1086">
        <f t="shared" ref="AY9:AY45" si="7">AQ9</f>
        <v>0</v>
      </c>
      <c r="AZ9" s="1087">
        <f>AQ9*'37部門取引基本表'!BG5</f>
        <v>0</v>
      </c>
      <c r="BA9" s="1087">
        <f>AQ9*'37部門取引基本表'!BH5</f>
        <v>0</v>
      </c>
      <c r="BB9" s="1087">
        <f>AQ9*'37部門取引基本表'!BI5</f>
        <v>0</v>
      </c>
      <c r="BC9" s="1087">
        <f>AQ9*'37部門取引基本表'!BJ5</f>
        <v>0</v>
      </c>
      <c r="BD9" s="1087">
        <f>市税収効果!S8</f>
        <v>0</v>
      </c>
      <c r="BE9" s="1088"/>
      <c r="BF9" s="1088"/>
      <c r="BG9" s="1088"/>
      <c r="BH9" s="1089"/>
      <c r="BI9" s="1089"/>
      <c r="BJ9" s="1089"/>
      <c r="BK9" s="1088"/>
      <c r="BL9" s="1088"/>
      <c r="BM9" s="1088"/>
      <c r="BN9" s="1088"/>
      <c r="BO9" s="1088"/>
      <c r="BP9" s="1088"/>
      <c r="BQ9" s="1088"/>
      <c r="BR9" s="1088"/>
      <c r="BS9" s="1088"/>
      <c r="BT9" s="1088"/>
      <c r="BU9" s="1088"/>
      <c r="BV9" s="1088"/>
      <c r="BW9" s="1088"/>
      <c r="BX9" s="1088"/>
      <c r="BY9" s="1088"/>
      <c r="BZ9" s="1088"/>
      <c r="CA9" s="1088"/>
      <c r="CB9" s="1088"/>
      <c r="CC9" s="1088"/>
      <c r="CD9" s="1088"/>
      <c r="CE9" s="1088"/>
      <c r="CF9" s="1088"/>
      <c r="CG9" s="1088"/>
      <c r="CH9" s="1088"/>
      <c r="CI9" s="1088"/>
      <c r="CJ9" s="1088"/>
      <c r="CK9" s="1088"/>
      <c r="CL9" s="1088"/>
      <c r="CM9" s="1088"/>
      <c r="CN9" s="1088"/>
      <c r="CO9" s="1088"/>
      <c r="CP9" s="1088"/>
      <c r="CQ9" s="1088"/>
      <c r="CR9" s="1088"/>
      <c r="CS9" s="1088"/>
      <c r="CT9" s="1088"/>
      <c r="CU9" s="1088"/>
      <c r="CV9" s="1088"/>
      <c r="CW9" s="1088"/>
      <c r="CX9" s="1088"/>
      <c r="CY9" s="1088"/>
      <c r="CZ9" s="1088"/>
      <c r="DA9" s="1088"/>
      <c r="DB9" s="1088"/>
      <c r="DC9" s="1088"/>
      <c r="DD9" s="1088"/>
      <c r="DE9" s="1088"/>
      <c r="DF9" s="1088"/>
      <c r="DG9" s="1088"/>
      <c r="DH9" s="1088"/>
      <c r="DI9" s="1088"/>
      <c r="DJ9" s="1088"/>
      <c r="DK9" s="1088"/>
      <c r="DL9" s="1088"/>
      <c r="DM9" s="1088"/>
      <c r="DN9" s="1088"/>
      <c r="DO9" s="1088"/>
      <c r="DP9" s="1088"/>
      <c r="DQ9" s="1088"/>
      <c r="DR9" s="1088"/>
      <c r="DS9" s="1088"/>
      <c r="DT9" s="1088"/>
      <c r="DU9" s="1088"/>
      <c r="DV9" s="1088"/>
      <c r="DW9" s="1088"/>
      <c r="DX9" s="1088"/>
      <c r="DY9" s="1088"/>
      <c r="DZ9" s="1088"/>
      <c r="EA9" s="1088"/>
      <c r="EB9" s="1088"/>
      <c r="EC9" s="1088"/>
      <c r="ED9" s="1088"/>
      <c r="EE9" s="1088"/>
      <c r="EF9" s="1088"/>
      <c r="EG9" s="1088"/>
      <c r="EH9" s="1088"/>
      <c r="EI9" s="1088"/>
      <c r="EJ9" s="1088"/>
      <c r="EK9" s="1088"/>
      <c r="EL9" s="1088"/>
      <c r="EM9" s="1088"/>
      <c r="EN9" s="1088"/>
      <c r="EO9" s="1088"/>
      <c r="EP9" s="1088"/>
      <c r="EQ9" s="1088"/>
      <c r="ER9" s="1088"/>
      <c r="ES9" s="1088"/>
      <c r="ET9" s="1088"/>
      <c r="EU9" s="1088"/>
      <c r="EV9" s="1088"/>
      <c r="EW9" s="1088"/>
      <c r="EX9" s="1088"/>
      <c r="EY9" s="1088"/>
      <c r="EZ9" s="1088"/>
      <c r="FA9" s="1088"/>
      <c r="FB9" s="1088"/>
      <c r="FC9" s="1088"/>
      <c r="FD9" s="1088"/>
      <c r="FE9" s="1088"/>
      <c r="FF9" s="1088"/>
      <c r="FG9" s="1088"/>
      <c r="FH9" s="1088"/>
      <c r="FI9" s="1088"/>
      <c r="FJ9" s="1088"/>
      <c r="FK9" s="1088"/>
      <c r="FL9" s="1088"/>
      <c r="FM9" s="1088"/>
      <c r="FN9" s="1088"/>
      <c r="FO9" s="1088"/>
      <c r="FP9" s="1088"/>
      <c r="FQ9" s="1088"/>
      <c r="FR9" s="1088"/>
      <c r="FS9" s="1088"/>
      <c r="FT9" s="1088"/>
      <c r="FU9" s="1088"/>
      <c r="FV9" s="1088"/>
      <c r="FW9" s="1088"/>
      <c r="FX9" s="1088"/>
      <c r="FY9" s="1088"/>
      <c r="FZ9" s="1088"/>
      <c r="GA9" s="1088"/>
      <c r="GB9" s="1088"/>
      <c r="GC9" s="1088"/>
      <c r="GD9" s="1088"/>
      <c r="GE9" s="1088"/>
      <c r="GF9" s="1088"/>
      <c r="GG9" s="1088"/>
      <c r="GH9" s="1088"/>
      <c r="GI9" s="1088"/>
      <c r="GJ9" s="1088"/>
      <c r="GK9" s="1088"/>
      <c r="GL9" s="1088"/>
      <c r="GM9" s="1088"/>
      <c r="GN9" s="1088"/>
      <c r="GO9" s="1088"/>
      <c r="GP9" s="1088"/>
      <c r="GQ9" s="1088"/>
      <c r="GR9" s="1088"/>
      <c r="GS9" s="1088"/>
      <c r="GT9" s="1088"/>
      <c r="GU9" s="1088"/>
      <c r="GV9" s="1088"/>
      <c r="GW9" s="1088"/>
      <c r="GX9" s="1088"/>
      <c r="GY9" s="1088"/>
      <c r="GZ9" s="1088"/>
      <c r="HA9" s="1088"/>
      <c r="HB9" s="1088"/>
      <c r="HC9" s="1088"/>
      <c r="HD9" s="1088"/>
      <c r="HE9" s="1088"/>
      <c r="HF9" s="1088"/>
    </row>
    <row r="10" spans="1:214" ht="15.95" customHeight="1">
      <c r="B10" s="1045" t="s">
        <v>100</v>
      </c>
      <c r="C10" s="1046" t="s">
        <v>17</v>
      </c>
      <c r="D10" s="1047">
        <f>' 経済波及効果 【 入力・結果シート 】 '!G23</f>
        <v>0</v>
      </c>
      <c r="E10" s="1048">
        <f>' 経済波及効果 【 入力・結果シート 】 '!H23</f>
        <v>0</v>
      </c>
      <c r="F10" s="1049">
        <v>2.2528180695691236E-2</v>
      </c>
      <c r="G10" s="1050">
        <f t="shared" ref="G10:G45" si="8">D10*F10</f>
        <v>0</v>
      </c>
      <c r="H10" s="1050">
        <f t="shared" ref="H10:H45" si="9">E10*F10</f>
        <v>0</v>
      </c>
      <c r="I10" s="1051">
        <v>6.6403067077407646E-2</v>
      </c>
      <c r="J10" s="1052">
        <f t="shared" ref="J10:J45" si="10">D10*I10</f>
        <v>0</v>
      </c>
      <c r="K10" s="1053">
        <f t="shared" ref="K10:K45" si="11">E10*I10</f>
        <v>0</v>
      </c>
      <c r="L10" s="1047">
        <f t="shared" ref="L10:L45" si="12">D10-G10-J10</f>
        <v>0</v>
      </c>
      <c r="M10" s="1048">
        <f t="shared" si="0"/>
        <v>0</v>
      </c>
      <c r="N10" s="1054">
        <v>1</v>
      </c>
      <c r="O10" s="1055">
        <v>6.61227149962057E-2</v>
      </c>
      <c r="P10" s="1056">
        <f>L10*N10</f>
        <v>0</v>
      </c>
      <c r="Q10" s="1057">
        <f>M10*O10</f>
        <v>0</v>
      </c>
      <c r="R10" s="1058">
        <f t="shared" si="1"/>
        <v>0</v>
      </c>
      <c r="S10" s="1059">
        <f>T10-R10</f>
        <v>0</v>
      </c>
      <c r="T10" s="1060">
        <v>0</v>
      </c>
      <c r="U10" s="1061">
        <f>'37部門取引基本表'!BL6</f>
        <v>0.24798437218918037</v>
      </c>
      <c r="V10" s="1062">
        <f t="shared" ref="V10:V45" si="13">T10*U10</f>
        <v>0</v>
      </c>
      <c r="W10" s="1063"/>
      <c r="X10" s="1064"/>
      <c r="Y10" s="1062">
        <f>IF('37部門取引基本表'!AQ6&lt;0,0,'37部門取引基本表'!AQ6)</f>
        <v>0</v>
      </c>
      <c r="Z10" s="1065">
        <f t="shared" ref="Z10:Z45" si="14">Y10/$Y$8</f>
        <v>0</v>
      </c>
      <c r="AA10" s="1066">
        <f t="shared" ref="AA10:AA45" si="15">Z10*X$8</f>
        <v>0</v>
      </c>
      <c r="AB10" s="1067">
        <v>6.61227149962057E-2</v>
      </c>
      <c r="AC10" s="1060">
        <f t="shared" ref="AC10:AC45" si="16">AA10*AB10</f>
        <v>0</v>
      </c>
      <c r="AD10" s="1068">
        <v>0</v>
      </c>
      <c r="AE10" s="1069">
        <f t="shared" ref="AE10:AE45" si="17">U10</f>
        <v>0.24798437218918037</v>
      </c>
      <c r="AF10" s="1070">
        <f t="shared" ref="AF10:AF45" si="18">AD10*AE10</f>
        <v>0</v>
      </c>
      <c r="AG10" s="1063"/>
      <c r="AH10" s="1071"/>
      <c r="AI10" s="1072">
        <f t="shared" ref="AI10:AI45" si="19">Z10</f>
        <v>0</v>
      </c>
      <c r="AJ10" s="1073">
        <f t="shared" ref="AJ10:AJ45" si="20">AH$8*AI10</f>
        <v>0</v>
      </c>
      <c r="AK10" s="1074">
        <v>6.61227149962057E-2</v>
      </c>
      <c r="AL10" s="1075">
        <f t="shared" ref="AL10:AL45" si="21">AJ10*AK10</f>
        <v>0</v>
      </c>
      <c r="AM10" s="1076">
        <v>0</v>
      </c>
      <c r="AN10" s="1069">
        <f t="shared" ref="AN10:AN45" si="22">IF(AM10=0,0,1/(1-(AM10/AD10)))</f>
        <v>0</v>
      </c>
      <c r="AO10" s="1077">
        <f t="shared" ref="AO10:AO45" si="23">AD10*AN10</f>
        <v>0</v>
      </c>
      <c r="AP10" s="1078">
        <f t="shared" si="3"/>
        <v>0</v>
      </c>
      <c r="AQ10" s="1079">
        <f t="shared" ref="AQ10:AQ45" si="24">T10+AO10</f>
        <v>0</v>
      </c>
      <c r="AR10" s="1080"/>
      <c r="AS10" s="1080"/>
      <c r="AT10" s="1090" t="s">
        <v>100</v>
      </c>
      <c r="AU10" s="1091" t="s">
        <v>17</v>
      </c>
      <c r="AV10" s="1092">
        <f t="shared" si="4"/>
        <v>0</v>
      </c>
      <c r="AW10" s="1093">
        <f t="shared" si="5"/>
        <v>0</v>
      </c>
      <c r="AX10" s="1094">
        <f t="shared" si="6"/>
        <v>0</v>
      </c>
      <c r="AY10" s="1095">
        <f t="shared" si="7"/>
        <v>0</v>
      </c>
      <c r="AZ10" s="1096">
        <f>AQ10*'37部門取引基本表'!BG6</f>
        <v>0</v>
      </c>
      <c r="BA10" s="1096">
        <f>AQ10*'37部門取引基本表'!BH6</f>
        <v>0</v>
      </c>
      <c r="BB10" s="1096">
        <f>AQ10*'37部門取引基本表'!BI6</f>
        <v>0</v>
      </c>
      <c r="BC10" s="1096">
        <f>AQ10*'37部門取引基本表'!BJ6</f>
        <v>0</v>
      </c>
      <c r="BD10" s="1096">
        <f>市税収効果!S9</f>
        <v>0</v>
      </c>
      <c r="BE10" s="1088"/>
      <c r="BF10" s="1088"/>
      <c r="BG10" s="1088"/>
      <c r="BH10" s="1089"/>
      <c r="BI10" s="1089"/>
      <c r="BJ10" s="1089"/>
      <c r="BK10" s="1088"/>
      <c r="BL10" s="1088"/>
      <c r="BM10" s="1088"/>
      <c r="BN10" s="1088"/>
      <c r="BO10" s="1088"/>
      <c r="BP10" s="1088"/>
      <c r="BQ10" s="1088"/>
      <c r="BR10" s="1088"/>
      <c r="BS10" s="1088"/>
      <c r="BT10" s="1088"/>
      <c r="BU10" s="1088"/>
      <c r="BV10" s="1088"/>
      <c r="BW10" s="1088"/>
      <c r="BX10" s="1088"/>
      <c r="BY10" s="1088"/>
      <c r="BZ10" s="1088"/>
      <c r="CA10" s="1088"/>
      <c r="CB10" s="1088"/>
      <c r="CC10" s="1088"/>
      <c r="CD10" s="1088"/>
      <c r="CE10" s="1088"/>
      <c r="CF10" s="1088"/>
      <c r="CG10" s="1088"/>
      <c r="CH10" s="1088"/>
      <c r="CI10" s="1088"/>
      <c r="CJ10" s="1088"/>
      <c r="CK10" s="1088"/>
      <c r="CL10" s="1088"/>
      <c r="CM10" s="1088"/>
      <c r="CN10" s="1088"/>
      <c r="CO10" s="1088"/>
      <c r="CP10" s="1088"/>
      <c r="CQ10" s="1088"/>
      <c r="CR10" s="1088"/>
      <c r="CS10" s="1088"/>
      <c r="CT10" s="1088"/>
      <c r="CU10" s="1088"/>
      <c r="CV10" s="1088"/>
      <c r="CW10" s="1088"/>
      <c r="CX10" s="1088"/>
      <c r="CY10" s="1088"/>
      <c r="CZ10" s="1088"/>
      <c r="DA10" s="1088"/>
      <c r="DB10" s="1088"/>
      <c r="DC10" s="1088"/>
      <c r="DD10" s="1088"/>
      <c r="DE10" s="1088"/>
      <c r="DF10" s="1088"/>
      <c r="DG10" s="1088"/>
      <c r="DH10" s="1088"/>
      <c r="DI10" s="1088"/>
      <c r="DJ10" s="1088"/>
      <c r="DK10" s="1088"/>
      <c r="DL10" s="1088"/>
      <c r="DM10" s="1088"/>
      <c r="DN10" s="1088"/>
      <c r="DO10" s="1088"/>
      <c r="DP10" s="1088"/>
      <c r="DQ10" s="1088"/>
      <c r="DR10" s="1088"/>
      <c r="DS10" s="1088"/>
      <c r="DT10" s="1088"/>
      <c r="DU10" s="1088"/>
      <c r="DV10" s="1088"/>
      <c r="DW10" s="1088"/>
      <c r="DX10" s="1088"/>
      <c r="DY10" s="1088"/>
      <c r="DZ10" s="1088"/>
      <c r="EA10" s="1088"/>
      <c r="EB10" s="1088"/>
      <c r="EC10" s="1088"/>
      <c r="ED10" s="1088"/>
      <c r="EE10" s="1088"/>
      <c r="EF10" s="1088"/>
      <c r="EG10" s="1088"/>
      <c r="EH10" s="1088"/>
      <c r="EI10" s="1088"/>
      <c r="EJ10" s="1088"/>
      <c r="EK10" s="1088"/>
      <c r="EL10" s="1088"/>
      <c r="EM10" s="1088"/>
      <c r="EN10" s="1088"/>
      <c r="EO10" s="1088"/>
      <c r="EP10" s="1088"/>
      <c r="EQ10" s="1088"/>
      <c r="ER10" s="1088"/>
      <c r="ES10" s="1088"/>
      <c r="ET10" s="1088"/>
      <c r="EU10" s="1088"/>
      <c r="EV10" s="1088"/>
      <c r="EW10" s="1088"/>
      <c r="EX10" s="1088"/>
      <c r="EY10" s="1088"/>
      <c r="EZ10" s="1088"/>
      <c r="FA10" s="1088"/>
      <c r="FB10" s="1088"/>
      <c r="FC10" s="1088"/>
      <c r="FD10" s="1088"/>
      <c r="FE10" s="1088"/>
      <c r="FF10" s="1088"/>
      <c r="FG10" s="1088"/>
      <c r="FH10" s="1088"/>
      <c r="FI10" s="1088"/>
      <c r="FJ10" s="1088"/>
      <c r="FK10" s="1088"/>
      <c r="FL10" s="1088"/>
      <c r="FM10" s="1088"/>
      <c r="FN10" s="1088"/>
      <c r="FO10" s="1088"/>
      <c r="FP10" s="1088"/>
      <c r="FQ10" s="1088"/>
      <c r="FR10" s="1088"/>
      <c r="FS10" s="1088"/>
      <c r="FT10" s="1088"/>
      <c r="FU10" s="1088"/>
      <c r="FV10" s="1088"/>
      <c r="FW10" s="1088"/>
      <c r="FX10" s="1088"/>
      <c r="FY10" s="1088"/>
      <c r="FZ10" s="1088"/>
      <c r="GA10" s="1088"/>
      <c r="GB10" s="1088"/>
      <c r="GC10" s="1088"/>
      <c r="GD10" s="1088"/>
      <c r="GE10" s="1088"/>
      <c r="GF10" s="1088"/>
      <c r="GG10" s="1088"/>
      <c r="GH10" s="1088"/>
      <c r="GI10" s="1088"/>
      <c r="GJ10" s="1088"/>
      <c r="GK10" s="1088"/>
      <c r="GL10" s="1088"/>
      <c r="GM10" s="1088"/>
      <c r="GN10" s="1088"/>
      <c r="GO10" s="1088"/>
      <c r="GP10" s="1088"/>
      <c r="GQ10" s="1088"/>
      <c r="GR10" s="1088"/>
      <c r="GS10" s="1088"/>
      <c r="GT10" s="1088"/>
      <c r="GU10" s="1088"/>
      <c r="GV10" s="1088"/>
      <c r="GW10" s="1088"/>
      <c r="GX10" s="1088"/>
      <c r="GY10" s="1088"/>
      <c r="GZ10" s="1088"/>
      <c r="HA10" s="1088"/>
      <c r="HB10" s="1088"/>
      <c r="HC10" s="1088"/>
      <c r="HD10" s="1088"/>
      <c r="HE10" s="1088"/>
      <c r="HF10" s="1088"/>
    </row>
    <row r="11" spans="1:214" ht="15.95" customHeight="1">
      <c r="B11" s="1045" t="s">
        <v>101</v>
      </c>
      <c r="C11" s="1046" t="s">
        <v>35</v>
      </c>
      <c r="D11" s="1047">
        <f>' 経済波及効果 【 入力・結果シート 】 '!G24</f>
        <v>0</v>
      </c>
      <c r="E11" s="1048">
        <f>' 経済波及効果 【 入力・結果シート 】 '!H24</f>
        <v>0</v>
      </c>
      <c r="F11" s="1049">
        <v>0.32257496101304423</v>
      </c>
      <c r="G11" s="1050">
        <f t="shared" si="8"/>
        <v>0</v>
      </c>
      <c r="H11" s="1050">
        <f t="shared" si="9"/>
        <v>0</v>
      </c>
      <c r="I11" s="1051">
        <v>3.2171338179978581E-2</v>
      </c>
      <c r="J11" s="1052">
        <f t="shared" si="10"/>
        <v>0</v>
      </c>
      <c r="K11" s="1053">
        <f t="shared" si="11"/>
        <v>0</v>
      </c>
      <c r="L11" s="1047">
        <f t="shared" si="12"/>
        <v>0</v>
      </c>
      <c r="M11" s="1048">
        <f t="shared" si="0"/>
        <v>0</v>
      </c>
      <c r="N11" s="1054">
        <v>1</v>
      </c>
      <c r="O11" s="1055">
        <v>5.8640201884354703E-2</v>
      </c>
      <c r="P11" s="1056">
        <f t="shared" ref="P11:Q45" si="25">L11*N11</f>
        <v>0</v>
      </c>
      <c r="Q11" s="1057">
        <f t="shared" si="25"/>
        <v>0</v>
      </c>
      <c r="R11" s="1058">
        <f t="shared" si="1"/>
        <v>0</v>
      </c>
      <c r="S11" s="1059">
        <f t="shared" si="2"/>
        <v>0</v>
      </c>
      <c r="T11" s="1060">
        <v>0</v>
      </c>
      <c r="U11" s="1061">
        <f>'37部門取引基本表'!BL7</f>
        <v>0.17079602272927458</v>
      </c>
      <c r="V11" s="1062">
        <f t="shared" si="13"/>
        <v>0</v>
      </c>
      <c r="W11" s="1063"/>
      <c r="X11" s="1064"/>
      <c r="Y11" s="1062">
        <f>IF('37部門取引基本表'!AQ7&lt;0,0,'37部門取引基本表'!AQ7)</f>
        <v>170830.18064073866</v>
      </c>
      <c r="Z11" s="1065">
        <f t="shared" si="14"/>
        <v>9.2458246775877259E-2</v>
      </c>
      <c r="AA11" s="1066">
        <f t="shared" si="15"/>
        <v>0</v>
      </c>
      <c r="AB11" s="1067">
        <v>5.8640201884354703E-2</v>
      </c>
      <c r="AC11" s="1060">
        <f t="shared" si="16"/>
        <v>0</v>
      </c>
      <c r="AD11" s="1068">
        <v>0</v>
      </c>
      <c r="AE11" s="1069">
        <f t="shared" si="17"/>
        <v>0.17079602272927458</v>
      </c>
      <c r="AF11" s="1070">
        <f t="shared" si="18"/>
        <v>0</v>
      </c>
      <c r="AG11" s="1063"/>
      <c r="AH11" s="1071"/>
      <c r="AI11" s="1072">
        <f t="shared" si="19"/>
        <v>9.2458246775877259E-2</v>
      </c>
      <c r="AJ11" s="1073">
        <f t="shared" si="20"/>
        <v>0</v>
      </c>
      <c r="AK11" s="1074">
        <v>5.8640201884354703E-2</v>
      </c>
      <c r="AL11" s="1075">
        <f t="shared" si="21"/>
        <v>0</v>
      </c>
      <c r="AM11" s="1076">
        <v>0</v>
      </c>
      <c r="AN11" s="1069">
        <f t="shared" si="22"/>
        <v>0</v>
      </c>
      <c r="AO11" s="1077">
        <f t="shared" si="23"/>
        <v>0</v>
      </c>
      <c r="AP11" s="1078">
        <f t="shared" si="3"/>
        <v>0</v>
      </c>
      <c r="AQ11" s="1079">
        <f t="shared" si="24"/>
        <v>0</v>
      </c>
      <c r="AR11" s="1080"/>
      <c r="AS11" s="1080"/>
      <c r="AT11" s="1090" t="s">
        <v>101</v>
      </c>
      <c r="AU11" s="1091" t="s">
        <v>35</v>
      </c>
      <c r="AV11" s="1092">
        <f t="shared" si="4"/>
        <v>0</v>
      </c>
      <c r="AW11" s="1093">
        <f t="shared" si="5"/>
        <v>0</v>
      </c>
      <c r="AX11" s="1094">
        <f t="shared" si="6"/>
        <v>0</v>
      </c>
      <c r="AY11" s="1095">
        <f t="shared" si="7"/>
        <v>0</v>
      </c>
      <c r="AZ11" s="1096">
        <f>AQ11*'37部門取引基本表'!BG7</f>
        <v>0</v>
      </c>
      <c r="BA11" s="1096">
        <f>AQ11*'37部門取引基本表'!BH7</f>
        <v>0</v>
      </c>
      <c r="BB11" s="1096">
        <f>AQ11*'37部門取引基本表'!BI7</f>
        <v>0</v>
      </c>
      <c r="BC11" s="1096">
        <f>AQ11*'37部門取引基本表'!BJ7</f>
        <v>0</v>
      </c>
      <c r="BD11" s="1096">
        <f>市税収効果!S10</f>
        <v>0</v>
      </c>
      <c r="BE11" s="1088"/>
      <c r="BF11" s="1088"/>
      <c r="BG11" s="1088"/>
      <c r="BH11" s="1089"/>
      <c r="BI11" s="1089"/>
      <c r="BJ11" s="1089"/>
      <c r="BK11" s="1088"/>
      <c r="BL11" s="1088"/>
      <c r="BM11" s="1088"/>
      <c r="BN11" s="1088"/>
      <c r="BO11" s="1088"/>
      <c r="BP11" s="1088"/>
      <c r="BQ11" s="1088"/>
      <c r="BR11" s="1088"/>
      <c r="BS11" s="1088"/>
      <c r="BT11" s="1088"/>
      <c r="BU11" s="1088"/>
      <c r="BV11" s="1088"/>
      <c r="BW11" s="1088"/>
      <c r="BX11" s="1088"/>
      <c r="BY11" s="1088"/>
      <c r="BZ11" s="1088"/>
      <c r="CA11" s="1088"/>
      <c r="CB11" s="1088"/>
      <c r="CC11" s="1088"/>
      <c r="CD11" s="1088"/>
      <c r="CE11" s="1088"/>
      <c r="CF11" s="1088"/>
      <c r="CG11" s="1088"/>
      <c r="CH11" s="1088"/>
      <c r="CI11" s="1088"/>
      <c r="CJ11" s="1088"/>
      <c r="CK11" s="1088"/>
      <c r="CL11" s="1088"/>
      <c r="CM11" s="1088"/>
      <c r="CN11" s="1088"/>
      <c r="CO11" s="1088"/>
      <c r="CP11" s="1088"/>
      <c r="CQ11" s="1088"/>
      <c r="CR11" s="1088"/>
      <c r="CS11" s="1088"/>
      <c r="CT11" s="1088"/>
      <c r="CU11" s="1088"/>
      <c r="CV11" s="1088"/>
      <c r="CW11" s="1088"/>
      <c r="CX11" s="1088"/>
      <c r="CY11" s="1088"/>
      <c r="CZ11" s="1088"/>
      <c r="DA11" s="1088"/>
      <c r="DB11" s="1088"/>
      <c r="DC11" s="1088"/>
      <c r="DD11" s="1088"/>
      <c r="DE11" s="1088"/>
      <c r="DF11" s="1088"/>
      <c r="DG11" s="1088"/>
      <c r="DH11" s="1088"/>
      <c r="DI11" s="1088"/>
      <c r="DJ11" s="1088"/>
      <c r="DK11" s="1088"/>
      <c r="DL11" s="1088"/>
      <c r="DM11" s="1088"/>
      <c r="DN11" s="1088"/>
      <c r="DO11" s="1088"/>
      <c r="DP11" s="1088"/>
      <c r="DQ11" s="1088"/>
      <c r="DR11" s="1088"/>
      <c r="DS11" s="1088"/>
      <c r="DT11" s="1088"/>
      <c r="DU11" s="1088"/>
      <c r="DV11" s="1088"/>
      <c r="DW11" s="1088"/>
      <c r="DX11" s="1088"/>
      <c r="DY11" s="1088"/>
      <c r="DZ11" s="1088"/>
      <c r="EA11" s="1088"/>
      <c r="EB11" s="1088"/>
      <c r="EC11" s="1088"/>
      <c r="ED11" s="1088"/>
      <c r="EE11" s="1088"/>
      <c r="EF11" s="1088"/>
      <c r="EG11" s="1088"/>
      <c r="EH11" s="1088"/>
      <c r="EI11" s="1088"/>
      <c r="EJ11" s="1088"/>
      <c r="EK11" s="1088"/>
      <c r="EL11" s="1088"/>
      <c r="EM11" s="1088"/>
      <c r="EN11" s="1088"/>
      <c r="EO11" s="1088"/>
      <c r="EP11" s="1088"/>
      <c r="EQ11" s="1088"/>
      <c r="ER11" s="1088"/>
      <c r="ES11" s="1088"/>
      <c r="ET11" s="1088"/>
      <c r="EU11" s="1088"/>
      <c r="EV11" s="1088"/>
      <c r="EW11" s="1088"/>
      <c r="EX11" s="1088"/>
      <c r="EY11" s="1088"/>
      <c r="EZ11" s="1088"/>
      <c r="FA11" s="1088"/>
      <c r="FB11" s="1088"/>
      <c r="FC11" s="1088"/>
      <c r="FD11" s="1088"/>
      <c r="FE11" s="1088"/>
      <c r="FF11" s="1088"/>
      <c r="FG11" s="1088"/>
      <c r="FH11" s="1088"/>
      <c r="FI11" s="1088"/>
      <c r="FJ11" s="1088"/>
      <c r="FK11" s="1088"/>
      <c r="FL11" s="1088"/>
      <c r="FM11" s="1088"/>
      <c r="FN11" s="1088"/>
      <c r="FO11" s="1088"/>
      <c r="FP11" s="1088"/>
      <c r="FQ11" s="1088"/>
      <c r="FR11" s="1088"/>
      <c r="FS11" s="1088"/>
      <c r="FT11" s="1088"/>
      <c r="FU11" s="1088"/>
      <c r="FV11" s="1088"/>
      <c r="FW11" s="1088"/>
      <c r="FX11" s="1088"/>
      <c r="FY11" s="1088"/>
      <c r="FZ11" s="1088"/>
      <c r="GA11" s="1088"/>
      <c r="GB11" s="1088"/>
      <c r="GC11" s="1088"/>
      <c r="GD11" s="1088"/>
      <c r="GE11" s="1088"/>
      <c r="GF11" s="1088"/>
      <c r="GG11" s="1088"/>
      <c r="GH11" s="1088"/>
      <c r="GI11" s="1088"/>
      <c r="GJ11" s="1088"/>
      <c r="GK11" s="1088"/>
      <c r="GL11" s="1088"/>
      <c r="GM11" s="1088"/>
      <c r="GN11" s="1088"/>
      <c r="GO11" s="1088"/>
      <c r="GP11" s="1088"/>
      <c r="GQ11" s="1088"/>
      <c r="GR11" s="1088"/>
      <c r="GS11" s="1088"/>
      <c r="GT11" s="1088"/>
      <c r="GU11" s="1088"/>
      <c r="GV11" s="1088"/>
      <c r="GW11" s="1088"/>
      <c r="GX11" s="1088"/>
      <c r="GY11" s="1088"/>
      <c r="GZ11" s="1088"/>
      <c r="HA11" s="1088"/>
      <c r="HB11" s="1088"/>
      <c r="HC11" s="1088"/>
      <c r="HD11" s="1088"/>
      <c r="HE11" s="1088"/>
      <c r="HF11" s="1088"/>
    </row>
    <row r="12" spans="1:214" ht="15.95" customHeight="1">
      <c r="B12" s="1045" t="s">
        <v>102</v>
      </c>
      <c r="C12" s="1046" t="s">
        <v>18</v>
      </c>
      <c r="D12" s="1047">
        <f>' 経済波及効果 【 入力・結果シート 】 '!G25</f>
        <v>0</v>
      </c>
      <c r="E12" s="1048">
        <f>' 経済波及効果 【 入力・結果シート 】 '!H25</f>
        <v>0</v>
      </c>
      <c r="F12" s="1049">
        <v>0.43944914757410253</v>
      </c>
      <c r="G12" s="1050">
        <f t="shared" si="8"/>
        <v>0</v>
      </c>
      <c r="H12" s="1050">
        <f t="shared" si="9"/>
        <v>0</v>
      </c>
      <c r="I12" s="1051">
        <v>2.4548546158944525E-2</v>
      </c>
      <c r="J12" s="1052">
        <f t="shared" si="10"/>
        <v>0</v>
      </c>
      <c r="K12" s="1053">
        <f t="shared" si="11"/>
        <v>0</v>
      </c>
      <c r="L12" s="1047">
        <f t="shared" si="12"/>
        <v>0</v>
      </c>
      <c r="M12" s="1048">
        <f t="shared" si="0"/>
        <v>0</v>
      </c>
      <c r="N12" s="1054">
        <v>1</v>
      </c>
      <c r="O12" s="1055">
        <v>0.14552101539913276</v>
      </c>
      <c r="P12" s="1056">
        <f t="shared" si="25"/>
        <v>0</v>
      </c>
      <c r="Q12" s="1057">
        <f t="shared" si="25"/>
        <v>0</v>
      </c>
      <c r="R12" s="1058">
        <f t="shared" si="1"/>
        <v>0</v>
      </c>
      <c r="S12" s="1059">
        <f t="shared" si="2"/>
        <v>0</v>
      </c>
      <c r="T12" s="1060">
        <v>0</v>
      </c>
      <c r="U12" s="1061">
        <f>'37部門取引基本表'!BL8</f>
        <v>0.22574605076714335</v>
      </c>
      <c r="V12" s="1062">
        <f t="shared" si="13"/>
        <v>0</v>
      </c>
      <c r="W12" s="1063"/>
      <c r="X12" s="1064"/>
      <c r="Y12" s="1062">
        <f>IF('37部門取引基本表'!AQ8&lt;0,0,'37部門取引基本表'!AQ8)</f>
        <v>27013.669261331845</v>
      </c>
      <c r="Z12" s="1065">
        <f t="shared" si="14"/>
        <v>1.4620581032685081E-2</v>
      </c>
      <c r="AA12" s="1066">
        <f t="shared" si="15"/>
        <v>0</v>
      </c>
      <c r="AB12" s="1067">
        <v>0.14552101539913276</v>
      </c>
      <c r="AC12" s="1060">
        <f t="shared" si="16"/>
        <v>0</v>
      </c>
      <c r="AD12" s="1068">
        <v>0</v>
      </c>
      <c r="AE12" s="1069">
        <f t="shared" si="17"/>
        <v>0.22574605076714335</v>
      </c>
      <c r="AF12" s="1070">
        <f t="shared" si="18"/>
        <v>0</v>
      </c>
      <c r="AG12" s="1063"/>
      <c r="AH12" s="1071"/>
      <c r="AI12" s="1072">
        <f t="shared" si="19"/>
        <v>1.4620581032685081E-2</v>
      </c>
      <c r="AJ12" s="1073">
        <f t="shared" si="20"/>
        <v>0</v>
      </c>
      <c r="AK12" s="1074">
        <v>0.14552101539913276</v>
      </c>
      <c r="AL12" s="1075">
        <f t="shared" si="21"/>
        <v>0</v>
      </c>
      <c r="AM12" s="1076">
        <v>0</v>
      </c>
      <c r="AN12" s="1069">
        <f t="shared" si="22"/>
        <v>0</v>
      </c>
      <c r="AO12" s="1077">
        <f t="shared" si="23"/>
        <v>0</v>
      </c>
      <c r="AP12" s="1078">
        <f t="shared" si="3"/>
        <v>0</v>
      </c>
      <c r="AQ12" s="1079">
        <f t="shared" si="24"/>
        <v>0</v>
      </c>
      <c r="AR12" s="1080"/>
      <c r="AS12" s="1080"/>
      <c r="AT12" s="1090" t="s">
        <v>102</v>
      </c>
      <c r="AU12" s="1091" t="s">
        <v>18</v>
      </c>
      <c r="AV12" s="1092">
        <f t="shared" si="4"/>
        <v>0</v>
      </c>
      <c r="AW12" s="1093">
        <f t="shared" si="5"/>
        <v>0</v>
      </c>
      <c r="AX12" s="1094">
        <f t="shared" si="6"/>
        <v>0</v>
      </c>
      <c r="AY12" s="1095">
        <f t="shared" si="7"/>
        <v>0</v>
      </c>
      <c r="AZ12" s="1096">
        <f>AQ12*'37部門取引基本表'!BG8</f>
        <v>0</v>
      </c>
      <c r="BA12" s="1096">
        <f>AQ12*'37部門取引基本表'!BH8</f>
        <v>0</v>
      </c>
      <c r="BB12" s="1096">
        <f>AQ12*'37部門取引基本表'!BI8</f>
        <v>0</v>
      </c>
      <c r="BC12" s="1096">
        <f>AQ12*'37部門取引基本表'!BJ8</f>
        <v>0</v>
      </c>
      <c r="BD12" s="1096">
        <f>市税収効果!S11</f>
        <v>0</v>
      </c>
      <c r="BE12" s="1088"/>
      <c r="BF12" s="1088"/>
      <c r="BG12" s="1088"/>
      <c r="BH12" s="1089"/>
      <c r="BI12" s="1089"/>
      <c r="BJ12" s="1089"/>
      <c r="BK12" s="1088"/>
      <c r="BL12" s="1088"/>
      <c r="BM12" s="1088"/>
      <c r="BN12" s="1088"/>
      <c r="BO12" s="1088"/>
      <c r="BP12" s="1088"/>
      <c r="BQ12" s="1088"/>
      <c r="BR12" s="1088"/>
      <c r="BS12" s="1088"/>
      <c r="BT12" s="1088"/>
      <c r="BU12" s="1088"/>
      <c r="BV12" s="1088"/>
      <c r="BW12" s="1088"/>
      <c r="BX12" s="1088"/>
      <c r="BY12" s="1088"/>
      <c r="BZ12" s="1088"/>
      <c r="CA12" s="1088"/>
      <c r="CB12" s="1088"/>
      <c r="CC12" s="1088"/>
      <c r="CD12" s="1088"/>
      <c r="CE12" s="1088"/>
      <c r="CF12" s="1088"/>
      <c r="CG12" s="1088"/>
      <c r="CH12" s="1088"/>
      <c r="CI12" s="1088"/>
      <c r="CJ12" s="1088"/>
      <c r="CK12" s="1088"/>
      <c r="CL12" s="1088"/>
      <c r="CM12" s="1088"/>
      <c r="CN12" s="1088"/>
      <c r="CO12" s="1088"/>
      <c r="CP12" s="1088"/>
      <c r="CQ12" s="1088"/>
      <c r="CR12" s="1088"/>
      <c r="CS12" s="1088"/>
      <c r="CT12" s="1088"/>
      <c r="CU12" s="1088"/>
      <c r="CV12" s="1088"/>
      <c r="CW12" s="1088"/>
      <c r="CX12" s="1088"/>
      <c r="CY12" s="1088"/>
      <c r="CZ12" s="1088"/>
      <c r="DA12" s="1088"/>
      <c r="DB12" s="1088"/>
      <c r="DC12" s="1088"/>
      <c r="DD12" s="1088"/>
      <c r="DE12" s="1088"/>
      <c r="DF12" s="1088"/>
      <c r="DG12" s="1088"/>
      <c r="DH12" s="1088"/>
      <c r="DI12" s="1088"/>
      <c r="DJ12" s="1088"/>
      <c r="DK12" s="1088"/>
      <c r="DL12" s="1088"/>
      <c r="DM12" s="1088"/>
      <c r="DN12" s="1088"/>
      <c r="DO12" s="1088"/>
      <c r="DP12" s="1088"/>
      <c r="DQ12" s="1088"/>
      <c r="DR12" s="1088"/>
      <c r="DS12" s="1088"/>
      <c r="DT12" s="1088"/>
      <c r="DU12" s="1088"/>
      <c r="DV12" s="1088"/>
      <c r="DW12" s="1088"/>
      <c r="DX12" s="1088"/>
      <c r="DY12" s="1088"/>
      <c r="DZ12" s="1088"/>
      <c r="EA12" s="1088"/>
      <c r="EB12" s="1088"/>
      <c r="EC12" s="1088"/>
      <c r="ED12" s="1088"/>
      <c r="EE12" s="1088"/>
      <c r="EF12" s="1088"/>
      <c r="EG12" s="1088"/>
      <c r="EH12" s="1088"/>
      <c r="EI12" s="1088"/>
      <c r="EJ12" s="1088"/>
      <c r="EK12" s="1088"/>
      <c r="EL12" s="1088"/>
      <c r="EM12" s="1088"/>
      <c r="EN12" s="1088"/>
      <c r="EO12" s="1088"/>
      <c r="EP12" s="1088"/>
      <c r="EQ12" s="1088"/>
      <c r="ER12" s="1088"/>
      <c r="ES12" s="1088"/>
      <c r="ET12" s="1088"/>
      <c r="EU12" s="1088"/>
      <c r="EV12" s="1088"/>
      <c r="EW12" s="1088"/>
      <c r="EX12" s="1088"/>
      <c r="EY12" s="1088"/>
      <c r="EZ12" s="1088"/>
      <c r="FA12" s="1088"/>
      <c r="FB12" s="1088"/>
      <c r="FC12" s="1088"/>
      <c r="FD12" s="1088"/>
      <c r="FE12" s="1088"/>
      <c r="FF12" s="1088"/>
      <c r="FG12" s="1088"/>
      <c r="FH12" s="1088"/>
      <c r="FI12" s="1088"/>
      <c r="FJ12" s="1088"/>
      <c r="FK12" s="1088"/>
      <c r="FL12" s="1088"/>
      <c r="FM12" s="1088"/>
      <c r="FN12" s="1088"/>
      <c r="FO12" s="1088"/>
      <c r="FP12" s="1088"/>
      <c r="FQ12" s="1088"/>
      <c r="FR12" s="1088"/>
      <c r="FS12" s="1088"/>
      <c r="FT12" s="1088"/>
      <c r="FU12" s="1088"/>
      <c r="FV12" s="1088"/>
      <c r="FW12" s="1088"/>
      <c r="FX12" s="1088"/>
      <c r="FY12" s="1088"/>
      <c r="FZ12" s="1088"/>
      <c r="GA12" s="1088"/>
      <c r="GB12" s="1088"/>
      <c r="GC12" s="1088"/>
      <c r="GD12" s="1088"/>
      <c r="GE12" s="1088"/>
      <c r="GF12" s="1088"/>
      <c r="GG12" s="1088"/>
      <c r="GH12" s="1088"/>
      <c r="GI12" s="1088"/>
      <c r="GJ12" s="1088"/>
      <c r="GK12" s="1088"/>
      <c r="GL12" s="1088"/>
      <c r="GM12" s="1088"/>
      <c r="GN12" s="1088"/>
      <c r="GO12" s="1088"/>
      <c r="GP12" s="1088"/>
      <c r="GQ12" s="1088"/>
      <c r="GR12" s="1088"/>
      <c r="GS12" s="1088"/>
      <c r="GT12" s="1088"/>
      <c r="GU12" s="1088"/>
      <c r="GV12" s="1088"/>
      <c r="GW12" s="1088"/>
      <c r="GX12" s="1088"/>
      <c r="GY12" s="1088"/>
      <c r="GZ12" s="1088"/>
      <c r="HA12" s="1088"/>
      <c r="HB12" s="1088"/>
      <c r="HC12" s="1088"/>
      <c r="HD12" s="1088"/>
      <c r="HE12" s="1088"/>
      <c r="HF12" s="1088"/>
    </row>
    <row r="13" spans="1:214" ht="15.95" customHeight="1">
      <c r="B13" s="1045" t="s">
        <v>103</v>
      </c>
      <c r="C13" s="1046" t="s">
        <v>19</v>
      </c>
      <c r="D13" s="1047">
        <f>' 経済波及効果 【 入力・結果シート 】 '!G26</f>
        <v>0</v>
      </c>
      <c r="E13" s="1048">
        <f>' 経済波及効果 【 入力・結果シート 】 '!H26</f>
        <v>0</v>
      </c>
      <c r="F13" s="1049">
        <v>0.23349686800485506</v>
      </c>
      <c r="G13" s="1050">
        <f t="shared" si="8"/>
        <v>0</v>
      </c>
      <c r="H13" s="1050">
        <f t="shared" si="9"/>
        <v>0</v>
      </c>
      <c r="I13" s="1051">
        <v>5.8003940153580597E-2</v>
      </c>
      <c r="J13" s="1052">
        <f t="shared" si="10"/>
        <v>0</v>
      </c>
      <c r="K13" s="1053">
        <f t="shared" si="11"/>
        <v>0</v>
      </c>
      <c r="L13" s="1047">
        <f t="shared" si="12"/>
        <v>0</v>
      </c>
      <c r="M13" s="1048">
        <f t="shared" si="0"/>
        <v>0</v>
      </c>
      <c r="N13" s="1054">
        <v>1</v>
      </c>
      <c r="O13" s="1055">
        <v>9.6392028842368638E-2</v>
      </c>
      <c r="P13" s="1056">
        <f t="shared" si="25"/>
        <v>0</v>
      </c>
      <c r="Q13" s="1057">
        <f t="shared" si="25"/>
        <v>0</v>
      </c>
      <c r="R13" s="1058">
        <f t="shared" si="1"/>
        <v>0</v>
      </c>
      <c r="S13" s="1059">
        <f t="shared" si="2"/>
        <v>0</v>
      </c>
      <c r="T13" s="1060">
        <v>0</v>
      </c>
      <c r="U13" s="1061">
        <f>'37部門取引基本表'!BL9</f>
        <v>0.21879209719233916</v>
      </c>
      <c r="V13" s="1062">
        <f t="shared" si="13"/>
        <v>0</v>
      </c>
      <c r="W13" s="1097"/>
      <c r="X13" s="1064"/>
      <c r="Y13" s="1062">
        <f>IF('37部門取引基本表'!AQ9&lt;0,0,'37部門取引基本表'!AQ9)</f>
        <v>2118.689469082261</v>
      </c>
      <c r="Z13" s="1065">
        <f t="shared" si="14"/>
        <v>1.1466961694890651E-3</v>
      </c>
      <c r="AA13" s="1066">
        <f t="shared" si="15"/>
        <v>0</v>
      </c>
      <c r="AB13" s="1067">
        <v>9.6392028842368638E-2</v>
      </c>
      <c r="AC13" s="1060">
        <f t="shared" si="16"/>
        <v>0</v>
      </c>
      <c r="AD13" s="1068">
        <v>0</v>
      </c>
      <c r="AE13" s="1069">
        <f t="shared" si="17"/>
        <v>0.21879209719233916</v>
      </c>
      <c r="AF13" s="1070">
        <f t="shared" si="18"/>
        <v>0</v>
      </c>
      <c r="AG13" s="1097"/>
      <c r="AH13" s="1071"/>
      <c r="AI13" s="1072">
        <f t="shared" si="19"/>
        <v>1.1466961694890651E-3</v>
      </c>
      <c r="AJ13" s="1073">
        <f t="shared" si="20"/>
        <v>0</v>
      </c>
      <c r="AK13" s="1074">
        <v>9.6392028842368638E-2</v>
      </c>
      <c r="AL13" s="1075">
        <f t="shared" si="21"/>
        <v>0</v>
      </c>
      <c r="AM13" s="1076">
        <v>0</v>
      </c>
      <c r="AN13" s="1069">
        <f t="shared" si="22"/>
        <v>0</v>
      </c>
      <c r="AO13" s="1077">
        <f t="shared" si="23"/>
        <v>0</v>
      </c>
      <c r="AP13" s="1078">
        <f t="shared" si="3"/>
        <v>0</v>
      </c>
      <c r="AQ13" s="1079">
        <f t="shared" si="24"/>
        <v>0</v>
      </c>
      <c r="AR13" s="1080"/>
      <c r="AS13" s="1080"/>
      <c r="AT13" s="1090" t="s">
        <v>103</v>
      </c>
      <c r="AU13" s="1091" t="s">
        <v>19</v>
      </c>
      <c r="AV13" s="1092">
        <f t="shared" si="4"/>
        <v>0</v>
      </c>
      <c r="AW13" s="1093">
        <f t="shared" si="5"/>
        <v>0</v>
      </c>
      <c r="AX13" s="1094">
        <f t="shared" si="6"/>
        <v>0</v>
      </c>
      <c r="AY13" s="1095">
        <f t="shared" si="7"/>
        <v>0</v>
      </c>
      <c r="AZ13" s="1096">
        <f>AQ13*'37部門取引基本表'!BG9</f>
        <v>0</v>
      </c>
      <c r="BA13" s="1096">
        <f>AQ13*'37部門取引基本表'!BH9</f>
        <v>0</v>
      </c>
      <c r="BB13" s="1096">
        <f>AQ13*'37部門取引基本表'!BI9</f>
        <v>0</v>
      </c>
      <c r="BC13" s="1096">
        <f>AQ13*'37部門取引基本表'!BJ9</f>
        <v>0</v>
      </c>
      <c r="BD13" s="1096">
        <f>市税収効果!S12</f>
        <v>0</v>
      </c>
      <c r="BE13" s="1088"/>
      <c r="BF13" s="1088"/>
      <c r="BG13" s="1088"/>
      <c r="BH13" s="1089"/>
      <c r="BI13" s="1089"/>
      <c r="BJ13" s="1089"/>
      <c r="BK13" s="1088"/>
      <c r="BL13" s="1088"/>
      <c r="BM13" s="1088"/>
      <c r="BN13" s="1088"/>
      <c r="BO13" s="1088"/>
      <c r="BP13" s="1088"/>
      <c r="BQ13" s="1088"/>
      <c r="BR13" s="1088"/>
      <c r="BS13" s="1088"/>
      <c r="BT13" s="1088"/>
      <c r="BU13" s="1088"/>
      <c r="BV13" s="1088"/>
      <c r="BW13" s="1088"/>
      <c r="BX13" s="1088"/>
      <c r="BY13" s="1088"/>
      <c r="BZ13" s="1088"/>
      <c r="CA13" s="1088"/>
      <c r="CB13" s="1088"/>
      <c r="CC13" s="1088"/>
      <c r="CD13" s="1088"/>
      <c r="CE13" s="1088"/>
      <c r="CF13" s="1088"/>
      <c r="CG13" s="1088"/>
      <c r="CH13" s="1088"/>
      <c r="CI13" s="1088"/>
      <c r="CJ13" s="1088"/>
      <c r="CK13" s="1088"/>
      <c r="CL13" s="1088"/>
      <c r="CM13" s="1088"/>
      <c r="CN13" s="1088"/>
      <c r="CO13" s="1088"/>
      <c r="CP13" s="1088"/>
      <c r="CQ13" s="1088"/>
      <c r="CR13" s="1088"/>
      <c r="CS13" s="1088"/>
      <c r="CT13" s="1088"/>
      <c r="CU13" s="1088"/>
      <c r="CV13" s="1088"/>
      <c r="CW13" s="1088"/>
      <c r="CX13" s="1088"/>
      <c r="CY13" s="1088"/>
      <c r="CZ13" s="1088"/>
      <c r="DA13" s="1088"/>
      <c r="DB13" s="1088"/>
      <c r="DC13" s="1088"/>
      <c r="DD13" s="1088"/>
      <c r="DE13" s="1088"/>
      <c r="DF13" s="1088"/>
      <c r="DG13" s="1088"/>
      <c r="DH13" s="1088"/>
      <c r="DI13" s="1088"/>
      <c r="DJ13" s="1088"/>
      <c r="DK13" s="1088"/>
      <c r="DL13" s="1088"/>
      <c r="DM13" s="1088"/>
      <c r="DN13" s="1088"/>
      <c r="DO13" s="1088"/>
      <c r="DP13" s="1088"/>
      <c r="DQ13" s="1088"/>
      <c r="DR13" s="1088"/>
      <c r="DS13" s="1088"/>
      <c r="DT13" s="1088"/>
      <c r="DU13" s="1088"/>
      <c r="DV13" s="1088"/>
      <c r="DW13" s="1088"/>
      <c r="DX13" s="1088"/>
      <c r="DY13" s="1088"/>
      <c r="DZ13" s="1088"/>
      <c r="EA13" s="1088"/>
      <c r="EB13" s="1088"/>
      <c r="EC13" s="1088"/>
      <c r="ED13" s="1088"/>
      <c r="EE13" s="1088"/>
      <c r="EF13" s="1088"/>
      <c r="EG13" s="1088"/>
      <c r="EH13" s="1088"/>
      <c r="EI13" s="1088"/>
      <c r="EJ13" s="1088"/>
      <c r="EK13" s="1088"/>
      <c r="EL13" s="1088"/>
      <c r="EM13" s="1088"/>
      <c r="EN13" s="1088"/>
      <c r="EO13" s="1088"/>
      <c r="EP13" s="1088"/>
      <c r="EQ13" s="1088"/>
      <c r="ER13" s="1088"/>
      <c r="ES13" s="1088"/>
      <c r="ET13" s="1088"/>
      <c r="EU13" s="1088"/>
      <c r="EV13" s="1088"/>
      <c r="EW13" s="1088"/>
      <c r="EX13" s="1088"/>
      <c r="EY13" s="1088"/>
      <c r="EZ13" s="1088"/>
      <c r="FA13" s="1088"/>
      <c r="FB13" s="1088"/>
      <c r="FC13" s="1088"/>
      <c r="FD13" s="1088"/>
      <c r="FE13" s="1088"/>
      <c r="FF13" s="1088"/>
      <c r="FG13" s="1088"/>
      <c r="FH13" s="1088"/>
      <c r="FI13" s="1088"/>
      <c r="FJ13" s="1088"/>
      <c r="FK13" s="1088"/>
      <c r="FL13" s="1088"/>
      <c r="FM13" s="1088"/>
      <c r="FN13" s="1088"/>
      <c r="FO13" s="1088"/>
      <c r="FP13" s="1088"/>
      <c r="FQ13" s="1088"/>
      <c r="FR13" s="1088"/>
      <c r="FS13" s="1088"/>
      <c r="FT13" s="1088"/>
      <c r="FU13" s="1088"/>
      <c r="FV13" s="1088"/>
      <c r="FW13" s="1088"/>
      <c r="FX13" s="1088"/>
      <c r="FY13" s="1088"/>
      <c r="FZ13" s="1088"/>
      <c r="GA13" s="1088"/>
      <c r="GB13" s="1088"/>
      <c r="GC13" s="1088"/>
      <c r="GD13" s="1088"/>
      <c r="GE13" s="1088"/>
      <c r="GF13" s="1088"/>
      <c r="GG13" s="1088"/>
      <c r="GH13" s="1088"/>
      <c r="GI13" s="1088"/>
      <c r="GJ13" s="1088"/>
      <c r="GK13" s="1088"/>
      <c r="GL13" s="1088"/>
      <c r="GM13" s="1088"/>
      <c r="GN13" s="1088"/>
      <c r="GO13" s="1088"/>
      <c r="GP13" s="1088"/>
      <c r="GQ13" s="1088"/>
      <c r="GR13" s="1088"/>
      <c r="GS13" s="1088"/>
      <c r="GT13" s="1088"/>
      <c r="GU13" s="1088"/>
      <c r="GV13" s="1088"/>
      <c r="GW13" s="1088"/>
      <c r="GX13" s="1088"/>
      <c r="GY13" s="1088"/>
      <c r="GZ13" s="1088"/>
      <c r="HA13" s="1088"/>
      <c r="HB13" s="1088"/>
      <c r="HC13" s="1088"/>
      <c r="HD13" s="1088"/>
      <c r="HE13" s="1088"/>
      <c r="HF13" s="1088"/>
    </row>
    <row r="14" spans="1:214" ht="15.95" customHeight="1">
      <c r="B14" s="1045" t="s">
        <v>104</v>
      </c>
      <c r="C14" s="1046" t="s">
        <v>20</v>
      </c>
      <c r="D14" s="1047">
        <f>' 経済波及効果 【 入力・結果シート 】 '!G27</f>
        <v>0</v>
      </c>
      <c r="E14" s="1048">
        <f>' 経済波及効果 【 入力・結果シート 】 '!H27</f>
        <v>0</v>
      </c>
      <c r="F14" s="1049">
        <v>0.20029497135644653</v>
      </c>
      <c r="G14" s="1050">
        <f t="shared" si="8"/>
        <v>0</v>
      </c>
      <c r="H14" s="1050">
        <f t="shared" si="9"/>
        <v>0</v>
      </c>
      <c r="I14" s="1051">
        <v>2.6939157259421205E-2</v>
      </c>
      <c r="J14" s="1052">
        <f t="shared" si="10"/>
        <v>0</v>
      </c>
      <c r="K14" s="1053">
        <f t="shared" si="11"/>
        <v>0</v>
      </c>
      <c r="L14" s="1047">
        <f t="shared" si="12"/>
        <v>0</v>
      </c>
      <c r="M14" s="1048">
        <f t="shared" si="0"/>
        <v>0</v>
      </c>
      <c r="N14" s="1054">
        <v>1</v>
      </c>
      <c r="O14" s="1055">
        <v>4.1468914278068869E-3</v>
      </c>
      <c r="P14" s="1056">
        <f t="shared" si="25"/>
        <v>0</v>
      </c>
      <c r="Q14" s="1057">
        <f t="shared" si="25"/>
        <v>0</v>
      </c>
      <c r="R14" s="1058">
        <f t="shared" si="1"/>
        <v>0</v>
      </c>
      <c r="S14" s="1059">
        <f t="shared" si="2"/>
        <v>0</v>
      </c>
      <c r="T14" s="1060">
        <v>0</v>
      </c>
      <c r="U14" s="1061">
        <f>'37部門取引基本表'!BL10</f>
        <v>0.10472277532034178</v>
      </c>
      <c r="V14" s="1062">
        <f t="shared" si="13"/>
        <v>0</v>
      </c>
      <c r="W14" s="1097"/>
      <c r="X14" s="1064"/>
      <c r="Y14" s="1062">
        <f>IF('37部門取引基本表'!AQ10&lt;0,0,'37部門取引基本表'!AQ10)</f>
        <v>15611.897000559598</v>
      </c>
      <c r="Z14" s="1065">
        <f t="shared" si="14"/>
        <v>8.449611304649593E-3</v>
      </c>
      <c r="AA14" s="1066">
        <f t="shared" si="15"/>
        <v>0</v>
      </c>
      <c r="AB14" s="1067">
        <v>4.1468914278068869E-3</v>
      </c>
      <c r="AC14" s="1060">
        <f t="shared" si="16"/>
        <v>0</v>
      </c>
      <c r="AD14" s="1068">
        <v>0</v>
      </c>
      <c r="AE14" s="1069">
        <f t="shared" si="17"/>
        <v>0.10472277532034178</v>
      </c>
      <c r="AF14" s="1070">
        <f t="shared" si="18"/>
        <v>0</v>
      </c>
      <c r="AG14" s="1097"/>
      <c r="AH14" s="1071"/>
      <c r="AI14" s="1072">
        <f t="shared" si="19"/>
        <v>8.449611304649593E-3</v>
      </c>
      <c r="AJ14" s="1073">
        <f t="shared" si="20"/>
        <v>0</v>
      </c>
      <c r="AK14" s="1074">
        <v>4.1468914278068869E-3</v>
      </c>
      <c r="AL14" s="1075">
        <f t="shared" si="21"/>
        <v>0</v>
      </c>
      <c r="AM14" s="1076">
        <v>0</v>
      </c>
      <c r="AN14" s="1069">
        <f t="shared" si="22"/>
        <v>0</v>
      </c>
      <c r="AO14" s="1077">
        <f t="shared" si="23"/>
        <v>0</v>
      </c>
      <c r="AP14" s="1078">
        <f t="shared" si="3"/>
        <v>0</v>
      </c>
      <c r="AQ14" s="1079">
        <f t="shared" si="24"/>
        <v>0</v>
      </c>
      <c r="AR14" s="1080"/>
      <c r="AS14" s="1080"/>
      <c r="AT14" s="1090" t="s">
        <v>104</v>
      </c>
      <c r="AU14" s="1091" t="s">
        <v>20</v>
      </c>
      <c r="AV14" s="1092">
        <f t="shared" si="4"/>
        <v>0</v>
      </c>
      <c r="AW14" s="1093">
        <f t="shared" si="5"/>
        <v>0</v>
      </c>
      <c r="AX14" s="1094">
        <f t="shared" si="6"/>
        <v>0</v>
      </c>
      <c r="AY14" s="1095">
        <f t="shared" si="7"/>
        <v>0</v>
      </c>
      <c r="AZ14" s="1096">
        <f>AQ14*'37部門取引基本表'!BG10</f>
        <v>0</v>
      </c>
      <c r="BA14" s="1096">
        <f>AQ14*'37部門取引基本表'!BH10</f>
        <v>0</v>
      </c>
      <c r="BB14" s="1096">
        <f>AQ14*'37部門取引基本表'!BI10</f>
        <v>0</v>
      </c>
      <c r="BC14" s="1096">
        <f>AQ14*'37部門取引基本表'!BJ10</f>
        <v>0</v>
      </c>
      <c r="BD14" s="1096">
        <f>市税収効果!S13</f>
        <v>0</v>
      </c>
      <c r="BE14" s="1088"/>
      <c r="BF14" s="1088"/>
      <c r="BG14" s="1088"/>
      <c r="BH14" s="1089"/>
      <c r="BI14" s="1089"/>
      <c r="BJ14" s="1089"/>
      <c r="BK14" s="1088"/>
      <c r="BL14" s="1088"/>
      <c r="BM14" s="1088"/>
      <c r="BN14" s="1088"/>
      <c r="BO14" s="1088"/>
      <c r="BP14" s="1088"/>
      <c r="BQ14" s="1088"/>
      <c r="BR14" s="1088"/>
      <c r="BS14" s="1088"/>
      <c r="BT14" s="1088"/>
      <c r="BU14" s="1088"/>
      <c r="BV14" s="1088"/>
      <c r="BW14" s="1088"/>
      <c r="BX14" s="1088"/>
      <c r="BY14" s="1088"/>
      <c r="BZ14" s="1088"/>
      <c r="CA14" s="1088"/>
      <c r="CB14" s="1088"/>
      <c r="CC14" s="1088"/>
      <c r="CD14" s="1088"/>
      <c r="CE14" s="1088"/>
      <c r="CF14" s="1088"/>
      <c r="CG14" s="1088"/>
      <c r="CH14" s="1088"/>
      <c r="CI14" s="1088"/>
      <c r="CJ14" s="1088"/>
      <c r="CK14" s="1088"/>
      <c r="CL14" s="1088"/>
      <c r="CM14" s="1088"/>
      <c r="CN14" s="1088"/>
      <c r="CO14" s="1088"/>
      <c r="CP14" s="1088"/>
      <c r="CQ14" s="1088"/>
      <c r="CR14" s="1088"/>
      <c r="CS14" s="1088"/>
      <c r="CT14" s="1088"/>
      <c r="CU14" s="1088"/>
      <c r="CV14" s="1088"/>
      <c r="CW14" s="1088"/>
      <c r="CX14" s="1088"/>
      <c r="CY14" s="1088"/>
      <c r="CZ14" s="1088"/>
      <c r="DA14" s="1088"/>
      <c r="DB14" s="1088"/>
      <c r="DC14" s="1088"/>
      <c r="DD14" s="1088"/>
      <c r="DE14" s="1088"/>
      <c r="DF14" s="1088"/>
      <c r="DG14" s="1088"/>
      <c r="DH14" s="1088"/>
      <c r="DI14" s="1088"/>
      <c r="DJ14" s="1088"/>
      <c r="DK14" s="1088"/>
      <c r="DL14" s="1088"/>
      <c r="DM14" s="1088"/>
      <c r="DN14" s="1088"/>
      <c r="DO14" s="1088"/>
      <c r="DP14" s="1088"/>
      <c r="DQ14" s="1088"/>
      <c r="DR14" s="1088"/>
      <c r="DS14" s="1088"/>
      <c r="DT14" s="1088"/>
      <c r="DU14" s="1088"/>
      <c r="DV14" s="1088"/>
      <c r="DW14" s="1088"/>
      <c r="DX14" s="1088"/>
      <c r="DY14" s="1088"/>
      <c r="DZ14" s="1088"/>
      <c r="EA14" s="1088"/>
      <c r="EB14" s="1088"/>
      <c r="EC14" s="1088"/>
      <c r="ED14" s="1088"/>
      <c r="EE14" s="1088"/>
      <c r="EF14" s="1088"/>
      <c r="EG14" s="1088"/>
      <c r="EH14" s="1088"/>
      <c r="EI14" s="1088"/>
      <c r="EJ14" s="1088"/>
      <c r="EK14" s="1088"/>
      <c r="EL14" s="1088"/>
      <c r="EM14" s="1088"/>
      <c r="EN14" s="1088"/>
      <c r="EO14" s="1088"/>
      <c r="EP14" s="1088"/>
      <c r="EQ14" s="1088"/>
      <c r="ER14" s="1088"/>
      <c r="ES14" s="1088"/>
      <c r="ET14" s="1088"/>
      <c r="EU14" s="1088"/>
      <c r="EV14" s="1088"/>
      <c r="EW14" s="1088"/>
      <c r="EX14" s="1088"/>
      <c r="EY14" s="1088"/>
      <c r="EZ14" s="1088"/>
      <c r="FA14" s="1088"/>
      <c r="FB14" s="1088"/>
      <c r="FC14" s="1088"/>
      <c r="FD14" s="1088"/>
      <c r="FE14" s="1088"/>
      <c r="FF14" s="1088"/>
      <c r="FG14" s="1088"/>
      <c r="FH14" s="1088"/>
      <c r="FI14" s="1088"/>
      <c r="FJ14" s="1088"/>
      <c r="FK14" s="1088"/>
      <c r="FL14" s="1088"/>
      <c r="FM14" s="1088"/>
      <c r="FN14" s="1088"/>
      <c r="FO14" s="1088"/>
      <c r="FP14" s="1088"/>
      <c r="FQ14" s="1088"/>
      <c r="FR14" s="1088"/>
      <c r="FS14" s="1088"/>
      <c r="FT14" s="1088"/>
      <c r="FU14" s="1088"/>
      <c r="FV14" s="1088"/>
      <c r="FW14" s="1088"/>
      <c r="FX14" s="1088"/>
      <c r="FY14" s="1088"/>
      <c r="FZ14" s="1088"/>
      <c r="GA14" s="1088"/>
      <c r="GB14" s="1088"/>
      <c r="GC14" s="1088"/>
      <c r="GD14" s="1088"/>
      <c r="GE14" s="1088"/>
      <c r="GF14" s="1088"/>
      <c r="GG14" s="1088"/>
      <c r="GH14" s="1088"/>
      <c r="GI14" s="1088"/>
      <c r="GJ14" s="1088"/>
      <c r="GK14" s="1088"/>
      <c r="GL14" s="1088"/>
      <c r="GM14" s="1088"/>
      <c r="GN14" s="1088"/>
      <c r="GO14" s="1088"/>
      <c r="GP14" s="1088"/>
      <c r="GQ14" s="1088"/>
      <c r="GR14" s="1088"/>
      <c r="GS14" s="1088"/>
      <c r="GT14" s="1088"/>
      <c r="GU14" s="1088"/>
      <c r="GV14" s="1088"/>
      <c r="GW14" s="1088"/>
      <c r="GX14" s="1088"/>
      <c r="GY14" s="1088"/>
      <c r="GZ14" s="1088"/>
      <c r="HA14" s="1088"/>
      <c r="HB14" s="1088"/>
      <c r="HC14" s="1088"/>
      <c r="HD14" s="1088"/>
      <c r="HE14" s="1088"/>
      <c r="HF14" s="1088"/>
    </row>
    <row r="15" spans="1:214" ht="15.95" customHeight="1">
      <c r="B15" s="1045" t="s">
        <v>105</v>
      </c>
      <c r="C15" s="1046" t="s">
        <v>21</v>
      </c>
      <c r="D15" s="1047">
        <f>' 経済波及効果 【 入力・結果シート 】 '!G28</f>
        <v>0</v>
      </c>
      <c r="E15" s="1048">
        <f>' 経済波及効果 【 入力・結果シート 】 '!H28</f>
        <v>0</v>
      </c>
      <c r="F15" s="1049">
        <v>0.19636393192438267</v>
      </c>
      <c r="G15" s="1050">
        <f t="shared" si="8"/>
        <v>0</v>
      </c>
      <c r="H15" s="1050">
        <f t="shared" si="9"/>
        <v>0</v>
      </c>
      <c r="I15" s="1051">
        <v>2.1219492730162302E-2</v>
      </c>
      <c r="J15" s="1052">
        <f t="shared" si="10"/>
        <v>0</v>
      </c>
      <c r="K15" s="1053">
        <f t="shared" si="11"/>
        <v>0</v>
      </c>
      <c r="L15" s="1047">
        <f t="shared" si="12"/>
        <v>0</v>
      </c>
      <c r="M15" s="1048">
        <f t="shared" si="0"/>
        <v>0</v>
      </c>
      <c r="N15" s="1054">
        <v>1</v>
      </c>
      <c r="O15" s="1055">
        <v>3.1510016182548006E-2</v>
      </c>
      <c r="P15" s="1056">
        <f t="shared" si="25"/>
        <v>0</v>
      </c>
      <c r="Q15" s="1057">
        <f t="shared" si="25"/>
        <v>0</v>
      </c>
      <c r="R15" s="1058">
        <f t="shared" si="1"/>
        <v>0</v>
      </c>
      <c r="S15" s="1059">
        <f t="shared" si="2"/>
        <v>0</v>
      </c>
      <c r="T15" s="1060">
        <v>0</v>
      </c>
      <c r="U15" s="1061">
        <f>'37部門取引基本表'!BL11</f>
        <v>3.4341377919356326E-2</v>
      </c>
      <c r="V15" s="1062">
        <f t="shared" si="13"/>
        <v>0</v>
      </c>
      <c r="W15" s="1097"/>
      <c r="X15" s="1064"/>
      <c r="Y15" s="1062">
        <f>IF('37部門取引基本表'!AQ11&lt;0,0,'37部門取引基本表'!AQ11)</f>
        <v>31269.001361919418</v>
      </c>
      <c r="Z15" s="1065">
        <f t="shared" si="14"/>
        <v>1.6923690143696653E-2</v>
      </c>
      <c r="AA15" s="1066">
        <f t="shared" si="15"/>
        <v>0</v>
      </c>
      <c r="AB15" s="1067">
        <v>3.1510016182548006E-2</v>
      </c>
      <c r="AC15" s="1060">
        <f t="shared" si="16"/>
        <v>0</v>
      </c>
      <c r="AD15" s="1068">
        <v>0</v>
      </c>
      <c r="AE15" s="1069">
        <f t="shared" si="17"/>
        <v>3.4341377919356326E-2</v>
      </c>
      <c r="AF15" s="1070">
        <f t="shared" si="18"/>
        <v>0</v>
      </c>
      <c r="AG15" s="1097"/>
      <c r="AH15" s="1071"/>
      <c r="AI15" s="1072">
        <f t="shared" si="19"/>
        <v>1.6923690143696653E-2</v>
      </c>
      <c r="AJ15" s="1073">
        <f t="shared" si="20"/>
        <v>0</v>
      </c>
      <c r="AK15" s="1074">
        <v>3.1510016182548006E-2</v>
      </c>
      <c r="AL15" s="1075">
        <f t="shared" si="21"/>
        <v>0</v>
      </c>
      <c r="AM15" s="1076">
        <v>0</v>
      </c>
      <c r="AN15" s="1069">
        <f t="shared" si="22"/>
        <v>0</v>
      </c>
      <c r="AO15" s="1077">
        <f t="shared" si="23"/>
        <v>0</v>
      </c>
      <c r="AP15" s="1078">
        <f t="shared" si="3"/>
        <v>0</v>
      </c>
      <c r="AQ15" s="1079">
        <f t="shared" si="24"/>
        <v>0</v>
      </c>
      <c r="AR15" s="1080"/>
      <c r="AS15" s="1080"/>
      <c r="AT15" s="1090" t="s">
        <v>105</v>
      </c>
      <c r="AU15" s="1091" t="s">
        <v>21</v>
      </c>
      <c r="AV15" s="1092">
        <f t="shared" si="4"/>
        <v>0</v>
      </c>
      <c r="AW15" s="1093">
        <f t="shared" si="5"/>
        <v>0</v>
      </c>
      <c r="AX15" s="1094">
        <f t="shared" si="6"/>
        <v>0</v>
      </c>
      <c r="AY15" s="1095">
        <f t="shared" si="7"/>
        <v>0</v>
      </c>
      <c r="AZ15" s="1096">
        <f>AQ15*'37部門取引基本表'!BG11</f>
        <v>0</v>
      </c>
      <c r="BA15" s="1096">
        <f>AQ15*'37部門取引基本表'!BH11</f>
        <v>0</v>
      </c>
      <c r="BB15" s="1096">
        <f>AQ15*'37部門取引基本表'!BI11</f>
        <v>0</v>
      </c>
      <c r="BC15" s="1096">
        <f>AQ15*'37部門取引基本表'!BJ11</f>
        <v>0</v>
      </c>
      <c r="BD15" s="1096">
        <f>市税収効果!S14</f>
        <v>0</v>
      </c>
      <c r="BE15" s="1088"/>
      <c r="BF15" s="1088"/>
      <c r="BG15" s="1088"/>
      <c r="BH15" s="1089"/>
      <c r="BI15" s="1089"/>
      <c r="BJ15" s="1089"/>
      <c r="BK15" s="1088"/>
      <c r="BL15" s="1088"/>
      <c r="BM15" s="1088"/>
      <c r="BN15" s="1088"/>
      <c r="BO15" s="1088"/>
      <c r="BP15" s="1088"/>
      <c r="BQ15" s="1088"/>
      <c r="BR15" s="1088"/>
      <c r="BS15" s="1088"/>
      <c r="BT15" s="1088"/>
      <c r="BU15" s="1088"/>
      <c r="BV15" s="1088"/>
      <c r="BW15" s="1088"/>
      <c r="BX15" s="1088"/>
      <c r="BY15" s="1088"/>
      <c r="BZ15" s="1088"/>
      <c r="CA15" s="1088"/>
      <c r="CB15" s="1088"/>
      <c r="CC15" s="1088"/>
      <c r="CD15" s="1088"/>
      <c r="CE15" s="1088"/>
      <c r="CF15" s="1088"/>
      <c r="CG15" s="1088"/>
      <c r="CH15" s="1088"/>
      <c r="CI15" s="1088"/>
      <c r="CJ15" s="1088"/>
      <c r="CK15" s="1088"/>
      <c r="CL15" s="1088"/>
      <c r="CM15" s="1088"/>
      <c r="CN15" s="1088"/>
      <c r="CO15" s="1088"/>
      <c r="CP15" s="1088"/>
      <c r="CQ15" s="1088"/>
      <c r="CR15" s="1088"/>
      <c r="CS15" s="1088"/>
      <c r="CT15" s="1088"/>
      <c r="CU15" s="1088"/>
      <c r="CV15" s="1088"/>
      <c r="CW15" s="1088"/>
      <c r="CX15" s="1088"/>
      <c r="CY15" s="1088"/>
      <c r="CZ15" s="1088"/>
      <c r="DA15" s="1088"/>
      <c r="DB15" s="1088"/>
      <c r="DC15" s="1088"/>
      <c r="DD15" s="1088"/>
      <c r="DE15" s="1088"/>
      <c r="DF15" s="1088"/>
      <c r="DG15" s="1088"/>
      <c r="DH15" s="1088"/>
      <c r="DI15" s="1088"/>
      <c r="DJ15" s="1088"/>
      <c r="DK15" s="1088"/>
      <c r="DL15" s="1088"/>
      <c r="DM15" s="1088"/>
      <c r="DN15" s="1088"/>
      <c r="DO15" s="1088"/>
      <c r="DP15" s="1088"/>
      <c r="DQ15" s="1088"/>
      <c r="DR15" s="1088"/>
      <c r="DS15" s="1088"/>
      <c r="DT15" s="1088"/>
      <c r="DU15" s="1088"/>
      <c r="DV15" s="1088"/>
      <c r="DW15" s="1088"/>
      <c r="DX15" s="1088"/>
      <c r="DY15" s="1088"/>
      <c r="DZ15" s="1088"/>
      <c r="EA15" s="1088"/>
      <c r="EB15" s="1088"/>
      <c r="EC15" s="1088"/>
      <c r="ED15" s="1088"/>
      <c r="EE15" s="1088"/>
      <c r="EF15" s="1088"/>
      <c r="EG15" s="1088"/>
      <c r="EH15" s="1088"/>
      <c r="EI15" s="1088"/>
      <c r="EJ15" s="1088"/>
      <c r="EK15" s="1088"/>
      <c r="EL15" s="1088"/>
      <c r="EM15" s="1088"/>
      <c r="EN15" s="1088"/>
      <c r="EO15" s="1088"/>
      <c r="EP15" s="1088"/>
      <c r="EQ15" s="1088"/>
      <c r="ER15" s="1088"/>
      <c r="ES15" s="1088"/>
      <c r="ET15" s="1088"/>
      <c r="EU15" s="1088"/>
      <c r="EV15" s="1088"/>
      <c r="EW15" s="1088"/>
      <c r="EX15" s="1088"/>
      <c r="EY15" s="1088"/>
      <c r="EZ15" s="1088"/>
      <c r="FA15" s="1088"/>
      <c r="FB15" s="1088"/>
      <c r="FC15" s="1088"/>
      <c r="FD15" s="1088"/>
      <c r="FE15" s="1088"/>
      <c r="FF15" s="1088"/>
      <c r="FG15" s="1088"/>
      <c r="FH15" s="1088"/>
      <c r="FI15" s="1088"/>
      <c r="FJ15" s="1088"/>
      <c r="FK15" s="1088"/>
      <c r="FL15" s="1088"/>
      <c r="FM15" s="1088"/>
      <c r="FN15" s="1088"/>
      <c r="FO15" s="1088"/>
      <c r="FP15" s="1088"/>
      <c r="FQ15" s="1088"/>
      <c r="FR15" s="1088"/>
      <c r="FS15" s="1088"/>
      <c r="FT15" s="1088"/>
      <c r="FU15" s="1088"/>
      <c r="FV15" s="1088"/>
      <c r="FW15" s="1088"/>
      <c r="FX15" s="1088"/>
      <c r="FY15" s="1088"/>
      <c r="FZ15" s="1088"/>
      <c r="GA15" s="1088"/>
      <c r="GB15" s="1088"/>
      <c r="GC15" s="1088"/>
      <c r="GD15" s="1088"/>
      <c r="GE15" s="1088"/>
      <c r="GF15" s="1088"/>
      <c r="GG15" s="1088"/>
      <c r="GH15" s="1088"/>
      <c r="GI15" s="1088"/>
      <c r="GJ15" s="1088"/>
      <c r="GK15" s="1088"/>
      <c r="GL15" s="1088"/>
      <c r="GM15" s="1088"/>
      <c r="GN15" s="1088"/>
      <c r="GO15" s="1088"/>
      <c r="GP15" s="1088"/>
      <c r="GQ15" s="1088"/>
      <c r="GR15" s="1088"/>
      <c r="GS15" s="1088"/>
      <c r="GT15" s="1088"/>
      <c r="GU15" s="1088"/>
      <c r="GV15" s="1088"/>
      <c r="GW15" s="1088"/>
      <c r="GX15" s="1088"/>
      <c r="GY15" s="1088"/>
      <c r="GZ15" s="1088"/>
      <c r="HA15" s="1088"/>
      <c r="HB15" s="1088"/>
      <c r="HC15" s="1088"/>
      <c r="HD15" s="1088"/>
      <c r="HE15" s="1088"/>
      <c r="HF15" s="1088"/>
    </row>
    <row r="16" spans="1:214" ht="15.95" customHeight="1">
      <c r="B16" s="1045" t="s">
        <v>106</v>
      </c>
      <c r="C16" s="1046" t="s">
        <v>107</v>
      </c>
      <c r="D16" s="1047">
        <f>' 経済波及効果 【 入力・結果シート 】 '!G29</f>
        <v>0</v>
      </c>
      <c r="E16" s="1048">
        <f>' 経済波及効果 【 入力・結果シート 】 '!H29</f>
        <v>0</v>
      </c>
      <c r="F16" s="1049">
        <v>0.18202198670756728</v>
      </c>
      <c r="G16" s="1050">
        <f t="shared" si="8"/>
        <v>0</v>
      </c>
      <c r="H16" s="1050">
        <f t="shared" si="9"/>
        <v>0</v>
      </c>
      <c r="I16" s="1051">
        <v>3.0404336512004349E-2</v>
      </c>
      <c r="J16" s="1052">
        <f t="shared" si="10"/>
        <v>0</v>
      </c>
      <c r="K16" s="1053">
        <f t="shared" si="11"/>
        <v>0</v>
      </c>
      <c r="L16" s="1047">
        <f t="shared" si="12"/>
        <v>0</v>
      </c>
      <c r="M16" s="1048">
        <f t="shared" si="0"/>
        <v>0</v>
      </c>
      <c r="N16" s="1054">
        <v>1</v>
      </c>
      <c r="O16" s="1055">
        <v>0.25473437802877519</v>
      </c>
      <c r="P16" s="1056">
        <f t="shared" si="25"/>
        <v>0</v>
      </c>
      <c r="Q16" s="1057">
        <f t="shared" si="25"/>
        <v>0</v>
      </c>
      <c r="R16" s="1058">
        <f t="shared" si="1"/>
        <v>0</v>
      </c>
      <c r="S16" s="1059">
        <f t="shared" si="2"/>
        <v>0</v>
      </c>
      <c r="T16" s="1060">
        <v>0</v>
      </c>
      <c r="U16" s="1061">
        <f>'37部門取引基本表'!BL12</f>
        <v>0.20562043894358509</v>
      </c>
      <c r="V16" s="1062">
        <f t="shared" si="13"/>
        <v>0</v>
      </c>
      <c r="W16" s="1097"/>
      <c r="X16" s="1064"/>
      <c r="Y16" s="1062">
        <f>IF('37部門取引基本表'!AQ12&lt;0,0,'37部門取引基本表'!AQ12)</f>
        <v>5513.783895495244</v>
      </c>
      <c r="Z16" s="1065">
        <f t="shared" si="14"/>
        <v>2.9842197096932883E-3</v>
      </c>
      <c r="AA16" s="1066">
        <f t="shared" si="15"/>
        <v>0</v>
      </c>
      <c r="AB16" s="1067">
        <v>0.25473437802877519</v>
      </c>
      <c r="AC16" s="1060">
        <f t="shared" si="16"/>
        <v>0</v>
      </c>
      <c r="AD16" s="1068">
        <v>0</v>
      </c>
      <c r="AE16" s="1069">
        <f t="shared" si="17"/>
        <v>0.20562043894358509</v>
      </c>
      <c r="AF16" s="1070">
        <f t="shared" si="18"/>
        <v>0</v>
      </c>
      <c r="AG16" s="1097"/>
      <c r="AH16" s="1071"/>
      <c r="AI16" s="1072">
        <f t="shared" si="19"/>
        <v>2.9842197096932883E-3</v>
      </c>
      <c r="AJ16" s="1073">
        <f t="shared" si="20"/>
        <v>0</v>
      </c>
      <c r="AK16" s="1074">
        <v>0.25473437802877519</v>
      </c>
      <c r="AL16" s="1075">
        <f t="shared" si="21"/>
        <v>0</v>
      </c>
      <c r="AM16" s="1076">
        <v>0</v>
      </c>
      <c r="AN16" s="1069">
        <f t="shared" si="22"/>
        <v>0</v>
      </c>
      <c r="AO16" s="1077">
        <f t="shared" si="23"/>
        <v>0</v>
      </c>
      <c r="AP16" s="1078">
        <f t="shared" si="3"/>
        <v>0</v>
      </c>
      <c r="AQ16" s="1079">
        <f t="shared" si="24"/>
        <v>0</v>
      </c>
      <c r="AR16" s="1080"/>
      <c r="AS16" s="1080"/>
      <c r="AT16" s="1090" t="s">
        <v>106</v>
      </c>
      <c r="AU16" s="1091" t="s">
        <v>107</v>
      </c>
      <c r="AV16" s="1092">
        <f t="shared" si="4"/>
        <v>0</v>
      </c>
      <c r="AW16" s="1093">
        <f t="shared" si="5"/>
        <v>0</v>
      </c>
      <c r="AX16" s="1094">
        <f t="shared" si="6"/>
        <v>0</v>
      </c>
      <c r="AY16" s="1095">
        <f t="shared" si="7"/>
        <v>0</v>
      </c>
      <c r="AZ16" s="1096">
        <f>AQ16*'37部門取引基本表'!BG12</f>
        <v>0</v>
      </c>
      <c r="BA16" s="1096">
        <f>AQ16*'37部門取引基本表'!BH12</f>
        <v>0</v>
      </c>
      <c r="BB16" s="1096">
        <f>AQ16*'37部門取引基本表'!BI12</f>
        <v>0</v>
      </c>
      <c r="BC16" s="1096">
        <f>AQ16*'37部門取引基本表'!BJ12</f>
        <v>0</v>
      </c>
      <c r="BD16" s="1096">
        <f>市税収効果!S15</f>
        <v>0</v>
      </c>
      <c r="BE16" s="1088"/>
      <c r="BF16" s="1088"/>
      <c r="BG16" s="1088"/>
      <c r="BH16" s="1089"/>
      <c r="BI16" s="1089"/>
      <c r="BJ16" s="1089"/>
      <c r="BK16" s="1088"/>
      <c r="BL16" s="1088"/>
      <c r="BM16" s="1088"/>
      <c r="BN16" s="1088"/>
      <c r="BO16" s="1088"/>
      <c r="BP16" s="1088"/>
      <c r="BQ16" s="1088"/>
      <c r="BR16" s="1088"/>
      <c r="BS16" s="1088"/>
      <c r="BT16" s="1088"/>
      <c r="BU16" s="1088"/>
      <c r="BV16" s="1088"/>
      <c r="BW16" s="1088"/>
      <c r="BX16" s="1088"/>
      <c r="BY16" s="1088"/>
      <c r="BZ16" s="1088"/>
      <c r="CA16" s="1088"/>
      <c r="CB16" s="1088"/>
      <c r="CC16" s="1088"/>
      <c r="CD16" s="1088"/>
      <c r="CE16" s="1088"/>
      <c r="CF16" s="1088"/>
      <c r="CG16" s="1088"/>
      <c r="CH16" s="1088"/>
      <c r="CI16" s="1088"/>
      <c r="CJ16" s="1088"/>
      <c r="CK16" s="1088"/>
      <c r="CL16" s="1088"/>
      <c r="CM16" s="1088"/>
      <c r="CN16" s="1088"/>
      <c r="CO16" s="1088"/>
      <c r="CP16" s="1088"/>
      <c r="CQ16" s="1088"/>
      <c r="CR16" s="1088"/>
      <c r="CS16" s="1088"/>
      <c r="CT16" s="1088"/>
      <c r="CU16" s="1088"/>
      <c r="CV16" s="1088"/>
      <c r="CW16" s="1088"/>
      <c r="CX16" s="1088"/>
      <c r="CY16" s="1088"/>
      <c r="CZ16" s="1088"/>
      <c r="DA16" s="1088"/>
      <c r="DB16" s="1088"/>
      <c r="DC16" s="1088"/>
      <c r="DD16" s="1088"/>
      <c r="DE16" s="1088"/>
      <c r="DF16" s="1088"/>
      <c r="DG16" s="1088"/>
      <c r="DH16" s="1088"/>
      <c r="DI16" s="1088"/>
      <c r="DJ16" s="1088"/>
      <c r="DK16" s="1088"/>
      <c r="DL16" s="1088"/>
      <c r="DM16" s="1088"/>
      <c r="DN16" s="1088"/>
      <c r="DO16" s="1088"/>
      <c r="DP16" s="1088"/>
      <c r="DQ16" s="1088"/>
      <c r="DR16" s="1088"/>
      <c r="DS16" s="1088"/>
      <c r="DT16" s="1088"/>
      <c r="DU16" s="1088"/>
      <c r="DV16" s="1088"/>
      <c r="DW16" s="1088"/>
      <c r="DX16" s="1088"/>
      <c r="DY16" s="1088"/>
      <c r="DZ16" s="1088"/>
      <c r="EA16" s="1088"/>
      <c r="EB16" s="1088"/>
      <c r="EC16" s="1088"/>
      <c r="ED16" s="1088"/>
      <c r="EE16" s="1088"/>
      <c r="EF16" s="1088"/>
      <c r="EG16" s="1088"/>
      <c r="EH16" s="1088"/>
      <c r="EI16" s="1088"/>
      <c r="EJ16" s="1088"/>
      <c r="EK16" s="1088"/>
      <c r="EL16" s="1088"/>
      <c r="EM16" s="1088"/>
      <c r="EN16" s="1088"/>
      <c r="EO16" s="1088"/>
      <c r="EP16" s="1088"/>
      <c r="EQ16" s="1088"/>
      <c r="ER16" s="1088"/>
      <c r="ES16" s="1088"/>
      <c r="ET16" s="1088"/>
      <c r="EU16" s="1088"/>
      <c r="EV16" s="1088"/>
      <c r="EW16" s="1088"/>
      <c r="EX16" s="1088"/>
      <c r="EY16" s="1088"/>
      <c r="EZ16" s="1088"/>
      <c r="FA16" s="1088"/>
      <c r="FB16" s="1088"/>
      <c r="FC16" s="1088"/>
      <c r="FD16" s="1088"/>
      <c r="FE16" s="1088"/>
      <c r="FF16" s="1088"/>
      <c r="FG16" s="1088"/>
      <c r="FH16" s="1088"/>
      <c r="FI16" s="1088"/>
      <c r="FJ16" s="1088"/>
      <c r="FK16" s="1088"/>
      <c r="FL16" s="1088"/>
      <c r="FM16" s="1088"/>
      <c r="FN16" s="1088"/>
      <c r="FO16" s="1088"/>
      <c r="FP16" s="1088"/>
      <c r="FQ16" s="1088"/>
      <c r="FR16" s="1088"/>
      <c r="FS16" s="1088"/>
      <c r="FT16" s="1088"/>
      <c r="FU16" s="1088"/>
      <c r="FV16" s="1088"/>
      <c r="FW16" s="1088"/>
      <c r="FX16" s="1088"/>
      <c r="FY16" s="1088"/>
      <c r="FZ16" s="1088"/>
      <c r="GA16" s="1088"/>
      <c r="GB16" s="1088"/>
      <c r="GC16" s="1088"/>
      <c r="GD16" s="1088"/>
      <c r="GE16" s="1088"/>
      <c r="GF16" s="1088"/>
      <c r="GG16" s="1088"/>
      <c r="GH16" s="1088"/>
      <c r="GI16" s="1088"/>
      <c r="GJ16" s="1088"/>
      <c r="GK16" s="1088"/>
      <c r="GL16" s="1088"/>
      <c r="GM16" s="1088"/>
      <c r="GN16" s="1088"/>
      <c r="GO16" s="1088"/>
      <c r="GP16" s="1088"/>
      <c r="GQ16" s="1088"/>
      <c r="GR16" s="1088"/>
      <c r="GS16" s="1088"/>
      <c r="GT16" s="1088"/>
      <c r="GU16" s="1088"/>
      <c r="GV16" s="1088"/>
      <c r="GW16" s="1088"/>
      <c r="GX16" s="1088"/>
      <c r="GY16" s="1088"/>
      <c r="GZ16" s="1088"/>
      <c r="HA16" s="1088"/>
      <c r="HB16" s="1088"/>
      <c r="HC16" s="1088"/>
      <c r="HD16" s="1088"/>
      <c r="HE16" s="1088"/>
      <c r="HF16" s="1088"/>
    </row>
    <row r="17" spans="2:214" ht="15.95" customHeight="1">
      <c r="B17" s="1045" t="s">
        <v>108</v>
      </c>
      <c r="C17" s="1046" t="s">
        <v>22</v>
      </c>
      <c r="D17" s="1047">
        <f>' 経済波及効果 【 入力・結果シート 】 '!G30</f>
        <v>0</v>
      </c>
      <c r="E17" s="1048">
        <f>' 経済波及効果 【 入力・結果シート 】 '!H30</f>
        <v>0</v>
      </c>
      <c r="F17" s="1049">
        <v>0.17440420627094513</v>
      </c>
      <c r="G17" s="1050">
        <f t="shared" si="8"/>
        <v>0</v>
      </c>
      <c r="H17" s="1050">
        <f t="shared" si="9"/>
        <v>0</v>
      </c>
      <c r="I17" s="1051">
        <v>5.2555253025537728E-2</v>
      </c>
      <c r="J17" s="1052">
        <f t="shared" si="10"/>
        <v>0</v>
      </c>
      <c r="K17" s="1053">
        <f t="shared" si="11"/>
        <v>0</v>
      </c>
      <c r="L17" s="1047">
        <f t="shared" si="12"/>
        <v>0</v>
      </c>
      <c r="M17" s="1048">
        <f t="shared" si="0"/>
        <v>0</v>
      </c>
      <c r="N17" s="1054">
        <v>1</v>
      </c>
      <c r="O17" s="1055">
        <v>0.19417252691516163</v>
      </c>
      <c r="P17" s="1056">
        <f t="shared" si="25"/>
        <v>0</v>
      </c>
      <c r="Q17" s="1057">
        <f t="shared" si="25"/>
        <v>0</v>
      </c>
      <c r="R17" s="1058">
        <f t="shared" si="1"/>
        <v>0</v>
      </c>
      <c r="S17" s="1059">
        <f t="shared" si="2"/>
        <v>0</v>
      </c>
      <c r="T17" s="1060">
        <v>0</v>
      </c>
      <c r="U17" s="1061">
        <f>'37部門取引基本表'!BL13</f>
        <v>0.23386355088044711</v>
      </c>
      <c r="V17" s="1062">
        <f t="shared" si="13"/>
        <v>0</v>
      </c>
      <c r="W17" s="1097"/>
      <c r="X17" s="1064"/>
      <c r="Y17" s="1062">
        <f>IF('37部門取引基本表'!AQ13&lt;0,0,'37部門取引基本表'!AQ13)</f>
        <v>832.55086947397876</v>
      </c>
      <c r="Z17" s="1065">
        <f t="shared" si="14"/>
        <v>4.506006693581839E-4</v>
      </c>
      <c r="AA17" s="1066">
        <f t="shared" si="15"/>
        <v>0</v>
      </c>
      <c r="AB17" s="1067">
        <v>0.19417252691516163</v>
      </c>
      <c r="AC17" s="1060">
        <f t="shared" si="16"/>
        <v>0</v>
      </c>
      <c r="AD17" s="1068">
        <v>0</v>
      </c>
      <c r="AE17" s="1069">
        <f t="shared" si="17"/>
        <v>0.23386355088044711</v>
      </c>
      <c r="AF17" s="1070">
        <f t="shared" si="18"/>
        <v>0</v>
      </c>
      <c r="AG17" s="1097"/>
      <c r="AH17" s="1071"/>
      <c r="AI17" s="1072">
        <f t="shared" si="19"/>
        <v>4.506006693581839E-4</v>
      </c>
      <c r="AJ17" s="1073">
        <f t="shared" si="20"/>
        <v>0</v>
      </c>
      <c r="AK17" s="1074">
        <v>0.19417252691516163</v>
      </c>
      <c r="AL17" s="1075">
        <f t="shared" si="21"/>
        <v>0</v>
      </c>
      <c r="AM17" s="1076">
        <v>0</v>
      </c>
      <c r="AN17" s="1069">
        <f t="shared" si="22"/>
        <v>0</v>
      </c>
      <c r="AO17" s="1077">
        <f t="shared" si="23"/>
        <v>0</v>
      </c>
      <c r="AP17" s="1078">
        <f t="shared" si="3"/>
        <v>0</v>
      </c>
      <c r="AQ17" s="1079">
        <f t="shared" si="24"/>
        <v>0</v>
      </c>
      <c r="AR17" s="1080"/>
      <c r="AS17" s="1080"/>
      <c r="AT17" s="1090" t="s">
        <v>108</v>
      </c>
      <c r="AU17" s="1091" t="s">
        <v>22</v>
      </c>
      <c r="AV17" s="1092">
        <f t="shared" si="4"/>
        <v>0</v>
      </c>
      <c r="AW17" s="1093">
        <f t="shared" si="5"/>
        <v>0</v>
      </c>
      <c r="AX17" s="1094">
        <f t="shared" si="6"/>
        <v>0</v>
      </c>
      <c r="AY17" s="1095">
        <f t="shared" si="7"/>
        <v>0</v>
      </c>
      <c r="AZ17" s="1096">
        <f>AQ17*'37部門取引基本表'!BG13</f>
        <v>0</v>
      </c>
      <c r="BA17" s="1096">
        <f>AQ17*'37部門取引基本表'!BH13</f>
        <v>0</v>
      </c>
      <c r="BB17" s="1096">
        <f>AQ17*'37部門取引基本表'!BI13</f>
        <v>0</v>
      </c>
      <c r="BC17" s="1096">
        <f>AQ17*'37部門取引基本表'!BJ13</f>
        <v>0</v>
      </c>
      <c r="BD17" s="1096">
        <f>市税収効果!S16</f>
        <v>0</v>
      </c>
      <c r="BE17" s="1088"/>
      <c r="BF17" s="1088"/>
      <c r="BG17" s="1088"/>
      <c r="BH17" s="1089"/>
      <c r="BI17" s="1089"/>
      <c r="BJ17" s="1089"/>
      <c r="BK17" s="1088"/>
      <c r="BL17" s="1088"/>
      <c r="BM17" s="1088"/>
      <c r="BN17" s="1088"/>
      <c r="BO17" s="1088"/>
      <c r="BP17" s="1088"/>
      <c r="BQ17" s="1088"/>
      <c r="BR17" s="1088"/>
      <c r="BS17" s="1088"/>
      <c r="BT17" s="1088"/>
      <c r="BU17" s="1088"/>
      <c r="BV17" s="1088"/>
      <c r="BW17" s="1088"/>
      <c r="BX17" s="1088"/>
      <c r="BY17" s="1088"/>
      <c r="BZ17" s="1088"/>
      <c r="CA17" s="1088"/>
      <c r="CB17" s="1088"/>
      <c r="CC17" s="1088"/>
      <c r="CD17" s="1088"/>
      <c r="CE17" s="1088"/>
      <c r="CF17" s="1088"/>
      <c r="CG17" s="1088"/>
      <c r="CH17" s="1088"/>
      <c r="CI17" s="1088"/>
      <c r="CJ17" s="1088"/>
      <c r="CK17" s="1088"/>
      <c r="CL17" s="1088"/>
      <c r="CM17" s="1088"/>
      <c r="CN17" s="1088"/>
      <c r="CO17" s="1088"/>
      <c r="CP17" s="1088"/>
      <c r="CQ17" s="1088"/>
      <c r="CR17" s="1088"/>
      <c r="CS17" s="1088"/>
      <c r="CT17" s="1088"/>
      <c r="CU17" s="1088"/>
      <c r="CV17" s="1088"/>
      <c r="CW17" s="1088"/>
      <c r="CX17" s="1088"/>
      <c r="CY17" s="1088"/>
      <c r="CZ17" s="1088"/>
      <c r="DA17" s="1088"/>
      <c r="DB17" s="1088"/>
      <c r="DC17" s="1088"/>
      <c r="DD17" s="1088"/>
      <c r="DE17" s="1088"/>
      <c r="DF17" s="1088"/>
      <c r="DG17" s="1088"/>
      <c r="DH17" s="1088"/>
      <c r="DI17" s="1088"/>
      <c r="DJ17" s="1088"/>
      <c r="DK17" s="1088"/>
      <c r="DL17" s="1088"/>
      <c r="DM17" s="1088"/>
      <c r="DN17" s="1088"/>
      <c r="DO17" s="1088"/>
      <c r="DP17" s="1088"/>
      <c r="DQ17" s="1088"/>
      <c r="DR17" s="1088"/>
      <c r="DS17" s="1088"/>
      <c r="DT17" s="1088"/>
      <c r="DU17" s="1088"/>
      <c r="DV17" s="1088"/>
      <c r="DW17" s="1088"/>
      <c r="DX17" s="1088"/>
      <c r="DY17" s="1088"/>
      <c r="DZ17" s="1088"/>
      <c r="EA17" s="1088"/>
      <c r="EB17" s="1088"/>
      <c r="EC17" s="1088"/>
      <c r="ED17" s="1088"/>
      <c r="EE17" s="1088"/>
      <c r="EF17" s="1088"/>
      <c r="EG17" s="1088"/>
      <c r="EH17" s="1088"/>
      <c r="EI17" s="1088"/>
      <c r="EJ17" s="1088"/>
      <c r="EK17" s="1088"/>
      <c r="EL17" s="1088"/>
      <c r="EM17" s="1088"/>
      <c r="EN17" s="1088"/>
      <c r="EO17" s="1088"/>
      <c r="EP17" s="1088"/>
      <c r="EQ17" s="1088"/>
      <c r="ER17" s="1088"/>
      <c r="ES17" s="1088"/>
      <c r="ET17" s="1088"/>
      <c r="EU17" s="1088"/>
      <c r="EV17" s="1088"/>
      <c r="EW17" s="1088"/>
      <c r="EX17" s="1088"/>
      <c r="EY17" s="1088"/>
      <c r="EZ17" s="1088"/>
      <c r="FA17" s="1088"/>
      <c r="FB17" s="1088"/>
      <c r="FC17" s="1088"/>
      <c r="FD17" s="1088"/>
      <c r="FE17" s="1088"/>
      <c r="FF17" s="1088"/>
      <c r="FG17" s="1088"/>
      <c r="FH17" s="1088"/>
      <c r="FI17" s="1088"/>
      <c r="FJ17" s="1088"/>
      <c r="FK17" s="1088"/>
      <c r="FL17" s="1088"/>
      <c r="FM17" s="1088"/>
      <c r="FN17" s="1088"/>
      <c r="FO17" s="1088"/>
      <c r="FP17" s="1088"/>
      <c r="FQ17" s="1088"/>
      <c r="FR17" s="1088"/>
      <c r="FS17" s="1088"/>
      <c r="FT17" s="1088"/>
      <c r="FU17" s="1088"/>
      <c r="FV17" s="1088"/>
      <c r="FW17" s="1088"/>
      <c r="FX17" s="1088"/>
      <c r="FY17" s="1088"/>
      <c r="FZ17" s="1088"/>
      <c r="GA17" s="1088"/>
      <c r="GB17" s="1088"/>
      <c r="GC17" s="1088"/>
      <c r="GD17" s="1088"/>
      <c r="GE17" s="1088"/>
      <c r="GF17" s="1088"/>
      <c r="GG17" s="1088"/>
      <c r="GH17" s="1088"/>
      <c r="GI17" s="1088"/>
      <c r="GJ17" s="1088"/>
      <c r="GK17" s="1088"/>
      <c r="GL17" s="1088"/>
      <c r="GM17" s="1088"/>
      <c r="GN17" s="1088"/>
      <c r="GO17" s="1088"/>
      <c r="GP17" s="1088"/>
      <c r="GQ17" s="1088"/>
      <c r="GR17" s="1088"/>
      <c r="GS17" s="1088"/>
      <c r="GT17" s="1088"/>
      <c r="GU17" s="1088"/>
      <c r="GV17" s="1088"/>
      <c r="GW17" s="1088"/>
      <c r="GX17" s="1088"/>
      <c r="GY17" s="1088"/>
      <c r="GZ17" s="1088"/>
      <c r="HA17" s="1088"/>
      <c r="HB17" s="1088"/>
      <c r="HC17" s="1088"/>
      <c r="HD17" s="1088"/>
      <c r="HE17" s="1088"/>
      <c r="HF17" s="1088"/>
    </row>
    <row r="18" spans="2:214" ht="15.95" customHeight="1">
      <c r="B18" s="1045" t="s">
        <v>109</v>
      </c>
      <c r="C18" s="1046" t="s">
        <v>23</v>
      </c>
      <c r="D18" s="1047">
        <f>' 経済波及効果 【 入力・結果シート 】 '!G31</f>
        <v>0</v>
      </c>
      <c r="E18" s="1048">
        <f>' 経済波及効果 【 入力・結果シート 】 '!H31</f>
        <v>0</v>
      </c>
      <c r="F18" s="1049">
        <v>5.915135091480242E-2</v>
      </c>
      <c r="G18" s="1050">
        <f t="shared" si="8"/>
        <v>0</v>
      </c>
      <c r="H18" s="1050">
        <f t="shared" si="9"/>
        <v>0</v>
      </c>
      <c r="I18" s="1051">
        <v>2.707816710740028E-2</v>
      </c>
      <c r="J18" s="1052">
        <f t="shared" si="10"/>
        <v>0</v>
      </c>
      <c r="K18" s="1053">
        <f t="shared" si="11"/>
        <v>0</v>
      </c>
      <c r="L18" s="1047">
        <f t="shared" si="12"/>
        <v>0</v>
      </c>
      <c r="M18" s="1048">
        <f t="shared" si="0"/>
        <v>0</v>
      </c>
      <c r="N18" s="1054">
        <v>1</v>
      </c>
      <c r="O18" s="1055">
        <v>0.18341950343573954</v>
      </c>
      <c r="P18" s="1056">
        <f t="shared" si="25"/>
        <v>0</v>
      </c>
      <c r="Q18" s="1057">
        <f t="shared" si="25"/>
        <v>0</v>
      </c>
      <c r="R18" s="1058">
        <f t="shared" si="1"/>
        <v>0</v>
      </c>
      <c r="S18" s="1059">
        <f t="shared" si="2"/>
        <v>0</v>
      </c>
      <c r="T18" s="1060">
        <v>0</v>
      </c>
      <c r="U18" s="1061">
        <f>'37部門取引基本表'!BL14</f>
        <v>0.11378716850369004</v>
      </c>
      <c r="V18" s="1062">
        <f t="shared" si="13"/>
        <v>0</v>
      </c>
      <c r="W18" s="1097"/>
      <c r="X18" s="1064"/>
      <c r="Y18" s="1062">
        <f>IF('37部門取引基本表'!AQ14&lt;0,0,'37部門取引基本表'!AQ14)</f>
        <v>0</v>
      </c>
      <c r="Z18" s="1065">
        <f t="shared" si="14"/>
        <v>0</v>
      </c>
      <c r="AA18" s="1066">
        <f t="shared" si="15"/>
        <v>0</v>
      </c>
      <c r="AB18" s="1067">
        <v>0.18341950343573954</v>
      </c>
      <c r="AC18" s="1060">
        <f t="shared" si="16"/>
        <v>0</v>
      </c>
      <c r="AD18" s="1068">
        <v>0</v>
      </c>
      <c r="AE18" s="1069">
        <f t="shared" si="17"/>
        <v>0.11378716850369004</v>
      </c>
      <c r="AF18" s="1070">
        <f t="shared" si="18"/>
        <v>0</v>
      </c>
      <c r="AG18" s="1097"/>
      <c r="AH18" s="1071"/>
      <c r="AI18" s="1072">
        <f t="shared" si="19"/>
        <v>0</v>
      </c>
      <c r="AJ18" s="1073">
        <f t="shared" si="20"/>
        <v>0</v>
      </c>
      <c r="AK18" s="1074">
        <v>0.18341950343573954</v>
      </c>
      <c r="AL18" s="1075">
        <f t="shared" si="21"/>
        <v>0</v>
      </c>
      <c r="AM18" s="1076">
        <v>0</v>
      </c>
      <c r="AN18" s="1069">
        <f t="shared" si="22"/>
        <v>0</v>
      </c>
      <c r="AO18" s="1077">
        <f t="shared" si="23"/>
        <v>0</v>
      </c>
      <c r="AP18" s="1078">
        <f t="shared" si="3"/>
        <v>0</v>
      </c>
      <c r="AQ18" s="1079">
        <f t="shared" si="24"/>
        <v>0</v>
      </c>
      <c r="AR18" s="1080"/>
      <c r="AS18" s="1080"/>
      <c r="AT18" s="1090" t="s">
        <v>109</v>
      </c>
      <c r="AU18" s="1091" t="s">
        <v>23</v>
      </c>
      <c r="AV18" s="1092">
        <f t="shared" si="4"/>
        <v>0</v>
      </c>
      <c r="AW18" s="1093">
        <f t="shared" si="5"/>
        <v>0</v>
      </c>
      <c r="AX18" s="1094">
        <f t="shared" si="6"/>
        <v>0</v>
      </c>
      <c r="AY18" s="1095">
        <f t="shared" si="7"/>
        <v>0</v>
      </c>
      <c r="AZ18" s="1096">
        <f>AQ18*'37部門取引基本表'!BG14</f>
        <v>0</v>
      </c>
      <c r="BA18" s="1096">
        <f>AQ18*'37部門取引基本表'!BH14</f>
        <v>0</v>
      </c>
      <c r="BB18" s="1096">
        <f>AQ18*'37部門取引基本表'!BI14</f>
        <v>0</v>
      </c>
      <c r="BC18" s="1096">
        <f>AQ18*'37部門取引基本表'!BJ14</f>
        <v>0</v>
      </c>
      <c r="BD18" s="1096">
        <f>市税収効果!S17</f>
        <v>0</v>
      </c>
      <c r="BE18" s="1088"/>
      <c r="BF18" s="1088"/>
      <c r="BG18" s="1088"/>
      <c r="BH18" s="1089"/>
      <c r="BI18" s="1089"/>
      <c r="BJ18" s="1089"/>
      <c r="BK18" s="1088"/>
      <c r="BL18" s="1088"/>
      <c r="BM18" s="1088"/>
      <c r="BN18" s="1088"/>
      <c r="BO18" s="1088"/>
      <c r="BP18" s="1088"/>
      <c r="BQ18" s="1088"/>
      <c r="BR18" s="1088"/>
      <c r="BS18" s="1088"/>
      <c r="BT18" s="1088"/>
      <c r="BU18" s="1088"/>
      <c r="BV18" s="1088"/>
      <c r="BW18" s="1088"/>
      <c r="BX18" s="1088"/>
      <c r="BY18" s="1088"/>
      <c r="BZ18" s="1088"/>
      <c r="CA18" s="1088"/>
      <c r="CB18" s="1088"/>
      <c r="CC18" s="1088"/>
      <c r="CD18" s="1088"/>
      <c r="CE18" s="1088"/>
      <c r="CF18" s="1088"/>
      <c r="CG18" s="1088"/>
      <c r="CH18" s="1088"/>
      <c r="CI18" s="1088"/>
      <c r="CJ18" s="1088"/>
      <c r="CK18" s="1088"/>
      <c r="CL18" s="1088"/>
      <c r="CM18" s="1088"/>
      <c r="CN18" s="1088"/>
      <c r="CO18" s="1088"/>
      <c r="CP18" s="1088"/>
      <c r="CQ18" s="1088"/>
      <c r="CR18" s="1088"/>
      <c r="CS18" s="1088"/>
      <c r="CT18" s="1088"/>
      <c r="CU18" s="1088"/>
      <c r="CV18" s="1088"/>
      <c r="CW18" s="1088"/>
      <c r="CX18" s="1088"/>
      <c r="CY18" s="1088"/>
      <c r="CZ18" s="1088"/>
      <c r="DA18" s="1088"/>
      <c r="DB18" s="1088"/>
      <c r="DC18" s="1088"/>
      <c r="DD18" s="1088"/>
      <c r="DE18" s="1088"/>
      <c r="DF18" s="1088"/>
      <c r="DG18" s="1088"/>
      <c r="DH18" s="1088"/>
      <c r="DI18" s="1088"/>
      <c r="DJ18" s="1088"/>
      <c r="DK18" s="1088"/>
      <c r="DL18" s="1088"/>
      <c r="DM18" s="1088"/>
      <c r="DN18" s="1088"/>
      <c r="DO18" s="1088"/>
      <c r="DP18" s="1088"/>
      <c r="DQ18" s="1088"/>
      <c r="DR18" s="1088"/>
      <c r="DS18" s="1088"/>
      <c r="DT18" s="1088"/>
      <c r="DU18" s="1088"/>
      <c r="DV18" s="1088"/>
      <c r="DW18" s="1088"/>
      <c r="DX18" s="1088"/>
      <c r="DY18" s="1088"/>
      <c r="DZ18" s="1088"/>
      <c r="EA18" s="1088"/>
      <c r="EB18" s="1088"/>
      <c r="EC18" s="1088"/>
      <c r="ED18" s="1088"/>
      <c r="EE18" s="1088"/>
      <c r="EF18" s="1088"/>
      <c r="EG18" s="1088"/>
      <c r="EH18" s="1088"/>
      <c r="EI18" s="1088"/>
      <c r="EJ18" s="1088"/>
      <c r="EK18" s="1088"/>
      <c r="EL18" s="1088"/>
      <c r="EM18" s="1088"/>
      <c r="EN18" s="1088"/>
      <c r="EO18" s="1088"/>
      <c r="EP18" s="1088"/>
      <c r="EQ18" s="1088"/>
      <c r="ER18" s="1088"/>
      <c r="ES18" s="1088"/>
      <c r="ET18" s="1088"/>
      <c r="EU18" s="1088"/>
      <c r="EV18" s="1088"/>
      <c r="EW18" s="1088"/>
      <c r="EX18" s="1088"/>
      <c r="EY18" s="1088"/>
      <c r="EZ18" s="1088"/>
      <c r="FA18" s="1088"/>
      <c r="FB18" s="1088"/>
      <c r="FC18" s="1088"/>
      <c r="FD18" s="1088"/>
      <c r="FE18" s="1088"/>
      <c r="FF18" s="1088"/>
      <c r="FG18" s="1088"/>
      <c r="FH18" s="1088"/>
      <c r="FI18" s="1088"/>
      <c r="FJ18" s="1088"/>
      <c r="FK18" s="1088"/>
      <c r="FL18" s="1088"/>
      <c r="FM18" s="1088"/>
      <c r="FN18" s="1088"/>
      <c r="FO18" s="1088"/>
      <c r="FP18" s="1088"/>
      <c r="FQ18" s="1088"/>
      <c r="FR18" s="1088"/>
      <c r="FS18" s="1088"/>
      <c r="FT18" s="1088"/>
      <c r="FU18" s="1088"/>
      <c r="FV18" s="1088"/>
      <c r="FW18" s="1088"/>
      <c r="FX18" s="1088"/>
      <c r="FY18" s="1088"/>
      <c r="FZ18" s="1088"/>
      <c r="GA18" s="1088"/>
      <c r="GB18" s="1088"/>
      <c r="GC18" s="1088"/>
      <c r="GD18" s="1088"/>
      <c r="GE18" s="1088"/>
      <c r="GF18" s="1088"/>
      <c r="GG18" s="1088"/>
      <c r="GH18" s="1088"/>
      <c r="GI18" s="1088"/>
      <c r="GJ18" s="1088"/>
      <c r="GK18" s="1088"/>
      <c r="GL18" s="1088"/>
      <c r="GM18" s="1088"/>
      <c r="GN18" s="1088"/>
      <c r="GO18" s="1088"/>
      <c r="GP18" s="1088"/>
      <c r="GQ18" s="1088"/>
      <c r="GR18" s="1088"/>
      <c r="GS18" s="1088"/>
      <c r="GT18" s="1088"/>
      <c r="GU18" s="1088"/>
      <c r="GV18" s="1088"/>
      <c r="GW18" s="1088"/>
      <c r="GX18" s="1088"/>
      <c r="GY18" s="1088"/>
      <c r="GZ18" s="1088"/>
      <c r="HA18" s="1088"/>
      <c r="HB18" s="1088"/>
      <c r="HC18" s="1088"/>
      <c r="HD18" s="1088"/>
      <c r="HE18" s="1088"/>
      <c r="HF18" s="1088"/>
    </row>
    <row r="19" spans="2:214" ht="15.95" customHeight="1">
      <c r="B19" s="1045" t="s">
        <v>110</v>
      </c>
      <c r="C19" s="1046" t="s">
        <v>24</v>
      </c>
      <c r="D19" s="1047">
        <f>' 経済波及効果 【 入力・結果シート 】 '!G32</f>
        <v>0</v>
      </c>
      <c r="E19" s="1048">
        <f>' 経済波及効果 【 入力・結果シート 】 '!H32</f>
        <v>0</v>
      </c>
      <c r="F19" s="1049">
        <v>0.10162141323543349</v>
      </c>
      <c r="G19" s="1050">
        <f t="shared" si="8"/>
        <v>0</v>
      </c>
      <c r="H19" s="1050">
        <f t="shared" si="9"/>
        <v>0</v>
      </c>
      <c r="I19" s="1051">
        <v>2.9411655995861995E-2</v>
      </c>
      <c r="J19" s="1052">
        <f t="shared" si="10"/>
        <v>0</v>
      </c>
      <c r="K19" s="1053">
        <f t="shared" si="11"/>
        <v>0</v>
      </c>
      <c r="L19" s="1047">
        <f t="shared" si="12"/>
        <v>0</v>
      </c>
      <c r="M19" s="1048">
        <f t="shared" si="0"/>
        <v>0</v>
      </c>
      <c r="N19" s="1054">
        <v>1</v>
      </c>
      <c r="O19" s="1055">
        <v>4.0655068848637566E-2</v>
      </c>
      <c r="P19" s="1056">
        <f t="shared" si="25"/>
        <v>0</v>
      </c>
      <c r="Q19" s="1057">
        <f t="shared" si="25"/>
        <v>0</v>
      </c>
      <c r="R19" s="1058">
        <f t="shared" si="1"/>
        <v>0</v>
      </c>
      <c r="S19" s="1059">
        <f t="shared" si="2"/>
        <v>0</v>
      </c>
      <c r="T19" s="1060">
        <v>0</v>
      </c>
      <c r="U19" s="1061">
        <f>'37部門取引基本表'!BL15</f>
        <v>0.14220272273673998</v>
      </c>
      <c r="V19" s="1062">
        <f t="shared" si="13"/>
        <v>0</v>
      </c>
      <c r="W19" s="1097"/>
      <c r="X19" s="1064"/>
      <c r="Y19" s="1062">
        <f>IF('37部門取引基本表'!AQ15&lt;0,0,'37部門取引基本表'!AQ15)</f>
        <v>1038.471479434807</v>
      </c>
      <c r="Z19" s="1065">
        <f t="shared" si="14"/>
        <v>5.6205087388637074E-4</v>
      </c>
      <c r="AA19" s="1066">
        <f t="shared" si="15"/>
        <v>0</v>
      </c>
      <c r="AB19" s="1067">
        <v>4.0655068848637566E-2</v>
      </c>
      <c r="AC19" s="1060">
        <f t="shared" si="16"/>
        <v>0</v>
      </c>
      <c r="AD19" s="1068">
        <v>0</v>
      </c>
      <c r="AE19" s="1069">
        <f t="shared" si="17"/>
        <v>0.14220272273673998</v>
      </c>
      <c r="AF19" s="1070">
        <f t="shared" si="18"/>
        <v>0</v>
      </c>
      <c r="AG19" s="1097"/>
      <c r="AH19" s="1071"/>
      <c r="AI19" s="1072">
        <f t="shared" si="19"/>
        <v>5.6205087388637074E-4</v>
      </c>
      <c r="AJ19" s="1073">
        <f t="shared" si="20"/>
        <v>0</v>
      </c>
      <c r="AK19" s="1074">
        <v>4.0655068848637566E-2</v>
      </c>
      <c r="AL19" s="1075">
        <f t="shared" si="21"/>
        <v>0</v>
      </c>
      <c r="AM19" s="1076">
        <v>0</v>
      </c>
      <c r="AN19" s="1069">
        <f t="shared" si="22"/>
        <v>0</v>
      </c>
      <c r="AO19" s="1077">
        <f t="shared" si="23"/>
        <v>0</v>
      </c>
      <c r="AP19" s="1078">
        <f t="shared" si="3"/>
        <v>0</v>
      </c>
      <c r="AQ19" s="1079">
        <f t="shared" si="24"/>
        <v>0</v>
      </c>
      <c r="AR19" s="1080"/>
      <c r="AS19" s="1080"/>
      <c r="AT19" s="1090" t="s">
        <v>110</v>
      </c>
      <c r="AU19" s="1091" t="s">
        <v>24</v>
      </c>
      <c r="AV19" s="1092">
        <f t="shared" si="4"/>
        <v>0</v>
      </c>
      <c r="AW19" s="1093">
        <f t="shared" si="5"/>
        <v>0</v>
      </c>
      <c r="AX19" s="1094">
        <f t="shared" si="6"/>
        <v>0</v>
      </c>
      <c r="AY19" s="1095">
        <f t="shared" si="7"/>
        <v>0</v>
      </c>
      <c r="AZ19" s="1096">
        <f>AQ19*'37部門取引基本表'!BG15</f>
        <v>0</v>
      </c>
      <c r="BA19" s="1096">
        <f>AQ19*'37部門取引基本表'!BH15</f>
        <v>0</v>
      </c>
      <c r="BB19" s="1096">
        <f>AQ19*'37部門取引基本表'!BI15</f>
        <v>0</v>
      </c>
      <c r="BC19" s="1096">
        <f>AQ19*'37部門取引基本表'!BJ15</f>
        <v>0</v>
      </c>
      <c r="BD19" s="1096">
        <f>市税収効果!S18</f>
        <v>0</v>
      </c>
      <c r="BE19" s="1088"/>
      <c r="BF19" s="1088"/>
      <c r="BG19" s="1088"/>
      <c r="BH19" s="1089"/>
      <c r="BI19" s="1089"/>
      <c r="BJ19" s="1089"/>
      <c r="BK19" s="1088"/>
      <c r="BL19" s="1088"/>
      <c r="BM19" s="1088"/>
      <c r="BN19" s="1088"/>
      <c r="BO19" s="1088"/>
      <c r="BP19" s="1088"/>
      <c r="BQ19" s="1088"/>
      <c r="BR19" s="1088"/>
      <c r="BS19" s="1088"/>
      <c r="BT19" s="1088"/>
      <c r="BU19" s="1088"/>
      <c r="BV19" s="1088"/>
      <c r="BW19" s="1088"/>
      <c r="BX19" s="1088"/>
      <c r="BY19" s="1088"/>
      <c r="BZ19" s="1088"/>
      <c r="CA19" s="1088"/>
      <c r="CB19" s="1088"/>
      <c r="CC19" s="1088"/>
      <c r="CD19" s="1088"/>
      <c r="CE19" s="1088"/>
      <c r="CF19" s="1088"/>
      <c r="CG19" s="1088"/>
      <c r="CH19" s="1088"/>
      <c r="CI19" s="1088"/>
      <c r="CJ19" s="1088"/>
      <c r="CK19" s="1088"/>
      <c r="CL19" s="1088"/>
      <c r="CM19" s="1088"/>
      <c r="CN19" s="1088"/>
      <c r="CO19" s="1088"/>
      <c r="CP19" s="1088"/>
      <c r="CQ19" s="1088"/>
      <c r="CR19" s="1088"/>
      <c r="CS19" s="1088"/>
      <c r="CT19" s="1088"/>
      <c r="CU19" s="1088"/>
      <c r="CV19" s="1088"/>
      <c r="CW19" s="1088"/>
      <c r="CX19" s="1088"/>
      <c r="CY19" s="1088"/>
      <c r="CZ19" s="1088"/>
      <c r="DA19" s="1088"/>
      <c r="DB19" s="1088"/>
      <c r="DC19" s="1088"/>
      <c r="DD19" s="1088"/>
      <c r="DE19" s="1088"/>
      <c r="DF19" s="1088"/>
      <c r="DG19" s="1088"/>
      <c r="DH19" s="1088"/>
      <c r="DI19" s="1088"/>
      <c r="DJ19" s="1088"/>
      <c r="DK19" s="1088"/>
      <c r="DL19" s="1088"/>
      <c r="DM19" s="1088"/>
      <c r="DN19" s="1088"/>
      <c r="DO19" s="1088"/>
      <c r="DP19" s="1088"/>
      <c r="DQ19" s="1088"/>
      <c r="DR19" s="1088"/>
      <c r="DS19" s="1088"/>
      <c r="DT19" s="1088"/>
      <c r="DU19" s="1088"/>
      <c r="DV19" s="1088"/>
      <c r="DW19" s="1088"/>
      <c r="DX19" s="1088"/>
      <c r="DY19" s="1088"/>
      <c r="DZ19" s="1088"/>
      <c r="EA19" s="1088"/>
      <c r="EB19" s="1088"/>
      <c r="EC19" s="1088"/>
      <c r="ED19" s="1088"/>
      <c r="EE19" s="1088"/>
      <c r="EF19" s="1088"/>
      <c r="EG19" s="1088"/>
      <c r="EH19" s="1088"/>
      <c r="EI19" s="1088"/>
      <c r="EJ19" s="1088"/>
      <c r="EK19" s="1088"/>
      <c r="EL19" s="1088"/>
      <c r="EM19" s="1088"/>
      <c r="EN19" s="1088"/>
      <c r="EO19" s="1088"/>
      <c r="EP19" s="1088"/>
      <c r="EQ19" s="1088"/>
      <c r="ER19" s="1088"/>
      <c r="ES19" s="1088"/>
      <c r="ET19" s="1088"/>
      <c r="EU19" s="1088"/>
      <c r="EV19" s="1088"/>
      <c r="EW19" s="1088"/>
      <c r="EX19" s="1088"/>
      <c r="EY19" s="1088"/>
      <c r="EZ19" s="1088"/>
      <c r="FA19" s="1088"/>
      <c r="FB19" s="1088"/>
      <c r="FC19" s="1088"/>
      <c r="FD19" s="1088"/>
      <c r="FE19" s="1088"/>
      <c r="FF19" s="1088"/>
      <c r="FG19" s="1088"/>
      <c r="FH19" s="1088"/>
      <c r="FI19" s="1088"/>
      <c r="FJ19" s="1088"/>
      <c r="FK19" s="1088"/>
      <c r="FL19" s="1088"/>
      <c r="FM19" s="1088"/>
      <c r="FN19" s="1088"/>
      <c r="FO19" s="1088"/>
      <c r="FP19" s="1088"/>
      <c r="FQ19" s="1088"/>
      <c r="FR19" s="1088"/>
      <c r="FS19" s="1088"/>
      <c r="FT19" s="1088"/>
      <c r="FU19" s="1088"/>
      <c r="FV19" s="1088"/>
      <c r="FW19" s="1088"/>
      <c r="FX19" s="1088"/>
      <c r="FY19" s="1088"/>
      <c r="FZ19" s="1088"/>
      <c r="GA19" s="1088"/>
      <c r="GB19" s="1088"/>
      <c r="GC19" s="1088"/>
      <c r="GD19" s="1088"/>
      <c r="GE19" s="1088"/>
      <c r="GF19" s="1088"/>
      <c r="GG19" s="1088"/>
      <c r="GH19" s="1088"/>
      <c r="GI19" s="1088"/>
      <c r="GJ19" s="1088"/>
      <c r="GK19" s="1088"/>
      <c r="GL19" s="1088"/>
      <c r="GM19" s="1088"/>
      <c r="GN19" s="1088"/>
      <c r="GO19" s="1088"/>
      <c r="GP19" s="1088"/>
      <c r="GQ19" s="1088"/>
      <c r="GR19" s="1088"/>
      <c r="GS19" s="1088"/>
      <c r="GT19" s="1088"/>
      <c r="GU19" s="1088"/>
      <c r="GV19" s="1088"/>
      <c r="GW19" s="1088"/>
      <c r="GX19" s="1088"/>
      <c r="GY19" s="1088"/>
      <c r="GZ19" s="1088"/>
      <c r="HA19" s="1088"/>
      <c r="HB19" s="1088"/>
      <c r="HC19" s="1088"/>
      <c r="HD19" s="1088"/>
      <c r="HE19" s="1088"/>
      <c r="HF19" s="1088"/>
    </row>
    <row r="20" spans="2:214" ht="15.95" customHeight="1">
      <c r="B20" s="1045" t="s">
        <v>111</v>
      </c>
      <c r="C20" s="1046" t="s">
        <v>25</v>
      </c>
      <c r="D20" s="1047">
        <f>' 経済波及効果 【 入力・結果シート 】 '!G33</f>
        <v>0</v>
      </c>
      <c r="E20" s="1048">
        <f>' 経済波及効果 【 入力・結果シート 】 '!H33</f>
        <v>0</v>
      </c>
      <c r="F20" s="1049">
        <v>0.13281570784749258</v>
      </c>
      <c r="G20" s="1050">
        <f t="shared" si="8"/>
        <v>0</v>
      </c>
      <c r="H20" s="1050">
        <f t="shared" si="9"/>
        <v>0</v>
      </c>
      <c r="I20" s="1051">
        <v>4.3831298767209842E-2</v>
      </c>
      <c r="J20" s="1052">
        <f t="shared" si="10"/>
        <v>0</v>
      </c>
      <c r="K20" s="1053">
        <f t="shared" si="11"/>
        <v>0</v>
      </c>
      <c r="L20" s="1047">
        <f t="shared" si="12"/>
        <v>0</v>
      </c>
      <c r="M20" s="1048">
        <f t="shared" si="0"/>
        <v>0</v>
      </c>
      <c r="N20" s="1054">
        <v>1</v>
      </c>
      <c r="O20" s="1055">
        <v>0.27356161185646111</v>
      </c>
      <c r="P20" s="1056">
        <f t="shared" si="25"/>
        <v>0</v>
      </c>
      <c r="Q20" s="1057">
        <f t="shared" si="25"/>
        <v>0</v>
      </c>
      <c r="R20" s="1058">
        <f t="shared" si="1"/>
        <v>0</v>
      </c>
      <c r="S20" s="1059">
        <f t="shared" si="2"/>
        <v>0</v>
      </c>
      <c r="T20" s="1060">
        <v>0</v>
      </c>
      <c r="U20" s="1061">
        <f>'37部門取引基本表'!BL16</f>
        <v>0.33763188434014074</v>
      </c>
      <c r="V20" s="1062">
        <f t="shared" si="13"/>
        <v>0</v>
      </c>
      <c r="W20" s="1097"/>
      <c r="X20" s="1064"/>
      <c r="Y20" s="1062">
        <f>IF('37部門取引基本表'!AQ16&lt;0,0,'37部門取引基本表'!AQ16)</f>
        <v>1717.6634072467825</v>
      </c>
      <c r="Z20" s="1065">
        <f t="shared" si="14"/>
        <v>9.2964923756127269E-4</v>
      </c>
      <c r="AA20" s="1066">
        <f t="shared" si="15"/>
        <v>0</v>
      </c>
      <c r="AB20" s="1067">
        <v>0.27356161185646111</v>
      </c>
      <c r="AC20" s="1060">
        <f t="shared" si="16"/>
        <v>0</v>
      </c>
      <c r="AD20" s="1068">
        <v>0</v>
      </c>
      <c r="AE20" s="1069">
        <f t="shared" si="17"/>
        <v>0.33763188434014074</v>
      </c>
      <c r="AF20" s="1070">
        <f t="shared" si="18"/>
        <v>0</v>
      </c>
      <c r="AG20" s="1097"/>
      <c r="AH20" s="1071"/>
      <c r="AI20" s="1072">
        <f t="shared" si="19"/>
        <v>9.2964923756127269E-4</v>
      </c>
      <c r="AJ20" s="1073">
        <f t="shared" si="20"/>
        <v>0</v>
      </c>
      <c r="AK20" s="1074">
        <v>0.27356161185646111</v>
      </c>
      <c r="AL20" s="1075">
        <f t="shared" si="21"/>
        <v>0</v>
      </c>
      <c r="AM20" s="1076">
        <v>0</v>
      </c>
      <c r="AN20" s="1069">
        <f t="shared" si="22"/>
        <v>0</v>
      </c>
      <c r="AO20" s="1077">
        <f t="shared" si="23"/>
        <v>0</v>
      </c>
      <c r="AP20" s="1078">
        <f t="shared" si="3"/>
        <v>0</v>
      </c>
      <c r="AQ20" s="1079">
        <f t="shared" si="24"/>
        <v>0</v>
      </c>
      <c r="AR20" s="1080"/>
      <c r="AS20" s="1080"/>
      <c r="AT20" s="1090" t="s">
        <v>111</v>
      </c>
      <c r="AU20" s="1091" t="s">
        <v>25</v>
      </c>
      <c r="AV20" s="1092">
        <f t="shared" si="4"/>
        <v>0</v>
      </c>
      <c r="AW20" s="1093">
        <f t="shared" si="5"/>
        <v>0</v>
      </c>
      <c r="AX20" s="1094">
        <f t="shared" si="6"/>
        <v>0</v>
      </c>
      <c r="AY20" s="1095">
        <f t="shared" si="7"/>
        <v>0</v>
      </c>
      <c r="AZ20" s="1096">
        <f>AQ20*'37部門取引基本表'!BG16</f>
        <v>0</v>
      </c>
      <c r="BA20" s="1096">
        <f>AQ20*'37部門取引基本表'!BH16</f>
        <v>0</v>
      </c>
      <c r="BB20" s="1096">
        <f>AQ20*'37部門取引基本表'!BI16</f>
        <v>0</v>
      </c>
      <c r="BC20" s="1096">
        <f>AQ20*'37部門取引基本表'!BJ16</f>
        <v>0</v>
      </c>
      <c r="BD20" s="1096">
        <f>市税収効果!S19</f>
        <v>0</v>
      </c>
      <c r="BE20" s="1088"/>
      <c r="BF20" s="1088"/>
      <c r="BG20" s="1088"/>
      <c r="BH20" s="1089"/>
      <c r="BI20" s="1089"/>
      <c r="BJ20" s="1089"/>
      <c r="BK20" s="1088"/>
      <c r="BL20" s="1088"/>
      <c r="BM20" s="1088"/>
      <c r="BN20" s="1088"/>
      <c r="BO20" s="1088"/>
      <c r="BP20" s="1088"/>
      <c r="BQ20" s="1088"/>
      <c r="BR20" s="1088"/>
      <c r="BS20" s="1088"/>
      <c r="BT20" s="1088"/>
      <c r="BU20" s="1088"/>
      <c r="BV20" s="1088"/>
      <c r="BW20" s="1088"/>
      <c r="BX20" s="1088"/>
      <c r="BY20" s="1088"/>
      <c r="BZ20" s="1088"/>
      <c r="CA20" s="1088"/>
      <c r="CB20" s="1088"/>
      <c r="CC20" s="1088"/>
      <c r="CD20" s="1088"/>
      <c r="CE20" s="1088"/>
      <c r="CF20" s="1088"/>
      <c r="CG20" s="1088"/>
      <c r="CH20" s="1088"/>
      <c r="CI20" s="1088"/>
      <c r="CJ20" s="1088"/>
      <c r="CK20" s="1088"/>
      <c r="CL20" s="1088"/>
      <c r="CM20" s="1088"/>
      <c r="CN20" s="1088"/>
      <c r="CO20" s="1088"/>
      <c r="CP20" s="1088"/>
      <c r="CQ20" s="1088"/>
      <c r="CR20" s="1088"/>
      <c r="CS20" s="1088"/>
      <c r="CT20" s="1088"/>
      <c r="CU20" s="1088"/>
      <c r="CV20" s="1088"/>
      <c r="CW20" s="1088"/>
      <c r="CX20" s="1088"/>
      <c r="CY20" s="1088"/>
      <c r="CZ20" s="1088"/>
      <c r="DA20" s="1088"/>
      <c r="DB20" s="1088"/>
      <c r="DC20" s="1088"/>
      <c r="DD20" s="1088"/>
      <c r="DE20" s="1088"/>
      <c r="DF20" s="1088"/>
      <c r="DG20" s="1088"/>
      <c r="DH20" s="1088"/>
      <c r="DI20" s="1088"/>
      <c r="DJ20" s="1088"/>
      <c r="DK20" s="1088"/>
      <c r="DL20" s="1088"/>
      <c r="DM20" s="1088"/>
      <c r="DN20" s="1088"/>
      <c r="DO20" s="1088"/>
      <c r="DP20" s="1088"/>
      <c r="DQ20" s="1088"/>
      <c r="DR20" s="1088"/>
      <c r="DS20" s="1088"/>
      <c r="DT20" s="1088"/>
      <c r="DU20" s="1088"/>
      <c r="DV20" s="1088"/>
      <c r="DW20" s="1088"/>
      <c r="DX20" s="1088"/>
      <c r="DY20" s="1088"/>
      <c r="DZ20" s="1088"/>
      <c r="EA20" s="1088"/>
      <c r="EB20" s="1088"/>
      <c r="EC20" s="1088"/>
      <c r="ED20" s="1088"/>
      <c r="EE20" s="1088"/>
      <c r="EF20" s="1088"/>
      <c r="EG20" s="1088"/>
      <c r="EH20" s="1088"/>
      <c r="EI20" s="1088"/>
      <c r="EJ20" s="1088"/>
      <c r="EK20" s="1088"/>
      <c r="EL20" s="1088"/>
      <c r="EM20" s="1088"/>
      <c r="EN20" s="1088"/>
      <c r="EO20" s="1088"/>
      <c r="EP20" s="1088"/>
      <c r="EQ20" s="1088"/>
      <c r="ER20" s="1088"/>
      <c r="ES20" s="1088"/>
      <c r="ET20" s="1088"/>
      <c r="EU20" s="1088"/>
      <c r="EV20" s="1088"/>
      <c r="EW20" s="1088"/>
      <c r="EX20" s="1088"/>
      <c r="EY20" s="1088"/>
      <c r="EZ20" s="1088"/>
      <c r="FA20" s="1088"/>
      <c r="FB20" s="1088"/>
      <c r="FC20" s="1088"/>
      <c r="FD20" s="1088"/>
      <c r="FE20" s="1088"/>
      <c r="FF20" s="1088"/>
      <c r="FG20" s="1088"/>
      <c r="FH20" s="1088"/>
      <c r="FI20" s="1088"/>
      <c r="FJ20" s="1088"/>
      <c r="FK20" s="1088"/>
      <c r="FL20" s="1088"/>
      <c r="FM20" s="1088"/>
      <c r="FN20" s="1088"/>
      <c r="FO20" s="1088"/>
      <c r="FP20" s="1088"/>
      <c r="FQ20" s="1088"/>
      <c r="FR20" s="1088"/>
      <c r="FS20" s="1088"/>
      <c r="FT20" s="1088"/>
      <c r="FU20" s="1088"/>
      <c r="FV20" s="1088"/>
      <c r="FW20" s="1088"/>
      <c r="FX20" s="1088"/>
      <c r="FY20" s="1088"/>
      <c r="FZ20" s="1088"/>
      <c r="GA20" s="1088"/>
      <c r="GB20" s="1088"/>
      <c r="GC20" s="1088"/>
      <c r="GD20" s="1088"/>
      <c r="GE20" s="1088"/>
      <c r="GF20" s="1088"/>
      <c r="GG20" s="1088"/>
      <c r="GH20" s="1088"/>
      <c r="GI20" s="1088"/>
      <c r="GJ20" s="1088"/>
      <c r="GK20" s="1088"/>
      <c r="GL20" s="1088"/>
      <c r="GM20" s="1088"/>
      <c r="GN20" s="1088"/>
      <c r="GO20" s="1088"/>
      <c r="GP20" s="1088"/>
      <c r="GQ20" s="1088"/>
      <c r="GR20" s="1088"/>
      <c r="GS20" s="1088"/>
      <c r="GT20" s="1088"/>
      <c r="GU20" s="1088"/>
      <c r="GV20" s="1088"/>
      <c r="GW20" s="1088"/>
      <c r="GX20" s="1088"/>
      <c r="GY20" s="1088"/>
      <c r="GZ20" s="1088"/>
      <c r="HA20" s="1088"/>
      <c r="HB20" s="1088"/>
      <c r="HC20" s="1088"/>
      <c r="HD20" s="1088"/>
      <c r="HE20" s="1088"/>
      <c r="HF20" s="1088"/>
    </row>
    <row r="21" spans="2:214" ht="15.95" customHeight="1">
      <c r="B21" s="1045" t="s">
        <v>112</v>
      </c>
      <c r="C21" s="1046" t="s">
        <v>52</v>
      </c>
      <c r="D21" s="1047">
        <f>' 経済波及効果 【 入力・結果シート 】 '!G34</f>
        <v>0</v>
      </c>
      <c r="E21" s="1048">
        <f>' 経済波及効果 【 入力・結果シート 】 '!H34</f>
        <v>0</v>
      </c>
      <c r="F21" s="1049">
        <v>0.1028494212078634</v>
      </c>
      <c r="G21" s="1050">
        <f t="shared" si="8"/>
        <v>0</v>
      </c>
      <c r="H21" s="1050">
        <f t="shared" si="9"/>
        <v>0</v>
      </c>
      <c r="I21" s="1051">
        <v>1.3194883965273208E-2</v>
      </c>
      <c r="J21" s="1052">
        <f t="shared" si="10"/>
        <v>0</v>
      </c>
      <c r="K21" s="1053">
        <f t="shared" si="11"/>
        <v>0</v>
      </c>
      <c r="L21" s="1047">
        <f t="shared" si="12"/>
        <v>0</v>
      </c>
      <c r="M21" s="1048">
        <f t="shared" si="0"/>
        <v>0</v>
      </c>
      <c r="N21" s="1054">
        <v>1</v>
      </c>
      <c r="O21" s="1055">
        <v>2.1685965418647979E-2</v>
      </c>
      <c r="P21" s="1056">
        <f t="shared" si="25"/>
        <v>0</v>
      </c>
      <c r="Q21" s="1057">
        <f t="shared" si="25"/>
        <v>0</v>
      </c>
      <c r="R21" s="1058">
        <f t="shared" si="1"/>
        <v>0</v>
      </c>
      <c r="S21" s="1059">
        <f t="shared" si="2"/>
        <v>0</v>
      </c>
      <c r="T21" s="1060">
        <v>0</v>
      </c>
      <c r="U21" s="1061">
        <f>'37部門取引基本表'!BL17</f>
        <v>0.1839812836667529</v>
      </c>
      <c r="V21" s="1062">
        <f t="shared" si="13"/>
        <v>0</v>
      </c>
      <c r="W21" s="1097"/>
      <c r="X21" s="1064"/>
      <c r="Y21" s="1062">
        <f>IF('37部門取引基本表'!AQ17&lt;0,0,'37部門取引基本表'!AQ17)</f>
        <v>81.762595131505321</v>
      </c>
      <c r="Z21" s="1065">
        <f t="shared" si="14"/>
        <v>4.4252287092074176E-5</v>
      </c>
      <c r="AA21" s="1066">
        <f t="shared" si="15"/>
        <v>0</v>
      </c>
      <c r="AB21" s="1067">
        <v>2.1685965418647979E-2</v>
      </c>
      <c r="AC21" s="1060">
        <f t="shared" si="16"/>
        <v>0</v>
      </c>
      <c r="AD21" s="1068">
        <v>0</v>
      </c>
      <c r="AE21" s="1069">
        <f t="shared" si="17"/>
        <v>0.1839812836667529</v>
      </c>
      <c r="AF21" s="1070">
        <f t="shared" si="18"/>
        <v>0</v>
      </c>
      <c r="AG21" s="1097"/>
      <c r="AH21" s="1071"/>
      <c r="AI21" s="1072">
        <f t="shared" si="19"/>
        <v>4.4252287092074176E-5</v>
      </c>
      <c r="AJ21" s="1073">
        <f t="shared" si="20"/>
        <v>0</v>
      </c>
      <c r="AK21" s="1074">
        <v>2.1685965418647979E-2</v>
      </c>
      <c r="AL21" s="1075">
        <f t="shared" si="21"/>
        <v>0</v>
      </c>
      <c r="AM21" s="1076">
        <v>0</v>
      </c>
      <c r="AN21" s="1069">
        <f t="shared" si="22"/>
        <v>0</v>
      </c>
      <c r="AO21" s="1077">
        <f t="shared" si="23"/>
        <v>0</v>
      </c>
      <c r="AP21" s="1078">
        <f t="shared" si="3"/>
        <v>0</v>
      </c>
      <c r="AQ21" s="1079">
        <f t="shared" si="24"/>
        <v>0</v>
      </c>
      <c r="AR21" s="1080"/>
      <c r="AS21" s="1080"/>
      <c r="AT21" s="1090" t="s">
        <v>112</v>
      </c>
      <c r="AU21" s="1091" t="s">
        <v>52</v>
      </c>
      <c r="AV21" s="1092">
        <f t="shared" si="4"/>
        <v>0</v>
      </c>
      <c r="AW21" s="1093">
        <f t="shared" si="5"/>
        <v>0</v>
      </c>
      <c r="AX21" s="1094">
        <f t="shared" si="6"/>
        <v>0</v>
      </c>
      <c r="AY21" s="1095">
        <f t="shared" si="7"/>
        <v>0</v>
      </c>
      <c r="AZ21" s="1096">
        <f>AQ21*'37部門取引基本表'!BG17</f>
        <v>0</v>
      </c>
      <c r="BA21" s="1096">
        <f>AQ21*'37部門取引基本表'!BH17</f>
        <v>0</v>
      </c>
      <c r="BB21" s="1096">
        <f>AQ21*'37部門取引基本表'!BI17</f>
        <v>0</v>
      </c>
      <c r="BC21" s="1096">
        <f>AQ21*'37部門取引基本表'!BJ17</f>
        <v>0</v>
      </c>
      <c r="BD21" s="1096">
        <f>市税収効果!S20</f>
        <v>0</v>
      </c>
      <c r="BE21" s="1088"/>
      <c r="BF21" s="1088"/>
      <c r="BG21" s="1088"/>
      <c r="BH21" s="1089"/>
      <c r="BI21" s="1089"/>
      <c r="BJ21" s="1089"/>
      <c r="BK21" s="1088"/>
      <c r="BL21" s="1088"/>
      <c r="BM21" s="1088"/>
      <c r="BN21" s="1088"/>
      <c r="BO21" s="1088"/>
      <c r="BP21" s="1088"/>
      <c r="BQ21" s="1088"/>
      <c r="BR21" s="1088"/>
      <c r="BS21" s="1088"/>
      <c r="BT21" s="1088"/>
      <c r="BU21" s="1088"/>
      <c r="BV21" s="1088"/>
      <c r="BW21" s="1088"/>
      <c r="BX21" s="1088"/>
      <c r="BY21" s="1088"/>
      <c r="BZ21" s="1088"/>
      <c r="CA21" s="1088"/>
      <c r="CB21" s="1088"/>
      <c r="CC21" s="1088"/>
      <c r="CD21" s="1088"/>
      <c r="CE21" s="1088"/>
      <c r="CF21" s="1088"/>
      <c r="CG21" s="1088"/>
      <c r="CH21" s="1088"/>
      <c r="CI21" s="1088"/>
      <c r="CJ21" s="1088"/>
      <c r="CK21" s="1088"/>
      <c r="CL21" s="1088"/>
      <c r="CM21" s="1088"/>
      <c r="CN21" s="1088"/>
      <c r="CO21" s="1088"/>
      <c r="CP21" s="1088"/>
      <c r="CQ21" s="1088"/>
      <c r="CR21" s="1088"/>
      <c r="CS21" s="1088"/>
      <c r="CT21" s="1088"/>
      <c r="CU21" s="1088"/>
      <c r="CV21" s="1088"/>
      <c r="CW21" s="1088"/>
      <c r="CX21" s="1088"/>
      <c r="CY21" s="1088"/>
      <c r="CZ21" s="1088"/>
      <c r="DA21" s="1088"/>
      <c r="DB21" s="1088"/>
      <c r="DC21" s="1088"/>
      <c r="DD21" s="1088"/>
      <c r="DE21" s="1088"/>
      <c r="DF21" s="1088"/>
      <c r="DG21" s="1088"/>
      <c r="DH21" s="1088"/>
      <c r="DI21" s="1088"/>
      <c r="DJ21" s="1088"/>
      <c r="DK21" s="1088"/>
      <c r="DL21" s="1088"/>
      <c r="DM21" s="1088"/>
      <c r="DN21" s="1088"/>
      <c r="DO21" s="1088"/>
      <c r="DP21" s="1088"/>
      <c r="DQ21" s="1088"/>
      <c r="DR21" s="1088"/>
      <c r="DS21" s="1088"/>
      <c r="DT21" s="1088"/>
      <c r="DU21" s="1088"/>
      <c r="DV21" s="1088"/>
      <c r="DW21" s="1088"/>
      <c r="DX21" s="1088"/>
      <c r="DY21" s="1088"/>
      <c r="DZ21" s="1088"/>
      <c r="EA21" s="1088"/>
      <c r="EB21" s="1088"/>
      <c r="EC21" s="1088"/>
      <c r="ED21" s="1088"/>
      <c r="EE21" s="1088"/>
      <c r="EF21" s="1088"/>
      <c r="EG21" s="1088"/>
      <c r="EH21" s="1088"/>
      <c r="EI21" s="1088"/>
      <c r="EJ21" s="1088"/>
      <c r="EK21" s="1088"/>
      <c r="EL21" s="1088"/>
      <c r="EM21" s="1088"/>
      <c r="EN21" s="1088"/>
      <c r="EO21" s="1088"/>
      <c r="EP21" s="1088"/>
      <c r="EQ21" s="1088"/>
      <c r="ER21" s="1088"/>
      <c r="ES21" s="1088"/>
      <c r="ET21" s="1088"/>
      <c r="EU21" s="1088"/>
      <c r="EV21" s="1088"/>
      <c r="EW21" s="1088"/>
      <c r="EX21" s="1088"/>
      <c r="EY21" s="1088"/>
      <c r="EZ21" s="1088"/>
      <c r="FA21" s="1088"/>
      <c r="FB21" s="1088"/>
      <c r="FC21" s="1088"/>
      <c r="FD21" s="1088"/>
      <c r="FE21" s="1088"/>
      <c r="FF21" s="1088"/>
      <c r="FG21" s="1088"/>
      <c r="FH21" s="1088"/>
      <c r="FI21" s="1088"/>
      <c r="FJ21" s="1088"/>
      <c r="FK21" s="1088"/>
      <c r="FL21" s="1088"/>
      <c r="FM21" s="1088"/>
      <c r="FN21" s="1088"/>
      <c r="FO21" s="1088"/>
      <c r="FP21" s="1088"/>
      <c r="FQ21" s="1088"/>
      <c r="FR21" s="1088"/>
      <c r="FS21" s="1088"/>
      <c r="FT21" s="1088"/>
      <c r="FU21" s="1088"/>
      <c r="FV21" s="1088"/>
      <c r="FW21" s="1088"/>
      <c r="FX21" s="1088"/>
      <c r="FY21" s="1088"/>
      <c r="FZ21" s="1088"/>
      <c r="GA21" s="1088"/>
      <c r="GB21" s="1088"/>
      <c r="GC21" s="1088"/>
      <c r="GD21" s="1088"/>
      <c r="GE21" s="1088"/>
      <c r="GF21" s="1088"/>
      <c r="GG21" s="1088"/>
      <c r="GH21" s="1088"/>
      <c r="GI21" s="1088"/>
      <c r="GJ21" s="1088"/>
      <c r="GK21" s="1088"/>
      <c r="GL21" s="1088"/>
      <c r="GM21" s="1088"/>
      <c r="GN21" s="1088"/>
      <c r="GO21" s="1088"/>
      <c r="GP21" s="1088"/>
      <c r="GQ21" s="1088"/>
      <c r="GR21" s="1088"/>
      <c r="GS21" s="1088"/>
      <c r="GT21" s="1088"/>
      <c r="GU21" s="1088"/>
      <c r="GV21" s="1088"/>
      <c r="GW21" s="1088"/>
      <c r="GX21" s="1088"/>
      <c r="GY21" s="1088"/>
      <c r="GZ21" s="1088"/>
      <c r="HA21" s="1088"/>
      <c r="HB21" s="1088"/>
      <c r="HC21" s="1088"/>
      <c r="HD21" s="1088"/>
      <c r="HE21" s="1088"/>
      <c r="HF21" s="1088"/>
    </row>
    <row r="22" spans="2:214" ht="15.95" customHeight="1">
      <c r="B22" s="1045" t="s">
        <v>113</v>
      </c>
      <c r="C22" s="1046" t="s">
        <v>83</v>
      </c>
      <c r="D22" s="1047">
        <f>' 経済波及効果 【 入力・結果シート 】 '!G35</f>
        <v>0</v>
      </c>
      <c r="E22" s="1048">
        <f>' 経済波及効果 【 入力・結果シート 】 '!H35</f>
        <v>0</v>
      </c>
      <c r="F22" s="1049">
        <v>0.12245219012281004</v>
      </c>
      <c r="G22" s="1050">
        <f t="shared" si="8"/>
        <v>0</v>
      </c>
      <c r="H22" s="1050">
        <f t="shared" si="9"/>
        <v>0</v>
      </c>
      <c r="I22" s="1051">
        <v>1.1635144444581075E-2</v>
      </c>
      <c r="J22" s="1052">
        <f t="shared" si="10"/>
        <v>0</v>
      </c>
      <c r="K22" s="1053">
        <f t="shared" si="11"/>
        <v>0</v>
      </c>
      <c r="L22" s="1047">
        <f t="shared" si="12"/>
        <v>0</v>
      </c>
      <c r="M22" s="1048">
        <f t="shared" si="0"/>
        <v>0</v>
      </c>
      <c r="N22" s="1054">
        <v>1</v>
      </c>
      <c r="O22" s="1055">
        <v>0.45890020949544286</v>
      </c>
      <c r="P22" s="1056">
        <f t="shared" si="25"/>
        <v>0</v>
      </c>
      <c r="Q22" s="1057">
        <f t="shared" si="25"/>
        <v>0</v>
      </c>
      <c r="R22" s="1058">
        <f t="shared" si="1"/>
        <v>0</v>
      </c>
      <c r="S22" s="1059">
        <f t="shared" si="2"/>
        <v>0</v>
      </c>
      <c r="T22" s="1060">
        <v>0</v>
      </c>
      <c r="U22" s="1061">
        <f>'37部門取引基本表'!BL18</f>
        <v>0.29850291591362188</v>
      </c>
      <c r="V22" s="1062">
        <f t="shared" si="13"/>
        <v>0</v>
      </c>
      <c r="W22" s="1097"/>
      <c r="X22" s="1064"/>
      <c r="Y22" s="1062">
        <f>IF('37部門取引基本表'!AQ18&lt;0,0,'37部門取引基本表'!AQ18)</f>
        <v>48.019301902630112</v>
      </c>
      <c r="Z22" s="1065">
        <f t="shared" si="14"/>
        <v>2.5989438450900709E-5</v>
      </c>
      <c r="AA22" s="1066">
        <f t="shared" si="15"/>
        <v>0</v>
      </c>
      <c r="AB22" s="1067">
        <v>0.45890020949544286</v>
      </c>
      <c r="AC22" s="1060">
        <f t="shared" si="16"/>
        <v>0</v>
      </c>
      <c r="AD22" s="1068">
        <v>0</v>
      </c>
      <c r="AE22" s="1069">
        <f t="shared" si="17"/>
        <v>0.29850291591362188</v>
      </c>
      <c r="AF22" s="1070">
        <f t="shared" si="18"/>
        <v>0</v>
      </c>
      <c r="AG22" s="1097"/>
      <c r="AH22" s="1071"/>
      <c r="AI22" s="1072">
        <f t="shared" si="19"/>
        <v>2.5989438450900709E-5</v>
      </c>
      <c r="AJ22" s="1073">
        <f t="shared" si="20"/>
        <v>0</v>
      </c>
      <c r="AK22" s="1074">
        <v>0.45890020949544286</v>
      </c>
      <c r="AL22" s="1075">
        <f t="shared" si="21"/>
        <v>0</v>
      </c>
      <c r="AM22" s="1076">
        <v>0</v>
      </c>
      <c r="AN22" s="1069">
        <f t="shared" si="22"/>
        <v>0</v>
      </c>
      <c r="AO22" s="1077">
        <f t="shared" si="23"/>
        <v>0</v>
      </c>
      <c r="AP22" s="1078">
        <f t="shared" si="3"/>
        <v>0</v>
      </c>
      <c r="AQ22" s="1079">
        <f t="shared" si="24"/>
        <v>0</v>
      </c>
      <c r="AR22" s="1080"/>
      <c r="AS22" s="1080"/>
      <c r="AT22" s="1090" t="s">
        <v>113</v>
      </c>
      <c r="AU22" s="1091" t="s">
        <v>83</v>
      </c>
      <c r="AV22" s="1092">
        <f t="shared" si="4"/>
        <v>0</v>
      </c>
      <c r="AW22" s="1093">
        <f t="shared" si="5"/>
        <v>0</v>
      </c>
      <c r="AX22" s="1094">
        <f t="shared" si="6"/>
        <v>0</v>
      </c>
      <c r="AY22" s="1095">
        <f t="shared" si="7"/>
        <v>0</v>
      </c>
      <c r="AZ22" s="1096">
        <f>AQ22*'37部門取引基本表'!BG18</f>
        <v>0</v>
      </c>
      <c r="BA22" s="1096">
        <f>AQ22*'37部門取引基本表'!BH18</f>
        <v>0</v>
      </c>
      <c r="BB22" s="1096">
        <f>AQ22*'37部門取引基本表'!BI18</f>
        <v>0</v>
      </c>
      <c r="BC22" s="1096">
        <f>AQ22*'37部門取引基本表'!BJ18</f>
        <v>0</v>
      </c>
      <c r="BD22" s="1096">
        <f>市税収効果!S21</f>
        <v>0</v>
      </c>
      <c r="BE22" s="1088"/>
      <c r="BF22" s="1088"/>
      <c r="BG22" s="1088"/>
      <c r="BH22" s="1089"/>
      <c r="BI22" s="1089"/>
      <c r="BJ22" s="1089"/>
      <c r="BK22" s="1088"/>
      <c r="BL22" s="1088"/>
      <c r="BM22" s="1088"/>
      <c r="BN22" s="1088"/>
      <c r="BO22" s="1088"/>
      <c r="BP22" s="1088"/>
      <c r="BQ22" s="1088"/>
      <c r="BR22" s="1088"/>
      <c r="BS22" s="1088"/>
      <c r="BT22" s="1088"/>
      <c r="BU22" s="1088"/>
      <c r="BV22" s="1088"/>
      <c r="BW22" s="1088"/>
      <c r="BX22" s="1088"/>
      <c r="BY22" s="1088"/>
      <c r="BZ22" s="1088"/>
      <c r="CA22" s="1088"/>
      <c r="CB22" s="1088"/>
      <c r="CC22" s="1088"/>
      <c r="CD22" s="1088"/>
      <c r="CE22" s="1088"/>
      <c r="CF22" s="1088"/>
      <c r="CG22" s="1088"/>
      <c r="CH22" s="1088"/>
      <c r="CI22" s="1088"/>
      <c r="CJ22" s="1088"/>
      <c r="CK22" s="1088"/>
      <c r="CL22" s="1088"/>
      <c r="CM22" s="1088"/>
      <c r="CN22" s="1088"/>
      <c r="CO22" s="1088"/>
      <c r="CP22" s="1088"/>
      <c r="CQ22" s="1088"/>
      <c r="CR22" s="1088"/>
      <c r="CS22" s="1088"/>
      <c r="CT22" s="1088"/>
      <c r="CU22" s="1088"/>
      <c r="CV22" s="1088"/>
      <c r="CW22" s="1088"/>
      <c r="CX22" s="1088"/>
      <c r="CY22" s="1088"/>
      <c r="CZ22" s="1088"/>
      <c r="DA22" s="1088"/>
      <c r="DB22" s="1088"/>
      <c r="DC22" s="1088"/>
      <c r="DD22" s="1088"/>
      <c r="DE22" s="1088"/>
      <c r="DF22" s="1088"/>
      <c r="DG22" s="1088"/>
      <c r="DH22" s="1088"/>
      <c r="DI22" s="1088"/>
      <c r="DJ22" s="1088"/>
      <c r="DK22" s="1088"/>
      <c r="DL22" s="1088"/>
      <c r="DM22" s="1088"/>
      <c r="DN22" s="1088"/>
      <c r="DO22" s="1088"/>
      <c r="DP22" s="1088"/>
      <c r="DQ22" s="1088"/>
      <c r="DR22" s="1088"/>
      <c r="DS22" s="1088"/>
      <c r="DT22" s="1088"/>
      <c r="DU22" s="1088"/>
      <c r="DV22" s="1088"/>
      <c r="DW22" s="1088"/>
      <c r="DX22" s="1088"/>
      <c r="DY22" s="1088"/>
      <c r="DZ22" s="1088"/>
      <c r="EA22" s="1088"/>
      <c r="EB22" s="1088"/>
      <c r="EC22" s="1088"/>
      <c r="ED22" s="1088"/>
      <c r="EE22" s="1088"/>
      <c r="EF22" s="1088"/>
      <c r="EG22" s="1088"/>
      <c r="EH22" s="1088"/>
      <c r="EI22" s="1088"/>
      <c r="EJ22" s="1088"/>
      <c r="EK22" s="1088"/>
      <c r="EL22" s="1088"/>
      <c r="EM22" s="1088"/>
      <c r="EN22" s="1088"/>
      <c r="EO22" s="1088"/>
      <c r="EP22" s="1088"/>
      <c r="EQ22" s="1088"/>
      <c r="ER22" s="1088"/>
      <c r="ES22" s="1088"/>
      <c r="ET22" s="1088"/>
      <c r="EU22" s="1088"/>
      <c r="EV22" s="1088"/>
      <c r="EW22" s="1088"/>
      <c r="EX22" s="1088"/>
      <c r="EY22" s="1088"/>
      <c r="EZ22" s="1088"/>
      <c r="FA22" s="1088"/>
      <c r="FB22" s="1088"/>
      <c r="FC22" s="1088"/>
      <c r="FD22" s="1088"/>
      <c r="FE22" s="1088"/>
      <c r="FF22" s="1088"/>
      <c r="FG22" s="1088"/>
      <c r="FH22" s="1088"/>
      <c r="FI22" s="1088"/>
      <c r="FJ22" s="1088"/>
      <c r="FK22" s="1088"/>
      <c r="FL22" s="1088"/>
      <c r="FM22" s="1088"/>
      <c r="FN22" s="1088"/>
      <c r="FO22" s="1088"/>
      <c r="FP22" s="1088"/>
      <c r="FQ22" s="1088"/>
      <c r="FR22" s="1088"/>
      <c r="FS22" s="1088"/>
      <c r="FT22" s="1088"/>
      <c r="FU22" s="1088"/>
      <c r="FV22" s="1088"/>
      <c r="FW22" s="1088"/>
      <c r="FX22" s="1088"/>
      <c r="FY22" s="1088"/>
      <c r="FZ22" s="1088"/>
      <c r="GA22" s="1088"/>
      <c r="GB22" s="1088"/>
      <c r="GC22" s="1088"/>
      <c r="GD22" s="1088"/>
      <c r="GE22" s="1088"/>
      <c r="GF22" s="1088"/>
      <c r="GG22" s="1088"/>
      <c r="GH22" s="1088"/>
      <c r="GI22" s="1088"/>
      <c r="GJ22" s="1088"/>
      <c r="GK22" s="1088"/>
      <c r="GL22" s="1088"/>
      <c r="GM22" s="1088"/>
      <c r="GN22" s="1088"/>
      <c r="GO22" s="1088"/>
      <c r="GP22" s="1088"/>
      <c r="GQ22" s="1088"/>
      <c r="GR22" s="1088"/>
      <c r="GS22" s="1088"/>
      <c r="GT22" s="1088"/>
      <c r="GU22" s="1088"/>
      <c r="GV22" s="1088"/>
      <c r="GW22" s="1088"/>
      <c r="GX22" s="1088"/>
      <c r="GY22" s="1088"/>
      <c r="GZ22" s="1088"/>
      <c r="HA22" s="1088"/>
      <c r="HB22" s="1088"/>
      <c r="HC22" s="1088"/>
      <c r="HD22" s="1088"/>
      <c r="HE22" s="1088"/>
      <c r="HF22" s="1088"/>
    </row>
    <row r="23" spans="2:214" ht="15.95" customHeight="1">
      <c r="B23" s="1045" t="s">
        <v>114</v>
      </c>
      <c r="C23" s="1046" t="s">
        <v>55</v>
      </c>
      <c r="D23" s="1047">
        <f>' 経済波及効果 【 入力・結果シート 】 '!G36</f>
        <v>0</v>
      </c>
      <c r="E23" s="1048">
        <f>' 経済波及効果 【 入力・結果シート 】 '!H36</f>
        <v>0</v>
      </c>
      <c r="F23" s="1049">
        <v>0.17571592604245978</v>
      </c>
      <c r="G23" s="1050">
        <f t="shared" si="8"/>
        <v>0</v>
      </c>
      <c r="H23" s="1050">
        <f t="shared" si="9"/>
        <v>0</v>
      </c>
      <c r="I23" s="1051">
        <v>1.3860496878000344E-2</v>
      </c>
      <c r="J23" s="1052">
        <f t="shared" si="10"/>
        <v>0</v>
      </c>
      <c r="K23" s="1053">
        <f t="shared" si="11"/>
        <v>0</v>
      </c>
      <c r="L23" s="1047">
        <f t="shared" si="12"/>
        <v>0</v>
      </c>
      <c r="M23" s="1048">
        <f t="shared" si="0"/>
        <v>0</v>
      </c>
      <c r="N23" s="1054">
        <v>1</v>
      </c>
      <c r="O23" s="1055">
        <v>7.124016834099467E-3</v>
      </c>
      <c r="P23" s="1056">
        <f t="shared" si="25"/>
        <v>0</v>
      </c>
      <c r="Q23" s="1057">
        <f t="shared" si="25"/>
        <v>0</v>
      </c>
      <c r="R23" s="1058">
        <f t="shared" si="1"/>
        <v>0</v>
      </c>
      <c r="S23" s="1059">
        <f t="shared" si="2"/>
        <v>0</v>
      </c>
      <c r="T23" s="1060">
        <v>0</v>
      </c>
      <c r="U23" s="1061">
        <f>'37部門取引基本表'!BL19</f>
        <v>0.22425728567386588</v>
      </c>
      <c r="V23" s="1062">
        <f t="shared" si="13"/>
        <v>0</v>
      </c>
      <c r="W23" s="1097"/>
      <c r="X23" s="1064"/>
      <c r="Y23" s="1062">
        <f>IF('37部門取引基本表'!AQ19&lt;0,0,'37部門取引基本表'!AQ19)</f>
        <v>621.43898363178516</v>
      </c>
      <c r="Z23" s="1065">
        <f t="shared" si="14"/>
        <v>3.3634079580827808E-4</v>
      </c>
      <c r="AA23" s="1066">
        <f t="shared" si="15"/>
        <v>0</v>
      </c>
      <c r="AB23" s="1067">
        <v>7.124016834099467E-3</v>
      </c>
      <c r="AC23" s="1060">
        <f t="shared" si="16"/>
        <v>0</v>
      </c>
      <c r="AD23" s="1068">
        <v>0</v>
      </c>
      <c r="AE23" s="1069">
        <f t="shared" si="17"/>
        <v>0.22425728567386588</v>
      </c>
      <c r="AF23" s="1070">
        <f t="shared" si="18"/>
        <v>0</v>
      </c>
      <c r="AG23" s="1097"/>
      <c r="AH23" s="1071"/>
      <c r="AI23" s="1072">
        <f t="shared" si="19"/>
        <v>3.3634079580827808E-4</v>
      </c>
      <c r="AJ23" s="1073">
        <f t="shared" si="20"/>
        <v>0</v>
      </c>
      <c r="AK23" s="1074">
        <v>7.124016834099467E-3</v>
      </c>
      <c r="AL23" s="1075">
        <f t="shared" si="21"/>
        <v>0</v>
      </c>
      <c r="AM23" s="1076">
        <v>0</v>
      </c>
      <c r="AN23" s="1069">
        <f t="shared" si="22"/>
        <v>0</v>
      </c>
      <c r="AO23" s="1077">
        <f t="shared" si="23"/>
        <v>0</v>
      </c>
      <c r="AP23" s="1078">
        <f t="shared" si="3"/>
        <v>0</v>
      </c>
      <c r="AQ23" s="1079">
        <f t="shared" si="24"/>
        <v>0</v>
      </c>
      <c r="AR23" s="1080"/>
      <c r="AS23" s="1080"/>
      <c r="AT23" s="1090" t="s">
        <v>114</v>
      </c>
      <c r="AU23" s="1091" t="s">
        <v>55</v>
      </c>
      <c r="AV23" s="1092">
        <f t="shared" si="4"/>
        <v>0</v>
      </c>
      <c r="AW23" s="1093">
        <f t="shared" si="5"/>
        <v>0</v>
      </c>
      <c r="AX23" s="1094">
        <f t="shared" si="6"/>
        <v>0</v>
      </c>
      <c r="AY23" s="1095">
        <f t="shared" si="7"/>
        <v>0</v>
      </c>
      <c r="AZ23" s="1096">
        <f>AQ23*'37部門取引基本表'!BG19</f>
        <v>0</v>
      </c>
      <c r="BA23" s="1096">
        <f>AQ23*'37部門取引基本表'!BH19</f>
        <v>0</v>
      </c>
      <c r="BB23" s="1096">
        <f>AQ23*'37部門取引基本表'!BI19</f>
        <v>0</v>
      </c>
      <c r="BC23" s="1096">
        <f>AQ23*'37部門取引基本表'!BJ19</f>
        <v>0</v>
      </c>
      <c r="BD23" s="1096">
        <f>市税収効果!S22</f>
        <v>0</v>
      </c>
      <c r="BE23" s="1088"/>
      <c r="BF23" s="1088"/>
      <c r="BG23" s="1088"/>
      <c r="BH23" s="1089"/>
      <c r="BI23" s="1089"/>
      <c r="BJ23" s="1089"/>
      <c r="BK23" s="1088"/>
      <c r="BL23" s="1088"/>
      <c r="BM23" s="1088"/>
      <c r="BN23" s="1088"/>
      <c r="BO23" s="1088"/>
      <c r="BP23" s="1088"/>
      <c r="BQ23" s="1088"/>
      <c r="BR23" s="1088"/>
      <c r="BS23" s="1088"/>
      <c r="BT23" s="1088"/>
      <c r="BU23" s="1088"/>
      <c r="BV23" s="1088"/>
      <c r="BW23" s="1088"/>
      <c r="BX23" s="1088"/>
      <c r="BY23" s="1088"/>
      <c r="BZ23" s="1088"/>
      <c r="CA23" s="1088"/>
      <c r="CB23" s="1088"/>
      <c r="CC23" s="1088"/>
      <c r="CD23" s="1088"/>
      <c r="CE23" s="1088"/>
      <c r="CF23" s="1088"/>
      <c r="CG23" s="1088"/>
      <c r="CH23" s="1088"/>
      <c r="CI23" s="1088"/>
      <c r="CJ23" s="1088"/>
      <c r="CK23" s="1088"/>
      <c r="CL23" s="1088"/>
      <c r="CM23" s="1088"/>
      <c r="CN23" s="1088"/>
      <c r="CO23" s="1088"/>
      <c r="CP23" s="1088"/>
      <c r="CQ23" s="1088"/>
      <c r="CR23" s="1088"/>
      <c r="CS23" s="1088"/>
      <c r="CT23" s="1088"/>
      <c r="CU23" s="1088"/>
      <c r="CV23" s="1088"/>
      <c r="CW23" s="1088"/>
      <c r="CX23" s="1088"/>
      <c r="CY23" s="1088"/>
      <c r="CZ23" s="1088"/>
      <c r="DA23" s="1088"/>
      <c r="DB23" s="1088"/>
      <c r="DC23" s="1088"/>
      <c r="DD23" s="1088"/>
      <c r="DE23" s="1088"/>
      <c r="DF23" s="1088"/>
      <c r="DG23" s="1088"/>
      <c r="DH23" s="1088"/>
      <c r="DI23" s="1088"/>
      <c r="DJ23" s="1088"/>
      <c r="DK23" s="1088"/>
      <c r="DL23" s="1088"/>
      <c r="DM23" s="1088"/>
      <c r="DN23" s="1088"/>
      <c r="DO23" s="1088"/>
      <c r="DP23" s="1088"/>
      <c r="DQ23" s="1088"/>
      <c r="DR23" s="1088"/>
      <c r="DS23" s="1088"/>
      <c r="DT23" s="1088"/>
      <c r="DU23" s="1088"/>
      <c r="DV23" s="1088"/>
      <c r="DW23" s="1088"/>
      <c r="DX23" s="1088"/>
      <c r="DY23" s="1088"/>
      <c r="DZ23" s="1088"/>
      <c r="EA23" s="1088"/>
      <c r="EB23" s="1088"/>
      <c r="EC23" s="1088"/>
      <c r="ED23" s="1088"/>
      <c r="EE23" s="1088"/>
      <c r="EF23" s="1088"/>
      <c r="EG23" s="1088"/>
      <c r="EH23" s="1088"/>
      <c r="EI23" s="1088"/>
      <c r="EJ23" s="1088"/>
      <c r="EK23" s="1088"/>
      <c r="EL23" s="1088"/>
      <c r="EM23" s="1088"/>
      <c r="EN23" s="1088"/>
      <c r="EO23" s="1088"/>
      <c r="EP23" s="1088"/>
      <c r="EQ23" s="1088"/>
      <c r="ER23" s="1088"/>
      <c r="ES23" s="1088"/>
      <c r="ET23" s="1088"/>
      <c r="EU23" s="1088"/>
      <c r="EV23" s="1088"/>
      <c r="EW23" s="1088"/>
      <c r="EX23" s="1088"/>
      <c r="EY23" s="1088"/>
      <c r="EZ23" s="1088"/>
      <c r="FA23" s="1088"/>
      <c r="FB23" s="1088"/>
      <c r="FC23" s="1088"/>
      <c r="FD23" s="1088"/>
      <c r="FE23" s="1088"/>
      <c r="FF23" s="1088"/>
      <c r="FG23" s="1088"/>
      <c r="FH23" s="1088"/>
      <c r="FI23" s="1088"/>
      <c r="FJ23" s="1088"/>
      <c r="FK23" s="1088"/>
      <c r="FL23" s="1088"/>
      <c r="FM23" s="1088"/>
      <c r="FN23" s="1088"/>
      <c r="FO23" s="1088"/>
      <c r="FP23" s="1088"/>
      <c r="FQ23" s="1088"/>
      <c r="FR23" s="1088"/>
      <c r="FS23" s="1088"/>
      <c r="FT23" s="1088"/>
      <c r="FU23" s="1088"/>
      <c r="FV23" s="1088"/>
      <c r="FW23" s="1088"/>
      <c r="FX23" s="1088"/>
      <c r="FY23" s="1088"/>
      <c r="FZ23" s="1088"/>
      <c r="GA23" s="1088"/>
      <c r="GB23" s="1088"/>
      <c r="GC23" s="1088"/>
      <c r="GD23" s="1088"/>
      <c r="GE23" s="1088"/>
      <c r="GF23" s="1088"/>
      <c r="GG23" s="1088"/>
      <c r="GH23" s="1088"/>
      <c r="GI23" s="1088"/>
      <c r="GJ23" s="1088"/>
      <c r="GK23" s="1088"/>
      <c r="GL23" s="1088"/>
      <c r="GM23" s="1088"/>
      <c r="GN23" s="1088"/>
      <c r="GO23" s="1088"/>
      <c r="GP23" s="1088"/>
      <c r="GQ23" s="1088"/>
      <c r="GR23" s="1088"/>
      <c r="GS23" s="1088"/>
      <c r="GT23" s="1088"/>
      <c r="GU23" s="1088"/>
      <c r="GV23" s="1088"/>
      <c r="GW23" s="1088"/>
      <c r="GX23" s="1088"/>
      <c r="GY23" s="1088"/>
      <c r="GZ23" s="1088"/>
      <c r="HA23" s="1088"/>
      <c r="HB23" s="1088"/>
      <c r="HC23" s="1088"/>
      <c r="HD23" s="1088"/>
      <c r="HE23" s="1088"/>
      <c r="HF23" s="1088"/>
    </row>
    <row r="24" spans="2:214" ht="15.95" customHeight="1">
      <c r="B24" s="1045" t="s">
        <v>115</v>
      </c>
      <c r="C24" s="1046" t="s">
        <v>37</v>
      </c>
      <c r="D24" s="1047">
        <f>' 経済波及効果 【 入力・結果シート 】 '!G37</f>
        <v>0</v>
      </c>
      <c r="E24" s="1048">
        <f>' 経済波及効果 【 入力・結果シート 】 '!H37</f>
        <v>0</v>
      </c>
      <c r="F24" s="1049">
        <v>5.8936764006462181E-2</v>
      </c>
      <c r="G24" s="1050">
        <f t="shared" si="8"/>
        <v>0</v>
      </c>
      <c r="H24" s="1050">
        <f t="shared" si="9"/>
        <v>0</v>
      </c>
      <c r="I24" s="1051">
        <v>9.511640978592693E-3</v>
      </c>
      <c r="J24" s="1052">
        <f t="shared" si="10"/>
        <v>0</v>
      </c>
      <c r="K24" s="1053">
        <f t="shared" si="11"/>
        <v>0</v>
      </c>
      <c r="L24" s="1047">
        <f t="shared" si="12"/>
        <v>0</v>
      </c>
      <c r="M24" s="1048">
        <f t="shared" si="0"/>
        <v>0</v>
      </c>
      <c r="N24" s="1054">
        <v>1</v>
      </c>
      <c r="O24" s="1055">
        <v>0.19291489849071186</v>
      </c>
      <c r="P24" s="1056">
        <f t="shared" si="25"/>
        <v>0</v>
      </c>
      <c r="Q24" s="1057">
        <f t="shared" si="25"/>
        <v>0</v>
      </c>
      <c r="R24" s="1058">
        <f t="shared" si="1"/>
        <v>0</v>
      </c>
      <c r="S24" s="1059">
        <f t="shared" si="2"/>
        <v>0</v>
      </c>
      <c r="T24" s="1060">
        <v>0</v>
      </c>
      <c r="U24" s="1061">
        <f>'37部門取引基本表'!BL20</f>
        <v>0.22137479794214066</v>
      </c>
      <c r="V24" s="1062">
        <f t="shared" si="13"/>
        <v>0</v>
      </c>
      <c r="W24" s="1097"/>
      <c r="X24" s="1064"/>
      <c r="Y24" s="1062">
        <f>IF('37部門取引基本表'!AQ20&lt;0,0,'37部門取引基本表'!AQ20)</f>
        <v>962.98167599328485</v>
      </c>
      <c r="Z24" s="1065">
        <f t="shared" si="14"/>
        <v>5.2119360352887367E-4</v>
      </c>
      <c r="AA24" s="1066">
        <f t="shared" si="15"/>
        <v>0</v>
      </c>
      <c r="AB24" s="1067">
        <v>0.19291489849071186</v>
      </c>
      <c r="AC24" s="1060">
        <f t="shared" si="16"/>
        <v>0</v>
      </c>
      <c r="AD24" s="1068">
        <v>0</v>
      </c>
      <c r="AE24" s="1069">
        <f t="shared" si="17"/>
        <v>0.22137479794214066</v>
      </c>
      <c r="AF24" s="1070">
        <f t="shared" si="18"/>
        <v>0</v>
      </c>
      <c r="AG24" s="1097"/>
      <c r="AH24" s="1071"/>
      <c r="AI24" s="1072">
        <f t="shared" si="19"/>
        <v>5.2119360352887367E-4</v>
      </c>
      <c r="AJ24" s="1073">
        <f t="shared" si="20"/>
        <v>0</v>
      </c>
      <c r="AK24" s="1074">
        <v>0.19291489849071186</v>
      </c>
      <c r="AL24" s="1075">
        <f t="shared" si="21"/>
        <v>0</v>
      </c>
      <c r="AM24" s="1076">
        <v>0</v>
      </c>
      <c r="AN24" s="1069">
        <f t="shared" si="22"/>
        <v>0</v>
      </c>
      <c r="AO24" s="1077">
        <f t="shared" si="23"/>
        <v>0</v>
      </c>
      <c r="AP24" s="1078">
        <f t="shared" si="3"/>
        <v>0</v>
      </c>
      <c r="AQ24" s="1079">
        <f t="shared" si="24"/>
        <v>0</v>
      </c>
      <c r="AR24" s="1080"/>
      <c r="AS24" s="1080"/>
      <c r="AT24" s="1090" t="s">
        <v>115</v>
      </c>
      <c r="AU24" s="1091" t="s">
        <v>37</v>
      </c>
      <c r="AV24" s="1092">
        <f t="shared" si="4"/>
        <v>0</v>
      </c>
      <c r="AW24" s="1093">
        <f t="shared" si="5"/>
        <v>0</v>
      </c>
      <c r="AX24" s="1094">
        <f t="shared" si="6"/>
        <v>0</v>
      </c>
      <c r="AY24" s="1095">
        <f t="shared" si="7"/>
        <v>0</v>
      </c>
      <c r="AZ24" s="1096">
        <f>AQ24*'37部門取引基本表'!BG20</f>
        <v>0</v>
      </c>
      <c r="BA24" s="1096">
        <f>AQ24*'37部門取引基本表'!BH20</f>
        <v>0</v>
      </c>
      <c r="BB24" s="1096">
        <f>AQ24*'37部門取引基本表'!BI20</f>
        <v>0</v>
      </c>
      <c r="BC24" s="1096">
        <f>AQ24*'37部門取引基本表'!BJ20</f>
        <v>0</v>
      </c>
      <c r="BD24" s="1096">
        <f>市税収効果!S23</f>
        <v>0</v>
      </c>
      <c r="BE24" s="1088"/>
      <c r="BF24" s="1088"/>
      <c r="BG24" s="1088"/>
      <c r="BH24" s="1089"/>
      <c r="BI24" s="1089"/>
      <c r="BJ24" s="1089"/>
      <c r="BK24" s="1088"/>
      <c r="BL24" s="1088"/>
      <c r="BM24" s="1088"/>
      <c r="BN24" s="1088"/>
      <c r="BO24" s="1088"/>
      <c r="BP24" s="1088"/>
      <c r="BQ24" s="1088"/>
      <c r="BR24" s="1088"/>
      <c r="BS24" s="1088"/>
      <c r="BT24" s="1088"/>
      <c r="BU24" s="1088"/>
      <c r="BV24" s="1088"/>
      <c r="BW24" s="1088"/>
      <c r="BX24" s="1088"/>
      <c r="BY24" s="1088"/>
      <c r="BZ24" s="1088"/>
      <c r="CA24" s="1088"/>
      <c r="CB24" s="1088"/>
      <c r="CC24" s="1088"/>
      <c r="CD24" s="1088"/>
      <c r="CE24" s="1088"/>
      <c r="CF24" s="1088"/>
      <c r="CG24" s="1088"/>
      <c r="CH24" s="1088"/>
      <c r="CI24" s="1088"/>
      <c r="CJ24" s="1088"/>
      <c r="CK24" s="1088"/>
      <c r="CL24" s="1088"/>
      <c r="CM24" s="1088"/>
      <c r="CN24" s="1088"/>
      <c r="CO24" s="1088"/>
      <c r="CP24" s="1088"/>
      <c r="CQ24" s="1088"/>
      <c r="CR24" s="1088"/>
      <c r="CS24" s="1088"/>
      <c r="CT24" s="1088"/>
      <c r="CU24" s="1088"/>
      <c r="CV24" s="1088"/>
      <c r="CW24" s="1088"/>
      <c r="CX24" s="1088"/>
      <c r="CY24" s="1088"/>
      <c r="CZ24" s="1088"/>
      <c r="DA24" s="1088"/>
      <c r="DB24" s="1088"/>
      <c r="DC24" s="1088"/>
      <c r="DD24" s="1088"/>
      <c r="DE24" s="1088"/>
      <c r="DF24" s="1088"/>
      <c r="DG24" s="1088"/>
      <c r="DH24" s="1088"/>
      <c r="DI24" s="1088"/>
      <c r="DJ24" s="1088"/>
      <c r="DK24" s="1088"/>
      <c r="DL24" s="1088"/>
      <c r="DM24" s="1088"/>
      <c r="DN24" s="1088"/>
      <c r="DO24" s="1088"/>
      <c r="DP24" s="1088"/>
      <c r="DQ24" s="1088"/>
      <c r="DR24" s="1088"/>
      <c r="DS24" s="1088"/>
      <c r="DT24" s="1088"/>
      <c r="DU24" s="1088"/>
      <c r="DV24" s="1088"/>
      <c r="DW24" s="1088"/>
      <c r="DX24" s="1088"/>
      <c r="DY24" s="1088"/>
      <c r="DZ24" s="1088"/>
      <c r="EA24" s="1088"/>
      <c r="EB24" s="1088"/>
      <c r="EC24" s="1088"/>
      <c r="ED24" s="1088"/>
      <c r="EE24" s="1088"/>
      <c r="EF24" s="1088"/>
      <c r="EG24" s="1088"/>
      <c r="EH24" s="1088"/>
      <c r="EI24" s="1088"/>
      <c r="EJ24" s="1088"/>
      <c r="EK24" s="1088"/>
      <c r="EL24" s="1088"/>
      <c r="EM24" s="1088"/>
      <c r="EN24" s="1088"/>
      <c r="EO24" s="1088"/>
      <c r="EP24" s="1088"/>
      <c r="EQ24" s="1088"/>
      <c r="ER24" s="1088"/>
      <c r="ES24" s="1088"/>
      <c r="ET24" s="1088"/>
      <c r="EU24" s="1088"/>
      <c r="EV24" s="1088"/>
      <c r="EW24" s="1088"/>
      <c r="EX24" s="1088"/>
      <c r="EY24" s="1088"/>
      <c r="EZ24" s="1088"/>
      <c r="FA24" s="1088"/>
      <c r="FB24" s="1088"/>
      <c r="FC24" s="1088"/>
      <c r="FD24" s="1088"/>
      <c r="FE24" s="1088"/>
      <c r="FF24" s="1088"/>
      <c r="FG24" s="1088"/>
      <c r="FH24" s="1088"/>
      <c r="FI24" s="1088"/>
      <c r="FJ24" s="1088"/>
      <c r="FK24" s="1088"/>
      <c r="FL24" s="1088"/>
      <c r="FM24" s="1088"/>
      <c r="FN24" s="1088"/>
      <c r="FO24" s="1088"/>
      <c r="FP24" s="1088"/>
      <c r="FQ24" s="1088"/>
      <c r="FR24" s="1088"/>
      <c r="FS24" s="1088"/>
      <c r="FT24" s="1088"/>
      <c r="FU24" s="1088"/>
      <c r="FV24" s="1088"/>
      <c r="FW24" s="1088"/>
      <c r="FX24" s="1088"/>
      <c r="FY24" s="1088"/>
      <c r="FZ24" s="1088"/>
      <c r="GA24" s="1088"/>
      <c r="GB24" s="1088"/>
      <c r="GC24" s="1088"/>
      <c r="GD24" s="1088"/>
      <c r="GE24" s="1088"/>
      <c r="GF24" s="1088"/>
      <c r="GG24" s="1088"/>
      <c r="GH24" s="1088"/>
      <c r="GI24" s="1088"/>
      <c r="GJ24" s="1088"/>
      <c r="GK24" s="1088"/>
      <c r="GL24" s="1088"/>
      <c r="GM24" s="1088"/>
      <c r="GN24" s="1088"/>
      <c r="GO24" s="1088"/>
      <c r="GP24" s="1088"/>
      <c r="GQ24" s="1088"/>
      <c r="GR24" s="1088"/>
      <c r="GS24" s="1088"/>
      <c r="GT24" s="1088"/>
      <c r="GU24" s="1088"/>
      <c r="GV24" s="1088"/>
      <c r="GW24" s="1088"/>
      <c r="GX24" s="1088"/>
      <c r="GY24" s="1088"/>
      <c r="GZ24" s="1088"/>
      <c r="HA24" s="1088"/>
      <c r="HB24" s="1088"/>
      <c r="HC24" s="1088"/>
      <c r="HD24" s="1088"/>
      <c r="HE24" s="1088"/>
      <c r="HF24" s="1088"/>
    </row>
    <row r="25" spans="2:214" ht="15.95" customHeight="1">
      <c r="B25" s="1045" t="s">
        <v>116</v>
      </c>
      <c r="C25" s="1046" t="s">
        <v>26</v>
      </c>
      <c r="D25" s="1047">
        <f>' 経済波及効果 【 入力・結果シート 】 '!G38</f>
        <v>0</v>
      </c>
      <c r="E25" s="1048">
        <f>' 経済波及効果 【 入力・結果シート 】 '!H38</f>
        <v>0</v>
      </c>
      <c r="F25" s="1049">
        <v>0.17344672221905641</v>
      </c>
      <c r="G25" s="1050">
        <f t="shared" si="8"/>
        <v>0</v>
      </c>
      <c r="H25" s="1050">
        <f t="shared" si="9"/>
        <v>0</v>
      </c>
      <c r="I25" s="1051">
        <v>9.1142445996991728E-3</v>
      </c>
      <c r="J25" s="1052">
        <f t="shared" si="10"/>
        <v>0</v>
      </c>
      <c r="K25" s="1053">
        <f t="shared" si="11"/>
        <v>0</v>
      </c>
      <c r="L25" s="1047">
        <f t="shared" si="12"/>
        <v>0</v>
      </c>
      <c r="M25" s="1048">
        <f t="shared" si="0"/>
        <v>0</v>
      </c>
      <c r="N25" s="1054">
        <v>1</v>
      </c>
      <c r="O25" s="1055">
        <v>0.14855185923008729</v>
      </c>
      <c r="P25" s="1056">
        <f t="shared" si="25"/>
        <v>0</v>
      </c>
      <c r="Q25" s="1057">
        <f t="shared" si="25"/>
        <v>0</v>
      </c>
      <c r="R25" s="1058">
        <f t="shared" si="1"/>
        <v>0</v>
      </c>
      <c r="S25" s="1059">
        <f t="shared" si="2"/>
        <v>0</v>
      </c>
      <c r="T25" s="1060">
        <v>0</v>
      </c>
      <c r="U25" s="1061">
        <f>'37部門取引基本表'!BL21</f>
        <v>0.21674376590838992</v>
      </c>
      <c r="V25" s="1062">
        <f t="shared" si="13"/>
        <v>0</v>
      </c>
      <c r="W25" s="1097"/>
      <c r="X25" s="1064"/>
      <c r="Y25" s="1062">
        <f>IF('37部門取引基本表'!AQ21&lt;0,0,'37部門取引基本表'!AQ21)</f>
        <v>19283.643170817013</v>
      </c>
      <c r="Z25" s="1065">
        <f t="shared" si="14"/>
        <v>1.0436866789802924E-2</v>
      </c>
      <c r="AA25" s="1066">
        <f t="shared" si="15"/>
        <v>0</v>
      </c>
      <c r="AB25" s="1067">
        <v>0.14855185923008729</v>
      </c>
      <c r="AC25" s="1060">
        <f t="shared" si="16"/>
        <v>0</v>
      </c>
      <c r="AD25" s="1068">
        <v>0</v>
      </c>
      <c r="AE25" s="1069">
        <f t="shared" si="17"/>
        <v>0.21674376590838992</v>
      </c>
      <c r="AF25" s="1070">
        <f t="shared" si="18"/>
        <v>0</v>
      </c>
      <c r="AG25" s="1097"/>
      <c r="AH25" s="1071"/>
      <c r="AI25" s="1072">
        <f t="shared" si="19"/>
        <v>1.0436866789802924E-2</v>
      </c>
      <c r="AJ25" s="1073">
        <f t="shared" si="20"/>
        <v>0</v>
      </c>
      <c r="AK25" s="1074">
        <v>0.14855185923008729</v>
      </c>
      <c r="AL25" s="1075">
        <f t="shared" si="21"/>
        <v>0</v>
      </c>
      <c r="AM25" s="1076">
        <v>0</v>
      </c>
      <c r="AN25" s="1069">
        <f t="shared" si="22"/>
        <v>0</v>
      </c>
      <c r="AO25" s="1077">
        <f t="shared" si="23"/>
        <v>0</v>
      </c>
      <c r="AP25" s="1078">
        <f t="shared" si="3"/>
        <v>0</v>
      </c>
      <c r="AQ25" s="1079">
        <f t="shared" si="24"/>
        <v>0</v>
      </c>
      <c r="AR25" s="1080"/>
      <c r="AS25" s="1080"/>
      <c r="AT25" s="1090" t="s">
        <v>116</v>
      </c>
      <c r="AU25" s="1091" t="s">
        <v>26</v>
      </c>
      <c r="AV25" s="1092">
        <f t="shared" si="4"/>
        <v>0</v>
      </c>
      <c r="AW25" s="1093">
        <f t="shared" si="5"/>
        <v>0</v>
      </c>
      <c r="AX25" s="1094">
        <f t="shared" si="6"/>
        <v>0</v>
      </c>
      <c r="AY25" s="1095">
        <f t="shared" si="7"/>
        <v>0</v>
      </c>
      <c r="AZ25" s="1096">
        <f>AQ25*'37部門取引基本表'!BG21</f>
        <v>0</v>
      </c>
      <c r="BA25" s="1096">
        <f>AQ25*'37部門取引基本表'!BH21</f>
        <v>0</v>
      </c>
      <c r="BB25" s="1096">
        <f>AQ25*'37部門取引基本表'!BI21</f>
        <v>0</v>
      </c>
      <c r="BC25" s="1096">
        <f>AQ25*'37部門取引基本表'!BJ21</f>
        <v>0</v>
      </c>
      <c r="BD25" s="1096">
        <f>市税収効果!S24</f>
        <v>0</v>
      </c>
      <c r="BE25" s="1088"/>
      <c r="BF25" s="1088"/>
      <c r="BG25" s="1088"/>
      <c r="BH25" s="1089"/>
      <c r="BI25" s="1089"/>
      <c r="BJ25" s="1089"/>
      <c r="BK25" s="1088"/>
      <c r="BL25" s="1088"/>
      <c r="BM25" s="1088"/>
      <c r="BN25" s="1088"/>
      <c r="BO25" s="1088"/>
      <c r="BP25" s="1088"/>
      <c r="BQ25" s="1088"/>
      <c r="BR25" s="1088"/>
      <c r="BS25" s="1088"/>
      <c r="BT25" s="1088"/>
      <c r="BU25" s="1088"/>
      <c r="BV25" s="1088"/>
      <c r="BW25" s="1088"/>
      <c r="BX25" s="1088"/>
      <c r="BY25" s="1088"/>
      <c r="BZ25" s="1088"/>
      <c r="CA25" s="1088"/>
      <c r="CB25" s="1088"/>
      <c r="CC25" s="1088"/>
      <c r="CD25" s="1088"/>
      <c r="CE25" s="1088"/>
      <c r="CF25" s="1088"/>
      <c r="CG25" s="1088"/>
      <c r="CH25" s="1088"/>
      <c r="CI25" s="1088"/>
      <c r="CJ25" s="1088"/>
      <c r="CK25" s="1088"/>
      <c r="CL25" s="1088"/>
      <c r="CM25" s="1088"/>
      <c r="CN25" s="1088"/>
      <c r="CO25" s="1088"/>
      <c r="CP25" s="1088"/>
      <c r="CQ25" s="1088"/>
      <c r="CR25" s="1088"/>
      <c r="CS25" s="1088"/>
      <c r="CT25" s="1088"/>
      <c r="CU25" s="1088"/>
      <c r="CV25" s="1088"/>
      <c r="CW25" s="1088"/>
      <c r="CX25" s="1088"/>
      <c r="CY25" s="1088"/>
      <c r="CZ25" s="1088"/>
      <c r="DA25" s="1088"/>
      <c r="DB25" s="1088"/>
      <c r="DC25" s="1088"/>
      <c r="DD25" s="1088"/>
      <c r="DE25" s="1088"/>
      <c r="DF25" s="1088"/>
      <c r="DG25" s="1088"/>
      <c r="DH25" s="1088"/>
      <c r="DI25" s="1088"/>
      <c r="DJ25" s="1088"/>
      <c r="DK25" s="1088"/>
      <c r="DL25" s="1088"/>
      <c r="DM25" s="1088"/>
      <c r="DN25" s="1088"/>
      <c r="DO25" s="1088"/>
      <c r="DP25" s="1088"/>
      <c r="DQ25" s="1088"/>
      <c r="DR25" s="1088"/>
      <c r="DS25" s="1088"/>
      <c r="DT25" s="1088"/>
      <c r="DU25" s="1088"/>
      <c r="DV25" s="1088"/>
      <c r="DW25" s="1088"/>
      <c r="DX25" s="1088"/>
      <c r="DY25" s="1088"/>
      <c r="DZ25" s="1088"/>
      <c r="EA25" s="1088"/>
      <c r="EB25" s="1088"/>
      <c r="EC25" s="1088"/>
      <c r="ED25" s="1088"/>
      <c r="EE25" s="1088"/>
      <c r="EF25" s="1088"/>
      <c r="EG25" s="1088"/>
      <c r="EH25" s="1088"/>
      <c r="EI25" s="1088"/>
      <c r="EJ25" s="1088"/>
      <c r="EK25" s="1088"/>
      <c r="EL25" s="1088"/>
      <c r="EM25" s="1088"/>
      <c r="EN25" s="1088"/>
      <c r="EO25" s="1088"/>
      <c r="EP25" s="1088"/>
      <c r="EQ25" s="1088"/>
      <c r="ER25" s="1088"/>
      <c r="ES25" s="1088"/>
      <c r="ET25" s="1088"/>
      <c r="EU25" s="1088"/>
      <c r="EV25" s="1088"/>
      <c r="EW25" s="1088"/>
      <c r="EX25" s="1088"/>
      <c r="EY25" s="1088"/>
      <c r="EZ25" s="1088"/>
      <c r="FA25" s="1088"/>
      <c r="FB25" s="1088"/>
      <c r="FC25" s="1088"/>
      <c r="FD25" s="1088"/>
      <c r="FE25" s="1088"/>
      <c r="FF25" s="1088"/>
      <c r="FG25" s="1088"/>
      <c r="FH25" s="1088"/>
      <c r="FI25" s="1088"/>
      <c r="FJ25" s="1088"/>
      <c r="FK25" s="1088"/>
      <c r="FL25" s="1088"/>
      <c r="FM25" s="1088"/>
      <c r="FN25" s="1088"/>
      <c r="FO25" s="1088"/>
      <c r="FP25" s="1088"/>
      <c r="FQ25" s="1088"/>
      <c r="FR25" s="1088"/>
      <c r="FS25" s="1088"/>
      <c r="FT25" s="1088"/>
      <c r="FU25" s="1088"/>
      <c r="FV25" s="1088"/>
      <c r="FW25" s="1088"/>
      <c r="FX25" s="1088"/>
      <c r="FY25" s="1088"/>
      <c r="FZ25" s="1088"/>
      <c r="GA25" s="1088"/>
      <c r="GB25" s="1088"/>
      <c r="GC25" s="1088"/>
      <c r="GD25" s="1088"/>
      <c r="GE25" s="1088"/>
      <c r="GF25" s="1088"/>
      <c r="GG25" s="1088"/>
      <c r="GH25" s="1088"/>
      <c r="GI25" s="1088"/>
      <c r="GJ25" s="1088"/>
      <c r="GK25" s="1088"/>
      <c r="GL25" s="1088"/>
      <c r="GM25" s="1088"/>
      <c r="GN25" s="1088"/>
      <c r="GO25" s="1088"/>
      <c r="GP25" s="1088"/>
      <c r="GQ25" s="1088"/>
      <c r="GR25" s="1088"/>
      <c r="GS25" s="1088"/>
      <c r="GT25" s="1088"/>
      <c r="GU25" s="1088"/>
      <c r="GV25" s="1088"/>
      <c r="GW25" s="1088"/>
      <c r="GX25" s="1088"/>
      <c r="GY25" s="1088"/>
      <c r="GZ25" s="1088"/>
      <c r="HA25" s="1088"/>
      <c r="HB25" s="1088"/>
      <c r="HC25" s="1088"/>
      <c r="HD25" s="1088"/>
      <c r="HE25" s="1088"/>
      <c r="HF25" s="1088"/>
    </row>
    <row r="26" spans="2:214" ht="15.95" customHeight="1">
      <c r="B26" s="1045" t="s">
        <v>117</v>
      </c>
      <c r="C26" s="1046" t="s">
        <v>36</v>
      </c>
      <c r="D26" s="1047">
        <f>' 経済波及効果 【 入力・結果シート 】 '!G39</f>
        <v>0</v>
      </c>
      <c r="E26" s="1048">
        <f>' 経済波及効果 【 入力・結果シート 】 '!H39</f>
        <v>0</v>
      </c>
      <c r="F26" s="1049">
        <v>0.17793432092939027</v>
      </c>
      <c r="G26" s="1050">
        <f t="shared" si="8"/>
        <v>0</v>
      </c>
      <c r="H26" s="1050">
        <f t="shared" si="9"/>
        <v>0</v>
      </c>
      <c r="I26" s="1051">
        <v>7.9091600037316089E-3</v>
      </c>
      <c r="J26" s="1052">
        <f t="shared" si="10"/>
        <v>0</v>
      </c>
      <c r="K26" s="1053">
        <f t="shared" si="11"/>
        <v>0</v>
      </c>
      <c r="L26" s="1047">
        <f t="shared" si="12"/>
        <v>0</v>
      </c>
      <c r="M26" s="1048">
        <f t="shared" si="0"/>
        <v>0</v>
      </c>
      <c r="N26" s="1054">
        <v>1</v>
      </c>
      <c r="O26" s="1055">
        <v>3.0681162136774187E-3</v>
      </c>
      <c r="P26" s="1056">
        <f t="shared" si="25"/>
        <v>0</v>
      </c>
      <c r="Q26" s="1057">
        <f t="shared" si="25"/>
        <v>0</v>
      </c>
      <c r="R26" s="1058">
        <f t="shared" si="1"/>
        <v>0</v>
      </c>
      <c r="S26" s="1059">
        <f t="shared" si="2"/>
        <v>0</v>
      </c>
      <c r="T26" s="1060">
        <v>0</v>
      </c>
      <c r="U26" s="1061">
        <f>'37部門取引基本表'!BL22</f>
        <v>0.20270576918953478</v>
      </c>
      <c r="V26" s="1062">
        <f t="shared" si="13"/>
        <v>0</v>
      </c>
      <c r="W26" s="1097"/>
      <c r="X26" s="1064"/>
      <c r="Y26" s="1062">
        <f>IF('37部門取引基本表'!AQ22&lt;0,0,'37部門取引基本表'!AQ22)</f>
        <v>21211.12064493565</v>
      </c>
      <c r="Z26" s="1065">
        <f t="shared" si="14"/>
        <v>1.1480073483658674E-2</v>
      </c>
      <c r="AA26" s="1066">
        <f t="shared" si="15"/>
        <v>0</v>
      </c>
      <c r="AB26" s="1067">
        <v>3.0681162136774187E-3</v>
      </c>
      <c r="AC26" s="1060">
        <f t="shared" si="16"/>
        <v>0</v>
      </c>
      <c r="AD26" s="1068">
        <v>0</v>
      </c>
      <c r="AE26" s="1069">
        <f t="shared" si="17"/>
        <v>0.20270576918953478</v>
      </c>
      <c r="AF26" s="1070">
        <f t="shared" si="18"/>
        <v>0</v>
      </c>
      <c r="AG26" s="1097"/>
      <c r="AH26" s="1071"/>
      <c r="AI26" s="1072">
        <f t="shared" si="19"/>
        <v>1.1480073483658674E-2</v>
      </c>
      <c r="AJ26" s="1073">
        <f t="shared" si="20"/>
        <v>0</v>
      </c>
      <c r="AK26" s="1074">
        <v>3.0681162136774187E-3</v>
      </c>
      <c r="AL26" s="1075">
        <f t="shared" si="21"/>
        <v>0</v>
      </c>
      <c r="AM26" s="1076">
        <v>0</v>
      </c>
      <c r="AN26" s="1069">
        <f t="shared" si="22"/>
        <v>0</v>
      </c>
      <c r="AO26" s="1077">
        <f t="shared" si="23"/>
        <v>0</v>
      </c>
      <c r="AP26" s="1078">
        <f t="shared" si="3"/>
        <v>0</v>
      </c>
      <c r="AQ26" s="1079">
        <f t="shared" si="24"/>
        <v>0</v>
      </c>
      <c r="AR26" s="1080"/>
      <c r="AS26" s="1080"/>
      <c r="AT26" s="1090" t="s">
        <v>117</v>
      </c>
      <c r="AU26" s="1091" t="s">
        <v>36</v>
      </c>
      <c r="AV26" s="1092">
        <f t="shared" si="4"/>
        <v>0</v>
      </c>
      <c r="AW26" s="1093">
        <f t="shared" si="5"/>
        <v>0</v>
      </c>
      <c r="AX26" s="1094">
        <f t="shared" si="6"/>
        <v>0</v>
      </c>
      <c r="AY26" s="1095">
        <f t="shared" si="7"/>
        <v>0</v>
      </c>
      <c r="AZ26" s="1096">
        <f>AQ26*'37部門取引基本表'!BG22</f>
        <v>0</v>
      </c>
      <c r="BA26" s="1096">
        <f>AQ26*'37部門取引基本表'!BH22</f>
        <v>0</v>
      </c>
      <c r="BB26" s="1096">
        <f>AQ26*'37部門取引基本表'!BI22</f>
        <v>0</v>
      </c>
      <c r="BC26" s="1096">
        <f>AQ26*'37部門取引基本表'!BJ22</f>
        <v>0</v>
      </c>
      <c r="BD26" s="1096">
        <f>市税収効果!S25</f>
        <v>0</v>
      </c>
      <c r="BE26" s="1088"/>
      <c r="BF26" s="1088"/>
      <c r="BG26" s="1088"/>
      <c r="BH26" s="1089"/>
      <c r="BI26" s="1089"/>
      <c r="BJ26" s="1089"/>
      <c r="BK26" s="1088"/>
      <c r="BL26" s="1088"/>
      <c r="BM26" s="1088"/>
      <c r="BN26" s="1088"/>
      <c r="BO26" s="1088"/>
      <c r="BP26" s="1088"/>
      <c r="BQ26" s="1088"/>
      <c r="BR26" s="1088"/>
      <c r="BS26" s="1088"/>
      <c r="BT26" s="1088"/>
      <c r="BU26" s="1088"/>
      <c r="BV26" s="1088"/>
      <c r="BW26" s="1088"/>
      <c r="BX26" s="1088"/>
      <c r="BY26" s="1088"/>
      <c r="BZ26" s="1088"/>
      <c r="CA26" s="1088"/>
      <c r="CB26" s="1088"/>
      <c r="CC26" s="1088"/>
      <c r="CD26" s="1088"/>
      <c r="CE26" s="1088"/>
      <c r="CF26" s="1088"/>
      <c r="CG26" s="1088"/>
      <c r="CH26" s="1088"/>
      <c r="CI26" s="1088"/>
      <c r="CJ26" s="1088"/>
      <c r="CK26" s="1088"/>
      <c r="CL26" s="1088"/>
      <c r="CM26" s="1088"/>
      <c r="CN26" s="1088"/>
      <c r="CO26" s="1088"/>
      <c r="CP26" s="1088"/>
      <c r="CQ26" s="1088"/>
      <c r="CR26" s="1088"/>
      <c r="CS26" s="1088"/>
      <c r="CT26" s="1088"/>
      <c r="CU26" s="1088"/>
      <c r="CV26" s="1088"/>
      <c r="CW26" s="1088"/>
      <c r="CX26" s="1088"/>
      <c r="CY26" s="1088"/>
      <c r="CZ26" s="1088"/>
      <c r="DA26" s="1088"/>
      <c r="DB26" s="1088"/>
      <c r="DC26" s="1088"/>
      <c r="DD26" s="1088"/>
      <c r="DE26" s="1088"/>
      <c r="DF26" s="1088"/>
      <c r="DG26" s="1088"/>
      <c r="DH26" s="1088"/>
      <c r="DI26" s="1088"/>
      <c r="DJ26" s="1088"/>
      <c r="DK26" s="1088"/>
      <c r="DL26" s="1088"/>
      <c r="DM26" s="1088"/>
      <c r="DN26" s="1088"/>
      <c r="DO26" s="1088"/>
      <c r="DP26" s="1088"/>
      <c r="DQ26" s="1088"/>
      <c r="DR26" s="1088"/>
      <c r="DS26" s="1088"/>
      <c r="DT26" s="1088"/>
      <c r="DU26" s="1088"/>
      <c r="DV26" s="1088"/>
      <c r="DW26" s="1088"/>
      <c r="DX26" s="1088"/>
      <c r="DY26" s="1088"/>
      <c r="DZ26" s="1088"/>
      <c r="EA26" s="1088"/>
      <c r="EB26" s="1088"/>
      <c r="EC26" s="1088"/>
      <c r="ED26" s="1088"/>
      <c r="EE26" s="1088"/>
      <c r="EF26" s="1088"/>
      <c r="EG26" s="1088"/>
      <c r="EH26" s="1088"/>
      <c r="EI26" s="1088"/>
      <c r="EJ26" s="1088"/>
      <c r="EK26" s="1088"/>
      <c r="EL26" s="1088"/>
      <c r="EM26" s="1088"/>
      <c r="EN26" s="1088"/>
      <c r="EO26" s="1088"/>
      <c r="EP26" s="1088"/>
      <c r="EQ26" s="1088"/>
      <c r="ER26" s="1088"/>
      <c r="ES26" s="1088"/>
      <c r="ET26" s="1088"/>
      <c r="EU26" s="1088"/>
      <c r="EV26" s="1088"/>
      <c r="EW26" s="1088"/>
      <c r="EX26" s="1088"/>
      <c r="EY26" s="1088"/>
      <c r="EZ26" s="1088"/>
      <c r="FA26" s="1088"/>
      <c r="FB26" s="1088"/>
      <c r="FC26" s="1088"/>
      <c r="FD26" s="1088"/>
      <c r="FE26" s="1088"/>
      <c r="FF26" s="1088"/>
      <c r="FG26" s="1088"/>
      <c r="FH26" s="1088"/>
      <c r="FI26" s="1088"/>
      <c r="FJ26" s="1088"/>
      <c r="FK26" s="1088"/>
      <c r="FL26" s="1088"/>
      <c r="FM26" s="1088"/>
      <c r="FN26" s="1088"/>
      <c r="FO26" s="1088"/>
      <c r="FP26" s="1088"/>
      <c r="FQ26" s="1088"/>
      <c r="FR26" s="1088"/>
      <c r="FS26" s="1088"/>
      <c r="FT26" s="1088"/>
      <c r="FU26" s="1088"/>
      <c r="FV26" s="1088"/>
      <c r="FW26" s="1088"/>
      <c r="FX26" s="1088"/>
      <c r="FY26" s="1088"/>
      <c r="FZ26" s="1088"/>
      <c r="GA26" s="1088"/>
      <c r="GB26" s="1088"/>
      <c r="GC26" s="1088"/>
      <c r="GD26" s="1088"/>
      <c r="GE26" s="1088"/>
      <c r="GF26" s="1088"/>
      <c r="GG26" s="1088"/>
      <c r="GH26" s="1088"/>
      <c r="GI26" s="1088"/>
      <c r="GJ26" s="1088"/>
      <c r="GK26" s="1088"/>
      <c r="GL26" s="1088"/>
      <c r="GM26" s="1088"/>
      <c r="GN26" s="1088"/>
      <c r="GO26" s="1088"/>
      <c r="GP26" s="1088"/>
      <c r="GQ26" s="1088"/>
      <c r="GR26" s="1088"/>
      <c r="GS26" s="1088"/>
      <c r="GT26" s="1088"/>
      <c r="GU26" s="1088"/>
      <c r="GV26" s="1088"/>
      <c r="GW26" s="1088"/>
      <c r="GX26" s="1088"/>
      <c r="GY26" s="1088"/>
      <c r="GZ26" s="1088"/>
      <c r="HA26" s="1088"/>
      <c r="HB26" s="1088"/>
      <c r="HC26" s="1088"/>
      <c r="HD26" s="1088"/>
      <c r="HE26" s="1088"/>
      <c r="HF26" s="1088"/>
    </row>
    <row r="27" spans="2:214" ht="15.95" customHeight="1">
      <c r="B27" s="1045" t="s">
        <v>118</v>
      </c>
      <c r="C27" s="1046" t="s">
        <v>27</v>
      </c>
      <c r="D27" s="1047">
        <f>' 経済波及効果 【 入力・結果シート 】 '!G40</f>
        <v>0</v>
      </c>
      <c r="E27" s="1048">
        <f>' 経済波及効果 【 入力・結果シート 】 '!H40</f>
        <v>0</v>
      </c>
      <c r="F27" s="1049">
        <v>8.6643705768600074E-2</v>
      </c>
      <c r="G27" s="1050">
        <f t="shared" si="8"/>
        <v>0</v>
      </c>
      <c r="H27" s="1050">
        <f t="shared" si="9"/>
        <v>0</v>
      </c>
      <c r="I27" s="1051">
        <v>1.5744121851926307E-2</v>
      </c>
      <c r="J27" s="1052">
        <f t="shared" si="10"/>
        <v>0</v>
      </c>
      <c r="K27" s="1053">
        <f t="shared" si="11"/>
        <v>0</v>
      </c>
      <c r="L27" s="1047">
        <f t="shared" si="12"/>
        <v>0</v>
      </c>
      <c r="M27" s="1048">
        <f t="shared" si="0"/>
        <v>0</v>
      </c>
      <c r="N27" s="1054">
        <v>1</v>
      </c>
      <c r="O27" s="1055">
        <v>0.31742981801622505</v>
      </c>
      <c r="P27" s="1056">
        <f t="shared" si="25"/>
        <v>0</v>
      </c>
      <c r="Q27" s="1057">
        <f t="shared" si="25"/>
        <v>0</v>
      </c>
      <c r="R27" s="1058">
        <f t="shared" si="1"/>
        <v>0</v>
      </c>
      <c r="S27" s="1059">
        <f t="shared" si="2"/>
        <v>0</v>
      </c>
      <c r="T27" s="1060">
        <v>0</v>
      </c>
      <c r="U27" s="1061">
        <f>'37部門取引基本表'!BL23</f>
        <v>0.15218517607226276</v>
      </c>
      <c r="V27" s="1062">
        <f t="shared" si="13"/>
        <v>0</v>
      </c>
      <c r="W27" s="1097"/>
      <c r="X27" s="1064"/>
      <c r="Y27" s="1062">
        <f>IF('37部門取引基本表'!AQ23&lt;0,0,'37部門取引基本表'!AQ23)</f>
        <v>36265.171791410183</v>
      </c>
      <c r="Z27" s="1065">
        <f t="shared" si="14"/>
        <v>1.9627762438016044E-2</v>
      </c>
      <c r="AA27" s="1066">
        <f t="shared" si="15"/>
        <v>0</v>
      </c>
      <c r="AB27" s="1067">
        <v>0.31742981801622505</v>
      </c>
      <c r="AC27" s="1060">
        <f t="shared" si="16"/>
        <v>0</v>
      </c>
      <c r="AD27" s="1068">
        <v>0</v>
      </c>
      <c r="AE27" s="1069">
        <f t="shared" si="17"/>
        <v>0.15218517607226276</v>
      </c>
      <c r="AF27" s="1070">
        <f t="shared" si="18"/>
        <v>0</v>
      </c>
      <c r="AG27" s="1097"/>
      <c r="AH27" s="1071"/>
      <c r="AI27" s="1072">
        <f t="shared" si="19"/>
        <v>1.9627762438016044E-2</v>
      </c>
      <c r="AJ27" s="1073">
        <f t="shared" si="20"/>
        <v>0</v>
      </c>
      <c r="AK27" s="1074">
        <v>0.31742981801622505</v>
      </c>
      <c r="AL27" s="1075">
        <f t="shared" si="21"/>
        <v>0</v>
      </c>
      <c r="AM27" s="1076">
        <v>0</v>
      </c>
      <c r="AN27" s="1069">
        <f t="shared" si="22"/>
        <v>0</v>
      </c>
      <c r="AO27" s="1077">
        <f t="shared" si="23"/>
        <v>0</v>
      </c>
      <c r="AP27" s="1078">
        <f t="shared" si="3"/>
        <v>0</v>
      </c>
      <c r="AQ27" s="1079">
        <f t="shared" si="24"/>
        <v>0</v>
      </c>
      <c r="AR27" s="1080"/>
      <c r="AS27" s="1080"/>
      <c r="AT27" s="1090" t="s">
        <v>118</v>
      </c>
      <c r="AU27" s="1091" t="s">
        <v>27</v>
      </c>
      <c r="AV27" s="1092">
        <f t="shared" si="4"/>
        <v>0</v>
      </c>
      <c r="AW27" s="1093">
        <f t="shared" si="5"/>
        <v>0</v>
      </c>
      <c r="AX27" s="1094">
        <f t="shared" si="6"/>
        <v>0</v>
      </c>
      <c r="AY27" s="1095">
        <f t="shared" si="7"/>
        <v>0</v>
      </c>
      <c r="AZ27" s="1096">
        <f>AQ27*'37部門取引基本表'!BG23</f>
        <v>0</v>
      </c>
      <c r="BA27" s="1096">
        <f>AQ27*'37部門取引基本表'!BH23</f>
        <v>0</v>
      </c>
      <c r="BB27" s="1096">
        <f>AQ27*'37部門取引基本表'!BI23</f>
        <v>0</v>
      </c>
      <c r="BC27" s="1096">
        <f>AQ27*'37部門取引基本表'!BJ23</f>
        <v>0</v>
      </c>
      <c r="BD27" s="1096">
        <f>市税収効果!S26</f>
        <v>0</v>
      </c>
      <c r="BE27" s="1088"/>
      <c r="BF27" s="1088"/>
      <c r="BG27" s="1088"/>
      <c r="BH27" s="1089"/>
      <c r="BI27" s="1089"/>
      <c r="BJ27" s="1089"/>
      <c r="BK27" s="1088"/>
      <c r="BL27" s="1088"/>
      <c r="BM27" s="1088"/>
      <c r="BN27" s="1088"/>
      <c r="BO27" s="1088"/>
      <c r="BP27" s="1088"/>
      <c r="BQ27" s="1088"/>
      <c r="BR27" s="1088"/>
      <c r="BS27" s="1088"/>
      <c r="BT27" s="1088"/>
      <c r="BU27" s="1088"/>
      <c r="BV27" s="1088"/>
      <c r="BW27" s="1088"/>
      <c r="BX27" s="1088"/>
      <c r="BY27" s="1088"/>
      <c r="BZ27" s="1088"/>
      <c r="CA27" s="1088"/>
      <c r="CB27" s="1088"/>
      <c r="CC27" s="1088"/>
      <c r="CD27" s="1088"/>
      <c r="CE27" s="1088"/>
      <c r="CF27" s="1088"/>
      <c r="CG27" s="1088"/>
      <c r="CH27" s="1088"/>
      <c r="CI27" s="1088"/>
      <c r="CJ27" s="1088"/>
      <c r="CK27" s="1088"/>
      <c r="CL27" s="1088"/>
      <c r="CM27" s="1088"/>
      <c r="CN27" s="1088"/>
      <c r="CO27" s="1088"/>
      <c r="CP27" s="1088"/>
      <c r="CQ27" s="1088"/>
      <c r="CR27" s="1088"/>
      <c r="CS27" s="1088"/>
      <c r="CT27" s="1088"/>
      <c r="CU27" s="1088"/>
      <c r="CV27" s="1088"/>
      <c r="CW27" s="1088"/>
      <c r="CX27" s="1088"/>
      <c r="CY27" s="1088"/>
      <c r="CZ27" s="1088"/>
      <c r="DA27" s="1088"/>
      <c r="DB27" s="1088"/>
      <c r="DC27" s="1088"/>
      <c r="DD27" s="1088"/>
      <c r="DE27" s="1088"/>
      <c r="DF27" s="1088"/>
      <c r="DG27" s="1088"/>
      <c r="DH27" s="1088"/>
      <c r="DI27" s="1088"/>
      <c r="DJ27" s="1088"/>
      <c r="DK27" s="1088"/>
      <c r="DL27" s="1088"/>
      <c r="DM27" s="1088"/>
      <c r="DN27" s="1088"/>
      <c r="DO27" s="1088"/>
      <c r="DP27" s="1088"/>
      <c r="DQ27" s="1088"/>
      <c r="DR27" s="1088"/>
      <c r="DS27" s="1088"/>
      <c r="DT27" s="1088"/>
      <c r="DU27" s="1088"/>
      <c r="DV27" s="1088"/>
      <c r="DW27" s="1088"/>
      <c r="DX27" s="1088"/>
      <c r="DY27" s="1088"/>
      <c r="DZ27" s="1088"/>
      <c r="EA27" s="1088"/>
      <c r="EB27" s="1088"/>
      <c r="EC27" s="1088"/>
      <c r="ED27" s="1088"/>
      <c r="EE27" s="1088"/>
      <c r="EF27" s="1088"/>
      <c r="EG27" s="1088"/>
      <c r="EH27" s="1088"/>
      <c r="EI27" s="1088"/>
      <c r="EJ27" s="1088"/>
      <c r="EK27" s="1088"/>
      <c r="EL27" s="1088"/>
      <c r="EM27" s="1088"/>
      <c r="EN27" s="1088"/>
      <c r="EO27" s="1088"/>
      <c r="EP27" s="1088"/>
      <c r="EQ27" s="1088"/>
      <c r="ER27" s="1088"/>
      <c r="ES27" s="1088"/>
      <c r="ET27" s="1088"/>
      <c r="EU27" s="1088"/>
      <c r="EV27" s="1088"/>
      <c r="EW27" s="1088"/>
      <c r="EX27" s="1088"/>
      <c r="EY27" s="1088"/>
      <c r="EZ27" s="1088"/>
      <c r="FA27" s="1088"/>
      <c r="FB27" s="1088"/>
      <c r="FC27" s="1088"/>
      <c r="FD27" s="1088"/>
      <c r="FE27" s="1088"/>
      <c r="FF27" s="1088"/>
      <c r="FG27" s="1088"/>
      <c r="FH27" s="1088"/>
      <c r="FI27" s="1088"/>
      <c r="FJ27" s="1088"/>
      <c r="FK27" s="1088"/>
      <c r="FL27" s="1088"/>
      <c r="FM27" s="1088"/>
      <c r="FN27" s="1088"/>
      <c r="FO27" s="1088"/>
      <c r="FP27" s="1088"/>
      <c r="FQ27" s="1088"/>
      <c r="FR27" s="1088"/>
      <c r="FS27" s="1088"/>
      <c r="FT27" s="1088"/>
      <c r="FU27" s="1088"/>
      <c r="FV27" s="1088"/>
      <c r="FW27" s="1088"/>
      <c r="FX27" s="1088"/>
      <c r="FY27" s="1088"/>
      <c r="FZ27" s="1088"/>
      <c r="GA27" s="1088"/>
      <c r="GB27" s="1088"/>
      <c r="GC27" s="1088"/>
      <c r="GD27" s="1088"/>
      <c r="GE27" s="1088"/>
      <c r="GF27" s="1088"/>
      <c r="GG27" s="1088"/>
      <c r="GH27" s="1088"/>
      <c r="GI27" s="1088"/>
      <c r="GJ27" s="1088"/>
      <c r="GK27" s="1088"/>
      <c r="GL27" s="1088"/>
      <c r="GM27" s="1088"/>
      <c r="GN27" s="1088"/>
      <c r="GO27" s="1088"/>
      <c r="GP27" s="1088"/>
      <c r="GQ27" s="1088"/>
      <c r="GR27" s="1088"/>
      <c r="GS27" s="1088"/>
      <c r="GT27" s="1088"/>
      <c r="GU27" s="1088"/>
      <c r="GV27" s="1088"/>
      <c r="GW27" s="1088"/>
      <c r="GX27" s="1088"/>
      <c r="GY27" s="1088"/>
      <c r="GZ27" s="1088"/>
      <c r="HA27" s="1088"/>
      <c r="HB27" s="1088"/>
      <c r="HC27" s="1088"/>
      <c r="HD27" s="1088"/>
      <c r="HE27" s="1088"/>
      <c r="HF27" s="1088"/>
    </row>
    <row r="28" spans="2:214" ht="15.95" customHeight="1">
      <c r="B28" s="1045" t="s">
        <v>119</v>
      </c>
      <c r="C28" s="1046" t="s">
        <v>0</v>
      </c>
      <c r="D28" s="1047">
        <f>' 経済波及効果 【 入力・結果シート 】 '!G41</f>
        <v>0</v>
      </c>
      <c r="E28" s="1048">
        <f>' 経済波及効果 【 入力・結果シート 】 '!H41</f>
        <v>0</v>
      </c>
      <c r="F28" s="1049">
        <v>0.31630659187034799</v>
      </c>
      <c r="G28" s="1050">
        <f t="shared" si="8"/>
        <v>0</v>
      </c>
      <c r="H28" s="1050">
        <f t="shared" si="9"/>
        <v>0</v>
      </c>
      <c r="I28" s="1051">
        <v>3.5669638098325747E-2</v>
      </c>
      <c r="J28" s="1052">
        <f t="shared" si="10"/>
        <v>0</v>
      </c>
      <c r="K28" s="1053">
        <f t="shared" si="11"/>
        <v>0</v>
      </c>
      <c r="L28" s="1047">
        <f t="shared" si="12"/>
        <v>0</v>
      </c>
      <c r="M28" s="1048">
        <f t="shared" si="0"/>
        <v>0</v>
      </c>
      <c r="N28" s="1054">
        <v>1</v>
      </c>
      <c r="O28" s="1055">
        <v>0.32195385969151613</v>
      </c>
      <c r="P28" s="1056">
        <f t="shared" si="25"/>
        <v>0</v>
      </c>
      <c r="Q28" s="1057">
        <f t="shared" si="25"/>
        <v>0</v>
      </c>
      <c r="R28" s="1058">
        <f t="shared" si="1"/>
        <v>0</v>
      </c>
      <c r="S28" s="1059">
        <f t="shared" si="2"/>
        <v>0</v>
      </c>
      <c r="T28" s="1060">
        <v>0</v>
      </c>
      <c r="U28" s="1061">
        <f>'37部門取引基本表'!BL24</f>
        <v>0.24339585324301258</v>
      </c>
      <c r="V28" s="1062">
        <f t="shared" si="13"/>
        <v>0</v>
      </c>
      <c r="W28" s="1097"/>
      <c r="X28" s="1064"/>
      <c r="Y28" s="1062">
        <f>IF('37部門取引基本表'!AQ24&lt;0,0,'37部門取引基本表'!AQ24)</f>
        <v>26075.681526620705</v>
      </c>
      <c r="Z28" s="1065">
        <f t="shared" si="14"/>
        <v>1.4112914874847003E-2</v>
      </c>
      <c r="AA28" s="1066">
        <f t="shared" si="15"/>
        <v>0</v>
      </c>
      <c r="AB28" s="1067">
        <v>0.32195385969151613</v>
      </c>
      <c r="AC28" s="1060">
        <f t="shared" si="16"/>
        <v>0</v>
      </c>
      <c r="AD28" s="1068">
        <v>0</v>
      </c>
      <c r="AE28" s="1069">
        <f t="shared" si="17"/>
        <v>0.24339585324301258</v>
      </c>
      <c r="AF28" s="1070">
        <f t="shared" si="18"/>
        <v>0</v>
      </c>
      <c r="AG28" s="1097"/>
      <c r="AH28" s="1071"/>
      <c r="AI28" s="1072">
        <f t="shared" si="19"/>
        <v>1.4112914874847003E-2</v>
      </c>
      <c r="AJ28" s="1073">
        <f t="shared" si="20"/>
        <v>0</v>
      </c>
      <c r="AK28" s="1074">
        <v>0.32195385969151613</v>
      </c>
      <c r="AL28" s="1075">
        <f t="shared" si="21"/>
        <v>0</v>
      </c>
      <c r="AM28" s="1076">
        <v>0</v>
      </c>
      <c r="AN28" s="1069">
        <f t="shared" si="22"/>
        <v>0</v>
      </c>
      <c r="AO28" s="1077">
        <f t="shared" si="23"/>
        <v>0</v>
      </c>
      <c r="AP28" s="1078">
        <f t="shared" si="3"/>
        <v>0</v>
      </c>
      <c r="AQ28" s="1079">
        <f t="shared" si="24"/>
        <v>0</v>
      </c>
      <c r="AR28" s="1080"/>
      <c r="AS28" s="1080"/>
      <c r="AT28" s="1090" t="s">
        <v>119</v>
      </c>
      <c r="AU28" s="1091" t="s">
        <v>0</v>
      </c>
      <c r="AV28" s="1092">
        <f t="shared" si="4"/>
        <v>0</v>
      </c>
      <c r="AW28" s="1093">
        <f t="shared" si="5"/>
        <v>0</v>
      </c>
      <c r="AX28" s="1094">
        <f t="shared" si="6"/>
        <v>0</v>
      </c>
      <c r="AY28" s="1095">
        <f t="shared" si="7"/>
        <v>0</v>
      </c>
      <c r="AZ28" s="1096">
        <f>AQ28*'37部門取引基本表'!BG24</f>
        <v>0</v>
      </c>
      <c r="BA28" s="1096">
        <f>AQ28*'37部門取引基本表'!BH24</f>
        <v>0</v>
      </c>
      <c r="BB28" s="1096">
        <f>AQ28*'37部門取引基本表'!BI24</f>
        <v>0</v>
      </c>
      <c r="BC28" s="1096">
        <f>AQ28*'37部門取引基本表'!BJ24</f>
        <v>0</v>
      </c>
      <c r="BD28" s="1096">
        <f>市税収効果!S27</f>
        <v>0</v>
      </c>
      <c r="BE28" s="1088"/>
      <c r="BF28" s="1088"/>
      <c r="BG28" s="1088"/>
      <c r="BH28" s="1089"/>
      <c r="BI28" s="1089"/>
      <c r="BJ28" s="1089"/>
      <c r="BK28" s="1088"/>
      <c r="BL28" s="1088"/>
      <c r="BM28" s="1088"/>
      <c r="BN28" s="1088"/>
      <c r="BO28" s="1088"/>
      <c r="BP28" s="1088"/>
      <c r="BQ28" s="1088"/>
      <c r="BR28" s="1088"/>
      <c r="BS28" s="1088"/>
      <c r="BT28" s="1088"/>
      <c r="BU28" s="1088"/>
      <c r="BV28" s="1088"/>
      <c r="BW28" s="1088"/>
      <c r="BX28" s="1088"/>
      <c r="BY28" s="1088"/>
      <c r="BZ28" s="1088"/>
      <c r="CA28" s="1088"/>
      <c r="CB28" s="1088"/>
      <c r="CC28" s="1088"/>
      <c r="CD28" s="1088"/>
      <c r="CE28" s="1088"/>
      <c r="CF28" s="1088"/>
      <c r="CG28" s="1088"/>
      <c r="CH28" s="1088"/>
      <c r="CI28" s="1088"/>
      <c r="CJ28" s="1088"/>
      <c r="CK28" s="1088"/>
      <c r="CL28" s="1088"/>
      <c r="CM28" s="1088"/>
      <c r="CN28" s="1088"/>
      <c r="CO28" s="1088"/>
      <c r="CP28" s="1088"/>
      <c r="CQ28" s="1088"/>
      <c r="CR28" s="1088"/>
      <c r="CS28" s="1088"/>
      <c r="CT28" s="1088"/>
      <c r="CU28" s="1088"/>
      <c r="CV28" s="1088"/>
      <c r="CW28" s="1088"/>
      <c r="CX28" s="1088"/>
      <c r="CY28" s="1088"/>
      <c r="CZ28" s="1088"/>
      <c r="DA28" s="1088"/>
      <c r="DB28" s="1088"/>
      <c r="DC28" s="1088"/>
      <c r="DD28" s="1088"/>
      <c r="DE28" s="1088"/>
      <c r="DF28" s="1088"/>
      <c r="DG28" s="1088"/>
      <c r="DH28" s="1088"/>
      <c r="DI28" s="1088"/>
      <c r="DJ28" s="1088"/>
      <c r="DK28" s="1088"/>
      <c r="DL28" s="1088"/>
      <c r="DM28" s="1088"/>
      <c r="DN28" s="1088"/>
      <c r="DO28" s="1088"/>
      <c r="DP28" s="1088"/>
      <c r="DQ28" s="1088"/>
      <c r="DR28" s="1088"/>
      <c r="DS28" s="1088"/>
      <c r="DT28" s="1088"/>
      <c r="DU28" s="1088"/>
      <c r="DV28" s="1088"/>
      <c r="DW28" s="1088"/>
      <c r="DX28" s="1088"/>
      <c r="DY28" s="1088"/>
      <c r="DZ28" s="1088"/>
      <c r="EA28" s="1088"/>
      <c r="EB28" s="1088"/>
      <c r="EC28" s="1088"/>
      <c r="ED28" s="1088"/>
      <c r="EE28" s="1088"/>
      <c r="EF28" s="1088"/>
      <c r="EG28" s="1088"/>
      <c r="EH28" s="1088"/>
      <c r="EI28" s="1088"/>
      <c r="EJ28" s="1088"/>
      <c r="EK28" s="1088"/>
      <c r="EL28" s="1088"/>
      <c r="EM28" s="1088"/>
      <c r="EN28" s="1088"/>
      <c r="EO28" s="1088"/>
      <c r="EP28" s="1088"/>
      <c r="EQ28" s="1088"/>
      <c r="ER28" s="1088"/>
      <c r="ES28" s="1088"/>
      <c r="ET28" s="1088"/>
      <c r="EU28" s="1088"/>
      <c r="EV28" s="1088"/>
      <c r="EW28" s="1088"/>
      <c r="EX28" s="1088"/>
      <c r="EY28" s="1088"/>
      <c r="EZ28" s="1088"/>
      <c r="FA28" s="1088"/>
      <c r="FB28" s="1088"/>
      <c r="FC28" s="1088"/>
      <c r="FD28" s="1088"/>
      <c r="FE28" s="1088"/>
      <c r="FF28" s="1088"/>
      <c r="FG28" s="1088"/>
      <c r="FH28" s="1088"/>
      <c r="FI28" s="1088"/>
      <c r="FJ28" s="1088"/>
      <c r="FK28" s="1088"/>
      <c r="FL28" s="1088"/>
      <c r="FM28" s="1088"/>
      <c r="FN28" s="1088"/>
      <c r="FO28" s="1088"/>
      <c r="FP28" s="1088"/>
      <c r="FQ28" s="1088"/>
      <c r="FR28" s="1088"/>
      <c r="FS28" s="1088"/>
      <c r="FT28" s="1088"/>
      <c r="FU28" s="1088"/>
      <c r="FV28" s="1088"/>
      <c r="FW28" s="1088"/>
      <c r="FX28" s="1088"/>
      <c r="FY28" s="1088"/>
      <c r="FZ28" s="1088"/>
      <c r="GA28" s="1088"/>
      <c r="GB28" s="1088"/>
      <c r="GC28" s="1088"/>
      <c r="GD28" s="1088"/>
      <c r="GE28" s="1088"/>
      <c r="GF28" s="1088"/>
      <c r="GG28" s="1088"/>
      <c r="GH28" s="1088"/>
      <c r="GI28" s="1088"/>
      <c r="GJ28" s="1088"/>
      <c r="GK28" s="1088"/>
      <c r="GL28" s="1088"/>
      <c r="GM28" s="1088"/>
      <c r="GN28" s="1088"/>
      <c r="GO28" s="1088"/>
      <c r="GP28" s="1088"/>
      <c r="GQ28" s="1088"/>
      <c r="GR28" s="1088"/>
      <c r="GS28" s="1088"/>
      <c r="GT28" s="1088"/>
      <c r="GU28" s="1088"/>
      <c r="GV28" s="1088"/>
      <c r="GW28" s="1088"/>
      <c r="GX28" s="1088"/>
      <c r="GY28" s="1088"/>
      <c r="GZ28" s="1088"/>
      <c r="HA28" s="1088"/>
      <c r="HB28" s="1088"/>
      <c r="HC28" s="1088"/>
      <c r="HD28" s="1088"/>
      <c r="HE28" s="1088"/>
      <c r="HF28" s="1088"/>
    </row>
    <row r="29" spans="2:214" ht="15.95" customHeight="1">
      <c r="B29" s="1045" t="s">
        <v>120</v>
      </c>
      <c r="C29" s="1046" t="s">
        <v>28</v>
      </c>
      <c r="D29" s="1047">
        <f>' 経済波及効果 【 入力・結果シート 】 '!G42</f>
        <v>0</v>
      </c>
      <c r="E29" s="1048">
        <f>' 経済波及効果 【 入力・結果シート 】 '!H42</f>
        <v>0</v>
      </c>
      <c r="F29" s="1049">
        <v>0</v>
      </c>
      <c r="G29" s="1050">
        <f t="shared" si="8"/>
        <v>0</v>
      </c>
      <c r="H29" s="1050">
        <f t="shared" si="9"/>
        <v>0</v>
      </c>
      <c r="I29" s="1051">
        <v>0</v>
      </c>
      <c r="J29" s="1052">
        <f t="shared" si="10"/>
        <v>0</v>
      </c>
      <c r="K29" s="1053">
        <f t="shared" si="11"/>
        <v>0</v>
      </c>
      <c r="L29" s="1047">
        <f t="shared" si="12"/>
        <v>0</v>
      </c>
      <c r="M29" s="1048">
        <f t="shared" si="0"/>
        <v>0</v>
      </c>
      <c r="N29" s="1054">
        <v>1</v>
      </c>
      <c r="O29" s="1055">
        <v>1</v>
      </c>
      <c r="P29" s="1056">
        <f t="shared" si="25"/>
        <v>0</v>
      </c>
      <c r="Q29" s="1057">
        <f t="shared" si="25"/>
        <v>0</v>
      </c>
      <c r="R29" s="1058">
        <f t="shared" si="1"/>
        <v>0</v>
      </c>
      <c r="S29" s="1059">
        <f t="shared" si="2"/>
        <v>0</v>
      </c>
      <c r="T29" s="1060">
        <v>0</v>
      </c>
      <c r="U29" s="1061">
        <f>'37部門取引基本表'!BL25</f>
        <v>0.38825194570483285</v>
      </c>
      <c r="V29" s="1062">
        <f t="shared" si="13"/>
        <v>0</v>
      </c>
      <c r="W29" s="1097"/>
      <c r="X29" s="1064"/>
      <c r="Y29" s="1062">
        <f>IF('37部門取引基本表'!AQ25&lt;0,0,'37部門取引基本表'!AQ25)</f>
        <v>0</v>
      </c>
      <c r="Z29" s="1065">
        <f t="shared" si="14"/>
        <v>0</v>
      </c>
      <c r="AA29" s="1066">
        <f t="shared" si="15"/>
        <v>0</v>
      </c>
      <c r="AB29" s="1067">
        <v>1</v>
      </c>
      <c r="AC29" s="1060">
        <f t="shared" si="16"/>
        <v>0</v>
      </c>
      <c r="AD29" s="1068">
        <v>0</v>
      </c>
      <c r="AE29" s="1069">
        <f t="shared" si="17"/>
        <v>0.38825194570483285</v>
      </c>
      <c r="AF29" s="1070">
        <f t="shared" si="18"/>
        <v>0</v>
      </c>
      <c r="AG29" s="1097"/>
      <c r="AH29" s="1071"/>
      <c r="AI29" s="1072">
        <f t="shared" si="19"/>
        <v>0</v>
      </c>
      <c r="AJ29" s="1073">
        <f t="shared" si="20"/>
        <v>0</v>
      </c>
      <c r="AK29" s="1074">
        <v>1</v>
      </c>
      <c r="AL29" s="1075">
        <f t="shared" si="21"/>
        <v>0</v>
      </c>
      <c r="AM29" s="1076">
        <v>0</v>
      </c>
      <c r="AN29" s="1069">
        <f t="shared" si="22"/>
        <v>0</v>
      </c>
      <c r="AO29" s="1077">
        <f t="shared" si="23"/>
        <v>0</v>
      </c>
      <c r="AP29" s="1078">
        <f t="shared" si="3"/>
        <v>0</v>
      </c>
      <c r="AQ29" s="1079">
        <f t="shared" si="24"/>
        <v>0</v>
      </c>
      <c r="AR29" s="1080"/>
      <c r="AS29" s="1080"/>
      <c r="AT29" s="1090" t="s">
        <v>120</v>
      </c>
      <c r="AU29" s="1091" t="s">
        <v>28</v>
      </c>
      <c r="AV29" s="1092">
        <f t="shared" si="4"/>
        <v>0</v>
      </c>
      <c r="AW29" s="1093">
        <f t="shared" si="5"/>
        <v>0</v>
      </c>
      <c r="AX29" s="1094">
        <f t="shared" si="6"/>
        <v>0</v>
      </c>
      <c r="AY29" s="1095">
        <f t="shared" si="7"/>
        <v>0</v>
      </c>
      <c r="AZ29" s="1096">
        <f>AQ29*'37部門取引基本表'!BG25</f>
        <v>0</v>
      </c>
      <c r="BA29" s="1096">
        <f>AQ29*'37部門取引基本表'!BH25</f>
        <v>0</v>
      </c>
      <c r="BB29" s="1096">
        <f>AQ29*'37部門取引基本表'!BI25</f>
        <v>0</v>
      </c>
      <c r="BC29" s="1096">
        <f>AQ29*'37部門取引基本表'!BJ25</f>
        <v>0</v>
      </c>
      <c r="BD29" s="1096">
        <f>市税収効果!S28</f>
        <v>0</v>
      </c>
      <c r="BE29" s="1088"/>
      <c r="BF29" s="1088"/>
      <c r="BG29" s="1088"/>
      <c r="BH29" s="1089"/>
      <c r="BI29" s="1089"/>
      <c r="BJ29" s="1089"/>
      <c r="BK29" s="1088"/>
      <c r="BL29" s="1088"/>
      <c r="BM29" s="1088"/>
      <c r="BN29" s="1088"/>
      <c r="BO29" s="1088"/>
      <c r="BP29" s="1088"/>
      <c r="BQ29" s="1088"/>
      <c r="BR29" s="1088"/>
      <c r="BS29" s="1088"/>
      <c r="BT29" s="1088"/>
      <c r="BU29" s="1088"/>
      <c r="BV29" s="1088"/>
      <c r="BW29" s="1088"/>
      <c r="BX29" s="1088"/>
      <c r="BY29" s="1088"/>
      <c r="BZ29" s="1088"/>
      <c r="CA29" s="1088"/>
      <c r="CB29" s="1088"/>
      <c r="CC29" s="1088"/>
      <c r="CD29" s="1088"/>
      <c r="CE29" s="1088"/>
      <c r="CF29" s="1088"/>
      <c r="CG29" s="1088"/>
      <c r="CH29" s="1088"/>
      <c r="CI29" s="1088"/>
      <c r="CJ29" s="1088"/>
      <c r="CK29" s="1088"/>
      <c r="CL29" s="1088"/>
      <c r="CM29" s="1088"/>
      <c r="CN29" s="1088"/>
      <c r="CO29" s="1088"/>
      <c r="CP29" s="1088"/>
      <c r="CQ29" s="1088"/>
      <c r="CR29" s="1088"/>
      <c r="CS29" s="1088"/>
      <c r="CT29" s="1088"/>
      <c r="CU29" s="1088"/>
      <c r="CV29" s="1088"/>
      <c r="CW29" s="1088"/>
      <c r="CX29" s="1088"/>
      <c r="CY29" s="1088"/>
      <c r="CZ29" s="1088"/>
      <c r="DA29" s="1088"/>
      <c r="DB29" s="1088"/>
      <c r="DC29" s="1088"/>
      <c r="DD29" s="1088"/>
      <c r="DE29" s="1088"/>
      <c r="DF29" s="1088"/>
      <c r="DG29" s="1088"/>
      <c r="DH29" s="1088"/>
      <c r="DI29" s="1088"/>
      <c r="DJ29" s="1088"/>
      <c r="DK29" s="1088"/>
      <c r="DL29" s="1088"/>
      <c r="DM29" s="1088"/>
      <c r="DN29" s="1088"/>
      <c r="DO29" s="1088"/>
      <c r="DP29" s="1088"/>
      <c r="DQ29" s="1088"/>
      <c r="DR29" s="1088"/>
      <c r="DS29" s="1088"/>
      <c r="DT29" s="1088"/>
      <c r="DU29" s="1088"/>
      <c r="DV29" s="1088"/>
      <c r="DW29" s="1088"/>
      <c r="DX29" s="1088"/>
      <c r="DY29" s="1088"/>
      <c r="DZ29" s="1088"/>
      <c r="EA29" s="1088"/>
      <c r="EB29" s="1088"/>
      <c r="EC29" s="1088"/>
      <c r="ED29" s="1088"/>
      <c r="EE29" s="1088"/>
      <c r="EF29" s="1088"/>
      <c r="EG29" s="1088"/>
      <c r="EH29" s="1088"/>
      <c r="EI29" s="1088"/>
      <c r="EJ29" s="1088"/>
      <c r="EK29" s="1088"/>
      <c r="EL29" s="1088"/>
      <c r="EM29" s="1088"/>
      <c r="EN29" s="1088"/>
      <c r="EO29" s="1088"/>
      <c r="EP29" s="1088"/>
      <c r="EQ29" s="1088"/>
      <c r="ER29" s="1088"/>
      <c r="ES29" s="1088"/>
      <c r="ET29" s="1088"/>
      <c r="EU29" s="1088"/>
      <c r="EV29" s="1088"/>
      <c r="EW29" s="1088"/>
      <c r="EX29" s="1088"/>
      <c r="EY29" s="1088"/>
      <c r="EZ29" s="1088"/>
      <c r="FA29" s="1088"/>
      <c r="FB29" s="1088"/>
      <c r="FC29" s="1088"/>
      <c r="FD29" s="1088"/>
      <c r="FE29" s="1088"/>
      <c r="FF29" s="1088"/>
      <c r="FG29" s="1088"/>
      <c r="FH29" s="1088"/>
      <c r="FI29" s="1088"/>
      <c r="FJ29" s="1088"/>
      <c r="FK29" s="1088"/>
      <c r="FL29" s="1088"/>
      <c r="FM29" s="1088"/>
      <c r="FN29" s="1088"/>
      <c r="FO29" s="1088"/>
      <c r="FP29" s="1088"/>
      <c r="FQ29" s="1088"/>
      <c r="FR29" s="1088"/>
      <c r="FS29" s="1088"/>
      <c r="FT29" s="1088"/>
      <c r="FU29" s="1088"/>
      <c r="FV29" s="1088"/>
      <c r="FW29" s="1088"/>
      <c r="FX29" s="1088"/>
      <c r="FY29" s="1088"/>
      <c r="FZ29" s="1088"/>
      <c r="GA29" s="1088"/>
      <c r="GB29" s="1088"/>
      <c r="GC29" s="1088"/>
      <c r="GD29" s="1088"/>
      <c r="GE29" s="1088"/>
      <c r="GF29" s="1088"/>
      <c r="GG29" s="1088"/>
      <c r="GH29" s="1088"/>
      <c r="GI29" s="1088"/>
      <c r="GJ29" s="1088"/>
      <c r="GK29" s="1088"/>
      <c r="GL29" s="1088"/>
      <c r="GM29" s="1088"/>
      <c r="GN29" s="1088"/>
      <c r="GO29" s="1088"/>
      <c r="GP29" s="1088"/>
      <c r="GQ29" s="1088"/>
      <c r="GR29" s="1088"/>
      <c r="GS29" s="1088"/>
      <c r="GT29" s="1088"/>
      <c r="GU29" s="1088"/>
      <c r="GV29" s="1088"/>
      <c r="GW29" s="1088"/>
      <c r="GX29" s="1088"/>
      <c r="GY29" s="1088"/>
      <c r="GZ29" s="1088"/>
      <c r="HA29" s="1088"/>
      <c r="HB29" s="1088"/>
      <c r="HC29" s="1088"/>
      <c r="HD29" s="1088"/>
      <c r="HE29" s="1088"/>
      <c r="HF29" s="1088"/>
    </row>
    <row r="30" spans="2:214" ht="15.95" customHeight="1">
      <c r="B30" s="1045" t="s">
        <v>121</v>
      </c>
      <c r="C30" s="1046" t="s">
        <v>29</v>
      </c>
      <c r="D30" s="1047">
        <f>' 経済波及効果 【 入力・結果シート 】 '!G43</f>
        <v>0</v>
      </c>
      <c r="E30" s="1048">
        <f>' 経済波及効果 【 入力・結果シート 】 '!H43</f>
        <v>0</v>
      </c>
      <c r="F30" s="1049">
        <v>0</v>
      </c>
      <c r="G30" s="1050">
        <f t="shared" si="8"/>
        <v>0</v>
      </c>
      <c r="H30" s="1050">
        <f t="shared" si="9"/>
        <v>0</v>
      </c>
      <c r="I30" s="1051">
        <v>0</v>
      </c>
      <c r="J30" s="1052">
        <f t="shared" si="10"/>
        <v>0</v>
      </c>
      <c r="K30" s="1053">
        <f t="shared" si="11"/>
        <v>0</v>
      </c>
      <c r="L30" s="1047">
        <f t="shared" si="12"/>
        <v>0</v>
      </c>
      <c r="M30" s="1048">
        <f t="shared" si="0"/>
        <v>0</v>
      </c>
      <c r="N30" s="1054">
        <v>1</v>
      </c>
      <c r="O30" s="1055">
        <v>0.35985550178465853</v>
      </c>
      <c r="P30" s="1056">
        <f t="shared" si="25"/>
        <v>0</v>
      </c>
      <c r="Q30" s="1057">
        <f t="shared" si="25"/>
        <v>0</v>
      </c>
      <c r="R30" s="1058">
        <f t="shared" si="1"/>
        <v>0</v>
      </c>
      <c r="S30" s="1059">
        <f t="shared" si="2"/>
        <v>0</v>
      </c>
      <c r="T30" s="1060">
        <v>0</v>
      </c>
      <c r="U30" s="1061">
        <f>'37部門取引基本表'!BL26</f>
        <v>8.4468514602722519E-2</v>
      </c>
      <c r="V30" s="1062">
        <f t="shared" si="13"/>
        <v>0</v>
      </c>
      <c r="W30" s="1097"/>
      <c r="X30" s="1064"/>
      <c r="Y30" s="1062">
        <f>IF('37部門取引基本表'!AQ26&lt;0,0,'37部門取引基本表'!AQ26)</f>
        <v>42003.045762451038</v>
      </c>
      <c r="Z30" s="1065">
        <f t="shared" si="14"/>
        <v>2.2733266193813537E-2</v>
      </c>
      <c r="AA30" s="1066">
        <f t="shared" si="15"/>
        <v>0</v>
      </c>
      <c r="AB30" s="1067">
        <v>0.35985550178465853</v>
      </c>
      <c r="AC30" s="1060">
        <f t="shared" si="16"/>
        <v>0</v>
      </c>
      <c r="AD30" s="1068">
        <v>0</v>
      </c>
      <c r="AE30" s="1069">
        <f t="shared" si="17"/>
        <v>8.4468514602722519E-2</v>
      </c>
      <c r="AF30" s="1070">
        <f t="shared" si="18"/>
        <v>0</v>
      </c>
      <c r="AG30" s="1097"/>
      <c r="AH30" s="1071"/>
      <c r="AI30" s="1072">
        <f t="shared" si="19"/>
        <v>2.2733266193813537E-2</v>
      </c>
      <c r="AJ30" s="1073">
        <f t="shared" si="20"/>
        <v>0</v>
      </c>
      <c r="AK30" s="1074">
        <v>0.35985550178465853</v>
      </c>
      <c r="AL30" s="1075">
        <f t="shared" si="21"/>
        <v>0</v>
      </c>
      <c r="AM30" s="1076">
        <v>0</v>
      </c>
      <c r="AN30" s="1069">
        <f t="shared" si="22"/>
        <v>0</v>
      </c>
      <c r="AO30" s="1077">
        <f t="shared" si="23"/>
        <v>0</v>
      </c>
      <c r="AP30" s="1078">
        <f t="shared" si="3"/>
        <v>0</v>
      </c>
      <c r="AQ30" s="1079">
        <f t="shared" si="24"/>
        <v>0</v>
      </c>
      <c r="AR30" s="1080"/>
      <c r="AS30" s="1080"/>
      <c r="AT30" s="1090" t="s">
        <v>121</v>
      </c>
      <c r="AU30" s="1091" t="s">
        <v>29</v>
      </c>
      <c r="AV30" s="1092">
        <f t="shared" si="4"/>
        <v>0</v>
      </c>
      <c r="AW30" s="1093">
        <f t="shared" si="5"/>
        <v>0</v>
      </c>
      <c r="AX30" s="1094">
        <f t="shared" si="6"/>
        <v>0</v>
      </c>
      <c r="AY30" s="1095">
        <f t="shared" si="7"/>
        <v>0</v>
      </c>
      <c r="AZ30" s="1096">
        <f>AQ30*'37部門取引基本表'!BG26</f>
        <v>0</v>
      </c>
      <c r="BA30" s="1096">
        <f>AQ30*'37部門取引基本表'!BH26</f>
        <v>0</v>
      </c>
      <c r="BB30" s="1096">
        <f>AQ30*'37部門取引基本表'!BI26</f>
        <v>0</v>
      </c>
      <c r="BC30" s="1096">
        <f>AQ30*'37部門取引基本表'!BJ26</f>
        <v>0</v>
      </c>
      <c r="BD30" s="1096">
        <f>市税収効果!S29</f>
        <v>0</v>
      </c>
      <c r="BE30" s="1088"/>
      <c r="BF30" s="1088"/>
      <c r="BG30" s="1088"/>
      <c r="BH30" s="1089"/>
      <c r="BI30" s="1089"/>
      <c r="BJ30" s="1089"/>
      <c r="BK30" s="1088"/>
      <c r="BL30" s="1088"/>
      <c r="BM30" s="1088"/>
      <c r="BN30" s="1088"/>
      <c r="BO30" s="1088"/>
      <c r="BP30" s="1088"/>
      <c r="BQ30" s="1088"/>
      <c r="BR30" s="1088"/>
      <c r="BS30" s="1088"/>
      <c r="BT30" s="1088"/>
      <c r="BU30" s="1088"/>
      <c r="BV30" s="1088"/>
      <c r="BW30" s="1088"/>
      <c r="BX30" s="1088"/>
      <c r="BY30" s="1088"/>
      <c r="BZ30" s="1088"/>
      <c r="CA30" s="1088"/>
      <c r="CB30" s="1088"/>
      <c r="CC30" s="1088"/>
      <c r="CD30" s="1088"/>
      <c r="CE30" s="1088"/>
      <c r="CF30" s="1088"/>
      <c r="CG30" s="1088"/>
      <c r="CH30" s="1088"/>
      <c r="CI30" s="1088"/>
      <c r="CJ30" s="1088"/>
      <c r="CK30" s="1088"/>
      <c r="CL30" s="1088"/>
      <c r="CM30" s="1088"/>
      <c r="CN30" s="1088"/>
      <c r="CO30" s="1088"/>
      <c r="CP30" s="1088"/>
      <c r="CQ30" s="1088"/>
      <c r="CR30" s="1088"/>
      <c r="CS30" s="1088"/>
      <c r="CT30" s="1088"/>
      <c r="CU30" s="1088"/>
      <c r="CV30" s="1088"/>
      <c r="CW30" s="1088"/>
      <c r="CX30" s="1088"/>
      <c r="CY30" s="1088"/>
      <c r="CZ30" s="1088"/>
      <c r="DA30" s="1088"/>
      <c r="DB30" s="1088"/>
      <c r="DC30" s="1088"/>
      <c r="DD30" s="1088"/>
      <c r="DE30" s="1088"/>
      <c r="DF30" s="1088"/>
      <c r="DG30" s="1088"/>
      <c r="DH30" s="1088"/>
      <c r="DI30" s="1088"/>
      <c r="DJ30" s="1088"/>
      <c r="DK30" s="1088"/>
      <c r="DL30" s="1088"/>
      <c r="DM30" s="1088"/>
      <c r="DN30" s="1088"/>
      <c r="DO30" s="1088"/>
      <c r="DP30" s="1088"/>
      <c r="DQ30" s="1088"/>
      <c r="DR30" s="1088"/>
      <c r="DS30" s="1088"/>
      <c r="DT30" s="1088"/>
      <c r="DU30" s="1088"/>
      <c r="DV30" s="1088"/>
      <c r="DW30" s="1088"/>
      <c r="DX30" s="1088"/>
      <c r="DY30" s="1088"/>
      <c r="DZ30" s="1088"/>
      <c r="EA30" s="1088"/>
      <c r="EB30" s="1088"/>
      <c r="EC30" s="1088"/>
      <c r="ED30" s="1088"/>
      <c r="EE30" s="1088"/>
      <c r="EF30" s="1088"/>
      <c r="EG30" s="1088"/>
      <c r="EH30" s="1088"/>
      <c r="EI30" s="1088"/>
      <c r="EJ30" s="1088"/>
      <c r="EK30" s="1088"/>
      <c r="EL30" s="1088"/>
      <c r="EM30" s="1088"/>
      <c r="EN30" s="1088"/>
      <c r="EO30" s="1088"/>
      <c r="EP30" s="1088"/>
      <c r="EQ30" s="1088"/>
      <c r="ER30" s="1088"/>
      <c r="ES30" s="1088"/>
      <c r="ET30" s="1088"/>
      <c r="EU30" s="1088"/>
      <c r="EV30" s="1088"/>
      <c r="EW30" s="1088"/>
      <c r="EX30" s="1088"/>
      <c r="EY30" s="1088"/>
      <c r="EZ30" s="1088"/>
      <c r="FA30" s="1088"/>
      <c r="FB30" s="1088"/>
      <c r="FC30" s="1088"/>
      <c r="FD30" s="1088"/>
      <c r="FE30" s="1088"/>
      <c r="FF30" s="1088"/>
      <c r="FG30" s="1088"/>
      <c r="FH30" s="1088"/>
      <c r="FI30" s="1088"/>
      <c r="FJ30" s="1088"/>
      <c r="FK30" s="1088"/>
      <c r="FL30" s="1088"/>
      <c r="FM30" s="1088"/>
      <c r="FN30" s="1088"/>
      <c r="FO30" s="1088"/>
      <c r="FP30" s="1088"/>
      <c r="FQ30" s="1088"/>
      <c r="FR30" s="1088"/>
      <c r="FS30" s="1088"/>
      <c r="FT30" s="1088"/>
      <c r="FU30" s="1088"/>
      <c r="FV30" s="1088"/>
      <c r="FW30" s="1088"/>
      <c r="FX30" s="1088"/>
      <c r="FY30" s="1088"/>
      <c r="FZ30" s="1088"/>
      <c r="GA30" s="1088"/>
      <c r="GB30" s="1088"/>
      <c r="GC30" s="1088"/>
      <c r="GD30" s="1088"/>
      <c r="GE30" s="1088"/>
      <c r="GF30" s="1088"/>
      <c r="GG30" s="1088"/>
      <c r="GH30" s="1088"/>
      <c r="GI30" s="1088"/>
      <c r="GJ30" s="1088"/>
      <c r="GK30" s="1088"/>
      <c r="GL30" s="1088"/>
      <c r="GM30" s="1088"/>
      <c r="GN30" s="1088"/>
      <c r="GO30" s="1088"/>
      <c r="GP30" s="1088"/>
      <c r="GQ30" s="1088"/>
      <c r="GR30" s="1088"/>
      <c r="GS30" s="1088"/>
      <c r="GT30" s="1088"/>
      <c r="GU30" s="1088"/>
      <c r="GV30" s="1088"/>
      <c r="GW30" s="1088"/>
      <c r="GX30" s="1088"/>
      <c r="GY30" s="1088"/>
      <c r="GZ30" s="1088"/>
      <c r="HA30" s="1088"/>
      <c r="HB30" s="1088"/>
      <c r="HC30" s="1088"/>
      <c r="HD30" s="1088"/>
      <c r="HE30" s="1088"/>
      <c r="HF30" s="1088"/>
    </row>
    <row r="31" spans="2:214" ht="15.95" customHeight="1">
      <c r="B31" s="1045" t="s">
        <v>122</v>
      </c>
      <c r="C31" s="1046" t="s">
        <v>123</v>
      </c>
      <c r="D31" s="1047">
        <f>' 経済波及効果 【 入力・結果シート 】 '!G44</f>
        <v>0</v>
      </c>
      <c r="E31" s="1048">
        <f>' 経済波及効果 【 入力・結果シート 】 '!H44</f>
        <v>0</v>
      </c>
      <c r="F31" s="1049">
        <v>0</v>
      </c>
      <c r="G31" s="1050">
        <f t="shared" si="8"/>
        <v>0</v>
      </c>
      <c r="H31" s="1050">
        <f t="shared" si="9"/>
        <v>0</v>
      </c>
      <c r="I31" s="1051">
        <v>0</v>
      </c>
      <c r="J31" s="1052">
        <f t="shared" si="10"/>
        <v>0</v>
      </c>
      <c r="K31" s="1053">
        <f t="shared" si="11"/>
        <v>0</v>
      </c>
      <c r="L31" s="1047">
        <f t="shared" si="12"/>
        <v>0</v>
      </c>
      <c r="M31" s="1048">
        <f t="shared" si="0"/>
        <v>0</v>
      </c>
      <c r="N31" s="1054">
        <v>1</v>
      </c>
      <c r="O31" s="1055">
        <v>1</v>
      </c>
      <c r="P31" s="1056">
        <f t="shared" si="25"/>
        <v>0</v>
      </c>
      <c r="Q31" s="1057">
        <f t="shared" si="25"/>
        <v>0</v>
      </c>
      <c r="R31" s="1058">
        <f t="shared" si="1"/>
        <v>0</v>
      </c>
      <c r="S31" s="1059">
        <f t="shared" si="2"/>
        <v>0</v>
      </c>
      <c r="T31" s="1060">
        <v>0</v>
      </c>
      <c r="U31" s="1061">
        <f>'37部門取引基本表'!BL27</f>
        <v>0.12041153119935774</v>
      </c>
      <c r="V31" s="1062">
        <f t="shared" si="13"/>
        <v>0</v>
      </c>
      <c r="W31" s="1097"/>
      <c r="X31" s="1064"/>
      <c r="Y31" s="1062">
        <f>IF('37部門取引基本表'!AQ27&lt;0,0,'37部門取引基本表'!AQ27)</f>
        <v>22751.095621429275</v>
      </c>
      <c r="Z31" s="1065">
        <f t="shared" si="14"/>
        <v>1.2313552590636616E-2</v>
      </c>
      <c r="AA31" s="1066">
        <f t="shared" si="15"/>
        <v>0</v>
      </c>
      <c r="AB31" s="1067">
        <v>1</v>
      </c>
      <c r="AC31" s="1060">
        <f t="shared" si="16"/>
        <v>0</v>
      </c>
      <c r="AD31" s="1068">
        <v>0</v>
      </c>
      <c r="AE31" s="1069">
        <f t="shared" si="17"/>
        <v>0.12041153119935774</v>
      </c>
      <c r="AF31" s="1070">
        <f t="shared" si="18"/>
        <v>0</v>
      </c>
      <c r="AG31" s="1097"/>
      <c r="AH31" s="1071"/>
      <c r="AI31" s="1072">
        <f t="shared" si="19"/>
        <v>1.2313552590636616E-2</v>
      </c>
      <c r="AJ31" s="1073">
        <f t="shared" si="20"/>
        <v>0</v>
      </c>
      <c r="AK31" s="1074">
        <v>1</v>
      </c>
      <c r="AL31" s="1075">
        <f t="shared" si="21"/>
        <v>0</v>
      </c>
      <c r="AM31" s="1076">
        <v>0</v>
      </c>
      <c r="AN31" s="1069">
        <f t="shared" si="22"/>
        <v>0</v>
      </c>
      <c r="AO31" s="1077">
        <f t="shared" si="23"/>
        <v>0</v>
      </c>
      <c r="AP31" s="1078">
        <f t="shared" si="3"/>
        <v>0</v>
      </c>
      <c r="AQ31" s="1079">
        <f t="shared" si="24"/>
        <v>0</v>
      </c>
      <c r="AR31" s="1080"/>
      <c r="AS31" s="1080"/>
      <c r="AT31" s="1090" t="s">
        <v>122</v>
      </c>
      <c r="AU31" s="1091" t="s">
        <v>123</v>
      </c>
      <c r="AV31" s="1092">
        <f t="shared" si="4"/>
        <v>0</v>
      </c>
      <c r="AW31" s="1093">
        <f t="shared" si="5"/>
        <v>0</v>
      </c>
      <c r="AX31" s="1094">
        <f t="shared" si="6"/>
        <v>0</v>
      </c>
      <c r="AY31" s="1095">
        <f t="shared" si="7"/>
        <v>0</v>
      </c>
      <c r="AZ31" s="1096">
        <f>AQ31*'37部門取引基本表'!BG27</f>
        <v>0</v>
      </c>
      <c r="BA31" s="1096">
        <f>AQ31*'37部門取引基本表'!BH27</f>
        <v>0</v>
      </c>
      <c r="BB31" s="1096">
        <f>AQ31*'37部門取引基本表'!BI27</f>
        <v>0</v>
      </c>
      <c r="BC31" s="1096">
        <f>AQ31*'37部門取引基本表'!BJ27</f>
        <v>0</v>
      </c>
      <c r="BD31" s="1096">
        <f>市税収効果!S30</f>
        <v>0</v>
      </c>
      <c r="BE31" s="1088"/>
      <c r="BF31" s="1088"/>
      <c r="BG31" s="1088"/>
      <c r="BH31" s="1089"/>
      <c r="BI31" s="1089"/>
      <c r="BJ31" s="1089"/>
      <c r="BK31" s="1088"/>
      <c r="BL31" s="1088"/>
      <c r="BM31" s="1088"/>
      <c r="BN31" s="1088"/>
      <c r="BO31" s="1088"/>
      <c r="BP31" s="1088"/>
      <c r="BQ31" s="1088"/>
      <c r="BR31" s="1088"/>
      <c r="BS31" s="1088"/>
      <c r="BT31" s="1088"/>
      <c r="BU31" s="1088"/>
      <c r="BV31" s="1088"/>
      <c r="BW31" s="1088"/>
      <c r="BX31" s="1088"/>
      <c r="BY31" s="1088"/>
      <c r="BZ31" s="1088"/>
      <c r="CA31" s="1088"/>
      <c r="CB31" s="1088"/>
      <c r="CC31" s="1088"/>
      <c r="CD31" s="1088"/>
      <c r="CE31" s="1088"/>
      <c r="CF31" s="1088"/>
      <c r="CG31" s="1088"/>
      <c r="CH31" s="1088"/>
      <c r="CI31" s="1088"/>
      <c r="CJ31" s="1088"/>
      <c r="CK31" s="1088"/>
      <c r="CL31" s="1088"/>
      <c r="CM31" s="1088"/>
      <c r="CN31" s="1088"/>
      <c r="CO31" s="1088"/>
      <c r="CP31" s="1088"/>
      <c r="CQ31" s="1088"/>
      <c r="CR31" s="1088"/>
      <c r="CS31" s="1088"/>
      <c r="CT31" s="1088"/>
      <c r="CU31" s="1088"/>
      <c r="CV31" s="1088"/>
      <c r="CW31" s="1088"/>
      <c r="CX31" s="1088"/>
      <c r="CY31" s="1088"/>
      <c r="CZ31" s="1088"/>
      <c r="DA31" s="1088"/>
      <c r="DB31" s="1088"/>
      <c r="DC31" s="1088"/>
      <c r="DD31" s="1088"/>
      <c r="DE31" s="1088"/>
      <c r="DF31" s="1088"/>
      <c r="DG31" s="1088"/>
      <c r="DH31" s="1088"/>
      <c r="DI31" s="1088"/>
      <c r="DJ31" s="1088"/>
      <c r="DK31" s="1088"/>
      <c r="DL31" s="1088"/>
      <c r="DM31" s="1088"/>
      <c r="DN31" s="1088"/>
      <c r="DO31" s="1088"/>
      <c r="DP31" s="1088"/>
      <c r="DQ31" s="1088"/>
      <c r="DR31" s="1088"/>
      <c r="DS31" s="1088"/>
      <c r="DT31" s="1088"/>
      <c r="DU31" s="1088"/>
      <c r="DV31" s="1088"/>
      <c r="DW31" s="1088"/>
      <c r="DX31" s="1088"/>
      <c r="DY31" s="1088"/>
      <c r="DZ31" s="1088"/>
      <c r="EA31" s="1088"/>
      <c r="EB31" s="1088"/>
      <c r="EC31" s="1088"/>
      <c r="ED31" s="1088"/>
      <c r="EE31" s="1088"/>
      <c r="EF31" s="1088"/>
      <c r="EG31" s="1088"/>
      <c r="EH31" s="1088"/>
      <c r="EI31" s="1088"/>
      <c r="EJ31" s="1088"/>
      <c r="EK31" s="1088"/>
      <c r="EL31" s="1088"/>
      <c r="EM31" s="1088"/>
      <c r="EN31" s="1088"/>
      <c r="EO31" s="1088"/>
      <c r="EP31" s="1088"/>
      <c r="EQ31" s="1088"/>
      <c r="ER31" s="1088"/>
      <c r="ES31" s="1088"/>
      <c r="ET31" s="1088"/>
      <c r="EU31" s="1088"/>
      <c r="EV31" s="1088"/>
      <c r="EW31" s="1088"/>
      <c r="EX31" s="1088"/>
      <c r="EY31" s="1088"/>
      <c r="EZ31" s="1088"/>
      <c r="FA31" s="1088"/>
      <c r="FB31" s="1088"/>
      <c r="FC31" s="1088"/>
      <c r="FD31" s="1088"/>
      <c r="FE31" s="1088"/>
      <c r="FF31" s="1088"/>
      <c r="FG31" s="1088"/>
      <c r="FH31" s="1088"/>
      <c r="FI31" s="1088"/>
      <c r="FJ31" s="1088"/>
      <c r="FK31" s="1088"/>
      <c r="FL31" s="1088"/>
      <c r="FM31" s="1088"/>
      <c r="FN31" s="1088"/>
      <c r="FO31" s="1088"/>
      <c r="FP31" s="1088"/>
      <c r="FQ31" s="1088"/>
      <c r="FR31" s="1088"/>
      <c r="FS31" s="1088"/>
      <c r="FT31" s="1088"/>
      <c r="FU31" s="1088"/>
      <c r="FV31" s="1088"/>
      <c r="FW31" s="1088"/>
      <c r="FX31" s="1088"/>
      <c r="FY31" s="1088"/>
      <c r="FZ31" s="1088"/>
      <c r="GA31" s="1088"/>
      <c r="GB31" s="1088"/>
      <c r="GC31" s="1088"/>
      <c r="GD31" s="1088"/>
      <c r="GE31" s="1088"/>
      <c r="GF31" s="1088"/>
      <c r="GG31" s="1088"/>
      <c r="GH31" s="1088"/>
      <c r="GI31" s="1088"/>
      <c r="GJ31" s="1088"/>
      <c r="GK31" s="1088"/>
      <c r="GL31" s="1088"/>
      <c r="GM31" s="1088"/>
      <c r="GN31" s="1088"/>
      <c r="GO31" s="1088"/>
      <c r="GP31" s="1088"/>
      <c r="GQ31" s="1088"/>
      <c r="GR31" s="1088"/>
      <c r="GS31" s="1088"/>
      <c r="GT31" s="1088"/>
      <c r="GU31" s="1088"/>
      <c r="GV31" s="1088"/>
      <c r="GW31" s="1088"/>
      <c r="GX31" s="1088"/>
      <c r="GY31" s="1088"/>
      <c r="GZ31" s="1088"/>
      <c r="HA31" s="1088"/>
      <c r="HB31" s="1088"/>
      <c r="HC31" s="1088"/>
      <c r="HD31" s="1088"/>
      <c r="HE31" s="1088"/>
      <c r="HF31" s="1088"/>
    </row>
    <row r="32" spans="2:214" ht="15.95" customHeight="1">
      <c r="B32" s="1045" t="s">
        <v>124</v>
      </c>
      <c r="C32" s="1046" t="s">
        <v>125</v>
      </c>
      <c r="D32" s="1047">
        <f>' 経済波及効果 【 入力・結果シート 】 '!G45</f>
        <v>0</v>
      </c>
      <c r="E32" s="1048">
        <f>' 経済波及効果 【 入力・結果シート 】 '!H45</f>
        <v>0</v>
      </c>
      <c r="F32" s="1049">
        <v>0</v>
      </c>
      <c r="G32" s="1050">
        <f t="shared" si="8"/>
        <v>0</v>
      </c>
      <c r="H32" s="1050">
        <f t="shared" si="9"/>
        <v>0</v>
      </c>
      <c r="I32" s="1051">
        <v>0</v>
      </c>
      <c r="J32" s="1052">
        <f t="shared" si="10"/>
        <v>0</v>
      </c>
      <c r="K32" s="1053">
        <f t="shared" si="11"/>
        <v>0</v>
      </c>
      <c r="L32" s="1047">
        <f t="shared" si="12"/>
        <v>0</v>
      </c>
      <c r="M32" s="1048">
        <f t="shared" si="0"/>
        <v>0</v>
      </c>
      <c r="N32" s="1054">
        <v>1</v>
      </c>
      <c r="O32" s="1055">
        <v>0.99999999999999989</v>
      </c>
      <c r="P32" s="1056">
        <f t="shared" si="25"/>
        <v>0</v>
      </c>
      <c r="Q32" s="1057">
        <f t="shared" si="25"/>
        <v>0</v>
      </c>
      <c r="R32" s="1058">
        <f t="shared" si="1"/>
        <v>0</v>
      </c>
      <c r="S32" s="1059">
        <f t="shared" si="2"/>
        <v>0</v>
      </c>
      <c r="T32" s="1060">
        <v>0</v>
      </c>
      <c r="U32" s="1061">
        <f>'37部門取引基本表'!BL28</f>
        <v>0.48026235411375112</v>
      </c>
      <c r="V32" s="1062">
        <f t="shared" si="13"/>
        <v>0</v>
      </c>
      <c r="W32" s="1097"/>
      <c r="X32" s="1064"/>
      <c r="Y32" s="1062">
        <f>IF('37部門取引基本表'!AQ28&lt;0,0,'37部門取引基本表'!AQ28)</f>
        <v>1314.6414262039939</v>
      </c>
      <c r="Z32" s="1065">
        <f t="shared" si="14"/>
        <v>7.1152205628923653E-4</v>
      </c>
      <c r="AA32" s="1066">
        <f t="shared" si="15"/>
        <v>0</v>
      </c>
      <c r="AB32" s="1067">
        <v>0.99999999999999989</v>
      </c>
      <c r="AC32" s="1060">
        <f t="shared" si="16"/>
        <v>0</v>
      </c>
      <c r="AD32" s="1068">
        <v>0</v>
      </c>
      <c r="AE32" s="1069">
        <f t="shared" si="17"/>
        <v>0.48026235411375112</v>
      </c>
      <c r="AF32" s="1070">
        <f t="shared" si="18"/>
        <v>0</v>
      </c>
      <c r="AG32" s="1097"/>
      <c r="AH32" s="1071"/>
      <c r="AI32" s="1072">
        <f t="shared" si="19"/>
        <v>7.1152205628923653E-4</v>
      </c>
      <c r="AJ32" s="1073">
        <f t="shared" si="20"/>
        <v>0</v>
      </c>
      <c r="AK32" s="1074">
        <v>0.99999999999999989</v>
      </c>
      <c r="AL32" s="1075">
        <f t="shared" si="21"/>
        <v>0</v>
      </c>
      <c r="AM32" s="1076">
        <v>0</v>
      </c>
      <c r="AN32" s="1069">
        <f t="shared" si="22"/>
        <v>0</v>
      </c>
      <c r="AO32" s="1077">
        <f t="shared" si="23"/>
        <v>0</v>
      </c>
      <c r="AP32" s="1078">
        <f t="shared" si="3"/>
        <v>0</v>
      </c>
      <c r="AQ32" s="1079">
        <f t="shared" si="24"/>
        <v>0</v>
      </c>
      <c r="AR32" s="1080"/>
      <c r="AS32" s="1080"/>
      <c r="AT32" s="1090" t="s">
        <v>124</v>
      </c>
      <c r="AU32" s="1091" t="s">
        <v>125</v>
      </c>
      <c r="AV32" s="1092">
        <f t="shared" si="4"/>
        <v>0</v>
      </c>
      <c r="AW32" s="1093">
        <f t="shared" si="5"/>
        <v>0</v>
      </c>
      <c r="AX32" s="1094">
        <f t="shared" si="6"/>
        <v>0</v>
      </c>
      <c r="AY32" s="1095">
        <f t="shared" si="7"/>
        <v>0</v>
      </c>
      <c r="AZ32" s="1096">
        <f>AQ32*'37部門取引基本表'!BG28</f>
        <v>0</v>
      </c>
      <c r="BA32" s="1096">
        <f>AQ32*'37部門取引基本表'!BH28</f>
        <v>0</v>
      </c>
      <c r="BB32" s="1096">
        <f>AQ32*'37部門取引基本表'!BI28</f>
        <v>0</v>
      </c>
      <c r="BC32" s="1096">
        <f>AQ32*'37部門取引基本表'!BJ28</f>
        <v>0</v>
      </c>
      <c r="BD32" s="1096">
        <f>市税収効果!S31</f>
        <v>0</v>
      </c>
      <c r="BE32" s="1088"/>
      <c r="BF32" s="1088"/>
      <c r="BG32" s="1088"/>
      <c r="BH32" s="1089"/>
      <c r="BI32" s="1089"/>
      <c r="BJ32" s="1089"/>
      <c r="BK32" s="1088"/>
      <c r="BL32" s="1088"/>
      <c r="BM32" s="1088"/>
      <c r="BN32" s="1088"/>
      <c r="BO32" s="1088"/>
      <c r="BP32" s="1088"/>
      <c r="BQ32" s="1088"/>
      <c r="BR32" s="1088"/>
      <c r="BS32" s="1088"/>
      <c r="BT32" s="1088"/>
      <c r="BU32" s="1088"/>
      <c r="BV32" s="1088"/>
      <c r="BW32" s="1088"/>
      <c r="BX32" s="1088"/>
      <c r="BY32" s="1088"/>
      <c r="BZ32" s="1088"/>
      <c r="CA32" s="1088"/>
      <c r="CB32" s="1088"/>
      <c r="CC32" s="1088"/>
      <c r="CD32" s="1088"/>
      <c r="CE32" s="1088"/>
      <c r="CF32" s="1088"/>
      <c r="CG32" s="1088"/>
      <c r="CH32" s="1088"/>
      <c r="CI32" s="1088"/>
      <c r="CJ32" s="1088"/>
      <c r="CK32" s="1088"/>
      <c r="CL32" s="1088"/>
      <c r="CM32" s="1088"/>
      <c r="CN32" s="1088"/>
      <c r="CO32" s="1088"/>
      <c r="CP32" s="1088"/>
      <c r="CQ32" s="1088"/>
      <c r="CR32" s="1088"/>
      <c r="CS32" s="1088"/>
      <c r="CT32" s="1088"/>
      <c r="CU32" s="1088"/>
      <c r="CV32" s="1088"/>
      <c r="CW32" s="1088"/>
      <c r="CX32" s="1088"/>
      <c r="CY32" s="1088"/>
      <c r="CZ32" s="1088"/>
      <c r="DA32" s="1088"/>
      <c r="DB32" s="1088"/>
      <c r="DC32" s="1088"/>
      <c r="DD32" s="1088"/>
      <c r="DE32" s="1088"/>
      <c r="DF32" s="1088"/>
      <c r="DG32" s="1088"/>
      <c r="DH32" s="1088"/>
      <c r="DI32" s="1088"/>
      <c r="DJ32" s="1088"/>
      <c r="DK32" s="1088"/>
      <c r="DL32" s="1088"/>
      <c r="DM32" s="1088"/>
      <c r="DN32" s="1088"/>
      <c r="DO32" s="1088"/>
      <c r="DP32" s="1088"/>
      <c r="DQ32" s="1088"/>
      <c r="DR32" s="1088"/>
      <c r="DS32" s="1088"/>
      <c r="DT32" s="1088"/>
      <c r="DU32" s="1088"/>
      <c r="DV32" s="1088"/>
      <c r="DW32" s="1088"/>
      <c r="DX32" s="1088"/>
      <c r="DY32" s="1088"/>
      <c r="DZ32" s="1088"/>
      <c r="EA32" s="1088"/>
      <c r="EB32" s="1088"/>
      <c r="EC32" s="1088"/>
      <c r="ED32" s="1088"/>
      <c r="EE32" s="1088"/>
      <c r="EF32" s="1088"/>
      <c r="EG32" s="1088"/>
      <c r="EH32" s="1088"/>
      <c r="EI32" s="1088"/>
      <c r="EJ32" s="1088"/>
      <c r="EK32" s="1088"/>
      <c r="EL32" s="1088"/>
      <c r="EM32" s="1088"/>
      <c r="EN32" s="1088"/>
      <c r="EO32" s="1088"/>
      <c r="EP32" s="1088"/>
      <c r="EQ32" s="1088"/>
      <c r="ER32" s="1088"/>
      <c r="ES32" s="1088"/>
      <c r="ET32" s="1088"/>
      <c r="EU32" s="1088"/>
      <c r="EV32" s="1088"/>
      <c r="EW32" s="1088"/>
      <c r="EX32" s="1088"/>
      <c r="EY32" s="1088"/>
      <c r="EZ32" s="1088"/>
      <c r="FA32" s="1088"/>
      <c r="FB32" s="1088"/>
      <c r="FC32" s="1088"/>
      <c r="FD32" s="1088"/>
      <c r="FE32" s="1088"/>
      <c r="FF32" s="1088"/>
      <c r="FG32" s="1088"/>
      <c r="FH32" s="1088"/>
      <c r="FI32" s="1088"/>
      <c r="FJ32" s="1088"/>
      <c r="FK32" s="1088"/>
      <c r="FL32" s="1088"/>
      <c r="FM32" s="1088"/>
      <c r="FN32" s="1088"/>
      <c r="FO32" s="1088"/>
      <c r="FP32" s="1088"/>
      <c r="FQ32" s="1088"/>
      <c r="FR32" s="1088"/>
      <c r="FS32" s="1088"/>
      <c r="FT32" s="1088"/>
      <c r="FU32" s="1088"/>
      <c r="FV32" s="1088"/>
      <c r="FW32" s="1088"/>
      <c r="FX32" s="1088"/>
      <c r="FY32" s="1088"/>
      <c r="FZ32" s="1088"/>
      <c r="GA32" s="1088"/>
      <c r="GB32" s="1088"/>
      <c r="GC32" s="1088"/>
      <c r="GD32" s="1088"/>
      <c r="GE32" s="1088"/>
      <c r="GF32" s="1088"/>
      <c r="GG32" s="1088"/>
      <c r="GH32" s="1088"/>
      <c r="GI32" s="1088"/>
      <c r="GJ32" s="1088"/>
      <c r="GK32" s="1088"/>
      <c r="GL32" s="1088"/>
      <c r="GM32" s="1088"/>
      <c r="GN32" s="1088"/>
      <c r="GO32" s="1088"/>
      <c r="GP32" s="1088"/>
      <c r="GQ32" s="1088"/>
      <c r="GR32" s="1088"/>
      <c r="GS32" s="1088"/>
      <c r="GT32" s="1088"/>
      <c r="GU32" s="1088"/>
      <c r="GV32" s="1088"/>
      <c r="GW32" s="1088"/>
      <c r="GX32" s="1088"/>
      <c r="GY32" s="1088"/>
      <c r="GZ32" s="1088"/>
      <c r="HA32" s="1088"/>
      <c r="HB32" s="1088"/>
      <c r="HC32" s="1088"/>
      <c r="HD32" s="1088"/>
      <c r="HE32" s="1088"/>
      <c r="HF32" s="1088"/>
    </row>
    <row r="33" spans="2:214" ht="15.95" customHeight="1">
      <c r="B33" s="1045" t="s">
        <v>126</v>
      </c>
      <c r="C33" s="1046" t="s">
        <v>12</v>
      </c>
      <c r="D33" s="1047">
        <f>' 経済波及効果 【 入力・結果シート 】 '!G46</f>
        <v>0</v>
      </c>
      <c r="E33" s="1048">
        <f>' 経済波及効果 【 入力・結果シート 】 '!H46</f>
        <v>0</v>
      </c>
      <c r="F33" s="1098"/>
      <c r="G33" s="1099">
        <f>D33</f>
        <v>0</v>
      </c>
      <c r="H33" s="1099">
        <f>E33</f>
        <v>0</v>
      </c>
      <c r="I33" s="1051">
        <v>0</v>
      </c>
      <c r="J33" s="1052">
        <f t="shared" si="10"/>
        <v>0</v>
      </c>
      <c r="K33" s="1053">
        <f t="shared" si="11"/>
        <v>0</v>
      </c>
      <c r="L33" s="1047">
        <f>G8</f>
        <v>0</v>
      </c>
      <c r="M33" s="1048">
        <f>H8</f>
        <v>0</v>
      </c>
      <c r="N33" s="1054">
        <v>1</v>
      </c>
      <c r="O33" s="1055">
        <v>0.67282231642670065</v>
      </c>
      <c r="P33" s="1056">
        <f t="shared" si="25"/>
        <v>0</v>
      </c>
      <c r="Q33" s="1057">
        <f t="shared" si="25"/>
        <v>0</v>
      </c>
      <c r="R33" s="1058">
        <f t="shared" si="1"/>
        <v>0</v>
      </c>
      <c r="S33" s="1059">
        <f t="shared" si="2"/>
        <v>0</v>
      </c>
      <c r="T33" s="1060">
        <v>0</v>
      </c>
      <c r="U33" s="1061">
        <f>'37部門取引基本表'!BL29</f>
        <v>0.40625781222556073</v>
      </c>
      <c r="V33" s="1062">
        <f t="shared" si="13"/>
        <v>0</v>
      </c>
      <c r="W33" s="1097"/>
      <c r="X33" s="1064"/>
      <c r="Y33" s="1062">
        <f>IF('37部門取引基本表'!AQ29&lt;0,0,'37部門取引基本表'!AQ29)</f>
        <v>296011.30942501401</v>
      </c>
      <c r="Z33" s="1065">
        <f t="shared" si="14"/>
        <v>0.16020990314835371</v>
      </c>
      <c r="AA33" s="1066">
        <f t="shared" si="15"/>
        <v>0</v>
      </c>
      <c r="AB33" s="1067">
        <v>0.67282231642670065</v>
      </c>
      <c r="AC33" s="1060">
        <f t="shared" si="16"/>
        <v>0</v>
      </c>
      <c r="AD33" s="1068">
        <v>0</v>
      </c>
      <c r="AE33" s="1069">
        <f t="shared" si="17"/>
        <v>0.40625781222556073</v>
      </c>
      <c r="AF33" s="1070">
        <f t="shared" si="18"/>
        <v>0</v>
      </c>
      <c r="AG33" s="1097"/>
      <c r="AH33" s="1071"/>
      <c r="AI33" s="1072">
        <f t="shared" si="19"/>
        <v>0.16020990314835371</v>
      </c>
      <c r="AJ33" s="1073">
        <f t="shared" si="20"/>
        <v>0</v>
      </c>
      <c r="AK33" s="1074">
        <v>0.67282231642670065</v>
      </c>
      <c r="AL33" s="1075">
        <f t="shared" si="21"/>
        <v>0</v>
      </c>
      <c r="AM33" s="1076">
        <v>0</v>
      </c>
      <c r="AN33" s="1069">
        <f t="shared" si="22"/>
        <v>0</v>
      </c>
      <c r="AO33" s="1077">
        <f t="shared" si="23"/>
        <v>0</v>
      </c>
      <c r="AP33" s="1078">
        <f t="shared" si="3"/>
        <v>0</v>
      </c>
      <c r="AQ33" s="1079">
        <f t="shared" si="24"/>
        <v>0</v>
      </c>
      <c r="AR33" s="1080"/>
      <c r="AS33" s="1080"/>
      <c r="AT33" s="1090" t="s">
        <v>126</v>
      </c>
      <c r="AU33" s="1091" t="s">
        <v>12</v>
      </c>
      <c r="AV33" s="1092">
        <f t="shared" si="4"/>
        <v>0</v>
      </c>
      <c r="AW33" s="1093">
        <f t="shared" si="5"/>
        <v>0</v>
      </c>
      <c r="AX33" s="1094">
        <f t="shared" si="6"/>
        <v>0</v>
      </c>
      <c r="AY33" s="1095">
        <f t="shared" si="7"/>
        <v>0</v>
      </c>
      <c r="AZ33" s="1096">
        <f>AQ33*'37部門取引基本表'!BG29</f>
        <v>0</v>
      </c>
      <c r="BA33" s="1096">
        <f>AQ33*'37部門取引基本表'!BH29</f>
        <v>0</v>
      </c>
      <c r="BB33" s="1096">
        <f>AQ33*'37部門取引基本表'!BI29</f>
        <v>0</v>
      </c>
      <c r="BC33" s="1096">
        <f>AQ33*'37部門取引基本表'!BJ29</f>
        <v>0</v>
      </c>
      <c r="BD33" s="1096">
        <f>市税収効果!S32</f>
        <v>0</v>
      </c>
      <c r="BE33" s="1088"/>
      <c r="BF33" s="1088"/>
      <c r="BG33" s="1088"/>
      <c r="BH33" s="1089"/>
      <c r="BI33" s="1089"/>
      <c r="BJ33" s="1089"/>
      <c r="BK33" s="1088"/>
      <c r="BL33" s="1088"/>
      <c r="BM33" s="1088"/>
      <c r="BN33" s="1088"/>
      <c r="BO33" s="1088"/>
      <c r="BP33" s="1088"/>
      <c r="BQ33" s="1088"/>
      <c r="BR33" s="1088"/>
      <c r="BS33" s="1088"/>
      <c r="BT33" s="1088"/>
      <c r="BU33" s="1088"/>
      <c r="BV33" s="1088"/>
      <c r="BW33" s="1088"/>
      <c r="BX33" s="1088"/>
      <c r="BY33" s="1088"/>
      <c r="BZ33" s="1088"/>
      <c r="CA33" s="1088"/>
      <c r="CB33" s="1088"/>
      <c r="CC33" s="1088"/>
      <c r="CD33" s="1088"/>
      <c r="CE33" s="1088"/>
      <c r="CF33" s="1088"/>
      <c r="CG33" s="1088"/>
      <c r="CH33" s="1088"/>
      <c r="CI33" s="1088"/>
      <c r="CJ33" s="1088"/>
      <c r="CK33" s="1088"/>
      <c r="CL33" s="1088"/>
      <c r="CM33" s="1088"/>
      <c r="CN33" s="1088"/>
      <c r="CO33" s="1088"/>
      <c r="CP33" s="1088"/>
      <c r="CQ33" s="1088"/>
      <c r="CR33" s="1088"/>
      <c r="CS33" s="1088"/>
      <c r="CT33" s="1088"/>
      <c r="CU33" s="1088"/>
      <c r="CV33" s="1088"/>
      <c r="CW33" s="1088"/>
      <c r="CX33" s="1088"/>
      <c r="CY33" s="1088"/>
      <c r="CZ33" s="1088"/>
      <c r="DA33" s="1088"/>
      <c r="DB33" s="1088"/>
      <c r="DC33" s="1088"/>
      <c r="DD33" s="1088"/>
      <c r="DE33" s="1088"/>
      <c r="DF33" s="1088"/>
      <c r="DG33" s="1088"/>
      <c r="DH33" s="1088"/>
      <c r="DI33" s="1088"/>
      <c r="DJ33" s="1088"/>
      <c r="DK33" s="1088"/>
      <c r="DL33" s="1088"/>
      <c r="DM33" s="1088"/>
      <c r="DN33" s="1088"/>
      <c r="DO33" s="1088"/>
      <c r="DP33" s="1088"/>
      <c r="DQ33" s="1088"/>
      <c r="DR33" s="1088"/>
      <c r="DS33" s="1088"/>
      <c r="DT33" s="1088"/>
      <c r="DU33" s="1088"/>
      <c r="DV33" s="1088"/>
      <c r="DW33" s="1088"/>
      <c r="DX33" s="1088"/>
      <c r="DY33" s="1088"/>
      <c r="DZ33" s="1088"/>
      <c r="EA33" s="1088"/>
      <c r="EB33" s="1088"/>
      <c r="EC33" s="1088"/>
      <c r="ED33" s="1088"/>
      <c r="EE33" s="1088"/>
      <c r="EF33" s="1088"/>
      <c r="EG33" s="1088"/>
      <c r="EH33" s="1088"/>
      <c r="EI33" s="1088"/>
      <c r="EJ33" s="1088"/>
      <c r="EK33" s="1088"/>
      <c r="EL33" s="1088"/>
      <c r="EM33" s="1088"/>
      <c r="EN33" s="1088"/>
      <c r="EO33" s="1088"/>
      <c r="EP33" s="1088"/>
      <c r="EQ33" s="1088"/>
      <c r="ER33" s="1088"/>
      <c r="ES33" s="1088"/>
      <c r="ET33" s="1088"/>
      <c r="EU33" s="1088"/>
      <c r="EV33" s="1088"/>
      <c r="EW33" s="1088"/>
      <c r="EX33" s="1088"/>
      <c r="EY33" s="1088"/>
      <c r="EZ33" s="1088"/>
      <c r="FA33" s="1088"/>
      <c r="FB33" s="1088"/>
      <c r="FC33" s="1088"/>
      <c r="FD33" s="1088"/>
      <c r="FE33" s="1088"/>
      <c r="FF33" s="1088"/>
      <c r="FG33" s="1088"/>
      <c r="FH33" s="1088"/>
      <c r="FI33" s="1088"/>
      <c r="FJ33" s="1088"/>
      <c r="FK33" s="1088"/>
      <c r="FL33" s="1088"/>
      <c r="FM33" s="1088"/>
      <c r="FN33" s="1088"/>
      <c r="FO33" s="1088"/>
      <c r="FP33" s="1088"/>
      <c r="FQ33" s="1088"/>
      <c r="FR33" s="1088"/>
      <c r="FS33" s="1088"/>
      <c r="FT33" s="1088"/>
      <c r="FU33" s="1088"/>
      <c r="FV33" s="1088"/>
      <c r="FW33" s="1088"/>
      <c r="FX33" s="1088"/>
      <c r="FY33" s="1088"/>
      <c r="FZ33" s="1088"/>
      <c r="GA33" s="1088"/>
      <c r="GB33" s="1088"/>
      <c r="GC33" s="1088"/>
      <c r="GD33" s="1088"/>
      <c r="GE33" s="1088"/>
      <c r="GF33" s="1088"/>
      <c r="GG33" s="1088"/>
      <c r="GH33" s="1088"/>
      <c r="GI33" s="1088"/>
      <c r="GJ33" s="1088"/>
      <c r="GK33" s="1088"/>
      <c r="GL33" s="1088"/>
      <c r="GM33" s="1088"/>
      <c r="GN33" s="1088"/>
      <c r="GO33" s="1088"/>
      <c r="GP33" s="1088"/>
      <c r="GQ33" s="1088"/>
      <c r="GR33" s="1088"/>
      <c r="GS33" s="1088"/>
      <c r="GT33" s="1088"/>
      <c r="GU33" s="1088"/>
      <c r="GV33" s="1088"/>
      <c r="GW33" s="1088"/>
      <c r="GX33" s="1088"/>
      <c r="GY33" s="1088"/>
      <c r="GZ33" s="1088"/>
      <c r="HA33" s="1088"/>
      <c r="HB33" s="1088"/>
      <c r="HC33" s="1088"/>
      <c r="HD33" s="1088"/>
      <c r="HE33" s="1088"/>
      <c r="HF33" s="1088"/>
    </row>
    <row r="34" spans="2:214" ht="15.95" customHeight="1">
      <c r="B34" s="1045" t="s">
        <v>127</v>
      </c>
      <c r="C34" s="1046" t="s">
        <v>13</v>
      </c>
      <c r="D34" s="1047">
        <f>' 経済波及効果 【 入力・結果シート 】 '!G47</f>
        <v>0</v>
      </c>
      <c r="E34" s="1048">
        <f>' 経済波及効果 【 入力・結果シート 】 '!H47</f>
        <v>0</v>
      </c>
      <c r="F34" s="1049">
        <v>0</v>
      </c>
      <c r="G34" s="1050">
        <f t="shared" si="8"/>
        <v>0</v>
      </c>
      <c r="H34" s="1050">
        <f t="shared" si="9"/>
        <v>0</v>
      </c>
      <c r="I34" s="1051">
        <v>0</v>
      </c>
      <c r="J34" s="1052">
        <f t="shared" si="10"/>
        <v>0</v>
      </c>
      <c r="K34" s="1053">
        <f t="shared" si="11"/>
        <v>0</v>
      </c>
      <c r="L34" s="1047">
        <f t="shared" si="12"/>
        <v>0</v>
      </c>
      <c r="M34" s="1048">
        <f t="shared" si="0"/>
        <v>0</v>
      </c>
      <c r="N34" s="1054">
        <v>1</v>
      </c>
      <c r="O34" s="1055">
        <v>0.90111030240133982</v>
      </c>
      <c r="P34" s="1056">
        <f t="shared" si="25"/>
        <v>0</v>
      </c>
      <c r="Q34" s="1057">
        <f t="shared" si="25"/>
        <v>0</v>
      </c>
      <c r="R34" s="1058">
        <f t="shared" si="1"/>
        <v>0</v>
      </c>
      <c r="S34" s="1059">
        <f t="shared" si="2"/>
        <v>0</v>
      </c>
      <c r="T34" s="1060">
        <v>0</v>
      </c>
      <c r="U34" s="1061">
        <f>'37部門取引基本表'!BL30</f>
        <v>0.31827298808801457</v>
      </c>
      <c r="V34" s="1062">
        <f t="shared" si="13"/>
        <v>0</v>
      </c>
      <c r="W34" s="1097"/>
      <c r="X34" s="1064"/>
      <c r="Y34" s="1062">
        <f>IF('37部門取引基本表'!AQ30&lt;0,0,'37部門取引基本表'!AQ30)</f>
        <v>109261.86499090654</v>
      </c>
      <c r="Z34" s="1065">
        <f t="shared" si="14"/>
        <v>5.9135689247832551E-2</v>
      </c>
      <c r="AA34" s="1066">
        <f t="shared" si="15"/>
        <v>0</v>
      </c>
      <c r="AB34" s="1067">
        <v>0.90111030240133982</v>
      </c>
      <c r="AC34" s="1060">
        <f t="shared" si="16"/>
        <v>0</v>
      </c>
      <c r="AD34" s="1068">
        <v>0</v>
      </c>
      <c r="AE34" s="1069">
        <f t="shared" si="17"/>
        <v>0.31827298808801457</v>
      </c>
      <c r="AF34" s="1070">
        <f t="shared" si="18"/>
        <v>0</v>
      </c>
      <c r="AG34" s="1097"/>
      <c r="AH34" s="1071"/>
      <c r="AI34" s="1072">
        <f t="shared" si="19"/>
        <v>5.9135689247832551E-2</v>
      </c>
      <c r="AJ34" s="1073">
        <f t="shared" si="20"/>
        <v>0</v>
      </c>
      <c r="AK34" s="1074">
        <v>0.90111030240133982</v>
      </c>
      <c r="AL34" s="1075">
        <f t="shared" si="21"/>
        <v>0</v>
      </c>
      <c r="AM34" s="1076">
        <v>0</v>
      </c>
      <c r="AN34" s="1069">
        <f t="shared" si="22"/>
        <v>0</v>
      </c>
      <c r="AO34" s="1077">
        <f t="shared" si="23"/>
        <v>0</v>
      </c>
      <c r="AP34" s="1078">
        <f t="shared" si="3"/>
        <v>0</v>
      </c>
      <c r="AQ34" s="1079">
        <f t="shared" si="24"/>
        <v>0</v>
      </c>
      <c r="AR34" s="1080"/>
      <c r="AS34" s="1080"/>
      <c r="AT34" s="1090" t="s">
        <v>127</v>
      </c>
      <c r="AU34" s="1091" t="s">
        <v>13</v>
      </c>
      <c r="AV34" s="1092">
        <f t="shared" si="4"/>
        <v>0</v>
      </c>
      <c r="AW34" s="1093">
        <f t="shared" si="5"/>
        <v>0</v>
      </c>
      <c r="AX34" s="1094">
        <f t="shared" si="6"/>
        <v>0</v>
      </c>
      <c r="AY34" s="1095">
        <f t="shared" si="7"/>
        <v>0</v>
      </c>
      <c r="AZ34" s="1096">
        <f>AQ34*'37部門取引基本表'!BG30</f>
        <v>0</v>
      </c>
      <c r="BA34" s="1096">
        <f>AQ34*'37部門取引基本表'!BH30</f>
        <v>0</v>
      </c>
      <c r="BB34" s="1096">
        <f>AQ34*'37部門取引基本表'!BI30</f>
        <v>0</v>
      </c>
      <c r="BC34" s="1096">
        <f>AQ34*'37部門取引基本表'!BJ30</f>
        <v>0</v>
      </c>
      <c r="BD34" s="1096">
        <f>市税収効果!S33</f>
        <v>0</v>
      </c>
      <c r="BE34" s="1088"/>
      <c r="BF34" s="1088"/>
      <c r="BG34" s="1088"/>
      <c r="BH34" s="1089"/>
      <c r="BI34" s="1089"/>
      <c r="BJ34" s="1089"/>
      <c r="BK34" s="1088"/>
      <c r="BL34" s="1088"/>
      <c r="BM34" s="1088"/>
      <c r="BN34" s="1088"/>
      <c r="BO34" s="1088"/>
      <c r="BP34" s="1088"/>
      <c r="BQ34" s="1088"/>
      <c r="BR34" s="1088"/>
      <c r="BS34" s="1088"/>
      <c r="BT34" s="1088"/>
      <c r="BU34" s="1088"/>
      <c r="BV34" s="1088"/>
      <c r="BW34" s="1088"/>
      <c r="BX34" s="1088"/>
      <c r="BY34" s="1088"/>
      <c r="BZ34" s="1088"/>
      <c r="CA34" s="1088"/>
      <c r="CB34" s="1088"/>
      <c r="CC34" s="1088"/>
      <c r="CD34" s="1088"/>
      <c r="CE34" s="1088"/>
      <c r="CF34" s="1088"/>
      <c r="CG34" s="1088"/>
      <c r="CH34" s="1088"/>
      <c r="CI34" s="1088"/>
      <c r="CJ34" s="1088"/>
      <c r="CK34" s="1088"/>
      <c r="CL34" s="1088"/>
      <c r="CM34" s="1088"/>
      <c r="CN34" s="1088"/>
      <c r="CO34" s="1088"/>
      <c r="CP34" s="1088"/>
      <c r="CQ34" s="1088"/>
      <c r="CR34" s="1088"/>
      <c r="CS34" s="1088"/>
      <c r="CT34" s="1088"/>
      <c r="CU34" s="1088"/>
      <c r="CV34" s="1088"/>
      <c r="CW34" s="1088"/>
      <c r="CX34" s="1088"/>
      <c r="CY34" s="1088"/>
      <c r="CZ34" s="1088"/>
      <c r="DA34" s="1088"/>
      <c r="DB34" s="1088"/>
      <c r="DC34" s="1088"/>
      <c r="DD34" s="1088"/>
      <c r="DE34" s="1088"/>
      <c r="DF34" s="1088"/>
      <c r="DG34" s="1088"/>
      <c r="DH34" s="1088"/>
      <c r="DI34" s="1088"/>
      <c r="DJ34" s="1088"/>
      <c r="DK34" s="1088"/>
      <c r="DL34" s="1088"/>
      <c r="DM34" s="1088"/>
      <c r="DN34" s="1088"/>
      <c r="DO34" s="1088"/>
      <c r="DP34" s="1088"/>
      <c r="DQ34" s="1088"/>
      <c r="DR34" s="1088"/>
      <c r="DS34" s="1088"/>
      <c r="DT34" s="1088"/>
      <c r="DU34" s="1088"/>
      <c r="DV34" s="1088"/>
      <c r="DW34" s="1088"/>
      <c r="DX34" s="1088"/>
      <c r="DY34" s="1088"/>
      <c r="DZ34" s="1088"/>
      <c r="EA34" s="1088"/>
      <c r="EB34" s="1088"/>
      <c r="EC34" s="1088"/>
      <c r="ED34" s="1088"/>
      <c r="EE34" s="1088"/>
      <c r="EF34" s="1088"/>
      <c r="EG34" s="1088"/>
      <c r="EH34" s="1088"/>
      <c r="EI34" s="1088"/>
      <c r="EJ34" s="1088"/>
      <c r="EK34" s="1088"/>
      <c r="EL34" s="1088"/>
      <c r="EM34" s="1088"/>
      <c r="EN34" s="1088"/>
      <c r="EO34" s="1088"/>
      <c r="EP34" s="1088"/>
      <c r="EQ34" s="1088"/>
      <c r="ER34" s="1088"/>
      <c r="ES34" s="1088"/>
      <c r="ET34" s="1088"/>
      <c r="EU34" s="1088"/>
      <c r="EV34" s="1088"/>
      <c r="EW34" s="1088"/>
      <c r="EX34" s="1088"/>
      <c r="EY34" s="1088"/>
      <c r="EZ34" s="1088"/>
      <c r="FA34" s="1088"/>
      <c r="FB34" s="1088"/>
      <c r="FC34" s="1088"/>
      <c r="FD34" s="1088"/>
      <c r="FE34" s="1088"/>
      <c r="FF34" s="1088"/>
      <c r="FG34" s="1088"/>
      <c r="FH34" s="1088"/>
      <c r="FI34" s="1088"/>
      <c r="FJ34" s="1088"/>
      <c r="FK34" s="1088"/>
      <c r="FL34" s="1088"/>
      <c r="FM34" s="1088"/>
      <c r="FN34" s="1088"/>
      <c r="FO34" s="1088"/>
      <c r="FP34" s="1088"/>
      <c r="FQ34" s="1088"/>
      <c r="FR34" s="1088"/>
      <c r="FS34" s="1088"/>
      <c r="FT34" s="1088"/>
      <c r="FU34" s="1088"/>
      <c r="FV34" s="1088"/>
      <c r="FW34" s="1088"/>
      <c r="FX34" s="1088"/>
      <c r="FY34" s="1088"/>
      <c r="FZ34" s="1088"/>
      <c r="GA34" s="1088"/>
      <c r="GB34" s="1088"/>
      <c r="GC34" s="1088"/>
      <c r="GD34" s="1088"/>
      <c r="GE34" s="1088"/>
      <c r="GF34" s="1088"/>
      <c r="GG34" s="1088"/>
      <c r="GH34" s="1088"/>
      <c r="GI34" s="1088"/>
      <c r="GJ34" s="1088"/>
      <c r="GK34" s="1088"/>
      <c r="GL34" s="1088"/>
      <c r="GM34" s="1088"/>
      <c r="GN34" s="1088"/>
      <c r="GO34" s="1088"/>
      <c r="GP34" s="1088"/>
      <c r="GQ34" s="1088"/>
      <c r="GR34" s="1088"/>
      <c r="GS34" s="1088"/>
      <c r="GT34" s="1088"/>
      <c r="GU34" s="1088"/>
      <c r="GV34" s="1088"/>
      <c r="GW34" s="1088"/>
      <c r="GX34" s="1088"/>
      <c r="GY34" s="1088"/>
      <c r="GZ34" s="1088"/>
      <c r="HA34" s="1088"/>
      <c r="HB34" s="1088"/>
      <c r="HC34" s="1088"/>
      <c r="HD34" s="1088"/>
      <c r="HE34" s="1088"/>
      <c r="HF34" s="1088"/>
    </row>
    <row r="35" spans="2:214" ht="15.95" customHeight="1">
      <c r="B35" s="1045" t="s">
        <v>128</v>
      </c>
      <c r="C35" s="1046" t="s">
        <v>30</v>
      </c>
      <c r="D35" s="1047">
        <f>' 経済波及効果 【 入力・結果シート 】 '!G48</f>
        <v>0</v>
      </c>
      <c r="E35" s="1048">
        <f>' 経済波及効果 【 入力・結果シート 】 '!H48</f>
        <v>0</v>
      </c>
      <c r="F35" s="1049">
        <v>0</v>
      </c>
      <c r="G35" s="1050">
        <f t="shared" si="8"/>
        <v>0</v>
      </c>
      <c r="H35" s="1050">
        <f t="shared" si="9"/>
        <v>0</v>
      </c>
      <c r="I35" s="1051">
        <v>0</v>
      </c>
      <c r="J35" s="1052">
        <f t="shared" si="10"/>
        <v>0</v>
      </c>
      <c r="K35" s="1053">
        <f t="shared" si="11"/>
        <v>0</v>
      </c>
      <c r="L35" s="1047">
        <f t="shared" si="12"/>
        <v>0</v>
      </c>
      <c r="M35" s="1048">
        <f t="shared" si="0"/>
        <v>0</v>
      </c>
      <c r="N35" s="1054">
        <v>1</v>
      </c>
      <c r="O35" s="1055">
        <v>0.99544703430498305</v>
      </c>
      <c r="P35" s="1056">
        <f t="shared" si="25"/>
        <v>0</v>
      </c>
      <c r="Q35" s="1057">
        <f t="shared" si="25"/>
        <v>0</v>
      </c>
      <c r="R35" s="1058">
        <f t="shared" si="1"/>
        <v>0</v>
      </c>
      <c r="S35" s="1059">
        <f t="shared" si="2"/>
        <v>0</v>
      </c>
      <c r="T35" s="1060">
        <v>0</v>
      </c>
      <c r="U35" s="1061">
        <f>'37部門取引基本表'!BL31</f>
        <v>5.2361752033231131E-2</v>
      </c>
      <c r="V35" s="1062">
        <f t="shared" si="13"/>
        <v>0</v>
      </c>
      <c r="W35" s="1097"/>
      <c r="X35" s="1064"/>
      <c r="Y35" s="1062">
        <f>IF('37部門取引基本表'!AQ31&lt;0,0,'37部門取引基本表'!AQ31)</f>
        <v>356131.482449156</v>
      </c>
      <c r="Z35" s="1065">
        <f t="shared" si="14"/>
        <v>0.19274868390024252</v>
      </c>
      <c r="AA35" s="1066">
        <f t="shared" si="15"/>
        <v>0</v>
      </c>
      <c r="AB35" s="1067">
        <v>0.99544703430498305</v>
      </c>
      <c r="AC35" s="1060">
        <f t="shared" si="16"/>
        <v>0</v>
      </c>
      <c r="AD35" s="1068">
        <v>0</v>
      </c>
      <c r="AE35" s="1069">
        <f t="shared" si="17"/>
        <v>5.2361752033231131E-2</v>
      </c>
      <c r="AF35" s="1070">
        <f t="shared" si="18"/>
        <v>0</v>
      </c>
      <c r="AG35" s="1097"/>
      <c r="AH35" s="1071"/>
      <c r="AI35" s="1072">
        <f t="shared" si="19"/>
        <v>0.19274868390024252</v>
      </c>
      <c r="AJ35" s="1073">
        <f t="shared" si="20"/>
        <v>0</v>
      </c>
      <c r="AK35" s="1074">
        <v>0.99544703430498305</v>
      </c>
      <c r="AL35" s="1075">
        <f t="shared" si="21"/>
        <v>0</v>
      </c>
      <c r="AM35" s="1076">
        <v>0</v>
      </c>
      <c r="AN35" s="1069">
        <f t="shared" si="22"/>
        <v>0</v>
      </c>
      <c r="AO35" s="1077">
        <f t="shared" si="23"/>
        <v>0</v>
      </c>
      <c r="AP35" s="1078">
        <f t="shared" si="3"/>
        <v>0</v>
      </c>
      <c r="AQ35" s="1079">
        <f t="shared" si="24"/>
        <v>0</v>
      </c>
      <c r="AR35" s="1080"/>
      <c r="AS35" s="1080"/>
      <c r="AT35" s="1090" t="s">
        <v>128</v>
      </c>
      <c r="AU35" s="1091" t="s">
        <v>30</v>
      </c>
      <c r="AV35" s="1092">
        <f t="shared" si="4"/>
        <v>0</v>
      </c>
      <c r="AW35" s="1093">
        <f t="shared" si="5"/>
        <v>0</v>
      </c>
      <c r="AX35" s="1094">
        <f t="shared" si="6"/>
        <v>0</v>
      </c>
      <c r="AY35" s="1095">
        <f t="shared" si="7"/>
        <v>0</v>
      </c>
      <c r="AZ35" s="1096">
        <f>AQ35*'37部門取引基本表'!BG31</f>
        <v>0</v>
      </c>
      <c r="BA35" s="1096">
        <f>AQ35*'37部門取引基本表'!BH31</f>
        <v>0</v>
      </c>
      <c r="BB35" s="1096">
        <f>AQ35*'37部門取引基本表'!BI31</f>
        <v>0</v>
      </c>
      <c r="BC35" s="1096">
        <f>AQ35*'37部門取引基本表'!BJ31</f>
        <v>0</v>
      </c>
      <c r="BD35" s="1096">
        <f>市税収効果!S34</f>
        <v>0</v>
      </c>
      <c r="BE35" s="1088"/>
      <c r="BF35" s="1088"/>
      <c r="BG35" s="1088"/>
      <c r="BH35" s="1089"/>
      <c r="BI35" s="1089"/>
      <c r="BJ35" s="1089"/>
      <c r="BK35" s="1088"/>
      <c r="BL35" s="1088"/>
      <c r="BM35" s="1088"/>
      <c r="BN35" s="1088"/>
      <c r="BO35" s="1088"/>
      <c r="BP35" s="1088"/>
      <c r="BQ35" s="1088"/>
      <c r="BR35" s="1088"/>
      <c r="BS35" s="1088"/>
      <c r="BT35" s="1088"/>
      <c r="BU35" s="1088"/>
      <c r="BV35" s="1088"/>
      <c r="BW35" s="1088"/>
      <c r="BX35" s="1088"/>
      <c r="BY35" s="1088"/>
      <c r="BZ35" s="1088"/>
      <c r="CA35" s="1088"/>
      <c r="CB35" s="1088"/>
      <c r="CC35" s="1088"/>
      <c r="CD35" s="1088"/>
      <c r="CE35" s="1088"/>
      <c r="CF35" s="1088"/>
      <c r="CG35" s="1088"/>
      <c r="CH35" s="1088"/>
      <c r="CI35" s="1088"/>
      <c r="CJ35" s="1088"/>
      <c r="CK35" s="1088"/>
      <c r="CL35" s="1088"/>
      <c r="CM35" s="1088"/>
      <c r="CN35" s="1088"/>
      <c r="CO35" s="1088"/>
      <c r="CP35" s="1088"/>
      <c r="CQ35" s="1088"/>
      <c r="CR35" s="1088"/>
      <c r="CS35" s="1088"/>
      <c r="CT35" s="1088"/>
      <c r="CU35" s="1088"/>
      <c r="CV35" s="1088"/>
      <c r="CW35" s="1088"/>
      <c r="CX35" s="1088"/>
      <c r="CY35" s="1088"/>
      <c r="CZ35" s="1088"/>
      <c r="DA35" s="1088"/>
      <c r="DB35" s="1088"/>
      <c r="DC35" s="1088"/>
      <c r="DD35" s="1088"/>
      <c r="DE35" s="1088"/>
      <c r="DF35" s="1088"/>
      <c r="DG35" s="1088"/>
      <c r="DH35" s="1088"/>
      <c r="DI35" s="1088"/>
      <c r="DJ35" s="1088"/>
      <c r="DK35" s="1088"/>
      <c r="DL35" s="1088"/>
      <c r="DM35" s="1088"/>
      <c r="DN35" s="1088"/>
      <c r="DO35" s="1088"/>
      <c r="DP35" s="1088"/>
      <c r="DQ35" s="1088"/>
      <c r="DR35" s="1088"/>
      <c r="DS35" s="1088"/>
      <c r="DT35" s="1088"/>
      <c r="DU35" s="1088"/>
      <c r="DV35" s="1088"/>
      <c r="DW35" s="1088"/>
      <c r="DX35" s="1088"/>
      <c r="DY35" s="1088"/>
      <c r="DZ35" s="1088"/>
      <c r="EA35" s="1088"/>
      <c r="EB35" s="1088"/>
      <c r="EC35" s="1088"/>
      <c r="ED35" s="1088"/>
      <c r="EE35" s="1088"/>
      <c r="EF35" s="1088"/>
      <c r="EG35" s="1088"/>
      <c r="EH35" s="1088"/>
      <c r="EI35" s="1088"/>
      <c r="EJ35" s="1088"/>
      <c r="EK35" s="1088"/>
      <c r="EL35" s="1088"/>
      <c r="EM35" s="1088"/>
      <c r="EN35" s="1088"/>
      <c r="EO35" s="1088"/>
      <c r="EP35" s="1088"/>
      <c r="EQ35" s="1088"/>
      <c r="ER35" s="1088"/>
      <c r="ES35" s="1088"/>
      <c r="ET35" s="1088"/>
      <c r="EU35" s="1088"/>
      <c r="EV35" s="1088"/>
      <c r="EW35" s="1088"/>
      <c r="EX35" s="1088"/>
      <c r="EY35" s="1088"/>
      <c r="EZ35" s="1088"/>
      <c r="FA35" s="1088"/>
      <c r="FB35" s="1088"/>
      <c r="FC35" s="1088"/>
      <c r="FD35" s="1088"/>
      <c r="FE35" s="1088"/>
      <c r="FF35" s="1088"/>
      <c r="FG35" s="1088"/>
      <c r="FH35" s="1088"/>
      <c r="FI35" s="1088"/>
      <c r="FJ35" s="1088"/>
      <c r="FK35" s="1088"/>
      <c r="FL35" s="1088"/>
      <c r="FM35" s="1088"/>
      <c r="FN35" s="1088"/>
      <c r="FO35" s="1088"/>
      <c r="FP35" s="1088"/>
      <c r="FQ35" s="1088"/>
      <c r="FR35" s="1088"/>
      <c r="FS35" s="1088"/>
      <c r="FT35" s="1088"/>
      <c r="FU35" s="1088"/>
      <c r="FV35" s="1088"/>
      <c r="FW35" s="1088"/>
      <c r="FX35" s="1088"/>
      <c r="FY35" s="1088"/>
      <c r="FZ35" s="1088"/>
      <c r="GA35" s="1088"/>
      <c r="GB35" s="1088"/>
      <c r="GC35" s="1088"/>
      <c r="GD35" s="1088"/>
      <c r="GE35" s="1088"/>
      <c r="GF35" s="1088"/>
      <c r="GG35" s="1088"/>
      <c r="GH35" s="1088"/>
      <c r="GI35" s="1088"/>
      <c r="GJ35" s="1088"/>
      <c r="GK35" s="1088"/>
      <c r="GL35" s="1088"/>
      <c r="GM35" s="1088"/>
      <c r="GN35" s="1088"/>
      <c r="GO35" s="1088"/>
      <c r="GP35" s="1088"/>
      <c r="GQ35" s="1088"/>
      <c r="GR35" s="1088"/>
      <c r="GS35" s="1088"/>
      <c r="GT35" s="1088"/>
      <c r="GU35" s="1088"/>
      <c r="GV35" s="1088"/>
      <c r="GW35" s="1088"/>
      <c r="GX35" s="1088"/>
      <c r="GY35" s="1088"/>
      <c r="GZ35" s="1088"/>
      <c r="HA35" s="1088"/>
      <c r="HB35" s="1088"/>
      <c r="HC35" s="1088"/>
      <c r="HD35" s="1088"/>
      <c r="HE35" s="1088"/>
      <c r="HF35" s="1088"/>
    </row>
    <row r="36" spans="2:214" ht="15.95" customHeight="1">
      <c r="B36" s="1045" t="s">
        <v>129</v>
      </c>
      <c r="C36" s="1046" t="s">
        <v>70</v>
      </c>
      <c r="D36" s="1047">
        <f>' 経済波及効果 【 入力・結果シート 】 '!G49</f>
        <v>0</v>
      </c>
      <c r="E36" s="1048">
        <f>' 経済波及効果 【 入力・結果シート 】 '!H49</f>
        <v>0</v>
      </c>
      <c r="F36" s="1049">
        <v>0</v>
      </c>
      <c r="G36" s="1050">
        <f t="shared" si="8"/>
        <v>0</v>
      </c>
      <c r="H36" s="1050">
        <f t="shared" si="9"/>
        <v>0</v>
      </c>
      <c r="I36" s="1100"/>
      <c r="J36" s="1101">
        <f>D36</f>
        <v>0</v>
      </c>
      <c r="K36" s="1102">
        <f>E36</f>
        <v>0</v>
      </c>
      <c r="L36" s="1047">
        <f>J8</f>
        <v>0</v>
      </c>
      <c r="M36" s="1048">
        <f>K8</f>
        <v>0</v>
      </c>
      <c r="N36" s="1054">
        <v>1</v>
      </c>
      <c r="O36" s="1055">
        <v>0.58325043988411618</v>
      </c>
      <c r="P36" s="1056">
        <f t="shared" si="25"/>
        <v>0</v>
      </c>
      <c r="Q36" s="1057">
        <f t="shared" si="25"/>
        <v>0</v>
      </c>
      <c r="R36" s="1058">
        <f t="shared" si="1"/>
        <v>0</v>
      </c>
      <c r="S36" s="1059">
        <f t="shared" si="2"/>
        <v>0</v>
      </c>
      <c r="T36" s="1060">
        <v>0</v>
      </c>
      <c r="U36" s="1061">
        <f>'37部門取引基本表'!BL32</f>
        <v>0.29217377001027883</v>
      </c>
      <c r="V36" s="1062">
        <f t="shared" si="13"/>
        <v>0</v>
      </c>
      <c r="W36" s="1097"/>
      <c r="X36" s="1064"/>
      <c r="Y36" s="1062">
        <f>IF('37部門取引基本表'!AQ32&lt;0,0,'37部門取引基本表'!AQ32)</f>
        <v>99915.138364417042</v>
      </c>
      <c r="Z36" s="1065">
        <f t="shared" si="14"/>
        <v>5.4076969800617124E-2</v>
      </c>
      <c r="AA36" s="1066">
        <f t="shared" si="15"/>
        <v>0</v>
      </c>
      <c r="AB36" s="1067">
        <v>0.58325043988411618</v>
      </c>
      <c r="AC36" s="1060">
        <f t="shared" si="16"/>
        <v>0</v>
      </c>
      <c r="AD36" s="1068">
        <v>0</v>
      </c>
      <c r="AE36" s="1069">
        <f t="shared" si="17"/>
        <v>0.29217377001027883</v>
      </c>
      <c r="AF36" s="1070">
        <f t="shared" si="18"/>
        <v>0</v>
      </c>
      <c r="AG36" s="1097"/>
      <c r="AH36" s="1071"/>
      <c r="AI36" s="1072">
        <f t="shared" si="19"/>
        <v>5.4076969800617124E-2</v>
      </c>
      <c r="AJ36" s="1073">
        <f t="shared" si="20"/>
        <v>0</v>
      </c>
      <c r="AK36" s="1074">
        <v>0.58325043988411618</v>
      </c>
      <c r="AL36" s="1075">
        <f t="shared" si="21"/>
        <v>0</v>
      </c>
      <c r="AM36" s="1076">
        <v>0</v>
      </c>
      <c r="AN36" s="1069">
        <f t="shared" si="22"/>
        <v>0</v>
      </c>
      <c r="AO36" s="1077">
        <f t="shared" si="23"/>
        <v>0</v>
      </c>
      <c r="AP36" s="1078">
        <f t="shared" si="3"/>
        <v>0</v>
      </c>
      <c r="AQ36" s="1079">
        <f t="shared" si="24"/>
        <v>0</v>
      </c>
      <c r="AR36" s="1080"/>
      <c r="AS36" s="1080"/>
      <c r="AT36" s="1090" t="s">
        <v>129</v>
      </c>
      <c r="AU36" s="1091" t="s">
        <v>70</v>
      </c>
      <c r="AV36" s="1092">
        <f t="shared" si="4"/>
        <v>0</v>
      </c>
      <c r="AW36" s="1093">
        <f t="shared" si="5"/>
        <v>0</v>
      </c>
      <c r="AX36" s="1094">
        <f t="shared" si="6"/>
        <v>0</v>
      </c>
      <c r="AY36" s="1095">
        <f t="shared" si="7"/>
        <v>0</v>
      </c>
      <c r="AZ36" s="1096">
        <f>AQ36*'37部門取引基本表'!BG32</f>
        <v>0</v>
      </c>
      <c r="BA36" s="1096">
        <f>AQ36*'37部門取引基本表'!BH32</f>
        <v>0</v>
      </c>
      <c r="BB36" s="1096">
        <f>AQ36*'37部門取引基本表'!BI32</f>
        <v>0</v>
      </c>
      <c r="BC36" s="1096">
        <f>AQ36*'37部門取引基本表'!BJ32</f>
        <v>0</v>
      </c>
      <c r="BD36" s="1096">
        <f>市税収効果!S35</f>
        <v>0</v>
      </c>
      <c r="BE36" s="1088"/>
      <c r="BF36" s="1088"/>
      <c r="BG36" s="1088"/>
      <c r="BH36" s="1089"/>
      <c r="BI36" s="1089"/>
      <c r="BJ36" s="1089"/>
      <c r="BK36" s="1088"/>
      <c r="BL36" s="1088"/>
      <c r="BM36" s="1088"/>
      <c r="BN36" s="1088"/>
      <c r="BO36" s="1088"/>
      <c r="BP36" s="1088"/>
      <c r="BQ36" s="1088"/>
      <c r="BR36" s="1088"/>
      <c r="BS36" s="1088"/>
      <c r="BT36" s="1088"/>
      <c r="BU36" s="1088"/>
      <c r="BV36" s="1088"/>
      <c r="BW36" s="1088"/>
      <c r="BX36" s="1088"/>
      <c r="BY36" s="1088"/>
      <c r="BZ36" s="1088"/>
      <c r="CA36" s="1088"/>
      <c r="CB36" s="1088"/>
      <c r="CC36" s="1088"/>
      <c r="CD36" s="1088"/>
      <c r="CE36" s="1088"/>
      <c r="CF36" s="1088"/>
      <c r="CG36" s="1088"/>
      <c r="CH36" s="1088"/>
      <c r="CI36" s="1088"/>
      <c r="CJ36" s="1088"/>
      <c r="CK36" s="1088"/>
      <c r="CL36" s="1088"/>
      <c r="CM36" s="1088"/>
      <c r="CN36" s="1088"/>
      <c r="CO36" s="1088"/>
      <c r="CP36" s="1088"/>
      <c r="CQ36" s="1088"/>
      <c r="CR36" s="1088"/>
      <c r="CS36" s="1088"/>
      <c r="CT36" s="1088"/>
      <c r="CU36" s="1088"/>
      <c r="CV36" s="1088"/>
      <c r="CW36" s="1088"/>
      <c r="CX36" s="1088"/>
      <c r="CY36" s="1088"/>
      <c r="CZ36" s="1088"/>
      <c r="DA36" s="1088"/>
      <c r="DB36" s="1088"/>
      <c r="DC36" s="1088"/>
      <c r="DD36" s="1088"/>
      <c r="DE36" s="1088"/>
      <c r="DF36" s="1088"/>
      <c r="DG36" s="1088"/>
      <c r="DH36" s="1088"/>
      <c r="DI36" s="1088"/>
      <c r="DJ36" s="1088"/>
      <c r="DK36" s="1088"/>
      <c r="DL36" s="1088"/>
      <c r="DM36" s="1088"/>
      <c r="DN36" s="1088"/>
      <c r="DO36" s="1088"/>
      <c r="DP36" s="1088"/>
      <c r="DQ36" s="1088"/>
      <c r="DR36" s="1088"/>
      <c r="DS36" s="1088"/>
      <c r="DT36" s="1088"/>
      <c r="DU36" s="1088"/>
      <c r="DV36" s="1088"/>
      <c r="DW36" s="1088"/>
      <c r="DX36" s="1088"/>
      <c r="DY36" s="1088"/>
      <c r="DZ36" s="1088"/>
      <c r="EA36" s="1088"/>
      <c r="EB36" s="1088"/>
      <c r="EC36" s="1088"/>
      <c r="ED36" s="1088"/>
      <c r="EE36" s="1088"/>
      <c r="EF36" s="1088"/>
      <c r="EG36" s="1088"/>
      <c r="EH36" s="1088"/>
      <c r="EI36" s="1088"/>
      <c r="EJ36" s="1088"/>
      <c r="EK36" s="1088"/>
      <c r="EL36" s="1088"/>
      <c r="EM36" s="1088"/>
      <c r="EN36" s="1088"/>
      <c r="EO36" s="1088"/>
      <c r="EP36" s="1088"/>
      <c r="EQ36" s="1088"/>
      <c r="ER36" s="1088"/>
      <c r="ES36" s="1088"/>
      <c r="ET36" s="1088"/>
      <c r="EU36" s="1088"/>
      <c r="EV36" s="1088"/>
      <c r="EW36" s="1088"/>
      <c r="EX36" s="1088"/>
      <c r="EY36" s="1088"/>
      <c r="EZ36" s="1088"/>
      <c r="FA36" s="1088"/>
      <c r="FB36" s="1088"/>
      <c r="FC36" s="1088"/>
      <c r="FD36" s="1088"/>
      <c r="FE36" s="1088"/>
      <c r="FF36" s="1088"/>
      <c r="FG36" s="1088"/>
      <c r="FH36" s="1088"/>
      <c r="FI36" s="1088"/>
      <c r="FJ36" s="1088"/>
      <c r="FK36" s="1088"/>
      <c r="FL36" s="1088"/>
      <c r="FM36" s="1088"/>
      <c r="FN36" s="1088"/>
      <c r="FO36" s="1088"/>
      <c r="FP36" s="1088"/>
      <c r="FQ36" s="1088"/>
      <c r="FR36" s="1088"/>
      <c r="FS36" s="1088"/>
      <c r="FT36" s="1088"/>
      <c r="FU36" s="1088"/>
      <c r="FV36" s="1088"/>
      <c r="FW36" s="1088"/>
      <c r="FX36" s="1088"/>
      <c r="FY36" s="1088"/>
      <c r="FZ36" s="1088"/>
      <c r="GA36" s="1088"/>
      <c r="GB36" s="1088"/>
      <c r="GC36" s="1088"/>
      <c r="GD36" s="1088"/>
      <c r="GE36" s="1088"/>
      <c r="GF36" s="1088"/>
      <c r="GG36" s="1088"/>
      <c r="GH36" s="1088"/>
      <c r="GI36" s="1088"/>
      <c r="GJ36" s="1088"/>
      <c r="GK36" s="1088"/>
      <c r="GL36" s="1088"/>
      <c r="GM36" s="1088"/>
      <c r="GN36" s="1088"/>
      <c r="GO36" s="1088"/>
      <c r="GP36" s="1088"/>
      <c r="GQ36" s="1088"/>
      <c r="GR36" s="1088"/>
      <c r="GS36" s="1088"/>
      <c r="GT36" s="1088"/>
      <c r="GU36" s="1088"/>
      <c r="GV36" s="1088"/>
      <c r="GW36" s="1088"/>
      <c r="GX36" s="1088"/>
      <c r="GY36" s="1088"/>
      <c r="GZ36" s="1088"/>
      <c r="HA36" s="1088"/>
      <c r="HB36" s="1088"/>
      <c r="HC36" s="1088"/>
      <c r="HD36" s="1088"/>
      <c r="HE36" s="1088"/>
      <c r="HF36" s="1088"/>
    </row>
    <row r="37" spans="2:214" ht="15.95" customHeight="1">
      <c r="B37" s="1045" t="s">
        <v>130</v>
      </c>
      <c r="C37" s="1046" t="s">
        <v>38</v>
      </c>
      <c r="D37" s="1047">
        <f>' 経済波及効果 【 入力・結果シート 】 '!G50</f>
        <v>0</v>
      </c>
      <c r="E37" s="1048">
        <f>' 経済波及効果 【 入力・結果シート 】 '!H50</f>
        <v>0</v>
      </c>
      <c r="F37" s="1049">
        <v>4.1768910156901172E-2</v>
      </c>
      <c r="G37" s="1050">
        <f t="shared" si="8"/>
        <v>0</v>
      </c>
      <c r="H37" s="1050">
        <f t="shared" si="9"/>
        <v>0</v>
      </c>
      <c r="I37" s="1051">
        <v>4.1083551813920855E-3</v>
      </c>
      <c r="J37" s="1052">
        <f t="shared" si="10"/>
        <v>0</v>
      </c>
      <c r="K37" s="1053">
        <f t="shared" si="11"/>
        <v>0</v>
      </c>
      <c r="L37" s="1047">
        <f t="shared" si="12"/>
        <v>0</v>
      </c>
      <c r="M37" s="1048">
        <f t="shared" si="0"/>
        <v>0</v>
      </c>
      <c r="N37" s="1054">
        <v>1</v>
      </c>
      <c r="O37" s="1055">
        <v>0.37995218477963455</v>
      </c>
      <c r="P37" s="1056">
        <f t="shared" si="25"/>
        <v>0</v>
      </c>
      <c r="Q37" s="1057">
        <f t="shared" si="25"/>
        <v>0</v>
      </c>
      <c r="R37" s="1058">
        <f t="shared" si="1"/>
        <v>0</v>
      </c>
      <c r="S37" s="1059">
        <f t="shared" si="2"/>
        <v>0</v>
      </c>
      <c r="T37" s="1060">
        <v>0</v>
      </c>
      <c r="U37" s="1061">
        <f>'37部門取引基本表'!BL33</f>
        <v>0.1561028592881773</v>
      </c>
      <c r="V37" s="1062">
        <f t="shared" si="13"/>
        <v>0</v>
      </c>
      <c r="W37" s="1097"/>
      <c r="X37" s="1064"/>
      <c r="Y37" s="1062">
        <f>IF('37部門取引基本表'!AQ33&lt;0,0,'37部門取引基本表'!AQ33)</f>
        <v>82984.707995243429</v>
      </c>
      <c r="Z37" s="1065">
        <f t="shared" si="14"/>
        <v>4.4913730007603861E-2</v>
      </c>
      <c r="AA37" s="1066">
        <f t="shared" si="15"/>
        <v>0</v>
      </c>
      <c r="AB37" s="1067">
        <v>0.37995218477963455</v>
      </c>
      <c r="AC37" s="1060">
        <f t="shared" si="16"/>
        <v>0</v>
      </c>
      <c r="AD37" s="1068">
        <v>0</v>
      </c>
      <c r="AE37" s="1069">
        <f t="shared" si="17"/>
        <v>0.1561028592881773</v>
      </c>
      <c r="AF37" s="1070">
        <f t="shared" si="18"/>
        <v>0</v>
      </c>
      <c r="AG37" s="1097"/>
      <c r="AH37" s="1071"/>
      <c r="AI37" s="1072">
        <f t="shared" si="19"/>
        <v>4.4913730007603861E-2</v>
      </c>
      <c r="AJ37" s="1073">
        <f t="shared" si="20"/>
        <v>0</v>
      </c>
      <c r="AK37" s="1074">
        <v>0.37995218477963455</v>
      </c>
      <c r="AL37" s="1075">
        <f t="shared" si="21"/>
        <v>0</v>
      </c>
      <c r="AM37" s="1076">
        <v>0</v>
      </c>
      <c r="AN37" s="1069">
        <f t="shared" si="22"/>
        <v>0</v>
      </c>
      <c r="AO37" s="1077">
        <f t="shared" si="23"/>
        <v>0</v>
      </c>
      <c r="AP37" s="1078">
        <f t="shared" si="3"/>
        <v>0</v>
      </c>
      <c r="AQ37" s="1079">
        <f t="shared" si="24"/>
        <v>0</v>
      </c>
      <c r="AR37" s="1080"/>
      <c r="AS37" s="1080"/>
      <c r="AT37" s="1090" t="s">
        <v>130</v>
      </c>
      <c r="AU37" s="1091" t="s">
        <v>38</v>
      </c>
      <c r="AV37" s="1092">
        <f t="shared" si="4"/>
        <v>0</v>
      </c>
      <c r="AW37" s="1093">
        <f t="shared" si="5"/>
        <v>0</v>
      </c>
      <c r="AX37" s="1094">
        <f t="shared" si="6"/>
        <v>0</v>
      </c>
      <c r="AY37" s="1095">
        <f t="shared" si="7"/>
        <v>0</v>
      </c>
      <c r="AZ37" s="1096">
        <f>AQ37*'37部門取引基本表'!BG33</f>
        <v>0</v>
      </c>
      <c r="BA37" s="1096">
        <f>AQ37*'37部門取引基本表'!BH33</f>
        <v>0</v>
      </c>
      <c r="BB37" s="1096">
        <f>AQ37*'37部門取引基本表'!BI33</f>
        <v>0</v>
      </c>
      <c r="BC37" s="1096">
        <f>AQ37*'37部門取引基本表'!BJ33</f>
        <v>0</v>
      </c>
      <c r="BD37" s="1096">
        <f>市税収効果!S36</f>
        <v>0</v>
      </c>
      <c r="BE37" s="1088"/>
      <c r="BF37" s="1088"/>
      <c r="BG37" s="1088"/>
      <c r="BH37" s="1089"/>
      <c r="BI37" s="1089"/>
      <c r="BJ37" s="1089"/>
      <c r="BK37" s="1088"/>
      <c r="BL37" s="1088"/>
      <c r="BM37" s="1088"/>
      <c r="BN37" s="1088"/>
      <c r="BO37" s="1088"/>
      <c r="BP37" s="1088"/>
      <c r="BQ37" s="1088"/>
      <c r="BR37" s="1088"/>
      <c r="BS37" s="1088"/>
      <c r="BT37" s="1088"/>
      <c r="BU37" s="1088"/>
      <c r="BV37" s="1088"/>
      <c r="BW37" s="1088"/>
      <c r="BX37" s="1088"/>
      <c r="BY37" s="1088"/>
      <c r="BZ37" s="1088"/>
      <c r="CA37" s="1088"/>
      <c r="CB37" s="1088"/>
      <c r="CC37" s="1088"/>
      <c r="CD37" s="1088"/>
      <c r="CE37" s="1088"/>
      <c r="CF37" s="1088"/>
      <c r="CG37" s="1088"/>
      <c r="CH37" s="1088"/>
      <c r="CI37" s="1088"/>
      <c r="CJ37" s="1088"/>
      <c r="CK37" s="1088"/>
      <c r="CL37" s="1088"/>
      <c r="CM37" s="1088"/>
      <c r="CN37" s="1088"/>
      <c r="CO37" s="1088"/>
      <c r="CP37" s="1088"/>
      <c r="CQ37" s="1088"/>
      <c r="CR37" s="1088"/>
      <c r="CS37" s="1088"/>
      <c r="CT37" s="1088"/>
      <c r="CU37" s="1088"/>
      <c r="CV37" s="1088"/>
      <c r="CW37" s="1088"/>
      <c r="CX37" s="1088"/>
      <c r="CY37" s="1088"/>
      <c r="CZ37" s="1088"/>
      <c r="DA37" s="1088"/>
      <c r="DB37" s="1088"/>
      <c r="DC37" s="1088"/>
      <c r="DD37" s="1088"/>
      <c r="DE37" s="1088"/>
      <c r="DF37" s="1088"/>
      <c r="DG37" s="1088"/>
      <c r="DH37" s="1088"/>
      <c r="DI37" s="1088"/>
      <c r="DJ37" s="1088"/>
      <c r="DK37" s="1088"/>
      <c r="DL37" s="1088"/>
      <c r="DM37" s="1088"/>
      <c r="DN37" s="1088"/>
      <c r="DO37" s="1088"/>
      <c r="DP37" s="1088"/>
      <c r="DQ37" s="1088"/>
      <c r="DR37" s="1088"/>
      <c r="DS37" s="1088"/>
      <c r="DT37" s="1088"/>
      <c r="DU37" s="1088"/>
      <c r="DV37" s="1088"/>
      <c r="DW37" s="1088"/>
      <c r="DX37" s="1088"/>
      <c r="DY37" s="1088"/>
      <c r="DZ37" s="1088"/>
      <c r="EA37" s="1088"/>
      <c r="EB37" s="1088"/>
      <c r="EC37" s="1088"/>
      <c r="ED37" s="1088"/>
      <c r="EE37" s="1088"/>
      <c r="EF37" s="1088"/>
      <c r="EG37" s="1088"/>
      <c r="EH37" s="1088"/>
      <c r="EI37" s="1088"/>
      <c r="EJ37" s="1088"/>
      <c r="EK37" s="1088"/>
      <c r="EL37" s="1088"/>
      <c r="EM37" s="1088"/>
      <c r="EN37" s="1088"/>
      <c r="EO37" s="1088"/>
      <c r="EP37" s="1088"/>
      <c r="EQ37" s="1088"/>
      <c r="ER37" s="1088"/>
      <c r="ES37" s="1088"/>
      <c r="ET37" s="1088"/>
      <c r="EU37" s="1088"/>
      <c r="EV37" s="1088"/>
      <c r="EW37" s="1088"/>
      <c r="EX37" s="1088"/>
      <c r="EY37" s="1088"/>
      <c r="EZ37" s="1088"/>
      <c r="FA37" s="1088"/>
      <c r="FB37" s="1088"/>
      <c r="FC37" s="1088"/>
      <c r="FD37" s="1088"/>
      <c r="FE37" s="1088"/>
      <c r="FF37" s="1088"/>
      <c r="FG37" s="1088"/>
      <c r="FH37" s="1088"/>
      <c r="FI37" s="1088"/>
      <c r="FJ37" s="1088"/>
      <c r="FK37" s="1088"/>
      <c r="FL37" s="1088"/>
      <c r="FM37" s="1088"/>
      <c r="FN37" s="1088"/>
      <c r="FO37" s="1088"/>
      <c r="FP37" s="1088"/>
      <c r="FQ37" s="1088"/>
      <c r="FR37" s="1088"/>
      <c r="FS37" s="1088"/>
      <c r="FT37" s="1088"/>
      <c r="FU37" s="1088"/>
      <c r="FV37" s="1088"/>
      <c r="FW37" s="1088"/>
      <c r="FX37" s="1088"/>
      <c r="FY37" s="1088"/>
      <c r="FZ37" s="1088"/>
      <c r="GA37" s="1088"/>
      <c r="GB37" s="1088"/>
      <c r="GC37" s="1088"/>
      <c r="GD37" s="1088"/>
      <c r="GE37" s="1088"/>
      <c r="GF37" s="1088"/>
      <c r="GG37" s="1088"/>
      <c r="GH37" s="1088"/>
      <c r="GI37" s="1088"/>
      <c r="GJ37" s="1088"/>
      <c r="GK37" s="1088"/>
      <c r="GL37" s="1088"/>
      <c r="GM37" s="1088"/>
      <c r="GN37" s="1088"/>
      <c r="GO37" s="1088"/>
      <c r="GP37" s="1088"/>
      <c r="GQ37" s="1088"/>
      <c r="GR37" s="1088"/>
      <c r="GS37" s="1088"/>
      <c r="GT37" s="1088"/>
      <c r="GU37" s="1088"/>
      <c r="GV37" s="1088"/>
      <c r="GW37" s="1088"/>
      <c r="GX37" s="1088"/>
      <c r="GY37" s="1088"/>
      <c r="GZ37" s="1088"/>
      <c r="HA37" s="1088"/>
      <c r="HB37" s="1088"/>
      <c r="HC37" s="1088"/>
      <c r="HD37" s="1088"/>
      <c r="HE37" s="1088"/>
      <c r="HF37" s="1088"/>
    </row>
    <row r="38" spans="2:214" ht="15.95" customHeight="1">
      <c r="B38" s="1045" t="s">
        <v>131</v>
      </c>
      <c r="C38" s="1046" t="s">
        <v>14</v>
      </c>
      <c r="D38" s="1047">
        <f>' 経済波及効果 【 入力・結果シート 】 '!G51</f>
        <v>0</v>
      </c>
      <c r="E38" s="1048">
        <f>' 経済波及効果 【 入力・結果シート 】 '!H51</f>
        <v>0</v>
      </c>
      <c r="F38" s="1049">
        <v>0</v>
      </c>
      <c r="G38" s="1050">
        <f t="shared" si="8"/>
        <v>0</v>
      </c>
      <c r="H38" s="1050">
        <f t="shared" si="9"/>
        <v>0</v>
      </c>
      <c r="I38" s="1051">
        <v>0</v>
      </c>
      <c r="J38" s="1052">
        <f t="shared" si="10"/>
        <v>0</v>
      </c>
      <c r="K38" s="1053">
        <f t="shared" si="11"/>
        <v>0</v>
      </c>
      <c r="L38" s="1047">
        <f t="shared" si="12"/>
        <v>0</v>
      </c>
      <c r="M38" s="1048">
        <f t="shared" si="0"/>
        <v>0</v>
      </c>
      <c r="N38" s="1054">
        <v>1</v>
      </c>
      <c r="O38" s="1055">
        <v>1</v>
      </c>
      <c r="P38" s="1056">
        <f t="shared" si="25"/>
        <v>0</v>
      </c>
      <c r="Q38" s="1057">
        <f t="shared" si="25"/>
        <v>0</v>
      </c>
      <c r="R38" s="1058">
        <f t="shared" si="1"/>
        <v>0</v>
      </c>
      <c r="S38" s="1059">
        <f t="shared" si="2"/>
        <v>0</v>
      </c>
      <c r="T38" s="1060">
        <v>0</v>
      </c>
      <c r="U38" s="1061">
        <f>'37部門取引基本表'!BL34</f>
        <v>0.34130805301777678</v>
      </c>
      <c r="V38" s="1062">
        <f t="shared" si="13"/>
        <v>0</v>
      </c>
      <c r="W38" s="1097"/>
      <c r="X38" s="1064"/>
      <c r="Y38" s="1062">
        <f>IF('37部門取引基本表'!AQ34&lt;0,0,'37部門取引基本表'!AQ34)</f>
        <v>5505.325553848862</v>
      </c>
      <c r="Z38" s="1065">
        <f t="shared" si="14"/>
        <v>2.9796418099549481E-3</v>
      </c>
      <c r="AA38" s="1066">
        <f t="shared" si="15"/>
        <v>0</v>
      </c>
      <c r="AB38" s="1067">
        <v>1</v>
      </c>
      <c r="AC38" s="1060">
        <f t="shared" si="16"/>
        <v>0</v>
      </c>
      <c r="AD38" s="1068">
        <v>0</v>
      </c>
      <c r="AE38" s="1069">
        <f t="shared" si="17"/>
        <v>0.34130805301777678</v>
      </c>
      <c r="AF38" s="1070">
        <f t="shared" si="18"/>
        <v>0</v>
      </c>
      <c r="AG38" s="1097"/>
      <c r="AH38" s="1071"/>
      <c r="AI38" s="1072">
        <f t="shared" si="19"/>
        <v>2.9796418099549481E-3</v>
      </c>
      <c r="AJ38" s="1073">
        <f t="shared" si="20"/>
        <v>0</v>
      </c>
      <c r="AK38" s="1074">
        <v>1</v>
      </c>
      <c r="AL38" s="1075">
        <f t="shared" si="21"/>
        <v>0</v>
      </c>
      <c r="AM38" s="1076">
        <v>0</v>
      </c>
      <c r="AN38" s="1069">
        <f t="shared" si="22"/>
        <v>0</v>
      </c>
      <c r="AO38" s="1077">
        <f t="shared" si="23"/>
        <v>0</v>
      </c>
      <c r="AP38" s="1078">
        <f t="shared" si="3"/>
        <v>0</v>
      </c>
      <c r="AQ38" s="1079">
        <f t="shared" si="24"/>
        <v>0</v>
      </c>
      <c r="AR38" s="1080"/>
      <c r="AS38" s="1080"/>
      <c r="AT38" s="1090" t="s">
        <v>131</v>
      </c>
      <c r="AU38" s="1091" t="s">
        <v>14</v>
      </c>
      <c r="AV38" s="1092">
        <f t="shared" si="4"/>
        <v>0</v>
      </c>
      <c r="AW38" s="1093">
        <f t="shared" si="5"/>
        <v>0</v>
      </c>
      <c r="AX38" s="1094">
        <f t="shared" si="6"/>
        <v>0</v>
      </c>
      <c r="AY38" s="1095">
        <f t="shared" si="7"/>
        <v>0</v>
      </c>
      <c r="AZ38" s="1096">
        <f>AQ38*'37部門取引基本表'!BG34</f>
        <v>0</v>
      </c>
      <c r="BA38" s="1096">
        <f>AQ38*'37部門取引基本表'!BH34</f>
        <v>0</v>
      </c>
      <c r="BB38" s="1096">
        <f>AQ38*'37部門取引基本表'!BI34</f>
        <v>0</v>
      </c>
      <c r="BC38" s="1096">
        <f>AQ38*'37部門取引基本表'!BJ34</f>
        <v>0</v>
      </c>
      <c r="BD38" s="1096">
        <f>市税収効果!S37</f>
        <v>0</v>
      </c>
      <c r="BE38" s="1088"/>
      <c r="BF38" s="1088"/>
      <c r="BG38" s="1088"/>
      <c r="BH38" s="1089"/>
      <c r="BI38" s="1089"/>
      <c r="BJ38" s="1089"/>
      <c r="BK38" s="1088"/>
      <c r="BL38" s="1088"/>
      <c r="BM38" s="1088"/>
      <c r="BN38" s="1088"/>
      <c r="BO38" s="1088"/>
      <c r="BP38" s="1088"/>
      <c r="BQ38" s="1088"/>
      <c r="BR38" s="1088"/>
      <c r="BS38" s="1088"/>
      <c r="BT38" s="1088"/>
      <c r="BU38" s="1088"/>
      <c r="BV38" s="1088"/>
      <c r="BW38" s="1088"/>
      <c r="BX38" s="1088"/>
      <c r="BY38" s="1088"/>
      <c r="BZ38" s="1088"/>
      <c r="CA38" s="1088"/>
      <c r="CB38" s="1088"/>
      <c r="CC38" s="1088"/>
      <c r="CD38" s="1088"/>
      <c r="CE38" s="1088"/>
      <c r="CF38" s="1088"/>
      <c r="CG38" s="1088"/>
      <c r="CH38" s="1088"/>
      <c r="CI38" s="1088"/>
      <c r="CJ38" s="1088"/>
      <c r="CK38" s="1088"/>
      <c r="CL38" s="1088"/>
      <c r="CM38" s="1088"/>
      <c r="CN38" s="1088"/>
      <c r="CO38" s="1088"/>
      <c r="CP38" s="1088"/>
      <c r="CQ38" s="1088"/>
      <c r="CR38" s="1088"/>
      <c r="CS38" s="1088"/>
      <c r="CT38" s="1088"/>
      <c r="CU38" s="1088"/>
      <c r="CV38" s="1088"/>
      <c r="CW38" s="1088"/>
      <c r="CX38" s="1088"/>
      <c r="CY38" s="1088"/>
      <c r="CZ38" s="1088"/>
      <c r="DA38" s="1088"/>
      <c r="DB38" s="1088"/>
      <c r="DC38" s="1088"/>
      <c r="DD38" s="1088"/>
      <c r="DE38" s="1088"/>
      <c r="DF38" s="1088"/>
      <c r="DG38" s="1088"/>
      <c r="DH38" s="1088"/>
      <c r="DI38" s="1088"/>
      <c r="DJ38" s="1088"/>
      <c r="DK38" s="1088"/>
      <c r="DL38" s="1088"/>
      <c r="DM38" s="1088"/>
      <c r="DN38" s="1088"/>
      <c r="DO38" s="1088"/>
      <c r="DP38" s="1088"/>
      <c r="DQ38" s="1088"/>
      <c r="DR38" s="1088"/>
      <c r="DS38" s="1088"/>
      <c r="DT38" s="1088"/>
      <c r="DU38" s="1088"/>
      <c r="DV38" s="1088"/>
      <c r="DW38" s="1088"/>
      <c r="DX38" s="1088"/>
      <c r="DY38" s="1088"/>
      <c r="DZ38" s="1088"/>
      <c r="EA38" s="1088"/>
      <c r="EB38" s="1088"/>
      <c r="EC38" s="1088"/>
      <c r="ED38" s="1088"/>
      <c r="EE38" s="1088"/>
      <c r="EF38" s="1088"/>
      <c r="EG38" s="1088"/>
      <c r="EH38" s="1088"/>
      <c r="EI38" s="1088"/>
      <c r="EJ38" s="1088"/>
      <c r="EK38" s="1088"/>
      <c r="EL38" s="1088"/>
      <c r="EM38" s="1088"/>
      <c r="EN38" s="1088"/>
      <c r="EO38" s="1088"/>
      <c r="EP38" s="1088"/>
      <c r="EQ38" s="1088"/>
      <c r="ER38" s="1088"/>
      <c r="ES38" s="1088"/>
      <c r="ET38" s="1088"/>
      <c r="EU38" s="1088"/>
      <c r="EV38" s="1088"/>
      <c r="EW38" s="1088"/>
      <c r="EX38" s="1088"/>
      <c r="EY38" s="1088"/>
      <c r="EZ38" s="1088"/>
      <c r="FA38" s="1088"/>
      <c r="FB38" s="1088"/>
      <c r="FC38" s="1088"/>
      <c r="FD38" s="1088"/>
      <c r="FE38" s="1088"/>
      <c r="FF38" s="1088"/>
      <c r="FG38" s="1088"/>
      <c r="FH38" s="1088"/>
      <c r="FI38" s="1088"/>
      <c r="FJ38" s="1088"/>
      <c r="FK38" s="1088"/>
      <c r="FL38" s="1088"/>
      <c r="FM38" s="1088"/>
      <c r="FN38" s="1088"/>
      <c r="FO38" s="1088"/>
      <c r="FP38" s="1088"/>
      <c r="FQ38" s="1088"/>
      <c r="FR38" s="1088"/>
      <c r="FS38" s="1088"/>
      <c r="FT38" s="1088"/>
      <c r="FU38" s="1088"/>
      <c r="FV38" s="1088"/>
      <c r="FW38" s="1088"/>
      <c r="FX38" s="1088"/>
      <c r="FY38" s="1088"/>
      <c r="FZ38" s="1088"/>
      <c r="GA38" s="1088"/>
      <c r="GB38" s="1088"/>
      <c r="GC38" s="1088"/>
      <c r="GD38" s="1088"/>
      <c r="GE38" s="1088"/>
      <c r="GF38" s="1088"/>
      <c r="GG38" s="1088"/>
      <c r="GH38" s="1088"/>
      <c r="GI38" s="1088"/>
      <c r="GJ38" s="1088"/>
      <c r="GK38" s="1088"/>
      <c r="GL38" s="1088"/>
      <c r="GM38" s="1088"/>
      <c r="GN38" s="1088"/>
      <c r="GO38" s="1088"/>
      <c r="GP38" s="1088"/>
      <c r="GQ38" s="1088"/>
      <c r="GR38" s="1088"/>
      <c r="GS38" s="1088"/>
      <c r="GT38" s="1088"/>
      <c r="GU38" s="1088"/>
      <c r="GV38" s="1088"/>
      <c r="GW38" s="1088"/>
      <c r="GX38" s="1088"/>
      <c r="GY38" s="1088"/>
      <c r="GZ38" s="1088"/>
      <c r="HA38" s="1088"/>
      <c r="HB38" s="1088"/>
      <c r="HC38" s="1088"/>
      <c r="HD38" s="1088"/>
      <c r="HE38" s="1088"/>
      <c r="HF38" s="1088"/>
    </row>
    <row r="39" spans="2:214" ht="15.95" customHeight="1">
      <c r="B39" s="1045" t="s">
        <v>132</v>
      </c>
      <c r="C39" s="1046" t="s">
        <v>31</v>
      </c>
      <c r="D39" s="1047">
        <f>' 経済波及効果 【 入力・結果シート 】 '!G52</f>
        <v>0</v>
      </c>
      <c r="E39" s="1048">
        <f>' 経済波及効果 【 入力・結果シート 】 '!H52</f>
        <v>0</v>
      </c>
      <c r="F39" s="1049">
        <v>0</v>
      </c>
      <c r="G39" s="1050">
        <f t="shared" si="8"/>
        <v>0</v>
      </c>
      <c r="H39" s="1050">
        <f t="shared" si="9"/>
        <v>0</v>
      </c>
      <c r="I39" s="1051">
        <v>1.3798717042961616E-5</v>
      </c>
      <c r="J39" s="1052">
        <f t="shared" si="10"/>
        <v>0</v>
      </c>
      <c r="K39" s="1053">
        <f t="shared" si="11"/>
        <v>0</v>
      </c>
      <c r="L39" s="1047">
        <f t="shared" si="12"/>
        <v>0</v>
      </c>
      <c r="M39" s="1048">
        <f t="shared" si="0"/>
        <v>0</v>
      </c>
      <c r="N39" s="1054">
        <v>1</v>
      </c>
      <c r="O39" s="1055">
        <v>0.7283653691367391</v>
      </c>
      <c r="P39" s="1056">
        <f t="shared" si="25"/>
        <v>0</v>
      </c>
      <c r="Q39" s="1057">
        <f t="shared" si="25"/>
        <v>0</v>
      </c>
      <c r="R39" s="1058">
        <f t="shared" si="1"/>
        <v>0</v>
      </c>
      <c r="S39" s="1059">
        <f t="shared" si="2"/>
        <v>0</v>
      </c>
      <c r="T39" s="1060">
        <v>0</v>
      </c>
      <c r="U39" s="1061">
        <f>'37部門取引基本表'!BL35</f>
        <v>0.51886241353370144</v>
      </c>
      <c r="V39" s="1062">
        <f t="shared" si="13"/>
        <v>0</v>
      </c>
      <c r="W39" s="1097"/>
      <c r="X39" s="1064"/>
      <c r="Y39" s="1062">
        <f>IF('37部門取引基本表'!AQ35&lt;0,0,'37部門取引基本表'!AQ35)</f>
        <v>51139.853837383314</v>
      </c>
      <c r="Z39" s="1065">
        <f t="shared" si="14"/>
        <v>2.7678371634593357E-2</v>
      </c>
      <c r="AA39" s="1066">
        <f t="shared" si="15"/>
        <v>0</v>
      </c>
      <c r="AB39" s="1067">
        <v>0.7283653691367391</v>
      </c>
      <c r="AC39" s="1060">
        <f t="shared" si="16"/>
        <v>0</v>
      </c>
      <c r="AD39" s="1068">
        <v>0</v>
      </c>
      <c r="AE39" s="1069">
        <f t="shared" si="17"/>
        <v>0.51886241353370144</v>
      </c>
      <c r="AF39" s="1070">
        <f t="shared" si="18"/>
        <v>0</v>
      </c>
      <c r="AG39" s="1097"/>
      <c r="AH39" s="1071"/>
      <c r="AI39" s="1072">
        <f t="shared" si="19"/>
        <v>2.7678371634593357E-2</v>
      </c>
      <c r="AJ39" s="1073">
        <f t="shared" si="20"/>
        <v>0</v>
      </c>
      <c r="AK39" s="1074">
        <v>0.7283653691367391</v>
      </c>
      <c r="AL39" s="1075">
        <f t="shared" si="21"/>
        <v>0</v>
      </c>
      <c r="AM39" s="1076">
        <v>0</v>
      </c>
      <c r="AN39" s="1069">
        <f t="shared" si="22"/>
        <v>0</v>
      </c>
      <c r="AO39" s="1077">
        <f t="shared" si="23"/>
        <v>0</v>
      </c>
      <c r="AP39" s="1078">
        <f t="shared" si="3"/>
        <v>0</v>
      </c>
      <c r="AQ39" s="1079">
        <f t="shared" si="24"/>
        <v>0</v>
      </c>
      <c r="AR39" s="1080"/>
      <c r="AS39" s="1080"/>
      <c r="AT39" s="1090" t="s">
        <v>132</v>
      </c>
      <c r="AU39" s="1091" t="s">
        <v>31</v>
      </c>
      <c r="AV39" s="1092">
        <f t="shared" si="4"/>
        <v>0</v>
      </c>
      <c r="AW39" s="1093">
        <f t="shared" si="5"/>
        <v>0</v>
      </c>
      <c r="AX39" s="1094">
        <f t="shared" si="6"/>
        <v>0</v>
      </c>
      <c r="AY39" s="1095">
        <f t="shared" si="7"/>
        <v>0</v>
      </c>
      <c r="AZ39" s="1096">
        <f>AQ39*'37部門取引基本表'!BG35</f>
        <v>0</v>
      </c>
      <c r="BA39" s="1096">
        <f>AQ39*'37部門取引基本表'!BH35</f>
        <v>0</v>
      </c>
      <c r="BB39" s="1096">
        <f>AQ39*'37部門取引基本表'!BI35</f>
        <v>0</v>
      </c>
      <c r="BC39" s="1096">
        <f>AQ39*'37部門取引基本表'!BJ35</f>
        <v>0</v>
      </c>
      <c r="BD39" s="1096">
        <f>市税収効果!S38</f>
        <v>0</v>
      </c>
      <c r="BE39" s="1088"/>
      <c r="BF39" s="1088"/>
      <c r="BG39" s="1088"/>
      <c r="BH39" s="1089"/>
      <c r="BI39" s="1089"/>
      <c r="BJ39" s="1089"/>
      <c r="BK39" s="1088"/>
      <c r="BL39" s="1088"/>
      <c r="BM39" s="1088"/>
      <c r="BN39" s="1088"/>
      <c r="BO39" s="1088"/>
      <c r="BP39" s="1088"/>
      <c r="BQ39" s="1088"/>
      <c r="BR39" s="1088"/>
      <c r="BS39" s="1088"/>
      <c r="BT39" s="1088"/>
      <c r="BU39" s="1088"/>
      <c r="BV39" s="1088"/>
      <c r="BW39" s="1088"/>
      <c r="BX39" s="1088"/>
      <c r="BY39" s="1088"/>
      <c r="BZ39" s="1088"/>
      <c r="CA39" s="1088"/>
      <c r="CB39" s="1088"/>
      <c r="CC39" s="1088"/>
      <c r="CD39" s="1088"/>
      <c r="CE39" s="1088"/>
      <c r="CF39" s="1088"/>
      <c r="CG39" s="1088"/>
      <c r="CH39" s="1088"/>
      <c r="CI39" s="1088"/>
      <c r="CJ39" s="1088"/>
      <c r="CK39" s="1088"/>
      <c r="CL39" s="1088"/>
      <c r="CM39" s="1088"/>
      <c r="CN39" s="1088"/>
      <c r="CO39" s="1088"/>
      <c r="CP39" s="1088"/>
      <c r="CQ39" s="1088"/>
      <c r="CR39" s="1088"/>
      <c r="CS39" s="1088"/>
      <c r="CT39" s="1088"/>
      <c r="CU39" s="1088"/>
      <c r="CV39" s="1088"/>
      <c r="CW39" s="1088"/>
      <c r="CX39" s="1088"/>
      <c r="CY39" s="1088"/>
      <c r="CZ39" s="1088"/>
      <c r="DA39" s="1088"/>
      <c r="DB39" s="1088"/>
      <c r="DC39" s="1088"/>
      <c r="DD39" s="1088"/>
      <c r="DE39" s="1088"/>
      <c r="DF39" s="1088"/>
      <c r="DG39" s="1088"/>
      <c r="DH39" s="1088"/>
      <c r="DI39" s="1088"/>
      <c r="DJ39" s="1088"/>
      <c r="DK39" s="1088"/>
      <c r="DL39" s="1088"/>
      <c r="DM39" s="1088"/>
      <c r="DN39" s="1088"/>
      <c r="DO39" s="1088"/>
      <c r="DP39" s="1088"/>
      <c r="DQ39" s="1088"/>
      <c r="DR39" s="1088"/>
      <c r="DS39" s="1088"/>
      <c r="DT39" s="1088"/>
      <c r="DU39" s="1088"/>
      <c r="DV39" s="1088"/>
      <c r="DW39" s="1088"/>
      <c r="DX39" s="1088"/>
      <c r="DY39" s="1088"/>
      <c r="DZ39" s="1088"/>
      <c r="EA39" s="1088"/>
      <c r="EB39" s="1088"/>
      <c r="EC39" s="1088"/>
      <c r="ED39" s="1088"/>
      <c r="EE39" s="1088"/>
      <c r="EF39" s="1088"/>
      <c r="EG39" s="1088"/>
      <c r="EH39" s="1088"/>
      <c r="EI39" s="1088"/>
      <c r="EJ39" s="1088"/>
      <c r="EK39" s="1088"/>
      <c r="EL39" s="1088"/>
      <c r="EM39" s="1088"/>
      <c r="EN39" s="1088"/>
      <c r="EO39" s="1088"/>
      <c r="EP39" s="1088"/>
      <c r="EQ39" s="1088"/>
      <c r="ER39" s="1088"/>
      <c r="ES39" s="1088"/>
      <c r="ET39" s="1088"/>
      <c r="EU39" s="1088"/>
      <c r="EV39" s="1088"/>
      <c r="EW39" s="1088"/>
      <c r="EX39" s="1088"/>
      <c r="EY39" s="1088"/>
      <c r="EZ39" s="1088"/>
      <c r="FA39" s="1088"/>
      <c r="FB39" s="1088"/>
      <c r="FC39" s="1088"/>
      <c r="FD39" s="1088"/>
      <c r="FE39" s="1088"/>
      <c r="FF39" s="1088"/>
      <c r="FG39" s="1088"/>
      <c r="FH39" s="1088"/>
      <c r="FI39" s="1088"/>
      <c r="FJ39" s="1088"/>
      <c r="FK39" s="1088"/>
      <c r="FL39" s="1088"/>
      <c r="FM39" s="1088"/>
      <c r="FN39" s="1088"/>
      <c r="FO39" s="1088"/>
      <c r="FP39" s="1088"/>
      <c r="FQ39" s="1088"/>
      <c r="FR39" s="1088"/>
      <c r="FS39" s="1088"/>
      <c r="FT39" s="1088"/>
      <c r="FU39" s="1088"/>
      <c r="FV39" s="1088"/>
      <c r="FW39" s="1088"/>
      <c r="FX39" s="1088"/>
      <c r="FY39" s="1088"/>
      <c r="FZ39" s="1088"/>
      <c r="GA39" s="1088"/>
      <c r="GB39" s="1088"/>
      <c r="GC39" s="1088"/>
      <c r="GD39" s="1088"/>
      <c r="GE39" s="1088"/>
      <c r="GF39" s="1088"/>
      <c r="GG39" s="1088"/>
      <c r="GH39" s="1088"/>
      <c r="GI39" s="1088"/>
      <c r="GJ39" s="1088"/>
      <c r="GK39" s="1088"/>
      <c r="GL39" s="1088"/>
      <c r="GM39" s="1088"/>
      <c r="GN39" s="1088"/>
      <c r="GO39" s="1088"/>
      <c r="GP39" s="1088"/>
      <c r="GQ39" s="1088"/>
      <c r="GR39" s="1088"/>
      <c r="GS39" s="1088"/>
      <c r="GT39" s="1088"/>
      <c r="GU39" s="1088"/>
      <c r="GV39" s="1088"/>
      <c r="GW39" s="1088"/>
      <c r="GX39" s="1088"/>
      <c r="GY39" s="1088"/>
      <c r="GZ39" s="1088"/>
      <c r="HA39" s="1088"/>
      <c r="HB39" s="1088"/>
      <c r="HC39" s="1088"/>
      <c r="HD39" s="1088"/>
      <c r="HE39" s="1088"/>
      <c r="HF39" s="1088"/>
    </row>
    <row r="40" spans="2:214" ht="15.95" customHeight="1">
      <c r="B40" s="1045" t="s">
        <v>133</v>
      </c>
      <c r="C40" s="1046" t="s">
        <v>75</v>
      </c>
      <c r="D40" s="1047">
        <f>' 経済波及効果 【 入力・結果シート 】 '!G53</f>
        <v>0</v>
      </c>
      <c r="E40" s="1048">
        <f>' 経済波及効果 【 入力・結果シート 】 '!H53</f>
        <v>0</v>
      </c>
      <c r="F40" s="1049">
        <v>0</v>
      </c>
      <c r="G40" s="1050">
        <f t="shared" si="8"/>
        <v>0</v>
      </c>
      <c r="H40" s="1050">
        <f t="shared" si="9"/>
        <v>0</v>
      </c>
      <c r="I40" s="1051">
        <v>0</v>
      </c>
      <c r="J40" s="1052">
        <f t="shared" si="10"/>
        <v>0</v>
      </c>
      <c r="K40" s="1053">
        <f t="shared" si="11"/>
        <v>0</v>
      </c>
      <c r="L40" s="1047">
        <f t="shared" si="12"/>
        <v>0</v>
      </c>
      <c r="M40" s="1048">
        <f t="shared" si="0"/>
        <v>0</v>
      </c>
      <c r="N40" s="1054">
        <v>1</v>
      </c>
      <c r="O40" s="1055">
        <v>0.96676543326346809</v>
      </c>
      <c r="P40" s="1056">
        <f t="shared" si="25"/>
        <v>0</v>
      </c>
      <c r="Q40" s="1057">
        <f t="shared" si="25"/>
        <v>0</v>
      </c>
      <c r="R40" s="1058">
        <f t="shared" si="1"/>
        <v>0</v>
      </c>
      <c r="S40" s="1059">
        <f t="shared" si="2"/>
        <v>0</v>
      </c>
      <c r="T40" s="1060">
        <v>0</v>
      </c>
      <c r="U40" s="1061">
        <f>'37部門取引基本表'!BL36</f>
        <v>0.51522759604037416</v>
      </c>
      <c r="V40" s="1062">
        <f t="shared" si="13"/>
        <v>0</v>
      </c>
      <c r="W40" s="1097"/>
      <c r="X40" s="1064"/>
      <c r="Y40" s="1062">
        <f>IF('37部門取引基本表'!AQ36&lt;0,0,'37部門取引基本表'!AQ36)</f>
        <v>97392.880187776478</v>
      </c>
      <c r="Z40" s="1065">
        <f t="shared" si="14"/>
        <v>5.2711850545614156E-2</v>
      </c>
      <c r="AA40" s="1066">
        <f t="shared" si="15"/>
        <v>0</v>
      </c>
      <c r="AB40" s="1067">
        <v>0.96676543326346809</v>
      </c>
      <c r="AC40" s="1060">
        <f t="shared" si="16"/>
        <v>0</v>
      </c>
      <c r="AD40" s="1068">
        <v>0</v>
      </c>
      <c r="AE40" s="1069">
        <f t="shared" si="17"/>
        <v>0.51522759604037416</v>
      </c>
      <c r="AF40" s="1070">
        <f t="shared" si="18"/>
        <v>0</v>
      </c>
      <c r="AG40" s="1097"/>
      <c r="AH40" s="1071"/>
      <c r="AI40" s="1072">
        <f t="shared" si="19"/>
        <v>5.2711850545614156E-2</v>
      </c>
      <c r="AJ40" s="1073">
        <f t="shared" si="20"/>
        <v>0</v>
      </c>
      <c r="AK40" s="1074">
        <v>0.96676543326346809</v>
      </c>
      <c r="AL40" s="1075">
        <f t="shared" si="21"/>
        <v>0</v>
      </c>
      <c r="AM40" s="1076">
        <v>0</v>
      </c>
      <c r="AN40" s="1069">
        <f t="shared" si="22"/>
        <v>0</v>
      </c>
      <c r="AO40" s="1077">
        <f t="shared" si="23"/>
        <v>0</v>
      </c>
      <c r="AP40" s="1078">
        <f t="shared" si="3"/>
        <v>0</v>
      </c>
      <c r="AQ40" s="1079">
        <f t="shared" si="24"/>
        <v>0</v>
      </c>
      <c r="AR40" s="1080"/>
      <c r="AS40" s="1080"/>
      <c r="AT40" s="1090" t="s">
        <v>133</v>
      </c>
      <c r="AU40" s="1091" t="s">
        <v>75</v>
      </c>
      <c r="AV40" s="1092">
        <f t="shared" si="4"/>
        <v>0</v>
      </c>
      <c r="AW40" s="1093">
        <f t="shared" si="5"/>
        <v>0</v>
      </c>
      <c r="AX40" s="1094">
        <f t="shared" si="6"/>
        <v>0</v>
      </c>
      <c r="AY40" s="1095">
        <f t="shared" si="7"/>
        <v>0</v>
      </c>
      <c r="AZ40" s="1096">
        <f>AQ40*'37部門取引基本表'!BG36</f>
        <v>0</v>
      </c>
      <c r="BA40" s="1096">
        <f>AQ40*'37部門取引基本表'!BH36</f>
        <v>0</v>
      </c>
      <c r="BB40" s="1096">
        <f>AQ40*'37部門取引基本表'!BI36</f>
        <v>0</v>
      </c>
      <c r="BC40" s="1096">
        <f>AQ40*'37部門取引基本表'!BJ36</f>
        <v>0</v>
      </c>
      <c r="BD40" s="1096">
        <f>市税収効果!S39</f>
        <v>0</v>
      </c>
      <c r="BE40" s="1088"/>
      <c r="BF40" s="1088"/>
      <c r="BG40" s="1088"/>
      <c r="BH40" s="1089"/>
      <c r="BI40" s="1089"/>
      <c r="BJ40" s="1089"/>
      <c r="BK40" s="1088"/>
      <c r="BL40" s="1088"/>
      <c r="BM40" s="1088"/>
      <c r="BN40" s="1088"/>
      <c r="BO40" s="1088"/>
      <c r="BP40" s="1088"/>
      <c r="BQ40" s="1088"/>
      <c r="BR40" s="1088"/>
      <c r="BS40" s="1088"/>
      <c r="BT40" s="1088"/>
      <c r="BU40" s="1088"/>
      <c r="BV40" s="1088"/>
      <c r="BW40" s="1088"/>
      <c r="BX40" s="1088"/>
      <c r="BY40" s="1088"/>
      <c r="BZ40" s="1088"/>
      <c r="CA40" s="1088"/>
      <c r="CB40" s="1088"/>
      <c r="CC40" s="1088"/>
      <c r="CD40" s="1088"/>
      <c r="CE40" s="1088"/>
      <c r="CF40" s="1088"/>
      <c r="CG40" s="1088"/>
      <c r="CH40" s="1088"/>
      <c r="CI40" s="1088"/>
      <c r="CJ40" s="1088"/>
      <c r="CK40" s="1088"/>
      <c r="CL40" s="1088"/>
      <c r="CM40" s="1088"/>
      <c r="CN40" s="1088"/>
      <c r="CO40" s="1088"/>
      <c r="CP40" s="1088"/>
      <c r="CQ40" s="1088"/>
      <c r="CR40" s="1088"/>
      <c r="CS40" s="1088"/>
      <c r="CT40" s="1088"/>
      <c r="CU40" s="1088"/>
      <c r="CV40" s="1088"/>
      <c r="CW40" s="1088"/>
      <c r="CX40" s="1088"/>
      <c r="CY40" s="1088"/>
      <c r="CZ40" s="1088"/>
      <c r="DA40" s="1088"/>
      <c r="DB40" s="1088"/>
      <c r="DC40" s="1088"/>
      <c r="DD40" s="1088"/>
      <c r="DE40" s="1088"/>
      <c r="DF40" s="1088"/>
      <c r="DG40" s="1088"/>
      <c r="DH40" s="1088"/>
      <c r="DI40" s="1088"/>
      <c r="DJ40" s="1088"/>
      <c r="DK40" s="1088"/>
      <c r="DL40" s="1088"/>
      <c r="DM40" s="1088"/>
      <c r="DN40" s="1088"/>
      <c r="DO40" s="1088"/>
      <c r="DP40" s="1088"/>
      <c r="DQ40" s="1088"/>
      <c r="DR40" s="1088"/>
      <c r="DS40" s="1088"/>
      <c r="DT40" s="1088"/>
      <c r="DU40" s="1088"/>
      <c r="DV40" s="1088"/>
      <c r="DW40" s="1088"/>
      <c r="DX40" s="1088"/>
      <c r="DY40" s="1088"/>
      <c r="DZ40" s="1088"/>
      <c r="EA40" s="1088"/>
      <c r="EB40" s="1088"/>
      <c r="EC40" s="1088"/>
      <c r="ED40" s="1088"/>
      <c r="EE40" s="1088"/>
      <c r="EF40" s="1088"/>
      <c r="EG40" s="1088"/>
      <c r="EH40" s="1088"/>
      <c r="EI40" s="1088"/>
      <c r="EJ40" s="1088"/>
      <c r="EK40" s="1088"/>
      <c r="EL40" s="1088"/>
      <c r="EM40" s="1088"/>
      <c r="EN40" s="1088"/>
      <c r="EO40" s="1088"/>
      <c r="EP40" s="1088"/>
      <c r="EQ40" s="1088"/>
      <c r="ER40" s="1088"/>
      <c r="ES40" s="1088"/>
      <c r="ET40" s="1088"/>
      <c r="EU40" s="1088"/>
      <c r="EV40" s="1088"/>
      <c r="EW40" s="1088"/>
      <c r="EX40" s="1088"/>
      <c r="EY40" s="1088"/>
      <c r="EZ40" s="1088"/>
      <c r="FA40" s="1088"/>
      <c r="FB40" s="1088"/>
      <c r="FC40" s="1088"/>
      <c r="FD40" s="1088"/>
      <c r="FE40" s="1088"/>
      <c r="FF40" s="1088"/>
      <c r="FG40" s="1088"/>
      <c r="FH40" s="1088"/>
      <c r="FI40" s="1088"/>
      <c r="FJ40" s="1088"/>
      <c r="FK40" s="1088"/>
      <c r="FL40" s="1088"/>
      <c r="FM40" s="1088"/>
      <c r="FN40" s="1088"/>
      <c r="FO40" s="1088"/>
      <c r="FP40" s="1088"/>
      <c r="FQ40" s="1088"/>
      <c r="FR40" s="1088"/>
      <c r="FS40" s="1088"/>
      <c r="FT40" s="1088"/>
      <c r="FU40" s="1088"/>
      <c r="FV40" s="1088"/>
      <c r="FW40" s="1088"/>
      <c r="FX40" s="1088"/>
      <c r="FY40" s="1088"/>
      <c r="FZ40" s="1088"/>
      <c r="GA40" s="1088"/>
      <c r="GB40" s="1088"/>
      <c r="GC40" s="1088"/>
      <c r="GD40" s="1088"/>
      <c r="GE40" s="1088"/>
      <c r="GF40" s="1088"/>
      <c r="GG40" s="1088"/>
      <c r="GH40" s="1088"/>
      <c r="GI40" s="1088"/>
      <c r="GJ40" s="1088"/>
      <c r="GK40" s="1088"/>
      <c r="GL40" s="1088"/>
      <c r="GM40" s="1088"/>
      <c r="GN40" s="1088"/>
      <c r="GO40" s="1088"/>
      <c r="GP40" s="1088"/>
      <c r="GQ40" s="1088"/>
      <c r="GR40" s="1088"/>
      <c r="GS40" s="1088"/>
      <c r="GT40" s="1088"/>
      <c r="GU40" s="1088"/>
      <c r="GV40" s="1088"/>
      <c r="GW40" s="1088"/>
      <c r="GX40" s="1088"/>
      <c r="GY40" s="1088"/>
      <c r="GZ40" s="1088"/>
      <c r="HA40" s="1088"/>
      <c r="HB40" s="1088"/>
      <c r="HC40" s="1088"/>
      <c r="HD40" s="1088"/>
      <c r="HE40" s="1088"/>
      <c r="HF40" s="1088"/>
    </row>
    <row r="41" spans="2:214" ht="15.95" customHeight="1">
      <c r="B41" s="1045" t="s">
        <v>134</v>
      </c>
      <c r="C41" s="1046" t="s">
        <v>76</v>
      </c>
      <c r="D41" s="1047">
        <f>' 経済波及効果 【 入力・結果シート 】 '!G54</f>
        <v>0</v>
      </c>
      <c r="E41" s="1048">
        <f>' 経済波及効果 【 入力・結果シート 】 '!H54</f>
        <v>0</v>
      </c>
      <c r="F41" s="1049">
        <v>0</v>
      </c>
      <c r="G41" s="1050">
        <f t="shared" si="8"/>
        <v>0</v>
      </c>
      <c r="H41" s="1050">
        <f t="shared" si="9"/>
        <v>0</v>
      </c>
      <c r="I41" s="1051">
        <v>0</v>
      </c>
      <c r="J41" s="1052">
        <f t="shared" si="10"/>
        <v>0</v>
      </c>
      <c r="K41" s="1053">
        <f t="shared" si="11"/>
        <v>0</v>
      </c>
      <c r="L41" s="1047">
        <f t="shared" si="12"/>
        <v>0</v>
      </c>
      <c r="M41" s="1048">
        <f t="shared" si="0"/>
        <v>0</v>
      </c>
      <c r="N41" s="1054">
        <v>1</v>
      </c>
      <c r="O41" s="1055">
        <v>0.66623696903455909</v>
      </c>
      <c r="P41" s="1056">
        <f t="shared" si="25"/>
        <v>0</v>
      </c>
      <c r="Q41" s="1057">
        <f t="shared" si="25"/>
        <v>0</v>
      </c>
      <c r="R41" s="1058">
        <f t="shared" si="1"/>
        <v>0</v>
      </c>
      <c r="S41" s="1059">
        <f t="shared" si="2"/>
        <v>0</v>
      </c>
      <c r="T41" s="1060">
        <v>0</v>
      </c>
      <c r="U41" s="1061">
        <f>'37部門取引基本表'!BL37</f>
        <v>0.49670158817802706</v>
      </c>
      <c r="V41" s="1062">
        <f t="shared" si="13"/>
        <v>0</v>
      </c>
      <c r="W41" s="1097"/>
      <c r="X41" s="1064"/>
      <c r="Y41" s="1062">
        <f>IF('37部門取引基本表'!AQ37&lt;0,0,'37部門取引基本表'!AQ37)</f>
        <v>18639.9249615277</v>
      </c>
      <c r="Z41" s="1065">
        <f t="shared" si="14"/>
        <v>1.0088467831109768E-2</v>
      </c>
      <c r="AA41" s="1066">
        <f t="shared" si="15"/>
        <v>0</v>
      </c>
      <c r="AB41" s="1067">
        <v>0.66623696903455909</v>
      </c>
      <c r="AC41" s="1060">
        <f t="shared" si="16"/>
        <v>0</v>
      </c>
      <c r="AD41" s="1068">
        <v>0</v>
      </c>
      <c r="AE41" s="1069">
        <f t="shared" si="17"/>
        <v>0.49670158817802706</v>
      </c>
      <c r="AF41" s="1070">
        <f t="shared" si="18"/>
        <v>0</v>
      </c>
      <c r="AG41" s="1097"/>
      <c r="AH41" s="1071"/>
      <c r="AI41" s="1072">
        <f t="shared" si="19"/>
        <v>1.0088467831109768E-2</v>
      </c>
      <c r="AJ41" s="1073">
        <f t="shared" si="20"/>
        <v>0</v>
      </c>
      <c r="AK41" s="1074">
        <v>0.66623696903455909</v>
      </c>
      <c r="AL41" s="1075">
        <f t="shared" si="21"/>
        <v>0</v>
      </c>
      <c r="AM41" s="1076">
        <v>0</v>
      </c>
      <c r="AN41" s="1069">
        <f t="shared" si="22"/>
        <v>0</v>
      </c>
      <c r="AO41" s="1077">
        <f t="shared" si="23"/>
        <v>0</v>
      </c>
      <c r="AP41" s="1078">
        <f t="shared" si="3"/>
        <v>0</v>
      </c>
      <c r="AQ41" s="1079">
        <f t="shared" si="24"/>
        <v>0</v>
      </c>
      <c r="AR41" s="1080"/>
      <c r="AS41" s="1080"/>
      <c r="AT41" s="1090" t="s">
        <v>134</v>
      </c>
      <c r="AU41" s="1091" t="s">
        <v>76</v>
      </c>
      <c r="AV41" s="1092">
        <f t="shared" si="4"/>
        <v>0</v>
      </c>
      <c r="AW41" s="1093">
        <f t="shared" si="5"/>
        <v>0</v>
      </c>
      <c r="AX41" s="1094">
        <f t="shared" si="6"/>
        <v>0</v>
      </c>
      <c r="AY41" s="1095">
        <f t="shared" si="7"/>
        <v>0</v>
      </c>
      <c r="AZ41" s="1096">
        <f>AQ41*'37部門取引基本表'!BG37</f>
        <v>0</v>
      </c>
      <c r="BA41" s="1096">
        <f>AQ41*'37部門取引基本表'!BH37</f>
        <v>0</v>
      </c>
      <c r="BB41" s="1096">
        <f>AQ41*'37部門取引基本表'!BI37</f>
        <v>0</v>
      </c>
      <c r="BC41" s="1096">
        <f>AQ41*'37部門取引基本表'!BJ37</f>
        <v>0</v>
      </c>
      <c r="BD41" s="1096">
        <f>市税収効果!S40</f>
        <v>0</v>
      </c>
      <c r="BE41" s="1088"/>
      <c r="BF41" s="1088"/>
      <c r="BG41" s="1088"/>
      <c r="BH41" s="1089"/>
      <c r="BI41" s="1089"/>
      <c r="BJ41" s="1089"/>
      <c r="BK41" s="1088"/>
      <c r="BL41" s="1088"/>
      <c r="BM41" s="1088"/>
      <c r="BN41" s="1088"/>
      <c r="BO41" s="1088"/>
      <c r="BP41" s="1088"/>
      <c r="BQ41" s="1088"/>
      <c r="BR41" s="1088"/>
      <c r="BS41" s="1088"/>
      <c r="BT41" s="1088"/>
      <c r="BU41" s="1088"/>
      <c r="BV41" s="1088"/>
      <c r="BW41" s="1088"/>
      <c r="BX41" s="1088"/>
      <c r="BY41" s="1088"/>
      <c r="BZ41" s="1088"/>
      <c r="CA41" s="1088"/>
      <c r="CB41" s="1088"/>
      <c r="CC41" s="1088"/>
      <c r="CD41" s="1088"/>
      <c r="CE41" s="1088"/>
      <c r="CF41" s="1088"/>
      <c r="CG41" s="1088"/>
      <c r="CH41" s="1088"/>
      <c r="CI41" s="1088"/>
      <c r="CJ41" s="1088"/>
      <c r="CK41" s="1088"/>
      <c r="CL41" s="1088"/>
      <c r="CM41" s="1088"/>
      <c r="CN41" s="1088"/>
      <c r="CO41" s="1088"/>
      <c r="CP41" s="1088"/>
      <c r="CQ41" s="1088"/>
      <c r="CR41" s="1088"/>
      <c r="CS41" s="1088"/>
      <c r="CT41" s="1088"/>
      <c r="CU41" s="1088"/>
      <c r="CV41" s="1088"/>
      <c r="CW41" s="1088"/>
      <c r="CX41" s="1088"/>
      <c r="CY41" s="1088"/>
      <c r="CZ41" s="1088"/>
      <c r="DA41" s="1088"/>
      <c r="DB41" s="1088"/>
      <c r="DC41" s="1088"/>
      <c r="DD41" s="1088"/>
      <c r="DE41" s="1088"/>
      <c r="DF41" s="1088"/>
      <c r="DG41" s="1088"/>
      <c r="DH41" s="1088"/>
      <c r="DI41" s="1088"/>
      <c r="DJ41" s="1088"/>
      <c r="DK41" s="1088"/>
      <c r="DL41" s="1088"/>
      <c r="DM41" s="1088"/>
      <c r="DN41" s="1088"/>
      <c r="DO41" s="1088"/>
      <c r="DP41" s="1088"/>
      <c r="DQ41" s="1088"/>
      <c r="DR41" s="1088"/>
      <c r="DS41" s="1088"/>
      <c r="DT41" s="1088"/>
      <c r="DU41" s="1088"/>
      <c r="DV41" s="1088"/>
      <c r="DW41" s="1088"/>
      <c r="DX41" s="1088"/>
      <c r="DY41" s="1088"/>
      <c r="DZ41" s="1088"/>
      <c r="EA41" s="1088"/>
      <c r="EB41" s="1088"/>
      <c r="EC41" s="1088"/>
      <c r="ED41" s="1088"/>
      <c r="EE41" s="1088"/>
      <c r="EF41" s="1088"/>
      <c r="EG41" s="1088"/>
      <c r="EH41" s="1088"/>
      <c r="EI41" s="1088"/>
      <c r="EJ41" s="1088"/>
      <c r="EK41" s="1088"/>
      <c r="EL41" s="1088"/>
      <c r="EM41" s="1088"/>
      <c r="EN41" s="1088"/>
      <c r="EO41" s="1088"/>
      <c r="EP41" s="1088"/>
      <c r="EQ41" s="1088"/>
      <c r="ER41" s="1088"/>
      <c r="ES41" s="1088"/>
      <c r="ET41" s="1088"/>
      <c r="EU41" s="1088"/>
      <c r="EV41" s="1088"/>
      <c r="EW41" s="1088"/>
      <c r="EX41" s="1088"/>
      <c r="EY41" s="1088"/>
      <c r="EZ41" s="1088"/>
      <c r="FA41" s="1088"/>
      <c r="FB41" s="1088"/>
      <c r="FC41" s="1088"/>
      <c r="FD41" s="1088"/>
      <c r="FE41" s="1088"/>
      <c r="FF41" s="1088"/>
      <c r="FG41" s="1088"/>
      <c r="FH41" s="1088"/>
      <c r="FI41" s="1088"/>
      <c r="FJ41" s="1088"/>
      <c r="FK41" s="1088"/>
      <c r="FL41" s="1088"/>
      <c r="FM41" s="1088"/>
      <c r="FN41" s="1088"/>
      <c r="FO41" s="1088"/>
      <c r="FP41" s="1088"/>
      <c r="FQ41" s="1088"/>
      <c r="FR41" s="1088"/>
      <c r="FS41" s="1088"/>
      <c r="FT41" s="1088"/>
      <c r="FU41" s="1088"/>
      <c r="FV41" s="1088"/>
      <c r="FW41" s="1088"/>
      <c r="FX41" s="1088"/>
      <c r="FY41" s="1088"/>
      <c r="FZ41" s="1088"/>
      <c r="GA41" s="1088"/>
      <c r="GB41" s="1088"/>
      <c r="GC41" s="1088"/>
      <c r="GD41" s="1088"/>
      <c r="GE41" s="1088"/>
      <c r="GF41" s="1088"/>
      <c r="GG41" s="1088"/>
      <c r="GH41" s="1088"/>
      <c r="GI41" s="1088"/>
      <c r="GJ41" s="1088"/>
      <c r="GK41" s="1088"/>
      <c r="GL41" s="1088"/>
      <c r="GM41" s="1088"/>
      <c r="GN41" s="1088"/>
      <c r="GO41" s="1088"/>
      <c r="GP41" s="1088"/>
      <c r="GQ41" s="1088"/>
      <c r="GR41" s="1088"/>
      <c r="GS41" s="1088"/>
      <c r="GT41" s="1088"/>
      <c r="GU41" s="1088"/>
      <c r="GV41" s="1088"/>
      <c r="GW41" s="1088"/>
      <c r="GX41" s="1088"/>
      <c r="GY41" s="1088"/>
      <c r="GZ41" s="1088"/>
      <c r="HA41" s="1088"/>
      <c r="HB41" s="1088"/>
      <c r="HC41" s="1088"/>
      <c r="HD41" s="1088"/>
      <c r="HE41" s="1088"/>
      <c r="HF41" s="1088"/>
    </row>
    <row r="42" spans="2:214" ht="15.95" customHeight="1">
      <c r="B42" s="1045" t="s">
        <v>135</v>
      </c>
      <c r="C42" s="1046" t="s">
        <v>32</v>
      </c>
      <c r="D42" s="1047">
        <f>' 経済波及効果 【 入力・結果シート 】 '!G55</f>
        <v>0</v>
      </c>
      <c r="E42" s="1048">
        <f>' 経済波及効果 【 入力・結果シート 】 '!H55</f>
        <v>0</v>
      </c>
      <c r="F42" s="1049">
        <v>0</v>
      </c>
      <c r="G42" s="1050">
        <f t="shared" si="8"/>
        <v>0</v>
      </c>
      <c r="H42" s="1050">
        <f t="shared" si="9"/>
        <v>0</v>
      </c>
      <c r="I42" s="1051">
        <v>0</v>
      </c>
      <c r="J42" s="1052">
        <f t="shared" si="10"/>
        <v>0</v>
      </c>
      <c r="K42" s="1053">
        <f t="shared" si="11"/>
        <v>0</v>
      </c>
      <c r="L42" s="1047">
        <f t="shared" si="12"/>
        <v>0</v>
      </c>
      <c r="M42" s="1048">
        <f t="shared" si="0"/>
        <v>0</v>
      </c>
      <c r="N42" s="1054">
        <v>1</v>
      </c>
      <c r="O42" s="1055">
        <v>0.51277017376666234</v>
      </c>
      <c r="P42" s="1056">
        <f t="shared" si="25"/>
        <v>0</v>
      </c>
      <c r="Q42" s="1057">
        <f t="shared" si="25"/>
        <v>0</v>
      </c>
      <c r="R42" s="1058">
        <f t="shared" si="1"/>
        <v>0</v>
      </c>
      <c r="S42" s="1059">
        <f t="shared" si="2"/>
        <v>0</v>
      </c>
      <c r="T42" s="1060">
        <v>0</v>
      </c>
      <c r="U42" s="1061">
        <f>'37部門取引基本表'!BL38</f>
        <v>0.36626101007504031</v>
      </c>
      <c r="V42" s="1062">
        <f t="shared" si="13"/>
        <v>0</v>
      </c>
      <c r="W42" s="1097"/>
      <c r="X42" s="1064"/>
      <c r="Y42" s="1062">
        <f>IF('37部門取引基本表'!AQ38&lt;0,0,'37部門取引基本表'!AQ38)</f>
        <v>25012.432409065477</v>
      </c>
      <c r="Z42" s="1065">
        <f t="shared" si="14"/>
        <v>1.3537453624812408E-2</v>
      </c>
      <c r="AA42" s="1066">
        <f t="shared" si="15"/>
        <v>0</v>
      </c>
      <c r="AB42" s="1067">
        <v>0.51277017376666234</v>
      </c>
      <c r="AC42" s="1060">
        <f t="shared" si="16"/>
        <v>0</v>
      </c>
      <c r="AD42" s="1068">
        <v>0</v>
      </c>
      <c r="AE42" s="1069">
        <f t="shared" si="17"/>
        <v>0.36626101007504031</v>
      </c>
      <c r="AF42" s="1070">
        <f t="shared" si="18"/>
        <v>0</v>
      </c>
      <c r="AG42" s="1097"/>
      <c r="AH42" s="1071"/>
      <c r="AI42" s="1072">
        <f t="shared" si="19"/>
        <v>1.3537453624812408E-2</v>
      </c>
      <c r="AJ42" s="1073">
        <f t="shared" si="20"/>
        <v>0</v>
      </c>
      <c r="AK42" s="1074">
        <v>0.51277017376666234</v>
      </c>
      <c r="AL42" s="1075">
        <f t="shared" si="21"/>
        <v>0</v>
      </c>
      <c r="AM42" s="1076">
        <v>0</v>
      </c>
      <c r="AN42" s="1069">
        <f t="shared" si="22"/>
        <v>0</v>
      </c>
      <c r="AO42" s="1077">
        <f t="shared" si="23"/>
        <v>0</v>
      </c>
      <c r="AP42" s="1078">
        <f t="shared" si="3"/>
        <v>0</v>
      </c>
      <c r="AQ42" s="1079">
        <f t="shared" si="24"/>
        <v>0</v>
      </c>
      <c r="AR42" s="1080"/>
      <c r="AS42" s="1080"/>
      <c r="AT42" s="1090" t="s">
        <v>135</v>
      </c>
      <c r="AU42" s="1091" t="s">
        <v>32</v>
      </c>
      <c r="AV42" s="1092">
        <f t="shared" si="4"/>
        <v>0</v>
      </c>
      <c r="AW42" s="1093">
        <f t="shared" si="5"/>
        <v>0</v>
      </c>
      <c r="AX42" s="1094">
        <f t="shared" si="6"/>
        <v>0</v>
      </c>
      <c r="AY42" s="1095">
        <f t="shared" si="7"/>
        <v>0</v>
      </c>
      <c r="AZ42" s="1096">
        <f>AQ42*'37部門取引基本表'!BG38</f>
        <v>0</v>
      </c>
      <c r="BA42" s="1096">
        <f>AQ42*'37部門取引基本表'!BH38</f>
        <v>0</v>
      </c>
      <c r="BB42" s="1096">
        <f>AQ42*'37部門取引基本表'!BI38</f>
        <v>0</v>
      </c>
      <c r="BC42" s="1096">
        <f>AQ42*'37部門取引基本表'!BJ38</f>
        <v>0</v>
      </c>
      <c r="BD42" s="1096">
        <f>市税収効果!S41</f>
        <v>0</v>
      </c>
      <c r="BE42" s="1088"/>
      <c r="BF42" s="1088"/>
      <c r="BG42" s="1088"/>
      <c r="BH42" s="1089"/>
      <c r="BI42" s="1089"/>
      <c r="BJ42" s="1089"/>
      <c r="BK42" s="1088"/>
      <c r="BL42" s="1088"/>
      <c r="BM42" s="1088"/>
      <c r="BN42" s="1088"/>
      <c r="BO42" s="1088"/>
      <c r="BP42" s="1088"/>
      <c r="BQ42" s="1088"/>
      <c r="BR42" s="1088"/>
      <c r="BS42" s="1088"/>
      <c r="BT42" s="1088"/>
      <c r="BU42" s="1088"/>
      <c r="BV42" s="1088"/>
      <c r="BW42" s="1088"/>
      <c r="BX42" s="1088"/>
      <c r="BY42" s="1088"/>
      <c r="BZ42" s="1088"/>
      <c r="CA42" s="1088"/>
      <c r="CB42" s="1088"/>
      <c r="CC42" s="1088"/>
      <c r="CD42" s="1088"/>
      <c r="CE42" s="1088"/>
      <c r="CF42" s="1088"/>
      <c r="CG42" s="1088"/>
      <c r="CH42" s="1088"/>
      <c r="CI42" s="1088"/>
      <c r="CJ42" s="1088"/>
      <c r="CK42" s="1088"/>
      <c r="CL42" s="1088"/>
      <c r="CM42" s="1088"/>
      <c r="CN42" s="1088"/>
      <c r="CO42" s="1088"/>
      <c r="CP42" s="1088"/>
      <c r="CQ42" s="1088"/>
      <c r="CR42" s="1088"/>
      <c r="CS42" s="1088"/>
      <c r="CT42" s="1088"/>
      <c r="CU42" s="1088"/>
      <c r="CV42" s="1088"/>
      <c r="CW42" s="1088"/>
      <c r="CX42" s="1088"/>
      <c r="CY42" s="1088"/>
      <c r="CZ42" s="1088"/>
      <c r="DA42" s="1088"/>
      <c r="DB42" s="1088"/>
      <c r="DC42" s="1088"/>
      <c r="DD42" s="1088"/>
      <c r="DE42" s="1088"/>
      <c r="DF42" s="1088"/>
      <c r="DG42" s="1088"/>
      <c r="DH42" s="1088"/>
      <c r="DI42" s="1088"/>
      <c r="DJ42" s="1088"/>
      <c r="DK42" s="1088"/>
      <c r="DL42" s="1088"/>
      <c r="DM42" s="1088"/>
      <c r="DN42" s="1088"/>
      <c r="DO42" s="1088"/>
      <c r="DP42" s="1088"/>
      <c r="DQ42" s="1088"/>
      <c r="DR42" s="1088"/>
      <c r="DS42" s="1088"/>
      <c r="DT42" s="1088"/>
      <c r="DU42" s="1088"/>
      <c r="DV42" s="1088"/>
      <c r="DW42" s="1088"/>
      <c r="DX42" s="1088"/>
      <c r="DY42" s="1088"/>
      <c r="DZ42" s="1088"/>
      <c r="EA42" s="1088"/>
      <c r="EB42" s="1088"/>
      <c r="EC42" s="1088"/>
      <c r="ED42" s="1088"/>
      <c r="EE42" s="1088"/>
      <c r="EF42" s="1088"/>
      <c r="EG42" s="1088"/>
      <c r="EH42" s="1088"/>
      <c r="EI42" s="1088"/>
      <c r="EJ42" s="1088"/>
      <c r="EK42" s="1088"/>
      <c r="EL42" s="1088"/>
      <c r="EM42" s="1088"/>
      <c r="EN42" s="1088"/>
      <c r="EO42" s="1088"/>
      <c r="EP42" s="1088"/>
      <c r="EQ42" s="1088"/>
      <c r="ER42" s="1088"/>
      <c r="ES42" s="1088"/>
      <c r="ET42" s="1088"/>
      <c r="EU42" s="1088"/>
      <c r="EV42" s="1088"/>
      <c r="EW42" s="1088"/>
      <c r="EX42" s="1088"/>
      <c r="EY42" s="1088"/>
      <c r="EZ42" s="1088"/>
      <c r="FA42" s="1088"/>
      <c r="FB42" s="1088"/>
      <c r="FC42" s="1088"/>
      <c r="FD42" s="1088"/>
      <c r="FE42" s="1088"/>
      <c r="FF42" s="1088"/>
      <c r="FG42" s="1088"/>
      <c r="FH42" s="1088"/>
      <c r="FI42" s="1088"/>
      <c r="FJ42" s="1088"/>
      <c r="FK42" s="1088"/>
      <c r="FL42" s="1088"/>
      <c r="FM42" s="1088"/>
      <c r="FN42" s="1088"/>
      <c r="FO42" s="1088"/>
      <c r="FP42" s="1088"/>
      <c r="FQ42" s="1088"/>
      <c r="FR42" s="1088"/>
      <c r="FS42" s="1088"/>
      <c r="FT42" s="1088"/>
      <c r="FU42" s="1088"/>
      <c r="FV42" s="1088"/>
      <c r="FW42" s="1088"/>
      <c r="FX42" s="1088"/>
      <c r="FY42" s="1088"/>
      <c r="FZ42" s="1088"/>
      <c r="GA42" s="1088"/>
      <c r="GB42" s="1088"/>
      <c r="GC42" s="1088"/>
      <c r="GD42" s="1088"/>
      <c r="GE42" s="1088"/>
      <c r="GF42" s="1088"/>
      <c r="GG42" s="1088"/>
      <c r="GH42" s="1088"/>
      <c r="GI42" s="1088"/>
      <c r="GJ42" s="1088"/>
      <c r="GK42" s="1088"/>
      <c r="GL42" s="1088"/>
      <c r="GM42" s="1088"/>
      <c r="GN42" s="1088"/>
      <c r="GO42" s="1088"/>
      <c r="GP42" s="1088"/>
      <c r="GQ42" s="1088"/>
      <c r="GR42" s="1088"/>
      <c r="GS42" s="1088"/>
      <c r="GT42" s="1088"/>
      <c r="GU42" s="1088"/>
      <c r="GV42" s="1088"/>
      <c r="GW42" s="1088"/>
      <c r="GX42" s="1088"/>
      <c r="GY42" s="1088"/>
      <c r="GZ42" s="1088"/>
      <c r="HA42" s="1088"/>
      <c r="HB42" s="1088"/>
      <c r="HC42" s="1088"/>
      <c r="HD42" s="1088"/>
      <c r="HE42" s="1088"/>
      <c r="HF42" s="1088"/>
    </row>
    <row r="43" spans="2:214" ht="15.95" customHeight="1">
      <c r="B43" s="1103" t="s">
        <v>136</v>
      </c>
      <c r="C43" s="1104" t="s">
        <v>33</v>
      </c>
      <c r="D43" s="1047">
        <f>' 経済波及効果 【 入力・結果シート 】 '!G56</f>
        <v>0</v>
      </c>
      <c r="E43" s="1048">
        <f>' 経済波及効果 【 入力・結果シート 】 '!H56</f>
        <v>0</v>
      </c>
      <c r="F43" s="1049">
        <v>1.7652529534375841E-5</v>
      </c>
      <c r="G43" s="1050">
        <f t="shared" si="8"/>
        <v>0</v>
      </c>
      <c r="H43" s="1050">
        <f t="shared" si="9"/>
        <v>0</v>
      </c>
      <c r="I43" s="1051">
        <v>6.2586241076423432E-6</v>
      </c>
      <c r="J43" s="1052">
        <f t="shared" si="10"/>
        <v>0</v>
      </c>
      <c r="K43" s="1053">
        <f t="shared" si="11"/>
        <v>0</v>
      </c>
      <c r="L43" s="1047">
        <f t="shared" si="12"/>
        <v>0</v>
      </c>
      <c r="M43" s="1048">
        <f t="shared" si="0"/>
        <v>0</v>
      </c>
      <c r="N43" s="1054">
        <v>1</v>
      </c>
      <c r="O43" s="1055">
        <v>0.75146371068146189</v>
      </c>
      <c r="P43" s="1056">
        <f t="shared" si="25"/>
        <v>0</v>
      </c>
      <c r="Q43" s="1057">
        <f t="shared" si="25"/>
        <v>0</v>
      </c>
      <c r="R43" s="1058">
        <f t="shared" si="1"/>
        <v>0</v>
      </c>
      <c r="S43" s="1059">
        <f t="shared" si="2"/>
        <v>0</v>
      </c>
      <c r="T43" s="1060">
        <v>0</v>
      </c>
      <c r="U43" s="1061">
        <f>'37部門取引基本表'!BL39</f>
        <v>0.27566538474372215</v>
      </c>
      <c r="V43" s="1062">
        <f t="shared" si="13"/>
        <v>0</v>
      </c>
      <c r="W43" s="1097"/>
      <c r="X43" s="1064"/>
      <c r="Y43" s="1062">
        <f>IF('37部門取引基本表'!AQ39&lt;0,0,'37部門取引基本表'!AQ39)</f>
        <v>255426.1308876609</v>
      </c>
      <c r="Z43" s="1065">
        <f t="shared" si="14"/>
        <v>0.13824402780609715</v>
      </c>
      <c r="AA43" s="1066">
        <f t="shared" si="15"/>
        <v>0</v>
      </c>
      <c r="AB43" s="1067">
        <v>0.75146371068146189</v>
      </c>
      <c r="AC43" s="1060">
        <f t="shared" si="16"/>
        <v>0</v>
      </c>
      <c r="AD43" s="1068">
        <v>0</v>
      </c>
      <c r="AE43" s="1069">
        <f t="shared" si="17"/>
        <v>0.27566538474372215</v>
      </c>
      <c r="AF43" s="1070">
        <f t="shared" si="18"/>
        <v>0</v>
      </c>
      <c r="AG43" s="1097"/>
      <c r="AH43" s="1071"/>
      <c r="AI43" s="1072">
        <f t="shared" si="19"/>
        <v>0.13824402780609715</v>
      </c>
      <c r="AJ43" s="1073">
        <f t="shared" si="20"/>
        <v>0</v>
      </c>
      <c r="AK43" s="1074">
        <v>0.75146371068146189</v>
      </c>
      <c r="AL43" s="1075">
        <f t="shared" si="21"/>
        <v>0</v>
      </c>
      <c r="AM43" s="1076">
        <v>0</v>
      </c>
      <c r="AN43" s="1069">
        <f t="shared" si="22"/>
        <v>0</v>
      </c>
      <c r="AO43" s="1077">
        <f t="shared" si="23"/>
        <v>0</v>
      </c>
      <c r="AP43" s="1078">
        <f t="shared" si="3"/>
        <v>0</v>
      </c>
      <c r="AQ43" s="1079">
        <f t="shared" si="24"/>
        <v>0</v>
      </c>
      <c r="AR43" s="1080"/>
      <c r="AS43" s="1080"/>
      <c r="AT43" s="1105" t="s">
        <v>136</v>
      </c>
      <c r="AU43" s="1106" t="s">
        <v>33</v>
      </c>
      <c r="AV43" s="1092">
        <f t="shared" si="4"/>
        <v>0</v>
      </c>
      <c r="AW43" s="1093">
        <f t="shared" si="5"/>
        <v>0</v>
      </c>
      <c r="AX43" s="1094">
        <f t="shared" si="6"/>
        <v>0</v>
      </c>
      <c r="AY43" s="1095">
        <f t="shared" si="7"/>
        <v>0</v>
      </c>
      <c r="AZ43" s="1096">
        <f>AQ43*'37部門取引基本表'!BG39</f>
        <v>0</v>
      </c>
      <c r="BA43" s="1096">
        <f>AQ43*'37部門取引基本表'!BH39</f>
        <v>0</v>
      </c>
      <c r="BB43" s="1096">
        <f>AQ43*'37部門取引基本表'!BI39</f>
        <v>0</v>
      </c>
      <c r="BC43" s="1096">
        <f>AQ43*'37部門取引基本表'!BJ39</f>
        <v>0</v>
      </c>
      <c r="BD43" s="1096">
        <f>市税収効果!S42</f>
        <v>0</v>
      </c>
      <c r="BE43" s="1088"/>
      <c r="BF43" s="1088"/>
      <c r="BG43" s="1088"/>
      <c r="BH43" s="1089"/>
      <c r="BI43" s="1089"/>
      <c r="BJ43" s="1089"/>
      <c r="BK43" s="1088"/>
      <c r="BL43" s="1088"/>
      <c r="BM43" s="1088"/>
      <c r="BN43" s="1088"/>
      <c r="BO43" s="1088"/>
      <c r="BP43" s="1088"/>
      <c r="BQ43" s="1088"/>
      <c r="BR43" s="1088"/>
      <c r="BS43" s="1088"/>
      <c r="BT43" s="1088"/>
      <c r="BU43" s="1088"/>
      <c r="BV43" s="1088"/>
      <c r="BW43" s="1088"/>
      <c r="BX43" s="1088"/>
      <c r="BY43" s="1088"/>
      <c r="BZ43" s="1088"/>
      <c r="CA43" s="1088"/>
      <c r="CB43" s="1088"/>
      <c r="CC43" s="1088"/>
      <c r="CD43" s="1088"/>
      <c r="CE43" s="1088"/>
      <c r="CF43" s="1088"/>
      <c r="CG43" s="1088"/>
      <c r="CH43" s="1088"/>
      <c r="CI43" s="1088"/>
      <c r="CJ43" s="1088"/>
      <c r="CK43" s="1088"/>
      <c r="CL43" s="1088"/>
      <c r="CM43" s="1088"/>
      <c r="CN43" s="1088"/>
      <c r="CO43" s="1088"/>
      <c r="CP43" s="1088"/>
      <c r="CQ43" s="1088"/>
      <c r="CR43" s="1088"/>
      <c r="CS43" s="1088"/>
      <c r="CT43" s="1088"/>
      <c r="CU43" s="1088"/>
      <c r="CV43" s="1088"/>
      <c r="CW43" s="1088"/>
      <c r="CX43" s="1088"/>
      <c r="CY43" s="1088"/>
      <c r="CZ43" s="1088"/>
      <c r="DA43" s="1088"/>
      <c r="DB43" s="1088"/>
      <c r="DC43" s="1088"/>
      <c r="DD43" s="1088"/>
      <c r="DE43" s="1088"/>
      <c r="DF43" s="1088"/>
      <c r="DG43" s="1088"/>
      <c r="DH43" s="1088"/>
      <c r="DI43" s="1088"/>
      <c r="DJ43" s="1088"/>
      <c r="DK43" s="1088"/>
      <c r="DL43" s="1088"/>
      <c r="DM43" s="1088"/>
      <c r="DN43" s="1088"/>
      <c r="DO43" s="1088"/>
      <c r="DP43" s="1088"/>
      <c r="DQ43" s="1088"/>
      <c r="DR43" s="1088"/>
      <c r="DS43" s="1088"/>
      <c r="DT43" s="1088"/>
      <c r="DU43" s="1088"/>
      <c r="DV43" s="1088"/>
      <c r="DW43" s="1088"/>
      <c r="DX43" s="1088"/>
      <c r="DY43" s="1088"/>
      <c r="DZ43" s="1088"/>
      <c r="EA43" s="1088"/>
      <c r="EB43" s="1088"/>
      <c r="EC43" s="1088"/>
      <c r="ED43" s="1088"/>
      <c r="EE43" s="1088"/>
      <c r="EF43" s="1088"/>
      <c r="EG43" s="1088"/>
      <c r="EH43" s="1088"/>
      <c r="EI43" s="1088"/>
      <c r="EJ43" s="1088"/>
      <c r="EK43" s="1088"/>
      <c r="EL43" s="1088"/>
      <c r="EM43" s="1088"/>
      <c r="EN43" s="1088"/>
      <c r="EO43" s="1088"/>
      <c r="EP43" s="1088"/>
      <c r="EQ43" s="1088"/>
      <c r="ER43" s="1088"/>
      <c r="ES43" s="1088"/>
      <c r="ET43" s="1088"/>
      <c r="EU43" s="1088"/>
      <c r="EV43" s="1088"/>
      <c r="EW43" s="1088"/>
      <c r="EX43" s="1088"/>
      <c r="EY43" s="1088"/>
      <c r="EZ43" s="1088"/>
      <c r="FA43" s="1088"/>
      <c r="FB43" s="1088"/>
      <c r="FC43" s="1088"/>
      <c r="FD43" s="1088"/>
      <c r="FE43" s="1088"/>
      <c r="FF43" s="1088"/>
      <c r="FG43" s="1088"/>
      <c r="FH43" s="1088"/>
      <c r="FI43" s="1088"/>
      <c r="FJ43" s="1088"/>
      <c r="FK43" s="1088"/>
      <c r="FL43" s="1088"/>
      <c r="FM43" s="1088"/>
      <c r="FN43" s="1088"/>
      <c r="FO43" s="1088"/>
      <c r="FP43" s="1088"/>
      <c r="FQ43" s="1088"/>
      <c r="FR43" s="1088"/>
      <c r="FS43" s="1088"/>
      <c r="FT43" s="1088"/>
      <c r="FU43" s="1088"/>
      <c r="FV43" s="1088"/>
      <c r="FW43" s="1088"/>
      <c r="FX43" s="1088"/>
      <c r="FY43" s="1088"/>
      <c r="FZ43" s="1088"/>
      <c r="GA43" s="1088"/>
      <c r="GB43" s="1088"/>
      <c r="GC43" s="1088"/>
      <c r="GD43" s="1088"/>
      <c r="GE43" s="1088"/>
      <c r="GF43" s="1088"/>
      <c r="GG43" s="1088"/>
      <c r="GH43" s="1088"/>
      <c r="GI43" s="1088"/>
      <c r="GJ43" s="1088"/>
      <c r="GK43" s="1088"/>
      <c r="GL43" s="1088"/>
      <c r="GM43" s="1088"/>
      <c r="GN43" s="1088"/>
      <c r="GO43" s="1088"/>
      <c r="GP43" s="1088"/>
      <c r="GQ43" s="1088"/>
      <c r="GR43" s="1088"/>
      <c r="GS43" s="1088"/>
      <c r="GT43" s="1088"/>
      <c r="GU43" s="1088"/>
      <c r="GV43" s="1088"/>
      <c r="GW43" s="1088"/>
      <c r="GX43" s="1088"/>
      <c r="GY43" s="1088"/>
      <c r="GZ43" s="1088"/>
      <c r="HA43" s="1088"/>
      <c r="HB43" s="1088"/>
      <c r="HC43" s="1088"/>
      <c r="HD43" s="1088"/>
      <c r="HE43" s="1088"/>
      <c r="HF43" s="1088"/>
    </row>
    <row r="44" spans="2:214" ht="15.95" customHeight="1">
      <c r="B44" s="1103" t="s">
        <v>137</v>
      </c>
      <c r="C44" s="1104" t="s">
        <v>1</v>
      </c>
      <c r="D44" s="1047">
        <f>' 経済波及効果 【 入力・結果シート 】 '!G57</f>
        <v>0</v>
      </c>
      <c r="E44" s="1048">
        <f>' 経済波及効果 【 入力・結果シート 】 '!H57</f>
        <v>0</v>
      </c>
      <c r="F44" s="1049">
        <v>0</v>
      </c>
      <c r="G44" s="1050">
        <f t="shared" si="8"/>
        <v>0</v>
      </c>
      <c r="H44" s="1050">
        <f t="shared" si="9"/>
        <v>0</v>
      </c>
      <c r="I44" s="1051">
        <v>0</v>
      </c>
      <c r="J44" s="1052">
        <f t="shared" si="10"/>
        <v>0</v>
      </c>
      <c r="K44" s="1053">
        <f t="shared" si="11"/>
        <v>0</v>
      </c>
      <c r="L44" s="1047">
        <f t="shared" si="12"/>
        <v>0</v>
      </c>
      <c r="M44" s="1048">
        <f t="shared" si="0"/>
        <v>0</v>
      </c>
      <c r="N44" s="1054">
        <v>1</v>
      </c>
      <c r="O44" s="1055">
        <v>1</v>
      </c>
      <c r="P44" s="1056">
        <f t="shared" si="25"/>
        <v>0</v>
      </c>
      <c r="Q44" s="1057">
        <f t="shared" si="25"/>
        <v>0</v>
      </c>
      <c r="R44" s="1058">
        <f t="shared" si="1"/>
        <v>0</v>
      </c>
      <c r="S44" s="1059">
        <f t="shared" si="2"/>
        <v>0</v>
      </c>
      <c r="T44" s="1060">
        <v>0</v>
      </c>
      <c r="U44" s="1061">
        <f>'37部門取引基本表'!BL40</f>
        <v>0</v>
      </c>
      <c r="V44" s="1062">
        <f t="shared" si="13"/>
        <v>0</v>
      </c>
      <c r="W44" s="1097"/>
      <c r="X44" s="1064"/>
      <c r="Y44" s="1062">
        <f>IF('37部門取引基本表'!AQ40&lt;0,0,'37部門取引基本表'!AQ40)</f>
        <v>0</v>
      </c>
      <c r="Z44" s="1065">
        <f t="shared" si="14"/>
        <v>0</v>
      </c>
      <c r="AA44" s="1066">
        <f t="shared" si="15"/>
        <v>0</v>
      </c>
      <c r="AB44" s="1067">
        <v>1</v>
      </c>
      <c r="AC44" s="1060">
        <f t="shared" si="16"/>
        <v>0</v>
      </c>
      <c r="AD44" s="1068">
        <v>0</v>
      </c>
      <c r="AE44" s="1069">
        <f t="shared" si="17"/>
        <v>0</v>
      </c>
      <c r="AF44" s="1070">
        <f t="shared" si="18"/>
        <v>0</v>
      </c>
      <c r="AG44" s="1097"/>
      <c r="AH44" s="1071"/>
      <c r="AI44" s="1072">
        <f t="shared" si="19"/>
        <v>0</v>
      </c>
      <c r="AJ44" s="1073">
        <f t="shared" si="20"/>
        <v>0</v>
      </c>
      <c r="AK44" s="1074">
        <v>1</v>
      </c>
      <c r="AL44" s="1075">
        <f t="shared" si="21"/>
        <v>0</v>
      </c>
      <c r="AM44" s="1076">
        <v>0</v>
      </c>
      <c r="AN44" s="1069">
        <f t="shared" si="22"/>
        <v>0</v>
      </c>
      <c r="AO44" s="1077">
        <f t="shared" si="23"/>
        <v>0</v>
      </c>
      <c r="AP44" s="1078">
        <f t="shared" si="3"/>
        <v>0</v>
      </c>
      <c r="AQ44" s="1079">
        <f t="shared" si="24"/>
        <v>0</v>
      </c>
      <c r="AR44" s="1080"/>
      <c r="AS44" s="1080"/>
      <c r="AT44" s="1105" t="s">
        <v>137</v>
      </c>
      <c r="AU44" s="1106" t="s">
        <v>1</v>
      </c>
      <c r="AV44" s="1092">
        <f t="shared" si="4"/>
        <v>0</v>
      </c>
      <c r="AW44" s="1093">
        <f t="shared" si="5"/>
        <v>0</v>
      </c>
      <c r="AX44" s="1094">
        <f t="shared" si="6"/>
        <v>0</v>
      </c>
      <c r="AY44" s="1095">
        <f t="shared" si="7"/>
        <v>0</v>
      </c>
      <c r="AZ44" s="1096">
        <f>AQ44*'37部門取引基本表'!BG40</f>
        <v>0</v>
      </c>
      <c r="BA44" s="1096">
        <f>AQ44*'37部門取引基本表'!BH40</f>
        <v>0</v>
      </c>
      <c r="BB44" s="1096">
        <f>AQ44*'37部門取引基本表'!BI40</f>
        <v>0</v>
      </c>
      <c r="BC44" s="1096">
        <f>AQ44*'37部門取引基本表'!BJ40</f>
        <v>0</v>
      </c>
      <c r="BD44" s="1096">
        <f>市税収効果!S43</f>
        <v>0</v>
      </c>
      <c r="BE44" s="1088"/>
      <c r="BF44" s="1088"/>
      <c r="BG44" s="1088"/>
      <c r="BH44" s="1089"/>
      <c r="BI44" s="1089"/>
      <c r="BJ44" s="1089"/>
      <c r="BK44" s="1088"/>
      <c r="BL44" s="1088"/>
      <c r="BM44" s="1088"/>
      <c r="BN44" s="1088"/>
      <c r="BO44" s="1088"/>
      <c r="BP44" s="1088"/>
      <c r="BQ44" s="1088"/>
      <c r="BR44" s="1088"/>
      <c r="BS44" s="1088"/>
      <c r="BT44" s="1088"/>
      <c r="BU44" s="1088"/>
      <c r="BV44" s="1088"/>
      <c r="BW44" s="1088"/>
      <c r="BX44" s="1088"/>
      <c r="BY44" s="1088"/>
      <c r="BZ44" s="1088"/>
      <c r="CA44" s="1088"/>
      <c r="CB44" s="1088"/>
      <c r="CC44" s="1088"/>
      <c r="CD44" s="1088"/>
      <c r="CE44" s="1088"/>
      <c r="CF44" s="1088"/>
      <c r="CG44" s="1088"/>
      <c r="CH44" s="1088"/>
      <c r="CI44" s="1088"/>
      <c r="CJ44" s="1088"/>
      <c r="CK44" s="1088"/>
      <c r="CL44" s="1088"/>
      <c r="CM44" s="1088"/>
      <c r="CN44" s="1088"/>
      <c r="CO44" s="1088"/>
      <c r="CP44" s="1088"/>
      <c r="CQ44" s="1088"/>
      <c r="CR44" s="1088"/>
      <c r="CS44" s="1088"/>
      <c r="CT44" s="1088"/>
      <c r="CU44" s="1088"/>
      <c r="CV44" s="1088"/>
      <c r="CW44" s="1088"/>
      <c r="CX44" s="1088"/>
      <c r="CY44" s="1088"/>
      <c r="CZ44" s="1088"/>
      <c r="DA44" s="1088"/>
      <c r="DB44" s="1088"/>
      <c r="DC44" s="1088"/>
      <c r="DD44" s="1088"/>
      <c r="DE44" s="1088"/>
      <c r="DF44" s="1088"/>
      <c r="DG44" s="1088"/>
      <c r="DH44" s="1088"/>
      <c r="DI44" s="1088"/>
      <c r="DJ44" s="1088"/>
      <c r="DK44" s="1088"/>
      <c r="DL44" s="1088"/>
      <c r="DM44" s="1088"/>
      <c r="DN44" s="1088"/>
      <c r="DO44" s="1088"/>
      <c r="DP44" s="1088"/>
      <c r="DQ44" s="1088"/>
      <c r="DR44" s="1088"/>
      <c r="DS44" s="1088"/>
      <c r="DT44" s="1088"/>
      <c r="DU44" s="1088"/>
      <c r="DV44" s="1088"/>
      <c r="DW44" s="1088"/>
      <c r="DX44" s="1088"/>
      <c r="DY44" s="1088"/>
      <c r="DZ44" s="1088"/>
      <c r="EA44" s="1088"/>
      <c r="EB44" s="1088"/>
      <c r="EC44" s="1088"/>
      <c r="ED44" s="1088"/>
      <c r="EE44" s="1088"/>
      <c r="EF44" s="1088"/>
      <c r="EG44" s="1088"/>
      <c r="EH44" s="1088"/>
      <c r="EI44" s="1088"/>
      <c r="EJ44" s="1088"/>
      <c r="EK44" s="1088"/>
      <c r="EL44" s="1088"/>
      <c r="EM44" s="1088"/>
      <c r="EN44" s="1088"/>
      <c r="EO44" s="1088"/>
      <c r="EP44" s="1088"/>
      <c r="EQ44" s="1088"/>
      <c r="ER44" s="1088"/>
      <c r="ES44" s="1088"/>
      <c r="ET44" s="1088"/>
      <c r="EU44" s="1088"/>
      <c r="EV44" s="1088"/>
      <c r="EW44" s="1088"/>
      <c r="EX44" s="1088"/>
      <c r="EY44" s="1088"/>
      <c r="EZ44" s="1088"/>
      <c r="FA44" s="1088"/>
      <c r="FB44" s="1088"/>
      <c r="FC44" s="1088"/>
      <c r="FD44" s="1088"/>
      <c r="FE44" s="1088"/>
      <c r="FF44" s="1088"/>
      <c r="FG44" s="1088"/>
      <c r="FH44" s="1088"/>
      <c r="FI44" s="1088"/>
      <c r="FJ44" s="1088"/>
      <c r="FK44" s="1088"/>
      <c r="FL44" s="1088"/>
      <c r="FM44" s="1088"/>
      <c r="FN44" s="1088"/>
      <c r="FO44" s="1088"/>
      <c r="FP44" s="1088"/>
      <c r="FQ44" s="1088"/>
      <c r="FR44" s="1088"/>
      <c r="FS44" s="1088"/>
      <c r="FT44" s="1088"/>
      <c r="FU44" s="1088"/>
      <c r="FV44" s="1088"/>
      <c r="FW44" s="1088"/>
      <c r="FX44" s="1088"/>
      <c r="FY44" s="1088"/>
      <c r="FZ44" s="1088"/>
      <c r="GA44" s="1088"/>
      <c r="GB44" s="1088"/>
      <c r="GC44" s="1088"/>
      <c r="GD44" s="1088"/>
      <c r="GE44" s="1088"/>
      <c r="GF44" s="1088"/>
      <c r="GG44" s="1088"/>
      <c r="GH44" s="1088"/>
      <c r="GI44" s="1088"/>
      <c r="GJ44" s="1088"/>
      <c r="GK44" s="1088"/>
      <c r="GL44" s="1088"/>
      <c r="GM44" s="1088"/>
      <c r="GN44" s="1088"/>
      <c r="GO44" s="1088"/>
      <c r="GP44" s="1088"/>
      <c r="GQ44" s="1088"/>
      <c r="GR44" s="1088"/>
      <c r="GS44" s="1088"/>
      <c r="GT44" s="1088"/>
      <c r="GU44" s="1088"/>
      <c r="GV44" s="1088"/>
      <c r="GW44" s="1088"/>
      <c r="GX44" s="1088"/>
      <c r="GY44" s="1088"/>
      <c r="GZ44" s="1088"/>
      <c r="HA44" s="1088"/>
      <c r="HB44" s="1088"/>
      <c r="HC44" s="1088"/>
      <c r="HD44" s="1088"/>
      <c r="HE44" s="1088"/>
      <c r="HF44" s="1088"/>
    </row>
    <row r="45" spans="2:214" ht="15.95" customHeight="1">
      <c r="B45" s="1107" t="s">
        <v>138</v>
      </c>
      <c r="C45" s="1108" t="s">
        <v>2</v>
      </c>
      <c r="D45" s="1109">
        <f>' 経済波及効果 【 入力・結果シート 】 '!G58</f>
        <v>0</v>
      </c>
      <c r="E45" s="1110">
        <f>' 経済波及効果 【 入力・結果シート 】 '!H58</f>
        <v>0</v>
      </c>
      <c r="F45" s="1111">
        <v>2.3505125679551809E-2</v>
      </c>
      <c r="G45" s="1112">
        <f t="shared" si="8"/>
        <v>0</v>
      </c>
      <c r="H45" s="1112">
        <f t="shared" si="9"/>
        <v>0</v>
      </c>
      <c r="I45" s="1113">
        <v>3.0097892967934352E-2</v>
      </c>
      <c r="J45" s="1114">
        <f t="shared" si="10"/>
        <v>0</v>
      </c>
      <c r="K45" s="1115">
        <f t="shared" si="11"/>
        <v>0</v>
      </c>
      <c r="L45" s="1109">
        <f t="shared" si="12"/>
        <v>0</v>
      </c>
      <c r="M45" s="1110">
        <f t="shared" si="0"/>
        <v>0</v>
      </c>
      <c r="N45" s="1116">
        <v>1</v>
      </c>
      <c r="O45" s="1117">
        <v>0.57865566451357675</v>
      </c>
      <c r="P45" s="1118">
        <f t="shared" si="25"/>
        <v>0</v>
      </c>
      <c r="Q45" s="1119">
        <f t="shared" si="25"/>
        <v>0</v>
      </c>
      <c r="R45" s="1120">
        <f>P45+Q45</f>
        <v>0</v>
      </c>
      <c r="S45" s="1121">
        <f t="shared" si="2"/>
        <v>0</v>
      </c>
      <c r="T45" s="1122">
        <v>0</v>
      </c>
      <c r="U45" s="1123">
        <f>'37部門取引基本表'!BL41</f>
        <v>1.3772937420563255E-2</v>
      </c>
      <c r="V45" s="1124">
        <f t="shared" si="13"/>
        <v>0</v>
      </c>
      <c r="W45" s="1125"/>
      <c r="X45" s="1126"/>
      <c r="Y45" s="1124">
        <f>IF('37部門取引基本表'!AQ41&lt;0,0,'37部門取引基本表'!AQ41)</f>
        <v>61.646401091214329</v>
      </c>
      <c r="Z45" s="1127">
        <f t="shared" si="14"/>
        <v>3.3364819632913069E-5</v>
      </c>
      <c r="AA45" s="1128">
        <f t="shared" si="15"/>
        <v>0</v>
      </c>
      <c r="AB45" s="1129">
        <v>0.57865566451357675</v>
      </c>
      <c r="AC45" s="1122">
        <f t="shared" si="16"/>
        <v>0</v>
      </c>
      <c r="AD45" s="1130">
        <v>0</v>
      </c>
      <c r="AE45" s="1131">
        <f t="shared" si="17"/>
        <v>1.3772937420563255E-2</v>
      </c>
      <c r="AF45" s="1132">
        <f t="shared" si="18"/>
        <v>0</v>
      </c>
      <c r="AG45" s="1125"/>
      <c r="AH45" s="1133"/>
      <c r="AI45" s="1134">
        <f t="shared" si="19"/>
        <v>3.3364819632913069E-5</v>
      </c>
      <c r="AJ45" s="1135">
        <f t="shared" si="20"/>
        <v>0</v>
      </c>
      <c r="AK45" s="1136">
        <v>0.57865566451357675</v>
      </c>
      <c r="AL45" s="1137">
        <f t="shared" si="21"/>
        <v>0</v>
      </c>
      <c r="AM45" s="1138">
        <v>0</v>
      </c>
      <c r="AN45" s="1131">
        <f t="shared" si="22"/>
        <v>0</v>
      </c>
      <c r="AO45" s="1139">
        <f t="shared" si="23"/>
        <v>0</v>
      </c>
      <c r="AP45" s="1140">
        <f t="shared" si="3"/>
        <v>0</v>
      </c>
      <c r="AQ45" s="1141">
        <f t="shared" si="24"/>
        <v>0</v>
      </c>
      <c r="AR45" s="1080"/>
      <c r="AS45" s="1080"/>
      <c r="AT45" s="1142" t="s">
        <v>138</v>
      </c>
      <c r="AU45" s="1143" t="s">
        <v>2</v>
      </c>
      <c r="AV45" s="1144">
        <f t="shared" si="4"/>
        <v>0</v>
      </c>
      <c r="AW45" s="1145">
        <f t="shared" si="5"/>
        <v>0</v>
      </c>
      <c r="AX45" s="1146">
        <f t="shared" si="6"/>
        <v>0</v>
      </c>
      <c r="AY45" s="1147">
        <f t="shared" si="7"/>
        <v>0</v>
      </c>
      <c r="AZ45" s="1148">
        <f>AQ45*'37部門取引基本表'!BG41</f>
        <v>0</v>
      </c>
      <c r="BA45" s="1148">
        <f>AQ45*'37部門取引基本表'!BH41</f>
        <v>0</v>
      </c>
      <c r="BB45" s="1148">
        <f>AQ45*'37部門取引基本表'!BI41</f>
        <v>0</v>
      </c>
      <c r="BC45" s="1148">
        <f>AQ45*'37部門取引基本表'!BJ41</f>
        <v>0</v>
      </c>
      <c r="BD45" s="1148">
        <f>市税収効果!S44</f>
        <v>0</v>
      </c>
      <c r="BE45" s="1088"/>
      <c r="BF45" s="1088"/>
      <c r="BG45" s="1088"/>
      <c r="BH45" s="1089"/>
      <c r="BI45" s="1089"/>
      <c r="BJ45" s="1089"/>
      <c r="BK45" s="1088"/>
      <c r="BL45" s="1088"/>
      <c r="BM45" s="1088"/>
      <c r="BN45" s="1088"/>
      <c r="BO45" s="1088"/>
      <c r="BP45" s="1088"/>
      <c r="BQ45" s="1088"/>
      <c r="BR45" s="1088"/>
      <c r="BS45" s="1088"/>
      <c r="BT45" s="1088"/>
      <c r="BU45" s="1088"/>
      <c r="BV45" s="1088"/>
      <c r="BW45" s="1088"/>
      <c r="BX45" s="1088"/>
      <c r="BY45" s="1088"/>
      <c r="BZ45" s="1088"/>
      <c r="CA45" s="1088"/>
      <c r="CB45" s="1088"/>
      <c r="CC45" s="1088"/>
      <c r="CD45" s="1088"/>
      <c r="CE45" s="1088"/>
      <c r="CF45" s="1088"/>
      <c r="CG45" s="1088"/>
      <c r="CH45" s="1088"/>
      <c r="CI45" s="1088"/>
      <c r="CJ45" s="1088"/>
      <c r="CK45" s="1088"/>
      <c r="CL45" s="1088"/>
      <c r="CM45" s="1088"/>
      <c r="CN45" s="1088"/>
      <c r="CO45" s="1088"/>
      <c r="CP45" s="1088"/>
      <c r="CQ45" s="1088"/>
      <c r="CR45" s="1088"/>
      <c r="CS45" s="1088"/>
      <c r="CT45" s="1088"/>
      <c r="CU45" s="1088"/>
      <c r="CV45" s="1088"/>
      <c r="CW45" s="1088"/>
      <c r="CX45" s="1088"/>
      <c r="CY45" s="1088"/>
      <c r="CZ45" s="1088"/>
      <c r="DA45" s="1088"/>
      <c r="DB45" s="1088"/>
      <c r="DC45" s="1088"/>
      <c r="DD45" s="1088"/>
      <c r="DE45" s="1088"/>
      <c r="DF45" s="1088"/>
      <c r="DG45" s="1088"/>
      <c r="DH45" s="1088"/>
      <c r="DI45" s="1088"/>
      <c r="DJ45" s="1088"/>
      <c r="DK45" s="1088"/>
      <c r="DL45" s="1088"/>
      <c r="DM45" s="1088"/>
      <c r="DN45" s="1088"/>
      <c r="DO45" s="1088"/>
      <c r="DP45" s="1088"/>
      <c r="DQ45" s="1088"/>
      <c r="DR45" s="1088"/>
      <c r="DS45" s="1088"/>
      <c r="DT45" s="1088"/>
      <c r="DU45" s="1088"/>
      <c r="DV45" s="1088"/>
      <c r="DW45" s="1088"/>
      <c r="DX45" s="1088"/>
      <c r="DY45" s="1088"/>
      <c r="DZ45" s="1088"/>
      <c r="EA45" s="1088"/>
      <c r="EB45" s="1088"/>
      <c r="EC45" s="1088"/>
      <c r="ED45" s="1088"/>
      <c r="EE45" s="1088"/>
      <c r="EF45" s="1088"/>
      <c r="EG45" s="1088"/>
      <c r="EH45" s="1088"/>
      <c r="EI45" s="1088"/>
      <c r="EJ45" s="1088"/>
      <c r="EK45" s="1088"/>
      <c r="EL45" s="1088"/>
      <c r="EM45" s="1088"/>
      <c r="EN45" s="1088"/>
      <c r="EO45" s="1088"/>
      <c r="EP45" s="1088"/>
      <c r="EQ45" s="1088"/>
      <c r="ER45" s="1088"/>
      <c r="ES45" s="1088"/>
      <c r="ET45" s="1088"/>
      <c r="EU45" s="1088"/>
      <c r="EV45" s="1088"/>
      <c r="EW45" s="1088"/>
      <c r="EX45" s="1088"/>
      <c r="EY45" s="1088"/>
      <c r="EZ45" s="1088"/>
      <c r="FA45" s="1088"/>
      <c r="FB45" s="1088"/>
      <c r="FC45" s="1088"/>
      <c r="FD45" s="1088"/>
      <c r="FE45" s="1088"/>
      <c r="FF45" s="1088"/>
      <c r="FG45" s="1088"/>
      <c r="FH45" s="1088"/>
      <c r="FI45" s="1088"/>
      <c r="FJ45" s="1088"/>
      <c r="FK45" s="1088"/>
      <c r="FL45" s="1088"/>
      <c r="FM45" s="1088"/>
      <c r="FN45" s="1088"/>
      <c r="FO45" s="1088"/>
      <c r="FP45" s="1088"/>
      <c r="FQ45" s="1088"/>
      <c r="FR45" s="1088"/>
      <c r="FS45" s="1088"/>
      <c r="FT45" s="1088"/>
      <c r="FU45" s="1088"/>
      <c r="FV45" s="1088"/>
      <c r="FW45" s="1088"/>
      <c r="FX45" s="1088"/>
      <c r="FY45" s="1088"/>
      <c r="FZ45" s="1088"/>
      <c r="GA45" s="1088"/>
      <c r="GB45" s="1088"/>
      <c r="GC45" s="1088"/>
      <c r="GD45" s="1088"/>
      <c r="GE45" s="1088"/>
      <c r="GF45" s="1088"/>
      <c r="GG45" s="1088"/>
      <c r="GH45" s="1088"/>
      <c r="GI45" s="1088"/>
      <c r="GJ45" s="1088"/>
      <c r="GK45" s="1088"/>
      <c r="GL45" s="1088"/>
      <c r="GM45" s="1088"/>
      <c r="GN45" s="1088"/>
      <c r="GO45" s="1088"/>
      <c r="GP45" s="1088"/>
      <c r="GQ45" s="1088"/>
      <c r="GR45" s="1088"/>
      <c r="GS45" s="1088"/>
      <c r="GT45" s="1088"/>
      <c r="GU45" s="1088"/>
      <c r="GV45" s="1088"/>
      <c r="GW45" s="1088"/>
      <c r="GX45" s="1088"/>
      <c r="GY45" s="1088"/>
      <c r="GZ45" s="1088"/>
      <c r="HA45" s="1088"/>
      <c r="HB45" s="1088"/>
      <c r="HC45" s="1088"/>
      <c r="HD45" s="1088"/>
      <c r="HE45" s="1088"/>
      <c r="HF45" s="1088"/>
    </row>
    <row r="46" spans="2:214" ht="15.95" customHeight="1">
      <c r="B46" s="1088"/>
      <c r="C46" s="1088"/>
      <c r="D46" s="1149"/>
      <c r="E46" s="1149"/>
      <c r="F46" s="1150"/>
      <c r="G46" s="1151"/>
      <c r="H46" s="1151"/>
      <c r="I46" s="1150"/>
      <c r="J46" s="1152"/>
      <c r="K46" s="1152"/>
      <c r="L46" s="1151"/>
      <c r="M46" s="1151"/>
      <c r="N46" s="1153"/>
      <c r="O46" s="1154"/>
      <c r="P46" s="1153"/>
      <c r="Q46" s="1153"/>
      <c r="R46" s="1155"/>
      <c r="S46" s="1155"/>
      <c r="T46" s="1155"/>
      <c r="U46" s="1156"/>
      <c r="V46" s="1155"/>
      <c r="W46" s="1157"/>
      <c r="X46" s="1088"/>
      <c r="Y46" s="1158"/>
      <c r="Z46" s="1159"/>
      <c r="AA46" s="1160"/>
      <c r="AB46" s="1161"/>
      <c r="AC46" s="1155"/>
      <c r="AD46" s="1149"/>
      <c r="AE46" s="1162"/>
      <c r="AF46" s="1153"/>
      <c r="AG46" s="1149"/>
      <c r="AH46" s="1153"/>
      <c r="AI46" s="1163"/>
      <c r="AJ46" s="1153"/>
      <c r="AK46" s="1161"/>
      <c r="AL46" s="1153"/>
      <c r="AM46" s="1149"/>
      <c r="AN46" s="1149"/>
      <c r="AO46" s="1153"/>
      <c r="AP46" s="1149"/>
      <c r="AQ46" s="1149"/>
      <c r="AR46" s="1080"/>
      <c r="AS46" s="1080"/>
      <c r="AT46" s="840"/>
      <c r="AU46" s="1164"/>
      <c r="AV46" s="1165"/>
      <c r="AW46" s="1166"/>
      <c r="AX46" s="1167"/>
      <c r="AY46" s="1168"/>
      <c r="AZ46" s="1169"/>
      <c r="BA46" s="1169"/>
      <c r="BB46" s="1169"/>
      <c r="BC46" s="1169"/>
      <c r="BD46" s="1169"/>
      <c r="BE46" s="1088"/>
      <c r="BF46" s="1088"/>
      <c r="BG46" s="1088"/>
      <c r="BH46" s="1089"/>
      <c r="BI46" s="1089"/>
      <c r="BJ46" s="1089"/>
      <c r="BK46" s="1088"/>
      <c r="BL46" s="1088"/>
      <c r="BM46" s="1088"/>
      <c r="BN46" s="1088"/>
      <c r="BO46" s="1088"/>
      <c r="BP46" s="1088"/>
      <c r="BQ46" s="1088"/>
      <c r="BR46" s="1088"/>
      <c r="BS46" s="1088"/>
      <c r="BT46" s="1088"/>
      <c r="BU46" s="1088"/>
      <c r="BV46" s="1088"/>
      <c r="BW46" s="1088"/>
      <c r="BX46" s="1088"/>
      <c r="BY46" s="1088"/>
      <c r="BZ46" s="1088"/>
      <c r="CA46" s="1088"/>
      <c r="CB46" s="1088"/>
      <c r="CC46" s="1088"/>
      <c r="CD46" s="1088"/>
      <c r="CE46" s="1088"/>
      <c r="CF46" s="1088"/>
      <c r="CG46" s="1088"/>
      <c r="CH46" s="1088"/>
      <c r="CI46" s="1088"/>
      <c r="CJ46" s="1088"/>
      <c r="CK46" s="1088"/>
      <c r="CL46" s="1088"/>
      <c r="CM46" s="1088"/>
      <c r="CN46" s="1088"/>
      <c r="CO46" s="1088"/>
      <c r="CP46" s="1088"/>
      <c r="CQ46" s="1088"/>
      <c r="CR46" s="1088"/>
      <c r="CS46" s="1088"/>
      <c r="CT46" s="1088"/>
      <c r="CU46" s="1088"/>
      <c r="CV46" s="1088"/>
      <c r="CW46" s="1088"/>
      <c r="CX46" s="1088"/>
      <c r="CY46" s="1088"/>
      <c r="CZ46" s="1088"/>
      <c r="DA46" s="1088"/>
      <c r="DB46" s="1088"/>
      <c r="DC46" s="1088"/>
      <c r="DD46" s="1088"/>
      <c r="DE46" s="1088"/>
      <c r="DF46" s="1088"/>
      <c r="DG46" s="1088"/>
      <c r="DH46" s="1088"/>
      <c r="DI46" s="1088"/>
      <c r="DJ46" s="1088"/>
      <c r="DK46" s="1088"/>
      <c r="DL46" s="1088"/>
      <c r="DM46" s="1088"/>
      <c r="DN46" s="1088"/>
      <c r="DO46" s="1088"/>
      <c r="DP46" s="1088"/>
      <c r="DQ46" s="1088"/>
      <c r="DR46" s="1088"/>
      <c r="DS46" s="1088"/>
      <c r="DT46" s="1088"/>
      <c r="DU46" s="1088"/>
      <c r="DV46" s="1088"/>
      <c r="DW46" s="1088"/>
      <c r="DX46" s="1088"/>
      <c r="DY46" s="1088"/>
      <c r="DZ46" s="1088"/>
      <c r="EA46" s="1088"/>
      <c r="EB46" s="1088"/>
      <c r="EC46" s="1088"/>
      <c r="ED46" s="1088"/>
      <c r="EE46" s="1088"/>
      <c r="EF46" s="1088"/>
      <c r="EG46" s="1088"/>
      <c r="EH46" s="1088"/>
      <c r="EI46" s="1088"/>
      <c r="EJ46" s="1088"/>
      <c r="EK46" s="1088"/>
      <c r="EL46" s="1088"/>
      <c r="EM46" s="1088"/>
      <c r="EN46" s="1088"/>
      <c r="EO46" s="1088"/>
      <c r="EP46" s="1088"/>
      <c r="EQ46" s="1088"/>
      <c r="ER46" s="1088"/>
      <c r="ES46" s="1088"/>
      <c r="ET46" s="1088"/>
      <c r="EU46" s="1088"/>
      <c r="EV46" s="1088"/>
      <c r="EW46" s="1088"/>
      <c r="EX46" s="1088"/>
      <c r="EY46" s="1088"/>
      <c r="EZ46" s="1088"/>
      <c r="FA46" s="1088"/>
      <c r="FB46" s="1088"/>
      <c r="FC46" s="1088"/>
      <c r="FD46" s="1088"/>
      <c r="FE46" s="1088"/>
      <c r="FF46" s="1088"/>
      <c r="FG46" s="1088"/>
      <c r="FH46" s="1088"/>
      <c r="FI46" s="1088"/>
      <c r="FJ46" s="1088"/>
      <c r="FK46" s="1088"/>
      <c r="FL46" s="1088"/>
      <c r="FM46" s="1088"/>
      <c r="FN46" s="1088"/>
      <c r="FO46" s="1088"/>
      <c r="FP46" s="1088"/>
      <c r="FQ46" s="1088"/>
      <c r="FR46" s="1088"/>
      <c r="FS46" s="1088"/>
      <c r="FT46" s="1088"/>
      <c r="FU46" s="1088"/>
      <c r="FV46" s="1088"/>
      <c r="FW46" s="1088"/>
      <c r="FX46" s="1088"/>
      <c r="FY46" s="1088"/>
      <c r="FZ46" s="1088"/>
      <c r="GA46" s="1088"/>
      <c r="GB46" s="1088"/>
      <c r="GC46" s="1088"/>
      <c r="GD46" s="1088"/>
      <c r="GE46" s="1088"/>
      <c r="GF46" s="1088"/>
      <c r="GG46" s="1088"/>
      <c r="GH46" s="1088"/>
      <c r="GI46" s="1088"/>
      <c r="GJ46" s="1088"/>
      <c r="GK46" s="1088"/>
      <c r="GL46" s="1088"/>
      <c r="GM46" s="1088"/>
      <c r="GN46" s="1088"/>
      <c r="GO46" s="1088"/>
      <c r="GP46" s="1088"/>
      <c r="GQ46" s="1088"/>
      <c r="GR46" s="1088"/>
      <c r="GS46" s="1088"/>
      <c r="GT46" s="1088"/>
      <c r="GU46" s="1088"/>
      <c r="GV46" s="1088"/>
      <c r="GW46" s="1088"/>
      <c r="GX46" s="1088"/>
      <c r="GY46" s="1088"/>
      <c r="GZ46" s="1088"/>
      <c r="HA46" s="1088"/>
      <c r="HB46" s="1088"/>
      <c r="HC46" s="1088"/>
      <c r="HD46" s="1088"/>
      <c r="HE46" s="1088"/>
      <c r="HF46" s="1088"/>
    </row>
    <row r="47" spans="2:214" ht="15.95" customHeight="1">
      <c r="F47" s="1150"/>
      <c r="G47" s="1151"/>
      <c r="H47" s="1151"/>
      <c r="I47" s="1150"/>
      <c r="J47" s="1170"/>
      <c r="K47" s="1170"/>
      <c r="L47" s="1151"/>
      <c r="M47" s="1151"/>
    </row>
    <row r="48" spans="2:214" ht="15.95" customHeight="1">
      <c r="F48" s="1150"/>
      <c r="G48" s="1151"/>
      <c r="H48" s="1151"/>
      <c r="I48" s="1150"/>
      <c r="J48" s="1170"/>
      <c r="K48" s="1170"/>
      <c r="L48" s="1151"/>
      <c r="M48" s="1151"/>
      <c r="V48" s="1172"/>
      <c r="W48" s="1172"/>
    </row>
    <row r="49" spans="6:62" ht="15.95" customHeight="1">
      <c r="F49" s="1150"/>
      <c r="G49" s="1151"/>
      <c r="H49" s="1151"/>
      <c r="I49" s="1150"/>
      <c r="J49" s="1170"/>
      <c r="K49" s="1170"/>
      <c r="L49" s="1151"/>
      <c r="M49" s="1151"/>
    </row>
    <row r="50" spans="6:62" ht="15.95" customHeight="1"/>
    <row r="51" spans="6:62">
      <c r="BB51" s="1169"/>
      <c r="BC51" s="1169"/>
      <c r="BD51" s="1169"/>
      <c r="BH51" s="1089"/>
      <c r="BI51" s="1089"/>
      <c r="BJ51" s="1089"/>
    </row>
    <row r="52" spans="6:62">
      <c r="BB52" s="1169"/>
      <c r="BC52" s="1169"/>
      <c r="BD52" s="1169"/>
      <c r="BH52" s="1089"/>
      <c r="BI52" s="1089"/>
      <c r="BJ52" s="1089"/>
    </row>
    <row r="53" spans="6:62">
      <c r="BB53" s="1169"/>
      <c r="BC53" s="1169"/>
      <c r="BD53" s="1169"/>
      <c r="BH53" s="1089"/>
      <c r="BI53" s="1089"/>
      <c r="BJ53" s="1089"/>
    </row>
  </sheetData>
  <sheetProtection algorithmName="SHA-512" hashValue="8UfkEa1xLr0NOjPTxQLomiksQ6zrlpQhzJbsZHoko/Gyvhw4K4oiVJjxYIYxiyEDvbs7kgYDl0nBpVL4/PbIRg==" saltValue="g9Xyh2v4N4xld/BaWdzccQ==" spinCount="100000" sheet="1" objects="1" scenarios="1"/>
  <mergeCells count="20">
    <mergeCell ref="AV4:AY5"/>
    <mergeCell ref="AZ4:BD5"/>
    <mergeCell ref="AT4:AU7"/>
    <mergeCell ref="AE4:AN4"/>
    <mergeCell ref="V5:V6"/>
    <mergeCell ref="AF5:AF6"/>
    <mergeCell ref="D3:E3"/>
    <mergeCell ref="T3:T6"/>
    <mergeCell ref="AP3:AP6"/>
    <mergeCell ref="D4:E5"/>
    <mergeCell ref="L4:M5"/>
    <mergeCell ref="N4:O5"/>
    <mergeCell ref="F3:M3"/>
    <mergeCell ref="P4:P5"/>
    <mergeCell ref="S4:S6"/>
    <mergeCell ref="AO4:AO5"/>
    <mergeCell ref="U4:AC4"/>
    <mergeCell ref="F4:H5"/>
    <mergeCell ref="I4:K5"/>
    <mergeCell ref="N3:O3"/>
  </mergeCells>
  <phoneticPr fontId="11"/>
  <pageMargins left="0.59055118110236227" right="0.59055118110236227" top="0.78740157480314965" bottom="0.78740157480314965" header="0.31496062992125984" footer="0.31496062992125984"/>
  <pageSetup paperSize="9" scale="75" orientation="portrait" verticalDpi="0" r:id="rId1"/>
  <ignoredErrors>
    <ignoredError sqref="AJ9:AJ45 G33:H33 J36:M36 L33:M33" formula="1"/>
    <ignoredError sqref="D9:E45"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N150"/>
  <sheetViews>
    <sheetView showGridLines="0" zoomScale="85" zoomScaleNormal="85" workbookViewId="0">
      <selection activeCell="B8" sqref="B8"/>
    </sheetView>
  </sheetViews>
  <sheetFormatPr defaultRowHeight="13.5"/>
  <cols>
    <col min="1" max="2" width="3.625" style="286" customWidth="1"/>
    <col min="3" max="3" width="18.625" style="286" customWidth="1"/>
    <col min="4" max="4" width="11.625" style="33" customWidth="1"/>
    <col min="5" max="5" width="6.625" style="768" customWidth="1"/>
    <col min="6" max="6" width="11.625" style="286" customWidth="1"/>
    <col min="7" max="7" width="6.625" style="768" customWidth="1"/>
    <col min="8" max="8" width="11.625" style="286" customWidth="1"/>
    <col min="9" max="9" width="6.625" style="768" customWidth="1"/>
    <col min="10" max="10" width="11.625" style="1189" customWidth="1"/>
    <col min="11" max="11" width="6.625" style="789" hidden="1" customWidth="1"/>
    <col min="12" max="12" width="7.625" style="286" hidden="1" customWidth="1"/>
    <col min="13" max="13" width="6.625" style="809" customWidth="1"/>
    <col min="14" max="14" width="11.625" style="286" customWidth="1"/>
    <col min="15" max="15" width="6.625" style="768" customWidth="1"/>
    <col min="16" max="19" width="11.625" style="286" customWidth="1"/>
    <col min="20" max="23" width="9" style="286"/>
    <col min="24" max="24" width="13.625" style="286" hidden="1" customWidth="1"/>
    <col min="25" max="25" width="10.25" style="286" hidden="1" customWidth="1"/>
    <col min="26" max="28" width="9" style="286" hidden="1" customWidth="1"/>
    <col min="29" max="29" width="13.625" style="455" hidden="1" customWidth="1"/>
    <col min="30" max="30" width="6.5" style="438" hidden="1" customWidth="1"/>
    <col min="31" max="31" width="9" style="440" hidden="1" customWidth="1"/>
    <col min="32" max="32" width="9" style="286" hidden="1" customWidth="1"/>
    <col min="33" max="33" width="13.625" style="455" hidden="1" customWidth="1"/>
    <col min="34" max="34" width="9" style="440" hidden="1" customWidth="1"/>
    <col min="35" max="35" width="13.625" style="455" hidden="1" customWidth="1"/>
    <col min="36" max="36" width="9" style="440" hidden="1" customWidth="1"/>
    <col min="37" max="37" width="13.625" style="455" hidden="1" customWidth="1"/>
    <col min="38" max="38" width="9" style="440" hidden="1" customWidth="1"/>
    <col min="39" max="39" width="13.625" style="286" hidden="1" customWidth="1"/>
    <col min="40" max="40" width="9" style="286" hidden="1" customWidth="1"/>
    <col min="41" max="16384" width="9" style="286"/>
  </cols>
  <sheetData>
    <row r="2" spans="2:40" ht="11.1" customHeight="1"/>
    <row r="3" spans="2:40" s="287" customFormat="1" ht="21.75" customHeight="1">
      <c r="B3" s="1300"/>
      <c r="C3" s="1301"/>
      <c r="D3" s="762"/>
      <c r="E3" s="767"/>
      <c r="F3" s="761"/>
      <c r="G3" s="767"/>
      <c r="H3" s="761"/>
      <c r="I3" s="767"/>
      <c r="J3" s="1190"/>
      <c r="K3" s="790"/>
      <c r="L3" s="779"/>
      <c r="M3" s="779"/>
      <c r="N3" s="764"/>
      <c r="O3" s="767"/>
      <c r="P3" s="765"/>
      <c r="Q3" s="765"/>
      <c r="R3" s="762"/>
      <c r="S3" s="762"/>
      <c r="X3" s="288"/>
      <c r="Y3" s="288"/>
      <c r="AC3" s="456"/>
      <c r="AD3" s="439"/>
      <c r="AE3" s="445"/>
      <c r="AG3" s="456"/>
      <c r="AH3" s="445"/>
      <c r="AI3" s="456"/>
      <c r="AJ3" s="445"/>
      <c r="AK3" s="456"/>
      <c r="AL3" s="445"/>
    </row>
    <row r="4" spans="2:40" ht="11.1" customHeight="1">
      <c r="B4" s="305"/>
      <c r="C4" s="305"/>
      <c r="D4" s="289"/>
      <c r="E4" s="766"/>
      <c r="F4" s="306"/>
      <c r="G4" s="766"/>
      <c r="H4" s="306"/>
      <c r="I4" s="766"/>
      <c r="J4" s="767"/>
      <c r="K4" s="790"/>
      <c r="L4" s="306"/>
      <c r="N4" s="306"/>
      <c r="P4" s="306"/>
      <c r="Q4" s="306"/>
      <c r="R4" s="289"/>
      <c r="S4" s="289" t="s">
        <v>189</v>
      </c>
      <c r="X4" s="6"/>
      <c r="Y4" s="1" t="s">
        <v>202</v>
      </c>
      <c r="AC4" s="308"/>
      <c r="AG4" s="308"/>
      <c r="AI4" s="308"/>
      <c r="AK4" s="308"/>
    </row>
    <row r="5" spans="2:40" s="287" customFormat="1" ht="12" customHeight="1">
      <c r="B5" s="1316" t="s">
        <v>1762</v>
      </c>
      <c r="C5" s="1317"/>
      <c r="D5" s="1302" t="s">
        <v>193</v>
      </c>
      <c r="E5" s="767" t="s">
        <v>1753</v>
      </c>
      <c r="F5" s="1305" t="s">
        <v>1749</v>
      </c>
      <c r="G5" s="767" t="s">
        <v>1754</v>
      </c>
      <c r="H5" s="1305" t="s">
        <v>1750</v>
      </c>
      <c r="I5" s="767" t="s">
        <v>1753</v>
      </c>
      <c r="J5" s="1197" t="s">
        <v>1778</v>
      </c>
      <c r="K5" s="791"/>
      <c r="L5" s="780"/>
      <c r="M5" s="779" t="s">
        <v>1770</v>
      </c>
      <c r="N5" s="1308" t="s">
        <v>1767</v>
      </c>
      <c r="O5" s="776" t="s">
        <v>1759</v>
      </c>
      <c r="P5" s="1308" t="s">
        <v>1763</v>
      </c>
      <c r="Q5" s="1308" t="s">
        <v>1764</v>
      </c>
      <c r="R5" s="1308" t="s">
        <v>1765</v>
      </c>
      <c r="S5" s="1308" t="s">
        <v>274</v>
      </c>
      <c r="X5" s="755" t="s">
        <v>204</v>
      </c>
      <c r="Y5" s="756"/>
      <c r="AC5" s="457" t="s">
        <v>203</v>
      </c>
      <c r="AD5" s="446"/>
      <c r="AE5" s="447"/>
      <c r="AG5" s="551"/>
      <c r="AH5" s="552"/>
      <c r="AI5" s="552"/>
      <c r="AJ5" s="552"/>
      <c r="AK5" s="552"/>
      <c r="AL5" s="552"/>
      <c r="AM5" s="1298" t="s">
        <v>1737</v>
      </c>
      <c r="AN5" s="1299"/>
    </row>
    <row r="6" spans="2:40" s="287" customFormat="1" ht="12" customHeight="1">
      <c r="B6" s="1318"/>
      <c r="C6" s="1319"/>
      <c r="D6" s="1303"/>
      <c r="E6" s="766"/>
      <c r="F6" s="1306"/>
      <c r="G6" s="771"/>
      <c r="H6" s="1306"/>
      <c r="I6" s="766"/>
      <c r="J6" s="1198"/>
      <c r="K6" s="792"/>
      <c r="L6" s="781"/>
      <c r="M6" s="779"/>
      <c r="N6" s="1309"/>
      <c r="O6" s="776"/>
      <c r="P6" s="1309"/>
      <c r="Q6" s="1309"/>
      <c r="R6" s="1309">
        <v>0</v>
      </c>
      <c r="S6" s="1309"/>
      <c r="X6" s="757" t="s">
        <v>1755</v>
      </c>
      <c r="Y6" s="758"/>
      <c r="AC6" s="458"/>
      <c r="AD6" s="448"/>
      <c r="AE6" s="449"/>
      <c r="AG6" s="553"/>
      <c r="AH6" s="554"/>
      <c r="AI6" s="554"/>
      <c r="AJ6" s="554"/>
      <c r="AK6" s="554"/>
      <c r="AL6" s="554"/>
      <c r="AM6" s="555"/>
      <c r="AN6" s="556"/>
    </row>
    <row r="7" spans="2:40" s="287" customFormat="1" ht="12" customHeight="1">
      <c r="B7" s="1320"/>
      <c r="C7" s="1321"/>
      <c r="D7" s="1304"/>
      <c r="E7" s="766"/>
      <c r="F7" s="1307"/>
      <c r="G7" s="771"/>
      <c r="H7" s="1307"/>
      <c r="I7" s="766"/>
      <c r="J7" s="1199"/>
      <c r="K7" s="792" t="s">
        <v>1770</v>
      </c>
      <c r="L7" s="782"/>
      <c r="M7" s="779"/>
      <c r="N7" s="1310"/>
      <c r="O7" s="777"/>
      <c r="P7" s="1310"/>
      <c r="Q7" s="1310"/>
      <c r="R7" s="1310">
        <v>0</v>
      </c>
      <c r="S7" s="1310"/>
      <c r="X7" s="759" t="s">
        <v>1756</v>
      </c>
      <c r="Y7" s="760"/>
      <c r="AC7" s="459"/>
      <c r="AD7" s="450"/>
      <c r="AE7" s="454" t="s">
        <v>1694</v>
      </c>
      <c r="AG7" s="557" t="s">
        <v>203</v>
      </c>
      <c r="AH7" s="558"/>
      <c r="AI7" s="557" t="str">
        <f>AG56</f>
        <v>市税
（直接税）(個人分）</v>
      </c>
      <c r="AJ7" s="558"/>
      <c r="AK7" s="557" t="str">
        <f>AG107</f>
        <v>間接税額
（市税収）</v>
      </c>
      <c r="AL7" s="558"/>
      <c r="AM7" s="559"/>
      <c r="AN7" s="560" t="s">
        <v>1694</v>
      </c>
    </row>
    <row r="8" spans="2:40" ht="9.75" customHeight="1">
      <c r="B8" s="7" t="s">
        <v>99</v>
      </c>
      <c r="C8" s="9" t="s">
        <v>16</v>
      </c>
      <c r="D8" s="307">
        <f>計算元!AQ9</f>
        <v>0</v>
      </c>
      <c r="F8" s="14">
        <f>'37部門取引基本表'!BN5</f>
        <v>15059.168355510335</v>
      </c>
      <c r="G8" s="772"/>
      <c r="H8" s="14">
        <f>'37部門取引基本表'!BE5</f>
        <v>58594.782005947243</v>
      </c>
      <c r="J8" s="1200" t="s">
        <v>1771</v>
      </c>
      <c r="K8" s="793">
        <v>1</v>
      </c>
      <c r="L8" s="783">
        <f>$Y$18/K8/1000</f>
        <v>2576.7159999999999</v>
      </c>
      <c r="N8" s="384">
        <f>F45</f>
        <v>529013.10497086204</v>
      </c>
      <c r="P8" s="15">
        <f t="shared" ref="P8:P44" si="0">IF(H8=0,"",D8*(F8/H8)*(L$18/N$8))</f>
        <v>0</v>
      </c>
      <c r="Q8" s="15">
        <f>P59</f>
        <v>0</v>
      </c>
      <c r="R8" s="15">
        <f>P110</f>
        <v>0</v>
      </c>
      <c r="S8" s="15">
        <f>SUM(P8:R8)</f>
        <v>0</v>
      </c>
      <c r="X8" s="290" t="s">
        <v>194</v>
      </c>
      <c r="Y8" s="290"/>
      <c r="AC8" s="460" t="s">
        <v>205</v>
      </c>
      <c r="AD8" s="451">
        <f t="shared" ref="AD8:AD18" si="1">L8/$L$18</f>
        <v>5.5012015109283739E-2</v>
      </c>
      <c r="AE8" s="441">
        <f>AD8*$P$45</f>
        <v>0</v>
      </c>
      <c r="AG8" s="460" t="s">
        <v>205</v>
      </c>
      <c r="AH8" s="441">
        <f>AE8</f>
        <v>0</v>
      </c>
      <c r="AI8" s="460" t="str">
        <f t="shared" ref="AI8:AJ8" si="2">AG59</f>
        <v>個人均等割</v>
      </c>
      <c r="AJ8" s="441">
        <f t="shared" si="2"/>
        <v>0</v>
      </c>
      <c r="AK8" s="460" t="str">
        <f t="shared" ref="AK8:AL8" si="3">AG110</f>
        <v>市町村たばこ税</v>
      </c>
      <c r="AL8" s="441">
        <f t="shared" si="3"/>
        <v>0</v>
      </c>
      <c r="AM8" s="542" t="s">
        <v>205</v>
      </c>
      <c r="AN8" s="543">
        <f>AH8</f>
        <v>0</v>
      </c>
    </row>
    <row r="9" spans="2:40" ht="9.75" customHeight="1">
      <c r="B9" s="7" t="s">
        <v>100</v>
      </c>
      <c r="C9" s="9" t="s">
        <v>17</v>
      </c>
      <c r="D9" s="307">
        <f>計算元!AQ10</f>
        <v>0</v>
      </c>
      <c r="F9" s="16">
        <f>'37部門取引基本表'!BN6</f>
        <v>116.67732481612607</v>
      </c>
      <c r="G9" s="772"/>
      <c r="H9" s="16">
        <f>'37部門取引基本表'!BE6</f>
        <v>1866.369218159263</v>
      </c>
      <c r="J9" s="1200" t="s">
        <v>1772</v>
      </c>
      <c r="K9" s="794">
        <v>1</v>
      </c>
      <c r="L9" s="783">
        <f>$Y$19/K9/1000</f>
        <v>9103.9709999999995</v>
      </c>
      <c r="P9" s="17">
        <f t="shared" si="0"/>
        <v>0</v>
      </c>
      <c r="Q9" s="17">
        <f t="shared" ref="Q9:Q44" si="4">P60</f>
        <v>0</v>
      </c>
      <c r="R9" s="17">
        <f t="shared" ref="R9:R44" si="5">P111</f>
        <v>0</v>
      </c>
      <c r="S9" s="17">
        <f t="shared" ref="S9:S44" si="6">SUM(P9:R9)</f>
        <v>0</v>
      </c>
      <c r="X9" s="28" t="s">
        <v>207</v>
      </c>
      <c r="Y9" s="27">
        <v>5062295</v>
      </c>
      <c r="AC9" s="461" t="s">
        <v>206</v>
      </c>
      <c r="AD9" s="452">
        <f t="shared" si="1"/>
        <v>0.1943667017267254</v>
      </c>
      <c r="AE9" s="443">
        <f t="shared" ref="AE9:AE18" si="7">AD9*$P$45</f>
        <v>0</v>
      </c>
      <c r="AG9" s="461" t="s">
        <v>206</v>
      </c>
      <c r="AH9" s="443">
        <f t="shared" ref="AH9:AH17" si="8">AE9</f>
        <v>0</v>
      </c>
      <c r="AI9" s="461" t="str">
        <f t="shared" ref="AI9:AJ9" si="9">AG60</f>
        <v>所得割</v>
      </c>
      <c r="AJ9" s="443">
        <f t="shared" si="9"/>
        <v>0</v>
      </c>
      <c r="AK9" s="461" t="str">
        <f t="shared" ref="AK9:AL9" si="10">AG111</f>
        <v>入湯税</v>
      </c>
      <c r="AL9" s="443">
        <f t="shared" si="10"/>
        <v>0</v>
      </c>
      <c r="AM9" s="544" t="s">
        <v>206</v>
      </c>
      <c r="AN9" s="545">
        <f t="shared" ref="AN9" si="11">AH9</f>
        <v>0</v>
      </c>
    </row>
    <row r="10" spans="2:40" ht="9.75" customHeight="1">
      <c r="B10" s="7" t="s">
        <v>101</v>
      </c>
      <c r="C10" s="9" t="s">
        <v>35</v>
      </c>
      <c r="D10" s="307">
        <f>計算元!AQ11</f>
        <v>0</v>
      </c>
      <c r="F10" s="16">
        <f>'37部門取引基本表'!BN7</f>
        <v>8271.3452094112708</v>
      </c>
      <c r="G10" s="772"/>
      <c r="H10" s="16">
        <f>'37部門取引基本表'!BE7</f>
        <v>83870.917868660821</v>
      </c>
      <c r="J10" s="1200" t="s">
        <v>1773</v>
      </c>
      <c r="K10" s="794">
        <v>2</v>
      </c>
      <c r="L10" s="783">
        <f>$Y$20/K10/1000</f>
        <v>25733.388500000001</v>
      </c>
      <c r="P10" s="17">
        <f t="shared" si="0"/>
        <v>0</v>
      </c>
      <c r="Q10" s="17">
        <f t="shared" si="4"/>
        <v>0</v>
      </c>
      <c r="R10" s="17">
        <f t="shared" si="5"/>
        <v>0</v>
      </c>
      <c r="S10" s="17">
        <f t="shared" si="6"/>
        <v>0</v>
      </c>
      <c r="X10" s="28" t="s">
        <v>209</v>
      </c>
      <c r="Y10" s="27">
        <v>130838</v>
      </c>
      <c r="AC10" s="461" t="s">
        <v>208</v>
      </c>
      <c r="AD10" s="452">
        <f t="shared" si="1"/>
        <v>0.54939914098995335</v>
      </c>
      <c r="AE10" s="443">
        <f t="shared" si="7"/>
        <v>0</v>
      </c>
      <c r="AG10" s="461" t="s">
        <v>208</v>
      </c>
      <c r="AH10" s="443">
        <f t="shared" si="8"/>
        <v>0</v>
      </c>
      <c r="AI10" s="461" t="str">
        <f t="shared" ref="AI10:AJ10" si="12">AG61</f>
        <v>固定資産税</v>
      </c>
      <c r="AJ10" s="443">
        <f t="shared" si="12"/>
        <v>0</v>
      </c>
      <c r="AK10" s="461" t="str">
        <f t="shared" ref="AK10:AL10" si="13">AG112</f>
        <v>地方消費税交付金</v>
      </c>
      <c r="AL10" s="443">
        <f t="shared" si="13"/>
        <v>0</v>
      </c>
      <c r="AM10" s="544" t="s">
        <v>208</v>
      </c>
      <c r="AN10" s="545">
        <f>AH10+AJ10</f>
        <v>0</v>
      </c>
    </row>
    <row r="11" spans="2:40" ht="9.75" customHeight="1">
      <c r="B11" s="7" t="s">
        <v>102</v>
      </c>
      <c r="C11" s="9" t="s">
        <v>18</v>
      </c>
      <c r="D11" s="307">
        <f>計算元!AQ12</f>
        <v>0</v>
      </c>
      <c r="F11" s="16">
        <f>'37部門取引基本表'!BN8</f>
        <v>0</v>
      </c>
      <c r="G11" s="772"/>
      <c r="H11" s="16">
        <f>'37部門取引基本表'!BE8</f>
        <v>33634.607498914906</v>
      </c>
      <c r="J11" s="1200" t="s">
        <v>1774</v>
      </c>
      <c r="K11" s="794">
        <v>2</v>
      </c>
      <c r="L11" s="783">
        <f>$Y$21/K11/1000</f>
        <v>827.91150000000005</v>
      </c>
      <c r="P11" s="17">
        <f t="shared" si="0"/>
        <v>0</v>
      </c>
      <c r="Q11" s="17">
        <f t="shared" si="4"/>
        <v>0</v>
      </c>
      <c r="R11" s="17">
        <f t="shared" si="5"/>
        <v>0</v>
      </c>
      <c r="S11" s="17">
        <f t="shared" si="6"/>
        <v>0</v>
      </c>
      <c r="X11" s="28"/>
      <c r="Y11" s="27"/>
      <c r="AC11" s="461" t="s">
        <v>210</v>
      </c>
      <c r="AD11" s="452">
        <f t="shared" si="1"/>
        <v>1.7675630510754686E-2</v>
      </c>
      <c r="AE11" s="443">
        <f t="shared" si="7"/>
        <v>0</v>
      </c>
      <c r="AG11" s="461" t="s">
        <v>210</v>
      </c>
      <c r="AH11" s="443">
        <f t="shared" si="8"/>
        <v>0</v>
      </c>
      <c r="AI11" s="461" t="str">
        <f t="shared" ref="AI11:AJ11" si="14">AG62</f>
        <v>軽自動車税</v>
      </c>
      <c r="AJ11" s="443">
        <f t="shared" si="14"/>
        <v>0</v>
      </c>
      <c r="AK11" s="461" t="str">
        <f t="shared" ref="AK11:AL11" si="15">AG113</f>
        <v>ゴルフ場利用税交付金</v>
      </c>
      <c r="AL11" s="443">
        <f t="shared" si="15"/>
        <v>0</v>
      </c>
      <c r="AM11" s="544" t="s">
        <v>210</v>
      </c>
      <c r="AN11" s="545">
        <f t="shared" ref="AN11:AN17" si="16">AH11+AJ11</f>
        <v>0</v>
      </c>
    </row>
    <row r="12" spans="2:40" ht="9.75" customHeight="1">
      <c r="B12" s="8" t="s">
        <v>103</v>
      </c>
      <c r="C12" s="9" t="s">
        <v>19</v>
      </c>
      <c r="D12" s="307">
        <f>計算元!AQ13</f>
        <v>0</v>
      </c>
      <c r="F12" s="16">
        <f>'37部門取引基本表'!BN9</f>
        <v>4109.1941370826853</v>
      </c>
      <c r="G12" s="772"/>
      <c r="H12" s="16">
        <f>'37部門取引基本表'!BE9</f>
        <v>40514.20269513622</v>
      </c>
      <c r="J12" s="1201" t="s">
        <v>1775</v>
      </c>
      <c r="K12" s="794">
        <v>1</v>
      </c>
      <c r="L12" s="783">
        <f>$Y$22/K12/1000</f>
        <v>4975.7749999999996</v>
      </c>
      <c r="P12" s="17">
        <f t="shared" si="0"/>
        <v>0</v>
      </c>
      <c r="Q12" s="17">
        <f t="shared" si="4"/>
        <v>0</v>
      </c>
      <c r="R12" s="17">
        <f t="shared" si="5"/>
        <v>0</v>
      </c>
      <c r="S12" s="17">
        <f t="shared" si="6"/>
        <v>0</v>
      </c>
      <c r="X12" s="28"/>
      <c r="Y12" s="27"/>
      <c r="AC12" s="461" t="s">
        <v>212</v>
      </c>
      <c r="AD12" s="452">
        <f t="shared" si="1"/>
        <v>0.10623111335529266</v>
      </c>
      <c r="AE12" s="443">
        <f t="shared" si="7"/>
        <v>0</v>
      </c>
      <c r="AG12" s="461" t="s">
        <v>212</v>
      </c>
      <c r="AH12" s="443">
        <f t="shared" si="8"/>
        <v>0</v>
      </c>
      <c r="AI12" s="461" t="str">
        <f t="shared" ref="AI12:AJ12" si="17">AG63</f>
        <v>事業所税</v>
      </c>
      <c r="AJ12" s="443">
        <f t="shared" si="17"/>
        <v>0</v>
      </c>
      <c r="AK12" s="461" t="str">
        <f t="shared" ref="AK12:AL12" si="18">AG114</f>
        <v>軽油引取税交付金</v>
      </c>
      <c r="AL12" s="443">
        <f t="shared" si="18"/>
        <v>0</v>
      </c>
      <c r="AM12" s="544" t="s">
        <v>212</v>
      </c>
      <c r="AN12" s="545">
        <f t="shared" si="16"/>
        <v>0</v>
      </c>
    </row>
    <row r="13" spans="2:40" ht="9.75" customHeight="1">
      <c r="B13" s="7" t="s">
        <v>104</v>
      </c>
      <c r="C13" s="291" t="s">
        <v>20</v>
      </c>
      <c r="D13" s="309">
        <f>計算元!AQ14</f>
        <v>0</v>
      </c>
      <c r="F13" s="18">
        <f>'37部門取引基本表'!BN10</f>
        <v>1000.7649573978177</v>
      </c>
      <c r="G13" s="772"/>
      <c r="H13" s="18">
        <f>'37部門取引基本表'!BE10</f>
        <v>7862.7235219999175</v>
      </c>
      <c r="J13" s="1200" t="s">
        <v>1776</v>
      </c>
      <c r="K13" s="794">
        <v>2</v>
      </c>
      <c r="L13" s="783">
        <f>$Y$23/K13/1000</f>
        <v>3621.3874999999998</v>
      </c>
      <c r="P13" s="19">
        <f t="shared" si="0"/>
        <v>0</v>
      </c>
      <c r="Q13" s="19">
        <f t="shared" si="4"/>
        <v>0</v>
      </c>
      <c r="R13" s="19">
        <f t="shared" si="5"/>
        <v>0</v>
      </c>
      <c r="S13" s="19">
        <f t="shared" si="6"/>
        <v>0</v>
      </c>
      <c r="X13" s="28"/>
      <c r="Y13" s="27"/>
      <c r="AC13" s="461" t="s">
        <v>214</v>
      </c>
      <c r="AD13" s="452">
        <f t="shared" si="1"/>
        <v>7.7315398307990196E-2</v>
      </c>
      <c r="AE13" s="443">
        <f t="shared" si="7"/>
        <v>0</v>
      </c>
      <c r="AG13" s="461" t="s">
        <v>214</v>
      </c>
      <c r="AH13" s="443">
        <f t="shared" si="8"/>
        <v>0</v>
      </c>
      <c r="AI13" s="461" t="str">
        <f t="shared" ref="AI13:AJ13" si="19">AG64</f>
        <v>都市計画税</v>
      </c>
      <c r="AJ13" s="443">
        <f t="shared" si="19"/>
        <v>0</v>
      </c>
      <c r="AK13" s="461"/>
      <c r="AL13" s="443"/>
      <c r="AM13" s="544" t="s">
        <v>214</v>
      </c>
      <c r="AN13" s="545">
        <f t="shared" si="16"/>
        <v>0</v>
      </c>
    </row>
    <row r="14" spans="2:40" ht="9.75" customHeight="1">
      <c r="B14" s="7" t="s">
        <v>105</v>
      </c>
      <c r="C14" s="9" t="s">
        <v>21</v>
      </c>
      <c r="D14" s="307">
        <f>計算元!AQ15</f>
        <v>0</v>
      </c>
      <c r="F14" s="16">
        <f>'37部門取引基本表'!BN11</f>
        <v>118.88573992044351</v>
      </c>
      <c r="G14" s="772"/>
      <c r="H14" s="16">
        <f>'37部門取引基本表'!BE11</f>
        <v>3020.5776496910407</v>
      </c>
      <c r="J14" s="1200"/>
      <c r="K14" s="794"/>
      <c r="L14" s="783"/>
      <c r="P14" s="17">
        <f t="shared" si="0"/>
        <v>0</v>
      </c>
      <c r="Q14" s="17">
        <f t="shared" si="4"/>
        <v>0</v>
      </c>
      <c r="R14" s="17">
        <f t="shared" si="5"/>
        <v>0</v>
      </c>
      <c r="S14" s="17">
        <f t="shared" si="6"/>
        <v>0</v>
      </c>
      <c r="X14" s="310" t="s">
        <v>217</v>
      </c>
      <c r="Y14" s="311">
        <f>SUM(Y9:Y13)</f>
        <v>5193133</v>
      </c>
      <c r="AC14" s="461" t="s">
        <v>216</v>
      </c>
      <c r="AD14" s="452">
        <f t="shared" si="1"/>
        <v>0</v>
      </c>
      <c r="AE14" s="443">
        <f t="shared" si="7"/>
        <v>0</v>
      </c>
      <c r="AG14" s="461" t="s">
        <v>216</v>
      </c>
      <c r="AH14" s="443">
        <f t="shared" si="8"/>
        <v>0</v>
      </c>
      <c r="AI14" s="461" t="str">
        <f t="shared" ref="AI14:AJ14" si="20">AG65</f>
        <v>利子割交付金</v>
      </c>
      <c r="AJ14" s="443">
        <f t="shared" si="20"/>
        <v>0</v>
      </c>
      <c r="AK14" s="461"/>
      <c r="AL14" s="443"/>
      <c r="AM14" s="544" t="s">
        <v>216</v>
      </c>
      <c r="AN14" s="545">
        <f t="shared" si="16"/>
        <v>0</v>
      </c>
    </row>
    <row r="15" spans="2:40" ht="9.75" customHeight="1">
      <c r="B15" s="7" t="s">
        <v>106</v>
      </c>
      <c r="C15" s="9" t="s">
        <v>107</v>
      </c>
      <c r="D15" s="307">
        <f>計算元!AQ16</f>
        <v>0</v>
      </c>
      <c r="F15" s="16">
        <f>'37部門取引基本表'!BN12</f>
        <v>0</v>
      </c>
      <c r="G15" s="772"/>
      <c r="H15" s="16">
        <f>'37部門取引基本表'!BE12</f>
        <v>124921.17559252381</v>
      </c>
      <c r="J15" s="1200"/>
      <c r="K15" s="794"/>
      <c r="L15" s="783"/>
      <c r="P15" s="17">
        <f t="shared" si="0"/>
        <v>0</v>
      </c>
      <c r="Q15" s="17">
        <f t="shared" si="4"/>
        <v>0</v>
      </c>
      <c r="R15" s="17">
        <f t="shared" si="5"/>
        <v>0</v>
      </c>
      <c r="S15" s="17">
        <f t="shared" si="6"/>
        <v>0</v>
      </c>
      <c r="X15" s="293" t="s">
        <v>195</v>
      </c>
      <c r="Y15" s="312"/>
      <c r="AC15" s="461" t="s">
        <v>218</v>
      </c>
      <c r="AD15" s="452">
        <f t="shared" si="1"/>
        <v>0</v>
      </c>
      <c r="AE15" s="443">
        <f t="shared" si="7"/>
        <v>0</v>
      </c>
      <c r="AG15" s="461" t="s">
        <v>218</v>
      </c>
      <c r="AH15" s="443">
        <f t="shared" si="8"/>
        <v>0</v>
      </c>
      <c r="AI15" s="461" t="str">
        <f t="shared" ref="AI15:AJ15" si="21">AG66</f>
        <v>配当割交付金</v>
      </c>
      <c r="AJ15" s="443">
        <f t="shared" si="21"/>
        <v>0</v>
      </c>
      <c r="AK15" s="461"/>
      <c r="AL15" s="443"/>
      <c r="AM15" s="544" t="s">
        <v>218</v>
      </c>
      <c r="AN15" s="545">
        <f t="shared" si="16"/>
        <v>0</v>
      </c>
    </row>
    <row r="16" spans="2:40" ht="9.75" customHeight="1">
      <c r="B16" s="7" t="s">
        <v>108</v>
      </c>
      <c r="C16" s="9" t="s">
        <v>22</v>
      </c>
      <c r="D16" s="307">
        <f>計算元!AQ17</f>
        <v>0</v>
      </c>
      <c r="F16" s="16">
        <f>'37部門取引基本表'!BN13</f>
        <v>2303.3640689599551</v>
      </c>
      <c r="G16" s="772"/>
      <c r="H16" s="16">
        <f>'37部門取引基本表'!BE13</f>
        <v>17313.645067110934</v>
      </c>
      <c r="J16" s="1200"/>
      <c r="K16" s="794"/>
      <c r="L16" s="783"/>
      <c r="P16" s="17">
        <f t="shared" si="0"/>
        <v>0</v>
      </c>
      <c r="Q16" s="17">
        <f t="shared" si="4"/>
        <v>0</v>
      </c>
      <c r="R16" s="17">
        <f t="shared" si="5"/>
        <v>0</v>
      </c>
      <c r="S16" s="17">
        <f t="shared" si="6"/>
        <v>0</v>
      </c>
      <c r="X16" s="294" t="s">
        <v>220</v>
      </c>
      <c r="Y16" s="27">
        <v>1421755</v>
      </c>
      <c r="AC16" s="461" t="s">
        <v>219</v>
      </c>
      <c r="AD16" s="452">
        <f t="shared" si="1"/>
        <v>0</v>
      </c>
      <c r="AE16" s="443">
        <f t="shared" si="7"/>
        <v>0</v>
      </c>
      <c r="AG16" s="461" t="s">
        <v>219</v>
      </c>
      <c r="AH16" s="443">
        <f t="shared" si="8"/>
        <v>0</v>
      </c>
      <c r="AI16" s="461" t="str">
        <f t="shared" ref="AI16:AJ16" si="22">AG67</f>
        <v>株式等譲渡所得税交付金</v>
      </c>
      <c r="AJ16" s="443">
        <f t="shared" si="22"/>
        <v>0</v>
      </c>
      <c r="AK16" s="461"/>
      <c r="AL16" s="443"/>
      <c r="AM16" s="544" t="s">
        <v>219</v>
      </c>
      <c r="AN16" s="545">
        <f t="shared" si="16"/>
        <v>0</v>
      </c>
    </row>
    <row r="17" spans="2:40" ht="9.75" customHeight="1">
      <c r="B17" s="8" t="s">
        <v>109</v>
      </c>
      <c r="C17" s="295" t="s">
        <v>23</v>
      </c>
      <c r="D17" s="313">
        <f>計算元!AQ18</f>
        <v>0</v>
      </c>
      <c r="F17" s="20">
        <f>'37部門取引基本表'!BN14</f>
        <v>3404.4222805693403</v>
      </c>
      <c r="G17" s="772"/>
      <c r="H17" s="20">
        <f>'37部門取引基本表'!BE14</f>
        <v>28407.326575721014</v>
      </c>
      <c r="J17" s="1200"/>
      <c r="K17" s="794"/>
      <c r="L17" s="783"/>
      <c r="P17" s="21">
        <f t="shared" si="0"/>
        <v>0</v>
      </c>
      <c r="Q17" s="21">
        <f t="shared" si="4"/>
        <v>0</v>
      </c>
      <c r="R17" s="21">
        <f t="shared" si="5"/>
        <v>0</v>
      </c>
      <c r="S17" s="21">
        <f t="shared" si="6"/>
        <v>0</v>
      </c>
      <c r="X17" s="294" t="s">
        <v>222</v>
      </c>
      <c r="Y17" s="27">
        <v>45513034</v>
      </c>
      <c r="AC17" s="461" t="s">
        <v>221</v>
      </c>
      <c r="AD17" s="452">
        <f t="shared" si="1"/>
        <v>0</v>
      </c>
      <c r="AE17" s="443">
        <f t="shared" si="7"/>
        <v>0</v>
      </c>
      <c r="AG17" s="461" t="s">
        <v>221</v>
      </c>
      <c r="AH17" s="443">
        <f t="shared" si="8"/>
        <v>0</v>
      </c>
      <c r="AI17" s="461" t="str">
        <f t="shared" ref="AI17:AJ17" si="23">AG68</f>
        <v>自動車取得税交付金</v>
      </c>
      <c r="AJ17" s="443">
        <f t="shared" si="23"/>
        <v>0</v>
      </c>
      <c r="AK17" s="461"/>
      <c r="AL17" s="443"/>
      <c r="AM17" s="544" t="s">
        <v>221</v>
      </c>
      <c r="AN17" s="545">
        <f t="shared" si="16"/>
        <v>0</v>
      </c>
    </row>
    <row r="18" spans="2:40" ht="9.75" customHeight="1">
      <c r="B18" s="7" t="s">
        <v>110</v>
      </c>
      <c r="C18" s="9" t="s">
        <v>24</v>
      </c>
      <c r="D18" s="307">
        <f>計算元!AQ19</f>
        <v>0</v>
      </c>
      <c r="F18" s="16">
        <f>'37部門取引基本表'!BN15</f>
        <v>573.91905085312396</v>
      </c>
      <c r="G18" s="772"/>
      <c r="H18" s="16">
        <f>'37部門取引基本表'!BE15</f>
        <v>17186.449567393978</v>
      </c>
      <c r="J18" s="1195">
        <f>L18</f>
        <v>46839.1495</v>
      </c>
      <c r="K18" s="795"/>
      <c r="L18" s="808">
        <f>SUM(L8:L17)</f>
        <v>46839.1495</v>
      </c>
      <c r="P18" s="17">
        <f t="shared" si="0"/>
        <v>0</v>
      </c>
      <c r="Q18" s="17">
        <f t="shared" si="4"/>
        <v>0</v>
      </c>
      <c r="R18" s="17">
        <f t="shared" si="5"/>
        <v>0</v>
      </c>
      <c r="S18" s="17">
        <f t="shared" si="6"/>
        <v>0</v>
      </c>
      <c r="X18" s="28" t="s">
        <v>205</v>
      </c>
      <c r="Y18" s="27">
        <v>2576716</v>
      </c>
      <c r="AC18" s="462" t="s">
        <v>223</v>
      </c>
      <c r="AD18" s="453">
        <f t="shared" si="1"/>
        <v>1</v>
      </c>
      <c r="AE18" s="444">
        <f t="shared" si="7"/>
        <v>0</v>
      </c>
      <c r="AG18" s="462" t="s">
        <v>223</v>
      </c>
      <c r="AH18" s="444">
        <f>SUM(AH8:AH17)</f>
        <v>0</v>
      </c>
      <c r="AI18" s="462" t="s">
        <v>223</v>
      </c>
      <c r="AJ18" s="444">
        <f>SUM(AJ8:AJ17)</f>
        <v>0</v>
      </c>
      <c r="AK18" s="462" t="s">
        <v>223</v>
      </c>
      <c r="AL18" s="444">
        <f>SUM(AL8:AL17)</f>
        <v>0</v>
      </c>
      <c r="AM18" s="546" t="s">
        <v>1738</v>
      </c>
      <c r="AN18" s="545">
        <f>AJ8</f>
        <v>0</v>
      </c>
    </row>
    <row r="19" spans="2:40" ht="9.75" customHeight="1">
      <c r="B19" s="7" t="s">
        <v>111</v>
      </c>
      <c r="C19" s="9" t="s">
        <v>25</v>
      </c>
      <c r="D19" s="307">
        <f>計算元!AQ20</f>
        <v>0</v>
      </c>
      <c r="F19" s="16">
        <f>'37部門取引基本表'!BN16</f>
        <v>2255.0583810117141</v>
      </c>
      <c r="G19" s="772"/>
      <c r="H19" s="16">
        <f>'37部門取引基本表'!BE16</f>
        <v>77026.170021816535</v>
      </c>
      <c r="J19" s="1191"/>
      <c r="K19" s="794"/>
      <c r="L19" s="31"/>
      <c r="P19" s="17">
        <f t="shared" si="0"/>
        <v>0</v>
      </c>
      <c r="Q19" s="17">
        <f t="shared" si="4"/>
        <v>0</v>
      </c>
      <c r="R19" s="17">
        <f t="shared" si="5"/>
        <v>0</v>
      </c>
      <c r="S19" s="17">
        <f t="shared" si="6"/>
        <v>0</v>
      </c>
      <c r="X19" s="28" t="s">
        <v>206</v>
      </c>
      <c r="Y19" s="27">
        <v>9103971</v>
      </c>
      <c r="AC19" s="463"/>
      <c r="AD19" s="442"/>
      <c r="AG19" s="463"/>
      <c r="AI19" s="463"/>
      <c r="AK19" s="463"/>
      <c r="AM19" s="544" t="s">
        <v>1739</v>
      </c>
      <c r="AN19" s="545">
        <f t="shared" ref="AN19" si="24">AJ9</f>
        <v>0</v>
      </c>
    </row>
    <row r="20" spans="2:40" ht="9.75" customHeight="1">
      <c r="B20" s="7" t="s">
        <v>112</v>
      </c>
      <c r="C20" s="9" t="s">
        <v>52</v>
      </c>
      <c r="D20" s="307">
        <f>計算元!AQ21</f>
        <v>0</v>
      </c>
      <c r="F20" s="16">
        <f>'37部門取引基本表'!BN17</f>
        <v>2917.9068695445167</v>
      </c>
      <c r="G20" s="772"/>
      <c r="H20" s="16">
        <f>'37部門取引基本表'!BE17</f>
        <v>31677.131963922788</v>
      </c>
      <c r="J20" s="1191"/>
      <c r="K20" s="794"/>
      <c r="L20" s="24"/>
      <c r="P20" s="17">
        <f t="shared" si="0"/>
        <v>0</v>
      </c>
      <c r="Q20" s="17">
        <f t="shared" si="4"/>
        <v>0</v>
      </c>
      <c r="R20" s="17">
        <f t="shared" si="5"/>
        <v>0</v>
      </c>
      <c r="S20" s="17">
        <f t="shared" si="6"/>
        <v>0</v>
      </c>
      <c r="X20" s="28" t="s">
        <v>208</v>
      </c>
      <c r="Y20" s="27">
        <v>51466777</v>
      </c>
      <c r="Z20" s="286" t="s">
        <v>191</v>
      </c>
      <c r="AC20" s="463"/>
      <c r="AD20" s="442"/>
      <c r="AG20" s="463"/>
      <c r="AI20" s="463"/>
      <c r="AK20" s="463"/>
      <c r="AM20" s="544" t="s">
        <v>1740</v>
      </c>
      <c r="AN20" s="545">
        <f>AL8</f>
        <v>0</v>
      </c>
    </row>
    <row r="21" spans="2:40" ht="9.75" customHeight="1">
      <c r="B21" s="7" t="s">
        <v>113</v>
      </c>
      <c r="C21" s="9" t="s">
        <v>83</v>
      </c>
      <c r="D21" s="307">
        <f>計算元!AQ22</f>
        <v>0</v>
      </c>
      <c r="F21" s="16">
        <f>'37部門取引基本表'!BN18</f>
        <v>12121.755526280383</v>
      </c>
      <c r="G21" s="772"/>
      <c r="H21" s="16">
        <f>'37部門取引基本表'!BE18</f>
        <v>157131.37398584542</v>
      </c>
      <c r="J21" s="1191"/>
      <c r="K21" s="794"/>
      <c r="L21" s="22"/>
      <c r="P21" s="17">
        <f t="shared" si="0"/>
        <v>0</v>
      </c>
      <c r="Q21" s="17">
        <f t="shared" si="4"/>
        <v>0</v>
      </c>
      <c r="R21" s="17">
        <f t="shared" si="5"/>
        <v>0</v>
      </c>
      <c r="S21" s="17">
        <f t="shared" si="6"/>
        <v>0</v>
      </c>
      <c r="X21" s="28" t="s">
        <v>210</v>
      </c>
      <c r="Y21" s="27">
        <v>1655823</v>
      </c>
      <c r="Z21" s="286" t="s">
        <v>191</v>
      </c>
      <c r="AC21" s="464"/>
      <c r="AD21" s="442"/>
      <c r="AG21" s="464"/>
      <c r="AI21" s="464"/>
      <c r="AK21" s="464"/>
      <c r="AM21" s="544" t="s">
        <v>1741</v>
      </c>
      <c r="AN21" s="545">
        <f t="shared" ref="AN21:AN24" si="25">AL9</f>
        <v>0</v>
      </c>
    </row>
    <row r="22" spans="2:40" ht="9.75" customHeight="1">
      <c r="B22" s="8" t="s">
        <v>114</v>
      </c>
      <c r="C22" s="9" t="s">
        <v>55</v>
      </c>
      <c r="D22" s="307">
        <f>計算元!AQ23</f>
        <v>0</v>
      </c>
      <c r="F22" s="16">
        <f>'37部門取引基本表'!BN19</f>
        <v>394.45816107191814</v>
      </c>
      <c r="G22" s="772"/>
      <c r="H22" s="16">
        <f>'37部門取引基本表'!BE19</f>
        <v>19196.511219027187</v>
      </c>
      <c r="J22" s="1191"/>
      <c r="K22" s="794"/>
      <c r="L22" s="22"/>
      <c r="P22" s="17">
        <f t="shared" si="0"/>
        <v>0</v>
      </c>
      <c r="Q22" s="17">
        <f t="shared" si="4"/>
        <v>0</v>
      </c>
      <c r="R22" s="17">
        <f t="shared" si="5"/>
        <v>0</v>
      </c>
      <c r="S22" s="17">
        <f t="shared" si="6"/>
        <v>0</v>
      </c>
      <c r="X22" s="28" t="s">
        <v>212</v>
      </c>
      <c r="Y22" s="27">
        <v>4975775</v>
      </c>
      <c r="AC22" s="464"/>
      <c r="AD22" s="442"/>
      <c r="AG22" s="464"/>
      <c r="AI22" s="464"/>
      <c r="AK22" s="464"/>
      <c r="AM22" s="544" t="s">
        <v>1742</v>
      </c>
      <c r="AN22" s="545">
        <f t="shared" si="25"/>
        <v>0</v>
      </c>
    </row>
    <row r="23" spans="2:40" ht="9.75" customHeight="1">
      <c r="B23" s="7" t="s">
        <v>115</v>
      </c>
      <c r="C23" s="291" t="s">
        <v>37</v>
      </c>
      <c r="D23" s="309">
        <f>計算元!AQ24</f>
        <v>0</v>
      </c>
      <c r="F23" s="18">
        <f>'37部門取引基本表'!BN20</f>
        <v>0</v>
      </c>
      <c r="G23" s="772"/>
      <c r="H23" s="18">
        <f>'37部門取引基本表'!BE20</f>
        <v>70994.943573089229</v>
      </c>
      <c r="J23" s="1191"/>
      <c r="K23" s="794"/>
      <c r="L23" s="22"/>
      <c r="P23" s="19">
        <f t="shared" si="0"/>
        <v>0</v>
      </c>
      <c r="Q23" s="19">
        <f t="shared" si="4"/>
        <v>0</v>
      </c>
      <c r="R23" s="19">
        <f t="shared" si="5"/>
        <v>0</v>
      </c>
      <c r="S23" s="19">
        <f t="shared" si="6"/>
        <v>0</v>
      </c>
      <c r="X23" s="1174" t="s">
        <v>214</v>
      </c>
      <c r="Y23" s="1175">
        <v>7242775</v>
      </c>
      <c r="Z23" s="1176" t="s">
        <v>191</v>
      </c>
      <c r="AC23" s="464"/>
      <c r="AD23" s="442"/>
      <c r="AG23" s="464"/>
      <c r="AI23" s="464"/>
      <c r="AK23" s="464"/>
      <c r="AM23" s="544" t="s">
        <v>1743</v>
      </c>
      <c r="AN23" s="545">
        <f t="shared" si="25"/>
        <v>0</v>
      </c>
    </row>
    <row r="24" spans="2:40" ht="9.75" customHeight="1">
      <c r="B24" s="7" t="s">
        <v>116</v>
      </c>
      <c r="C24" s="9" t="s">
        <v>26</v>
      </c>
      <c r="D24" s="307">
        <f>計算元!AQ25</f>
        <v>0</v>
      </c>
      <c r="F24" s="16">
        <f>'37部門取引基本表'!BN21</f>
        <v>0</v>
      </c>
      <c r="G24" s="772"/>
      <c r="H24" s="16">
        <f>'37部門取引基本表'!BE21</f>
        <v>84013.070259481508</v>
      </c>
      <c r="J24" s="1191"/>
      <c r="K24" s="794"/>
      <c r="L24" s="25"/>
      <c r="P24" s="17">
        <f t="shared" si="0"/>
        <v>0</v>
      </c>
      <c r="Q24" s="17">
        <f t="shared" si="4"/>
        <v>0</v>
      </c>
      <c r="R24" s="17">
        <f t="shared" si="5"/>
        <v>0</v>
      </c>
      <c r="S24" s="17">
        <f t="shared" si="6"/>
        <v>0</v>
      </c>
      <c r="X24" s="1177"/>
      <c r="Y24" s="1178"/>
      <c r="Z24" s="1176" t="s">
        <v>191</v>
      </c>
      <c r="AC24" s="464"/>
      <c r="AD24" s="442"/>
      <c r="AG24" s="464"/>
      <c r="AI24" s="464"/>
      <c r="AK24" s="464"/>
      <c r="AM24" s="547" t="s">
        <v>1744</v>
      </c>
      <c r="AN24" s="548">
        <f t="shared" si="25"/>
        <v>0</v>
      </c>
    </row>
    <row r="25" spans="2:40" ht="9.75" customHeight="1">
      <c r="B25" s="7" t="s">
        <v>117</v>
      </c>
      <c r="C25" s="9" t="s">
        <v>36</v>
      </c>
      <c r="D25" s="307">
        <f>計算元!AQ26</f>
        <v>0</v>
      </c>
      <c r="F25" s="16">
        <f>'37部門取引基本表'!BN22</f>
        <v>0</v>
      </c>
      <c r="G25" s="772"/>
      <c r="H25" s="16">
        <f>'37部門取引基本表'!BE22</f>
        <v>31391.770393480227</v>
      </c>
      <c r="J25" s="1191"/>
      <c r="K25" s="794"/>
      <c r="L25" s="25"/>
      <c r="P25" s="17">
        <f t="shared" si="0"/>
        <v>0</v>
      </c>
      <c r="Q25" s="17">
        <f t="shared" si="4"/>
        <v>0</v>
      </c>
      <c r="R25" s="17">
        <f t="shared" si="5"/>
        <v>0</v>
      </c>
      <c r="S25" s="17">
        <f t="shared" si="6"/>
        <v>0</v>
      </c>
      <c r="X25" s="1177"/>
      <c r="Y25" s="1178"/>
      <c r="Z25" s="1176" t="s">
        <v>191</v>
      </c>
      <c r="AC25" s="464"/>
      <c r="AD25" s="442"/>
      <c r="AG25" s="464"/>
      <c r="AI25" s="464"/>
      <c r="AK25" s="464"/>
      <c r="AM25" s="549" t="s">
        <v>272</v>
      </c>
      <c r="AN25" s="550">
        <f>SUM(AN8:AN24)</f>
        <v>0</v>
      </c>
    </row>
    <row r="26" spans="2:40" ht="9.75" customHeight="1">
      <c r="B26" s="7" t="s">
        <v>118</v>
      </c>
      <c r="C26" s="9" t="s">
        <v>27</v>
      </c>
      <c r="D26" s="307">
        <f>計算元!AQ27</f>
        <v>0</v>
      </c>
      <c r="F26" s="16">
        <f>'37部門取引基本表'!BN23</f>
        <v>3184.107478907802</v>
      </c>
      <c r="G26" s="772"/>
      <c r="H26" s="16">
        <f>'37部門取引基本表'!BE23</f>
        <v>786534.59321494459</v>
      </c>
      <c r="J26" s="1191"/>
      <c r="K26" s="794"/>
      <c r="L26" s="25"/>
      <c r="P26" s="17">
        <f t="shared" si="0"/>
        <v>0</v>
      </c>
      <c r="Q26" s="17">
        <f t="shared" si="4"/>
        <v>0</v>
      </c>
      <c r="R26" s="17">
        <f t="shared" si="5"/>
        <v>0</v>
      </c>
      <c r="S26" s="17">
        <f t="shared" si="6"/>
        <v>0</v>
      </c>
      <c r="X26" s="1177"/>
      <c r="Y26" s="1178"/>
      <c r="Z26" s="1176" t="s">
        <v>191</v>
      </c>
      <c r="AC26" s="464"/>
      <c r="AD26" s="442"/>
      <c r="AG26" s="464"/>
      <c r="AI26" s="464"/>
      <c r="AK26" s="464"/>
    </row>
    <row r="27" spans="2:40" ht="9.75" customHeight="1">
      <c r="B27" s="8" t="s">
        <v>119</v>
      </c>
      <c r="C27" s="295" t="s">
        <v>0</v>
      </c>
      <c r="D27" s="313">
        <f>計算元!AQ28</f>
        <v>0</v>
      </c>
      <c r="F27" s="20">
        <f>'37部門取引基本表'!BN24</f>
        <v>2974.6075412632049</v>
      </c>
      <c r="G27" s="772"/>
      <c r="H27" s="20">
        <f>'37部門取引基本表'!BE24</f>
        <v>69592.264046967073</v>
      </c>
      <c r="J27" s="1191"/>
      <c r="K27" s="794"/>
      <c r="L27" s="25"/>
      <c r="P27" s="21">
        <f t="shared" si="0"/>
        <v>0</v>
      </c>
      <c r="Q27" s="21">
        <f t="shared" si="4"/>
        <v>0</v>
      </c>
      <c r="R27" s="21">
        <f t="shared" si="5"/>
        <v>0</v>
      </c>
      <c r="S27" s="21">
        <f t="shared" si="6"/>
        <v>0</v>
      </c>
      <c r="X27" s="1177"/>
      <c r="Y27" s="1178"/>
      <c r="Z27" s="1176" t="s">
        <v>191</v>
      </c>
      <c r="AC27" s="464"/>
      <c r="AD27" s="442"/>
      <c r="AG27" s="464"/>
      <c r="AI27" s="464"/>
      <c r="AK27" s="464"/>
    </row>
    <row r="28" spans="2:40" ht="9.75" customHeight="1">
      <c r="B28" s="7" t="s">
        <v>120</v>
      </c>
      <c r="C28" s="9" t="s">
        <v>28</v>
      </c>
      <c r="D28" s="307">
        <f>計算元!AQ29</f>
        <v>0</v>
      </c>
      <c r="F28" s="16">
        <f>'37部門取引基本表'!BN25</f>
        <v>11077.368458807867</v>
      </c>
      <c r="G28" s="772"/>
      <c r="H28" s="16">
        <f>'37部門取引基本表'!BE25</f>
        <v>355121.7274141073</v>
      </c>
      <c r="J28" s="1191"/>
      <c r="K28" s="794"/>
      <c r="L28" s="25"/>
      <c r="P28" s="17">
        <f t="shared" si="0"/>
        <v>0</v>
      </c>
      <c r="Q28" s="17">
        <f t="shared" si="4"/>
        <v>0</v>
      </c>
      <c r="R28" s="17">
        <f t="shared" si="5"/>
        <v>0</v>
      </c>
      <c r="S28" s="17">
        <f t="shared" si="6"/>
        <v>0</v>
      </c>
      <c r="X28" s="1179" t="s">
        <v>224</v>
      </c>
      <c r="Y28" s="1180">
        <f>SUM(Y16:Y27)</f>
        <v>123956626</v>
      </c>
      <c r="Z28" s="1176"/>
      <c r="AC28" s="464"/>
      <c r="AD28" s="442"/>
      <c r="AG28" s="464"/>
      <c r="AI28" s="464"/>
      <c r="AK28" s="464"/>
    </row>
    <row r="29" spans="2:40" ht="9.75" customHeight="1">
      <c r="B29" s="7" t="s">
        <v>121</v>
      </c>
      <c r="C29" s="9" t="s">
        <v>29</v>
      </c>
      <c r="D29" s="307">
        <f>計算元!AQ30</f>
        <v>0</v>
      </c>
      <c r="F29" s="16">
        <f>'37部門取引基本表'!BN26</f>
        <v>1362.7002208815481</v>
      </c>
      <c r="G29" s="772"/>
      <c r="H29" s="16">
        <f>'37部門取引基本表'!BE26</f>
        <v>48628.692908713281</v>
      </c>
      <c r="J29" s="1191"/>
      <c r="K29" s="794"/>
      <c r="L29" s="25"/>
      <c r="P29" s="17">
        <f t="shared" si="0"/>
        <v>0</v>
      </c>
      <c r="Q29" s="17">
        <f t="shared" si="4"/>
        <v>0</v>
      </c>
      <c r="R29" s="17">
        <f t="shared" si="5"/>
        <v>0</v>
      </c>
      <c r="S29" s="17">
        <f t="shared" si="6"/>
        <v>0</v>
      </c>
      <c r="X29" s="2" t="s">
        <v>1805</v>
      </c>
      <c r="Y29" s="1181">
        <f>Y14+Y28</f>
        <v>129149759</v>
      </c>
      <c r="Z29" s="1176"/>
      <c r="AC29" s="464"/>
      <c r="AD29" s="442"/>
      <c r="AG29" s="464"/>
      <c r="AI29" s="464"/>
      <c r="AK29" s="464"/>
    </row>
    <row r="30" spans="2:40" ht="9.75" customHeight="1">
      <c r="B30" s="7" t="s">
        <v>122</v>
      </c>
      <c r="C30" s="9" t="s">
        <v>123</v>
      </c>
      <c r="D30" s="307">
        <f>計算元!AQ31</f>
        <v>0</v>
      </c>
      <c r="F30" s="16">
        <f>'37部門取引基本表'!BN27</f>
        <v>6608.3013700744859</v>
      </c>
      <c r="G30" s="772"/>
      <c r="H30" s="16">
        <f>'37部門取引基本表'!BE27</f>
        <v>37569.179143992893</v>
      </c>
      <c r="J30" s="1191"/>
      <c r="K30" s="794"/>
      <c r="L30" s="26"/>
      <c r="P30" s="17">
        <f t="shared" si="0"/>
        <v>0</v>
      </c>
      <c r="Q30" s="17">
        <f t="shared" si="4"/>
        <v>0</v>
      </c>
      <c r="R30" s="17">
        <f t="shared" si="5"/>
        <v>0</v>
      </c>
      <c r="S30" s="17">
        <f t="shared" si="6"/>
        <v>0</v>
      </c>
      <c r="X30" s="1176"/>
      <c r="Y30" s="1176"/>
      <c r="Z30" s="1176"/>
      <c r="AC30" s="464"/>
      <c r="AD30" s="442"/>
      <c r="AG30" s="464"/>
      <c r="AI30" s="464"/>
      <c r="AK30" s="464"/>
    </row>
    <row r="31" spans="2:40" ht="9.75" customHeight="1">
      <c r="B31" s="7" t="s">
        <v>124</v>
      </c>
      <c r="C31" s="9" t="s">
        <v>125</v>
      </c>
      <c r="D31" s="307">
        <f>計算元!AQ32</f>
        <v>0</v>
      </c>
      <c r="F31" s="16">
        <f>'37部門取引基本表'!BN28</f>
        <v>1551.5672593938889</v>
      </c>
      <c r="G31" s="772"/>
      <c r="H31" s="16">
        <f>'37部門取引基本表'!BE28</f>
        <v>24368.004680331309</v>
      </c>
      <c r="J31" s="1191"/>
      <c r="K31" s="794"/>
      <c r="L31" s="25"/>
      <c r="P31" s="17">
        <f t="shared" si="0"/>
        <v>0</v>
      </c>
      <c r="Q31" s="17">
        <f t="shared" si="4"/>
        <v>0</v>
      </c>
      <c r="R31" s="17">
        <f t="shared" si="5"/>
        <v>0</v>
      </c>
      <c r="S31" s="17">
        <f t="shared" si="6"/>
        <v>0</v>
      </c>
      <c r="X31" s="2" t="s">
        <v>196</v>
      </c>
      <c r="Y31" s="1182"/>
      <c r="Z31" s="1176"/>
      <c r="AC31" s="463"/>
      <c r="AD31" s="442"/>
      <c r="AG31" s="463"/>
      <c r="AI31" s="463"/>
      <c r="AK31" s="463"/>
    </row>
    <row r="32" spans="2:40" ht="9.75" customHeight="1">
      <c r="B32" s="8" t="s">
        <v>126</v>
      </c>
      <c r="C32" s="9" t="s">
        <v>12</v>
      </c>
      <c r="D32" s="307">
        <f>計算元!AQ33</f>
        <v>0</v>
      </c>
      <c r="F32" s="16">
        <f>'37部門取引基本表'!BN29</f>
        <v>65573.587085690568</v>
      </c>
      <c r="G32" s="772"/>
      <c r="H32" s="16">
        <f>'37部門取引基本表'!BE29</f>
        <v>551416.24834649428</v>
      </c>
      <c r="J32" s="1191"/>
      <c r="K32" s="794"/>
      <c r="L32" s="23"/>
      <c r="P32" s="17">
        <f t="shared" si="0"/>
        <v>0</v>
      </c>
      <c r="Q32" s="17">
        <f t="shared" si="4"/>
        <v>0</v>
      </c>
      <c r="R32" s="17">
        <f t="shared" si="5"/>
        <v>0</v>
      </c>
      <c r="S32" s="17">
        <f t="shared" si="6"/>
        <v>0</v>
      </c>
      <c r="X32" s="1183" t="s">
        <v>1803</v>
      </c>
      <c r="Y32" s="1175">
        <v>27</v>
      </c>
      <c r="Z32" s="1176"/>
      <c r="AC32" s="463"/>
      <c r="AD32" s="442"/>
      <c r="AG32" s="463"/>
      <c r="AI32" s="463"/>
      <c r="AK32" s="463"/>
    </row>
    <row r="33" spans="2:30" ht="9.75" customHeight="1">
      <c r="B33" s="7" t="s">
        <v>127</v>
      </c>
      <c r="C33" s="291" t="s">
        <v>13</v>
      </c>
      <c r="D33" s="309">
        <f>計算元!AQ34</f>
        <v>0</v>
      </c>
      <c r="F33" s="18">
        <f>'37部門取引基本表'!BN30</f>
        <v>58839.715370443249</v>
      </c>
      <c r="G33" s="772"/>
      <c r="H33" s="18">
        <f>'37部門取引基本表'!BE30</f>
        <v>231475.00734585745</v>
      </c>
      <c r="P33" s="19">
        <f t="shared" si="0"/>
        <v>0</v>
      </c>
      <c r="Q33" s="19">
        <f t="shared" si="4"/>
        <v>0</v>
      </c>
      <c r="R33" s="19">
        <f t="shared" si="5"/>
        <v>0</v>
      </c>
      <c r="S33" s="19">
        <f t="shared" si="6"/>
        <v>0</v>
      </c>
      <c r="X33" s="1174" t="s">
        <v>1804</v>
      </c>
      <c r="Y33" s="1175">
        <v>562</v>
      </c>
      <c r="Z33" s="1176"/>
      <c r="AD33" s="442"/>
    </row>
    <row r="34" spans="2:30" ht="9.75" customHeight="1">
      <c r="B34" s="7" t="s">
        <v>128</v>
      </c>
      <c r="C34" s="9" t="s">
        <v>30</v>
      </c>
      <c r="D34" s="307">
        <f>計算元!AQ35</f>
        <v>0</v>
      </c>
      <c r="F34" s="16">
        <f>'37部門取引基本表'!BN31</f>
        <v>170808.94886249639</v>
      </c>
      <c r="G34" s="772"/>
      <c r="H34" s="16">
        <f>'37部門取引基本表'!BE31</f>
        <v>423058.29024905857</v>
      </c>
      <c r="P34" s="17">
        <f t="shared" si="0"/>
        <v>0</v>
      </c>
      <c r="Q34" s="17">
        <f t="shared" si="4"/>
        <v>0</v>
      </c>
      <c r="R34" s="17">
        <f t="shared" si="5"/>
        <v>0</v>
      </c>
      <c r="S34" s="17">
        <f t="shared" si="6"/>
        <v>0</v>
      </c>
      <c r="X34" s="1184"/>
      <c r="Y34" s="1175"/>
      <c r="Z34" s="1176"/>
      <c r="AD34" s="442"/>
    </row>
    <row r="35" spans="2:30" ht="9.75" customHeight="1">
      <c r="B35" s="7" t="s">
        <v>129</v>
      </c>
      <c r="C35" s="9" t="s">
        <v>70</v>
      </c>
      <c r="D35" s="307">
        <f>計算元!AQ36</f>
        <v>0</v>
      </c>
      <c r="F35" s="16">
        <f>'37部門取引基本表'!BN32</f>
        <v>34725.341517791443</v>
      </c>
      <c r="G35" s="772"/>
      <c r="H35" s="16">
        <f>'37部門取引基本表'!BE32</f>
        <v>353639.53066819656</v>
      </c>
      <c r="P35" s="17">
        <f t="shared" si="0"/>
        <v>0</v>
      </c>
      <c r="Q35" s="17">
        <f t="shared" si="4"/>
        <v>0</v>
      </c>
      <c r="R35" s="17">
        <f t="shared" si="5"/>
        <v>0</v>
      </c>
      <c r="S35" s="17">
        <f t="shared" si="6"/>
        <v>0</v>
      </c>
      <c r="X35" s="1184"/>
      <c r="Y35" s="1185">
        <f>SUM(Y32:Y34)</f>
        <v>589</v>
      </c>
      <c r="Z35" s="1176"/>
      <c r="AD35" s="442"/>
    </row>
    <row r="36" spans="2:30" ht="9.75" customHeight="1">
      <c r="B36" s="7" t="s">
        <v>130</v>
      </c>
      <c r="C36" s="9" t="s">
        <v>38</v>
      </c>
      <c r="D36" s="307">
        <f>計算元!AQ37</f>
        <v>0</v>
      </c>
      <c r="F36" s="16">
        <f>'37部門取引基本表'!BN33</f>
        <v>20439.281446929705</v>
      </c>
      <c r="G36" s="772"/>
      <c r="H36" s="16">
        <f>'37部門取引基本表'!BE33</f>
        <v>107746.89366946035</v>
      </c>
      <c r="P36" s="17">
        <f t="shared" si="0"/>
        <v>0</v>
      </c>
      <c r="Q36" s="17">
        <f t="shared" si="4"/>
        <v>0</v>
      </c>
      <c r="R36" s="17">
        <f t="shared" si="5"/>
        <v>0</v>
      </c>
      <c r="S36" s="17">
        <f t="shared" si="6"/>
        <v>0</v>
      </c>
      <c r="X36" s="2"/>
      <c r="Y36" s="2"/>
      <c r="Z36" s="1176"/>
      <c r="AD36" s="442"/>
    </row>
    <row r="37" spans="2:30" ht="9.75" customHeight="1">
      <c r="B37" s="8" t="s">
        <v>131</v>
      </c>
      <c r="C37" s="295" t="s">
        <v>14</v>
      </c>
      <c r="D37" s="313">
        <f>計算元!AQ38</f>
        <v>0</v>
      </c>
      <c r="F37" s="20">
        <f>'37部門取引基本表'!BN34</f>
        <v>0</v>
      </c>
      <c r="G37" s="772"/>
      <c r="H37" s="20">
        <f>'37部門取引基本表'!BE34</f>
        <v>172514.00853280639</v>
      </c>
      <c r="P37" s="21">
        <f t="shared" si="0"/>
        <v>0</v>
      </c>
      <c r="Q37" s="21">
        <f t="shared" si="4"/>
        <v>0</v>
      </c>
      <c r="R37" s="21">
        <f t="shared" si="5"/>
        <v>0</v>
      </c>
      <c r="S37" s="21">
        <f t="shared" si="6"/>
        <v>0</v>
      </c>
      <c r="X37" s="1186" t="s">
        <v>275</v>
      </c>
      <c r="Y37" s="1187">
        <f>Y14+Y28</f>
        <v>129149759</v>
      </c>
      <c r="Z37" s="1176" t="s">
        <v>276</v>
      </c>
      <c r="AD37" s="442"/>
    </row>
    <row r="38" spans="2:30" ht="9.75" customHeight="1">
      <c r="B38" s="7" t="s">
        <v>132</v>
      </c>
      <c r="C38" s="9" t="s">
        <v>31</v>
      </c>
      <c r="D38" s="307">
        <f>計算元!AQ39</f>
        <v>0</v>
      </c>
      <c r="F38" s="16">
        <f>'37部門取引基本表'!BN35</f>
        <v>2059.7943516674604</v>
      </c>
      <c r="G38" s="772"/>
      <c r="H38" s="16">
        <f>'37部門取引基本表'!BE35</f>
        <v>185631.39069906069</v>
      </c>
      <c r="P38" s="17">
        <f t="shared" si="0"/>
        <v>0</v>
      </c>
      <c r="Q38" s="17">
        <f t="shared" si="4"/>
        <v>0</v>
      </c>
      <c r="R38" s="17">
        <f t="shared" si="5"/>
        <v>0</v>
      </c>
      <c r="S38" s="17">
        <f t="shared" si="6"/>
        <v>0</v>
      </c>
      <c r="X38" s="2" t="s">
        <v>225</v>
      </c>
      <c r="Y38" s="1188">
        <f>Y29+Y35</f>
        <v>129150348</v>
      </c>
      <c r="Z38" s="1176"/>
      <c r="AD38" s="442"/>
    </row>
    <row r="39" spans="2:30" ht="9.75" customHeight="1">
      <c r="B39" s="7" t="s">
        <v>133</v>
      </c>
      <c r="C39" s="9" t="s">
        <v>75</v>
      </c>
      <c r="D39" s="307">
        <f>計算元!AQ40</f>
        <v>0</v>
      </c>
      <c r="F39" s="16">
        <f>'37部門取引基本表'!BN36</f>
        <v>19572.146997340409</v>
      </c>
      <c r="G39" s="772"/>
      <c r="H39" s="16">
        <f>'37部門取引基本表'!BE36</f>
        <v>600991.24947447516</v>
      </c>
      <c r="P39" s="17">
        <f t="shared" si="0"/>
        <v>0</v>
      </c>
      <c r="Q39" s="17">
        <f t="shared" si="4"/>
        <v>0</v>
      </c>
      <c r="R39" s="17">
        <f t="shared" si="5"/>
        <v>0</v>
      </c>
      <c r="S39" s="17">
        <f t="shared" si="6"/>
        <v>0</v>
      </c>
      <c r="X39" s="6"/>
      <c r="Y39" s="24"/>
      <c r="AD39" s="442"/>
    </row>
    <row r="40" spans="2:30" ht="9.75" customHeight="1">
      <c r="B40" s="7" t="s">
        <v>134</v>
      </c>
      <c r="C40" s="9" t="s">
        <v>76</v>
      </c>
      <c r="D40" s="307">
        <f>計算元!AQ41</f>
        <v>0</v>
      </c>
      <c r="F40" s="16">
        <f>'37部門取引基本表'!BN37</f>
        <v>0</v>
      </c>
      <c r="G40" s="772"/>
      <c r="H40" s="16">
        <f>'37部門取引基本表'!BE37</f>
        <v>22296.047080759818</v>
      </c>
      <c r="P40" s="17">
        <f t="shared" si="0"/>
        <v>0</v>
      </c>
      <c r="Q40" s="17">
        <f t="shared" si="4"/>
        <v>0</v>
      </c>
      <c r="R40" s="17">
        <f t="shared" si="5"/>
        <v>0</v>
      </c>
      <c r="S40" s="17">
        <f t="shared" si="6"/>
        <v>0</v>
      </c>
      <c r="X40" s="6"/>
      <c r="Y40" s="24"/>
      <c r="AD40" s="442"/>
    </row>
    <row r="41" spans="2:30" ht="9.75" customHeight="1">
      <c r="B41" s="7" t="s">
        <v>135</v>
      </c>
      <c r="C41" s="9" t="s">
        <v>32</v>
      </c>
      <c r="D41" s="307">
        <f>計算元!AQ42</f>
        <v>0</v>
      </c>
      <c r="F41" s="16">
        <f>'37部門取引基本表'!BN38</f>
        <v>29852.619446979337</v>
      </c>
      <c r="G41" s="772"/>
      <c r="H41" s="16">
        <f>'37部門取引基本表'!BE38</f>
        <v>312878.55849836941</v>
      </c>
      <c r="P41" s="17">
        <f t="shared" si="0"/>
        <v>0</v>
      </c>
      <c r="Q41" s="17">
        <f t="shared" si="4"/>
        <v>0</v>
      </c>
      <c r="R41" s="17">
        <f t="shared" si="5"/>
        <v>0</v>
      </c>
      <c r="S41" s="17">
        <f t="shared" si="6"/>
        <v>0</v>
      </c>
      <c r="X41" s="6"/>
      <c r="Y41" s="24"/>
      <c r="AD41" s="442"/>
    </row>
    <row r="42" spans="2:30" ht="9.75" customHeight="1">
      <c r="B42" s="296" t="s">
        <v>136</v>
      </c>
      <c r="C42" s="297" t="s">
        <v>33</v>
      </c>
      <c r="D42" s="313">
        <f>計算元!AQ43</f>
        <v>0</v>
      </c>
      <c r="F42" s="20">
        <f>'37部門取引基本表'!BN39</f>
        <v>34294.260969135823</v>
      </c>
      <c r="G42" s="772"/>
      <c r="H42" s="20">
        <f>'37部門取引基本表'!BE39</f>
        <v>356010.53315697756</v>
      </c>
      <c r="P42" s="21">
        <f t="shared" si="0"/>
        <v>0</v>
      </c>
      <c r="Q42" s="21">
        <f t="shared" si="4"/>
        <v>0</v>
      </c>
      <c r="R42" s="21">
        <f t="shared" si="5"/>
        <v>0</v>
      </c>
      <c r="S42" s="21">
        <f t="shared" si="6"/>
        <v>0</v>
      </c>
      <c r="X42" s="6"/>
      <c r="Y42" s="24"/>
      <c r="AD42" s="442"/>
    </row>
    <row r="43" spans="2:30" ht="9.75" customHeight="1">
      <c r="B43" s="298" t="s">
        <v>137</v>
      </c>
      <c r="C43" s="299" t="s">
        <v>1</v>
      </c>
      <c r="D43" s="307">
        <f>計算元!AQ44</f>
        <v>0</v>
      </c>
      <c r="F43" s="16">
        <f>'37部門取引基本表'!BN40</f>
        <v>0</v>
      </c>
      <c r="G43" s="772"/>
      <c r="H43" s="16">
        <f>'37部門取引基本表'!BE40</f>
        <v>5027.6577600911514</v>
      </c>
      <c r="P43" s="17">
        <f t="shared" si="0"/>
        <v>0</v>
      </c>
      <c r="Q43" s="17">
        <f t="shared" si="4"/>
        <v>0</v>
      </c>
      <c r="R43" s="17">
        <f t="shared" si="5"/>
        <v>0</v>
      </c>
      <c r="S43" s="17">
        <f t="shared" si="6"/>
        <v>0</v>
      </c>
      <c r="X43" s="6"/>
      <c r="Y43" s="24"/>
      <c r="AD43" s="442"/>
    </row>
    <row r="44" spans="2:30" ht="9.75" customHeight="1">
      <c r="B44" s="300" t="s">
        <v>138</v>
      </c>
      <c r="C44" s="301" t="s">
        <v>2</v>
      </c>
      <c r="D44" s="307">
        <f>計算元!AQ45</f>
        <v>0</v>
      </c>
      <c r="F44" s="16">
        <f>'37部門取引基本表'!BN41</f>
        <v>13441.836530629169</v>
      </c>
      <c r="G44" s="772"/>
      <c r="H44" s="16">
        <f>'37部門取引基本表'!BE41</f>
        <v>37043.933776939375</v>
      </c>
      <c r="P44" s="17">
        <f t="shared" si="0"/>
        <v>0</v>
      </c>
      <c r="Q44" s="17">
        <f t="shared" si="4"/>
        <v>0</v>
      </c>
      <c r="R44" s="17">
        <f t="shared" si="5"/>
        <v>0</v>
      </c>
      <c r="S44" s="17">
        <f t="shared" si="6"/>
        <v>0</v>
      </c>
      <c r="X44" s="6"/>
      <c r="Y44" s="24"/>
      <c r="AD44" s="442"/>
    </row>
    <row r="45" spans="2:30" ht="9.75" customHeight="1">
      <c r="B45" s="302"/>
      <c r="C45" s="303" t="s">
        <v>192</v>
      </c>
      <c r="D45" s="292">
        <f>SUM(D8:D44)</f>
        <v>0</v>
      </c>
      <c r="F45" s="29">
        <f>SUM(F8:F44)</f>
        <v>529013.10497086204</v>
      </c>
      <c r="G45" s="772"/>
      <c r="H45" s="29">
        <f>SUM(H8:H44)</f>
        <v>5570167.5593455257</v>
      </c>
      <c r="P45" s="382">
        <f>SUM(P8:P44)</f>
        <v>0</v>
      </c>
      <c r="Q45" s="382">
        <f>SUM(Q8:Q44)</f>
        <v>0</v>
      </c>
      <c r="R45" s="383">
        <f>SUM(R8:R44)</f>
        <v>0</v>
      </c>
      <c r="S45" s="382">
        <f>SUM(S8:S44)</f>
        <v>0</v>
      </c>
      <c r="X45" s="6"/>
      <c r="Y45" s="24"/>
      <c r="AD45" s="442"/>
    </row>
    <row r="46" spans="2:30" ht="9.75" customHeight="1">
      <c r="X46" s="6"/>
      <c r="Y46" s="24"/>
      <c r="AD46" s="442"/>
    </row>
    <row r="47" spans="2:30" ht="9.75" customHeight="1">
      <c r="X47" s="6"/>
      <c r="Y47" s="24"/>
      <c r="AD47" s="442"/>
    </row>
    <row r="48" spans="2:30" ht="9.75" customHeight="1">
      <c r="X48" s="6"/>
      <c r="Y48" s="24"/>
      <c r="AD48" s="442"/>
    </row>
    <row r="49" spans="2:38" ht="9.75" customHeight="1">
      <c r="X49" s="6"/>
      <c r="Y49" s="24"/>
      <c r="AD49" s="442"/>
    </row>
    <row r="50" spans="2:38" ht="9.75" customHeight="1">
      <c r="X50" s="6"/>
      <c r="Y50" s="24"/>
      <c r="AD50" s="442"/>
    </row>
    <row r="51" spans="2:38" ht="9.75" customHeight="1">
      <c r="X51" s="6"/>
      <c r="Y51" s="24"/>
      <c r="AD51" s="442"/>
    </row>
    <row r="52" spans="2:38" ht="9.75" customHeight="1">
      <c r="X52" s="6"/>
      <c r="Y52" s="24"/>
      <c r="AD52" s="442"/>
    </row>
    <row r="53" spans="2:38" ht="9.75" customHeight="1">
      <c r="X53" s="6"/>
      <c r="Y53" s="24"/>
      <c r="AD53" s="442"/>
    </row>
    <row r="54" spans="2:38" s="287" customFormat="1" ht="20.25" customHeight="1">
      <c r="B54" s="1300"/>
      <c r="C54" s="1300"/>
      <c r="D54" s="762"/>
      <c r="E54" s="767"/>
      <c r="F54" s="761"/>
      <c r="G54" s="767"/>
      <c r="H54" s="761"/>
      <c r="I54" s="767"/>
      <c r="J54" s="1190"/>
      <c r="K54" s="790"/>
      <c r="L54" s="778"/>
      <c r="M54" s="779"/>
      <c r="N54" s="764"/>
      <c r="O54" s="767"/>
      <c r="P54" s="765"/>
      <c r="X54" s="286"/>
      <c r="Y54" s="286"/>
      <c r="Z54" s="286"/>
      <c r="AC54" s="456"/>
      <c r="AD54" s="448"/>
      <c r="AE54" s="445"/>
      <c r="AG54" s="456"/>
      <c r="AH54" s="445"/>
      <c r="AI54" s="456"/>
      <c r="AJ54" s="445"/>
      <c r="AK54" s="456"/>
      <c r="AL54" s="445"/>
    </row>
    <row r="55" spans="2:38" ht="11.1" customHeight="1">
      <c r="B55" s="305"/>
      <c r="C55" s="305"/>
      <c r="D55" s="289"/>
      <c r="E55" s="766"/>
      <c r="F55" s="306"/>
      <c r="G55" s="766"/>
      <c r="H55" s="306"/>
      <c r="I55" s="766"/>
      <c r="J55" s="767"/>
      <c r="K55" s="790"/>
      <c r="L55" s="306"/>
      <c r="N55" s="306"/>
      <c r="P55" s="306" t="s">
        <v>189</v>
      </c>
      <c r="AC55" s="308"/>
      <c r="AD55" s="442"/>
      <c r="AG55" s="308"/>
      <c r="AI55" s="308"/>
      <c r="AK55" s="308"/>
    </row>
    <row r="56" spans="2:38" s="287" customFormat="1" ht="12" customHeight="1">
      <c r="B56" s="1316" t="s">
        <v>1766</v>
      </c>
      <c r="C56" s="1317"/>
      <c r="D56" s="1302" t="s">
        <v>190</v>
      </c>
      <c r="E56" s="767" t="s">
        <v>1753</v>
      </c>
      <c r="F56" s="1305" t="s">
        <v>1751</v>
      </c>
      <c r="G56" s="767" t="s">
        <v>1754</v>
      </c>
      <c r="H56" s="1305" t="s">
        <v>1750</v>
      </c>
      <c r="I56" s="767" t="s">
        <v>1753</v>
      </c>
      <c r="J56" s="1308" t="s">
        <v>1777</v>
      </c>
      <c r="K56" s="791" t="s">
        <v>1758</v>
      </c>
      <c r="L56" s="785"/>
      <c r="M56" s="779" t="s">
        <v>1770</v>
      </c>
      <c r="N56" s="1308" t="s">
        <v>1768</v>
      </c>
      <c r="O56" s="776" t="s">
        <v>1759</v>
      </c>
      <c r="P56" s="1308" t="s">
        <v>1761</v>
      </c>
      <c r="X56" s="286"/>
      <c r="Y56" s="286"/>
      <c r="Z56" s="286"/>
      <c r="AC56" s="457" t="s">
        <v>226</v>
      </c>
      <c r="AD56" s="446"/>
      <c r="AE56" s="447"/>
      <c r="AG56" s="457" t="s">
        <v>226</v>
      </c>
      <c r="AH56" s="447"/>
    </row>
    <row r="57" spans="2:38" s="287" customFormat="1" ht="12" customHeight="1">
      <c r="B57" s="1318"/>
      <c r="C57" s="1319"/>
      <c r="D57" s="1303"/>
      <c r="E57" s="767"/>
      <c r="F57" s="1306"/>
      <c r="G57" s="767"/>
      <c r="H57" s="1306"/>
      <c r="I57" s="766"/>
      <c r="J57" s="1314"/>
      <c r="K57" s="792"/>
      <c r="L57" s="784"/>
      <c r="M57" s="779"/>
      <c r="N57" s="1309"/>
      <c r="O57" s="776"/>
      <c r="P57" s="1309"/>
      <c r="AC57" s="458"/>
      <c r="AD57" s="448"/>
      <c r="AE57" s="449"/>
      <c r="AG57" s="458"/>
      <c r="AH57" s="449"/>
    </row>
    <row r="58" spans="2:38" s="287" customFormat="1" ht="12" customHeight="1">
      <c r="B58" s="1320"/>
      <c r="C58" s="1321"/>
      <c r="D58" s="1304"/>
      <c r="E58" s="766"/>
      <c r="F58" s="1307"/>
      <c r="G58" s="771"/>
      <c r="H58" s="1307"/>
      <c r="I58" s="766"/>
      <c r="J58" s="1315"/>
      <c r="K58" s="796" t="s">
        <v>1748</v>
      </c>
      <c r="L58" s="786"/>
      <c r="M58" s="779"/>
      <c r="N58" s="1310"/>
      <c r="O58" s="777"/>
      <c r="P58" s="1310"/>
      <c r="AC58" s="459"/>
      <c r="AD58" s="450"/>
      <c r="AE58" s="454" t="s">
        <v>1694</v>
      </c>
      <c r="AG58" s="459"/>
      <c r="AH58" s="454" t="s">
        <v>1694</v>
      </c>
    </row>
    <row r="59" spans="2:38" ht="9.75" customHeight="1">
      <c r="B59" s="7" t="s">
        <v>99</v>
      </c>
      <c r="C59" s="9" t="s">
        <v>16</v>
      </c>
      <c r="D59" s="307">
        <f t="shared" ref="D59:D96" si="26">D8</f>
        <v>0</v>
      </c>
      <c r="F59" s="14">
        <f>'37部門取引基本表'!BK5</f>
        <v>5375.3675559355352</v>
      </c>
      <c r="G59" s="772"/>
      <c r="H59" s="14">
        <f t="shared" ref="H59:H96" si="27">H8</f>
        <v>58594.782005947243</v>
      </c>
      <c r="J59" s="1196" t="s">
        <v>220</v>
      </c>
      <c r="K59" s="797">
        <v>1</v>
      </c>
      <c r="L59" s="787">
        <f>$Y$16/K59/1000</f>
        <v>1421.7550000000001</v>
      </c>
      <c r="N59" s="384">
        <f>F96</f>
        <v>1620289.9284836622</v>
      </c>
      <c r="P59" s="15">
        <f t="shared" ref="P59:P95" si="28">IF(H59=0,"",D59*(F59/H59)*(L$69/N$59))</f>
        <v>0</v>
      </c>
      <c r="AC59" s="465" t="s">
        <v>220</v>
      </c>
      <c r="AD59" s="451">
        <f t="shared" ref="AD59:AD69" si="29">L59/$L$69</f>
        <v>1.8436223078435409E-2</v>
      </c>
      <c r="AE59" s="441">
        <f>AD59*$Q$45</f>
        <v>0</v>
      </c>
      <c r="AG59" s="465" t="s">
        <v>220</v>
      </c>
      <c r="AH59" s="441">
        <f t="shared" ref="AH59:AH69" si="30">AE59</f>
        <v>0</v>
      </c>
      <c r="AI59" s="286"/>
      <c r="AJ59" s="286"/>
      <c r="AK59" s="286"/>
      <c r="AL59" s="286"/>
    </row>
    <row r="60" spans="2:38" ht="9.75" customHeight="1">
      <c r="B60" s="7" t="s">
        <v>100</v>
      </c>
      <c r="C60" s="9" t="s">
        <v>17</v>
      </c>
      <c r="D60" s="307">
        <f t="shared" si="26"/>
        <v>0</v>
      </c>
      <c r="F60" s="16">
        <f>'37部門取引基本表'!BK6</f>
        <v>462.83039883843628</v>
      </c>
      <c r="G60" s="772"/>
      <c r="H60" s="16">
        <f t="shared" si="27"/>
        <v>1866.369218159263</v>
      </c>
      <c r="J60" s="1196" t="s">
        <v>222</v>
      </c>
      <c r="K60" s="798">
        <v>1</v>
      </c>
      <c r="L60" s="787">
        <f>$Y$17/K60/1000</f>
        <v>45513.034</v>
      </c>
      <c r="P60" s="17">
        <f t="shared" si="28"/>
        <v>0</v>
      </c>
      <c r="X60" s="287"/>
      <c r="Y60" s="287"/>
      <c r="Z60" s="287"/>
      <c r="AC60" s="466" t="s">
        <v>222</v>
      </c>
      <c r="AD60" s="452">
        <f t="shared" si="29"/>
        <v>0.5901779475369634</v>
      </c>
      <c r="AE60" s="443">
        <f t="shared" ref="AE60:AE69" si="31">AD60*$Q$45</f>
        <v>0</v>
      </c>
      <c r="AG60" s="466" t="s">
        <v>222</v>
      </c>
      <c r="AH60" s="443">
        <f t="shared" si="30"/>
        <v>0</v>
      </c>
      <c r="AI60" s="286"/>
      <c r="AJ60" s="286"/>
      <c r="AK60" s="286"/>
      <c r="AL60" s="286"/>
    </row>
    <row r="61" spans="2:38" ht="9.75" customHeight="1">
      <c r="B61" s="7" t="s">
        <v>101</v>
      </c>
      <c r="C61" s="9" t="s">
        <v>35</v>
      </c>
      <c r="D61" s="307">
        <f t="shared" si="26"/>
        <v>0</v>
      </c>
      <c r="F61" s="16">
        <f>'37部門取引基本表'!BK7</f>
        <v>14324.819194620915</v>
      </c>
      <c r="G61" s="772"/>
      <c r="H61" s="16">
        <f t="shared" si="27"/>
        <v>83870.917868660821</v>
      </c>
      <c r="J61" s="1194" t="s">
        <v>208</v>
      </c>
      <c r="K61" s="798">
        <v>2</v>
      </c>
      <c r="L61" s="787">
        <f>$Y$20/K61/1000</f>
        <v>25733.388500000001</v>
      </c>
      <c r="P61" s="17">
        <f t="shared" si="28"/>
        <v>0</v>
      </c>
      <c r="X61" s="287"/>
      <c r="Y61" s="287"/>
      <c r="Z61" s="287"/>
      <c r="AC61" s="461" t="s">
        <v>208</v>
      </c>
      <c r="AD61" s="452">
        <f t="shared" si="29"/>
        <v>0.33369074907423873</v>
      </c>
      <c r="AE61" s="443">
        <f t="shared" si="31"/>
        <v>0</v>
      </c>
      <c r="AG61" s="461" t="s">
        <v>208</v>
      </c>
      <c r="AH61" s="443">
        <f t="shared" si="30"/>
        <v>0</v>
      </c>
      <c r="AI61" s="286"/>
      <c r="AJ61" s="286"/>
      <c r="AK61" s="286"/>
      <c r="AL61" s="286"/>
    </row>
    <row r="62" spans="2:38" ht="9.75" customHeight="1">
      <c r="B62" s="7" t="s">
        <v>102</v>
      </c>
      <c r="C62" s="9" t="s">
        <v>18</v>
      </c>
      <c r="D62" s="307">
        <f t="shared" si="26"/>
        <v>0</v>
      </c>
      <c r="F62" s="16">
        <f>'37部門取引基本表'!BK8</f>
        <v>7592.8798119829844</v>
      </c>
      <c r="G62" s="772"/>
      <c r="H62" s="16">
        <f t="shared" si="27"/>
        <v>33634.607498914906</v>
      </c>
      <c r="J62" s="1194" t="s">
        <v>210</v>
      </c>
      <c r="K62" s="798">
        <v>2</v>
      </c>
      <c r="L62" s="787">
        <f>$Y$21/K62/1000</f>
        <v>827.91150000000005</v>
      </c>
      <c r="P62" s="17">
        <f t="shared" si="28"/>
        <v>0</v>
      </c>
      <c r="X62" s="287"/>
      <c r="Y62" s="287"/>
      <c r="Z62" s="287"/>
      <c r="AC62" s="461" t="s">
        <v>210</v>
      </c>
      <c r="AD62" s="452">
        <f t="shared" si="29"/>
        <v>1.0735718251880301E-2</v>
      </c>
      <c r="AE62" s="443">
        <f t="shared" si="31"/>
        <v>0</v>
      </c>
      <c r="AG62" s="461" t="s">
        <v>210</v>
      </c>
      <c r="AH62" s="443">
        <f t="shared" si="30"/>
        <v>0</v>
      </c>
      <c r="AI62" s="286"/>
      <c r="AJ62" s="286"/>
      <c r="AK62" s="286"/>
      <c r="AL62" s="286"/>
    </row>
    <row r="63" spans="2:38" ht="9.75" customHeight="1">
      <c r="B63" s="8" t="s">
        <v>103</v>
      </c>
      <c r="C63" s="9" t="s">
        <v>19</v>
      </c>
      <c r="D63" s="307">
        <f t="shared" si="26"/>
        <v>0</v>
      </c>
      <c r="F63" s="16">
        <f>'37部門取引基本表'!BK9</f>
        <v>8864.187373744373</v>
      </c>
      <c r="G63" s="772"/>
      <c r="H63" s="16">
        <f t="shared" si="27"/>
        <v>40514.20269513622</v>
      </c>
      <c r="J63" s="1201"/>
      <c r="K63" s="798">
        <v>1</v>
      </c>
      <c r="L63" s="787"/>
      <c r="P63" s="17">
        <f t="shared" si="28"/>
        <v>0</v>
      </c>
      <c r="AC63" s="461" t="s">
        <v>1695</v>
      </c>
      <c r="AD63" s="452">
        <f t="shared" si="29"/>
        <v>0</v>
      </c>
      <c r="AE63" s="443">
        <f t="shared" si="31"/>
        <v>0</v>
      </c>
      <c r="AG63" s="461" t="s">
        <v>1695</v>
      </c>
      <c r="AH63" s="443">
        <f t="shared" si="30"/>
        <v>0</v>
      </c>
      <c r="AI63" s="286"/>
      <c r="AJ63" s="286"/>
      <c r="AK63" s="286"/>
      <c r="AL63" s="286"/>
    </row>
    <row r="64" spans="2:38" ht="9.75" customHeight="1">
      <c r="B64" s="7" t="s">
        <v>104</v>
      </c>
      <c r="C64" s="291" t="s">
        <v>20</v>
      </c>
      <c r="D64" s="309">
        <f t="shared" si="26"/>
        <v>0</v>
      </c>
      <c r="F64" s="18">
        <f>'37部門取引基本表'!BK10</f>
        <v>823.40622880036381</v>
      </c>
      <c r="G64" s="772"/>
      <c r="H64" s="18">
        <f t="shared" si="27"/>
        <v>7862.7235219999175</v>
      </c>
      <c r="J64" s="1194" t="s">
        <v>214</v>
      </c>
      <c r="K64" s="798">
        <v>2</v>
      </c>
      <c r="L64" s="787">
        <f>$Y$23/K64/1000</f>
        <v>3621.3874999999998</v>
      </c>
      <c r="P64" s="19">
        <f t="shared" si="28"/>
        <v>0</v>
      </c>
      <c r="AC64" s="461" t="s">
        <v>214</v>
      </c>
      <c r="AD64" s="452">
        <f t="shared" si="29"/>
        <v>4.69593620584823E-2</v>
      </c>
      <c r="AE64" s="443">
        <f t="shared" si="31"/>
        <v>0</v>
      </c>
      <c r="AG64" s="461" t="s">
        <v>214</v>
      </c>
      <c r="AH64" s="443">
        <f t="shared" si="30"/>
        <v>0</v>
      </c>
      <c r="AI64" s="286"/>
      <c r="AJ64" s="286"/>
      <c r="AK64" s="286"/>
      <c r="AL64" s="286"/>
    </row>
    <row r="65" spans="2:38" ht="9.75" customHeight="1">
      <c r="B65" s="7" t="s">
        <v>105</v>
      </c>
      <c r="C65" s="9" t="s">
        <v>21</v>
      </c>
      <c r="D65" s="307">
        <f t="shared" si="26"/>
        <v>0</v>
      </c>
      <c r="F65" s="16">
        <f>'37部門取引基本表'!BK11</f>
        <v>103.73079860280114</v>
      </c>
      <c r="G65" s="772"/>
      <c r="H65" s="16">
        <f t="shared" si="27"/>
        <v>3020.5776496910407</v>
      </c>
      <c r="J65" s="1194"/>
      <c r="K65" s="798"/>
      <c r="L65" s="787"/>
      <c r="P65" s="17">
        <f t="shared" si="28"/>
        <v>0</v>
      </c>
      <c r="AC65" s="461" t="s">
        <v>216</v>
      </c>
      <c r="AD65" s="452">
        <f t="shared" si="29"/>
        <v>0</v>
      </c>
      <c r="AE65" s="443">
        <f t="shared" si="31"/>
        <v>0</v>
      </c>
      <c r="AG65" s="461" t="s">
        <v>216</v>
      </c>
      <c r="AH65" s="443">
        <f t="shared" si="30"/>
        <v>0</v>
      </c>
      <c r="AI65" s="286"/>
      <c r="AJ65" s="286"/>
      <c r="AK65" s="286"/>
      <c r="AL65" s="286"/>
    </row>
    <row r="66" spans="2:38" ht="9.75" customHeight="1">
      <c r="B66" s="7" t="s">
        <v>106</v>
      </c>
      <c r="C66" s="9" t="s">
        <v>107</v>
      </c>
      <c r="D66" s="307">
        <f t="shared" si="26"/>
        <v>0</v>
      </c>
      <c r="F66" s="16">
        <f>'37部門取引基本表'!BK12</f>
        <v>25686.346958683414</v>
      </c>
      <c r="G66" s="772"/>
      <c r="H66" s="16">
        <f t="shared" si="27"/>
        <v>124921.17559252381</v>
      </c>
      <c r="J66" s="1194"/>
      <c r="K66" s="798"/>
      <c r="L66" s="787"/>
      <c r="P66" s="17">
        <f t="shared" si="28"/>
        <v>0</v>
      </c>
      <c r="AC66" s="461" t="s">
        <v>218</v>
      </c>
      <c r="AD66" s="452">
        <f t="shared" si="29"/>
        <v>0</v>
      </c>
      <c r="AE66" s="443">
        <f t="shared" si="31"/>
        <v>0</v>
      </c>
      <c r="AG66" s="461" t="s">
        <v>218</v>
      </c>
      <c r="AH66" s="443">
        <f t="shared" si="30"/>
        <v>0</v>
      </c>
      <c r="AI66" s="286"/>
      <c r="AJ66" s="286"/>
      <c r="AK66" s="286"/>
      <c r="AL66" s="286"/>
    </row>
    <row r="67" spans="2:38" ht="9.75" customHeight="1">
      <c r="B67" s="7" t="s">
        <v>108</v>
      </c>
      <c r="C67" s="9" t="s">
        <v>22</v>
      </c>
      <c r="D67" s="307">
        <f t="shared" si="26"/>
        <v>0</v>
      </c>
      <c r="F67" s="16">
        <f>'37部門取引基本表'!BK13</f>
        <v>4049.0305140782998</v>
      </c>
      <c r="G67" s="772"/>
      <c r="H67" s="16">
        <f t="shared" si="27"/>
        <v>17313.645067110934</v>
      </c>
      <c r="J67" s="1194"/>
      <c r="K67" s="798"/>
      <c r="L67" s="787"/>
      <c r="P67" s="17">
        <f t="shared" si="28"/>
        <v>0</v>
      </c>
      <c r="AC67" s="461" t="s">
        <v>219</v>
      </c>
      <c r="AD67" s="452">
        <f t="shared" si="29"/>
        <v>0</v>
      </c>
      <c r="AE67" s="443">
        <f t="shared" si="31"/>
        <v>0</v>
      </c>
      <c r="AG67" s="461" t="s">
        <v>219</v>
      </c>
      <c r="AH67" s="443">
        <f t="shared" si="30"/>
        <v>0</v>
      </c>
      <c r="AI67" s="286"/>
      <c r="AJ67" s="286"/>
      <c r="AK67" s="286"/>
      <c r="AL67" s="286"/>
    </row>
    <row r="68" spans="2:38" ht="9.75" customHeight="1">
      <c r="B68" s="8" t="s">
        <v>109</v>
      </c>
      <c r="C68" s="295" t="s">
        <v>23</v>
      </c>
      <c r="D68" s="313">
        <f t="shared" si="26"/>
        <v>0</v>
      </c>
      <c r="F68" s="20">
        <f>'37部門取引基本表'!BK14</f>
        <v>3232.3892558109192</v>
      </c>
      <c r="G68" s="772"/>
      <c r="H68" s="20">
        <f t="shared" si="27"/>
        <v>28407.326575721014</v>
      </c>
      <c r="J68" s="1194"/>
      <c r="K68" s="799"/>
      <c r="L68" s="787"/>
      <c r="P68" s="21">
        <f t="shared" si="28"/>
        <v>0</v>
      </c>
      <c r="AC68" s="461" t="s">
        <v>221</v>
      </c>
      <c r="AD68" s="452">
        <f t="shared" si="29"/>
        <v>0</v>
      </c>
      <c r="AE68" s="443">
        <f t="shared" si="31"/>
        <v>0</v>
      </c>
      <c r="AG68" s="461" t="s">
        <v>221</v>
      </c>
      <c r="AH68" s="443">
        <f t="shared" si="30"/>
        <v>0</v>
      </c>
      <c r="AI68" s="286"/>
      <c r="AJ68" s="286"/>
      <c r="AK68" s="286"/>
      <c r="AL68" s="286"/>
    </row>
    <row r="69" spans="2:38" ht="9.75" customHeight="1">
      <c r="B69" s="7" t="s">
        <v>110</v>
      </c>
      <c r="C69" s="9" t="s">
        <v>24</v>
      </c>
      <c r="D69" s="307">
        <f t="shared" si="26"/>
        <v>0</v>
      </c>
      <c r="F69" s="16">
        <f>'37部門取引基本表'!BK15</f>
        <v>2443.9599226610908</v>
      </c>
      <c r="G69" s="772"/>
      <c r="H69" s="16">
        <f t="shared" si="27"/>
        <v>17186.449567393978</v>
      </c>
      <c r="J69" s="1195">
        <f>L69</f>
        <v>77117.47649999999</v>
      </c>
      <c r="K69" s="800"/>
      <c r="L69" s="788">
        <f>SUM(L59:L68)</f>
        <v>77117.47649999999</v>
      </c>
      <c r="P69" s="17">
        <f t="shared" si="28"/>
        <v>0</v>
      </c>
      <c r="AC69" s="462" t="s">
        <v>223</v>
      </c>
      <c r="AD69" s="453">
        <f t="shared" si="29"/>
        <v>1</v>
      </c>
      <c r="AE69" s="444">
        <f t="shared" si="31"/>
        <v>0</v>
      </c>
      <c r="AG69" s="462" t="s">
        <v>223</v>
      </c>
      <c r="AH69" s="444">
        <f t="shared" si="30"/>
        <v>0</v>
      </c>
      <c r="AI69" s="286"/>
      <c r="AJ69" s="286"/>
      <c r="AK69" s="286"/>
      <c r="AL69" s="286"/>
    </row>
    <row r="70" spans="2:38" ht="9.75" customHeight="1">
      <c r="B70" s="7" t="s">
        <v>111</v>
      </c>
      <c r="C70" s="9" t="s">
        <v>25</v>
      </c>
      <c r="D70" s="307">
        <f t="shared" si="26"/>
        <v>0</v>
      </c>
      <c r="F70" s="16">
        <f>'37部門取引基本表'!BK16</f>
        <v>26006.490927969975</v>
      </c>
      <c r="G70" s="772"/>
      <c r="H70" s="16">
        <f t="shared" si="27"/>
        <v>77026.170021816535</v>
      </c>
      <c r="J70" s="1191"/>
      <c r="K70" s="794"/>
      <c r="L70" s="314"/>
      <c r="P70" s="17">
        <f t="shared" si="28"/>
        <v>0</v>
      </c>
      <c r="AC70" s="463"/>
      <c r="AD70" s="442"/>
      <c r="AG70" s="463"/>
      <c r="AI70" s="463"/>
      <c r="AK70" s="463"/>
    </row>
    <row r="71" spans="2:38" ht="9.75" customHeight="1">
      <c r="B71" s="7" t="s">
        <v>112</v>
      </c>
      <c r="C71" s="9" t="s">
        <v>52</v>
      </c>
      <c r="D71" s="307">
        <f t="shared" si="26"/>
        <v>0</v>
      </c>
      <c r="F71" s="16">
        <f>'37部門取引基本表'!BK17</f>
        <v>5827.9994016036435</v>
      </c>
      <c r="G71" s="772"/>
      <c r="H71" s="16">
        <f t="shared" si="27"/>
        <v>31677.131963922788</v>
      </c>
      <c r="J71" s="1191"/>
      <c r="K71" s="794"/>
      <c r="L71" s="30"/>
      <c r="P71" s="17">
        <f t="shared" si="28"/>
        <v>0</v>
      </c>
      <c r="AC71" s="463"/>
      <c r="AD71" s="442"/>
      <c r="AG71" s="463"/>
      <c r="AI71" s="463"/>
      <c r="AK71" s="463"/>
    </row>
    <row r="72" spans="2:38" ht="9.75" customHeight="1">
      <c r="B72" s="7" t="s">
        <v>113</v>
      </c>
      <c r="C72" s="9" t="s">
        <v>83</v>
      </c>
      <c r="D72" s="307">
        <f t="shared" si="26"/>
        <v>0</v>
      </c>
      <c r="F72" s="16">
        <f>'37部門取引基本表'!BK18</f>
        <v>46904.173316288689</v>
      </c>
      <c r="G72" s="772"/>
      <c r="H72" s="16">
        <f t="shared" si="27"/>
        <v>157131.37398584542</v>
      </c>
      <c r="J72" s="1191"/>
      <c r="K72" s="794"/>
      <c r="L72" s="30"/>
      <c r="P72" s="17">
        <f t="shared" si="28"/>
        <v>0</v>
      </c>
      <c r="AC72" s="463"/>
      <c r="AD72" s="442"/>
      <c r="AG72" s="463"/>
      <c r="AI72" s="463"/>
      <c r="AK72" s="463"/>
    </row>
    <row r="73" spans="2:38" ht="9.75" customHeight="1">
      <c r="B73" s="8" t="s">
        <v>114</v>
      </c>
      <c r="C73" s="9" t="s">
        <v>55</v>
      </c>
      <c r="D73" s="307">
        <f t="shared" si="26"/>
        <v>0</v>
      </c>
      <c r="F73" s="16">
        <f>'37部門取引基本表'!BK19</f>
        <v>4304.9575003869513</v>
      </c>
      <c r="G73" s="772"/>
      <c r="H73" s="16">
        <f t="shared" si="27"/>
        <v>19196.511219027187</v>
      </c>
      <c r="J73" s="1191"/>
      <c r="K73" s="794"/>
      <c r="L73" s="24"/>
      <c r="P73" s="17">
        <f t="shared" si="28"/>
        <v>0</v>
      </c>
      <c r="AC73" s="463"/>
      <c r="AD73" s="442"/>
      <c r="AG73" s="463"/>
      <c r="AI73" s="463"/>
      <c r="AK73" s="463"/>
    </row>
    <row r="74" spans="2:38" ht="9.75" customHeight="1">
      <c r="B74" s="7" t="s">
        <v>115</v>
      </c>
      <c r="C74" s="291" t="s">
        <v>37</v>
      </c>
      <c r="D74" s="309">
        <f t="shared" si="26"/>
        <v>0</v>
      </c>
      <c r="F74" s="18">
        <f>'37部門取引基本表'!BK20</f>
        <v>15716.491288406305</v>
      </c>
      <c r="G74" s="772"/>
      <c r="H74" s="18">
        <f t="shared" si="27"/>
        <v>70994.943573089229</v>
      </c>
      <c r="J74" s="1191"/>
      <c r="K74" s="794"/>
      <c r="L74" s="22"/>
      <c r="P74" s="19">
        <f t="shared" si="28"/>
        <v>0</v>
      </c>
      <c r="AC74" s="464"/>
      <c r="AD74" s="442"/>
      <c r="AG74" s="464"/>
      <c r="AI74" s="464"/>
      <c r="AK74" s="464"/>
    </row>
    <row r="75" spans="2:38" ht="9.75" customHeight="1">
      <c r="B75" s="7" t="s">
        <v>116</v>
      </c>
      <c r="C75" s="9" t="s">
        <v>26</v>
      </c>
      <c r="D75" s="307">
        <f t="shared" si="26"/>
        <v>0</v>
      </c>
      <c r="F75" s="16">
        <f>'37部門取引基本表'!BK21</f>
        <v>18209.309233566175</v>
      </c>
      <c r="G75" s="772"/>
      <c r="H75" s="16">
        <f t="shared" si="27"/>
        <v>84013.070259481508</v>
      </c>
      <c r="J75" s="1191"/>
      <c r="K75" s="794"/>
      <c r="L75" s="22"/>
      <c r="P75" s="17">
        <f t="shared" si="28"/>
        <v>0</v>
      </c>
      <c r="AC75" s="464"/>
      <c r="AD75" s="442"/>
      <c r="AG75" s="464"/>
      <c r="AI75" s="464"/>
      <c r="AK75" s="464"/>
    </row>
    <row r="76" spans="2:38" ht="9.75" customHeight="1">
      <c r="B76" s="7" t="s">
        <v>117</v>
      </c>
      <c r="C76" s="9" t="s">
        <v>36</v>
      </c>
      <c r="D76" s="307">
        <f t="shared" si="26"/>
        <v>0</v>
      </c>
      <c r="F76" s="16">
        <f>'37部門取引基本表'!BK22</f>
        <v>6363.2929638316746</v>
      </c>
      <c r="G76" s="772"/>
      <c r="H76" s="16">
        <f t="shared" si="27"/>
        <v>31391.770393480227</v>
      </c>
      <c r="J76" s="1191"/>
      <c r="K76" s="794"/>
      <c r="L76" s="22"/>
      <c r="P76" s="17">
        <f t="shared" si="28"/>
        <v>0</v>
      </c>
      <c r="AC76" s="464"/>
      <c r="AD76" s="442"/>
      <c r="AG76" s="464"/>
      <c r="AI76" s="464"/>
      <c r="AK76" s="464"/>
    </row>
    <row r="77" spans="2:38" ht="9.75" customHeight="1">
      <c r="B77" s="7" t="s">
        <v>118</v>
      </c>
      <c r="C77" s="9" t="s">
        <v>27</v>
      </c>
      <c r="D77" s="307">
        <f t="shared" si="26"/>
        <v>0</v>
      </c>
      <c r="F77" s="16">
        <f>'37部門取引基本表'!BK23</f>
        <v>119698.9055553419</v>
      </c>
      <c r="G77" s="772"/>
      <c r="H77" s="16">
        <f t="shared" si="27"/>
        <v>786534.59321494459</v>
      </c>
      <c r="J77" s="1192"/>
      <c r="K77" s="794"/>
      <c r="L77" s="31"/>
      <c r="P77" s="17">
        <f t="shared" si="28"/>
        <v>0</v>
      </c>
      <c r="AC77" s="467"/>
      <c r="AD77" s="442"/>
      <c r="AG77" s="467"/>
      <c r="AI77" s="467"/>
      <c r="AK77" s="467"/>
    </row>
    <row r="78" spans="2:38" ht="9.75" customHeight="1">
      <c r="B78" s="8" t="s">
        <v>119</v>
      </c>
      <c r="C78" s="295" t="s">
        <v>0</v>
      </c>
      <c r="D78" s="313">
        <f t="shared" si="26"/>
        <v>0</v>
      </c>
      <c r="F78" s="20">
        <f>'37部門取引基本表'!BK24</f>
        <v>16938.468486824579</v>
      </c>
      <c r="G78" s="772"/>
      <c r="H78" s="20">
        <f t="shared" si="27"/>
        <v>69592.264046967073</v>
      </c>
      <c r="J78" s="1192"/>
      <c r="K78" s="794"/>
      <c r="L78" s="31"/>
      <c r="P78" s="21">
        <f t="shared" si="28"/>
        <v>0</v>
      </c>
      <c r="AC78" s="467"/>
      <c r="AD78" s="442"/>
      <c r="AG78" s="467"/>
      <c r="AI78" s="467"/>
      <c r="AK78" s="467"/>
    </row>
    <row r="79" spans="2:38" ht="9.75" customHeight="1">
      <c r="B79" s="7" t="s">
        <v>120</v>
      </c>
      <c r="C79" s="9" t="s">
        <v>28</v>
      </c>
      <c r="D79" s="307">
        <f t="shared" si="26"/>
        <v>0</v>
      </c>
      <c r="F79" s="16">
        <f>'37部門取引基本表'!BK25</f>
        <v>137876.70163058845</v>
      </c>
      <c r="G79" s="772"/>
      <c r="H79" s="16">
        <f t="shared" si="27"/>
        <v>355121.7274141073</v>
      </c>
      <c r="J79" s="1192"/>
      <c r="K79" s="794"/>
      <c r="L79" s="31"/>
      <c r="P79" s="17">
        <f t="shared" si="28"/>
        <v>0</v>
      </c>
      <c r="AC79" s="467"/>
      <c r="AD79" s="442"/>
      <c r="AG79" s="467"/>
      <c r="AI79" s="467"/>
      <c r="AK79" s="467"/>
    </row>
    <row r="80" spans="2:38" ht="9.75" customHeight="1">
      <c r="B80" s="7" t="s">
        <v>121</v>
      </c>
      <c r="C80" s="9" t="s">
        <v>29</v>
      </c>
      <c r="D80" s="307">
        <f t="shared" si="26"/>
        <v>0</v>
      </c>
      <c r="F80" s="16">
        <f>'37部門取引基本表'!BK26</f>
        <v>4107.5934570709569</v>
      </c>
      <c r="G80" s="772"/>
      <c r="H80" s="16">
        <f t="shared" si="27"/>
        <v>48628.692908713281</v>
      </c>
      <c r="J80" s="1191"/>
      <c r="K80" s="794"/>
      <c r="L80" s="31"/>
      <c r="P80" s="17">
        <f t="shared" si="28"/>
        <v>0</v>
      </c>
      <c r="AC80" s="464"/>
      <c r="AD80" s="442"/>
      <c r="AG80" s="464"/>
      <c r="AI80" s="464"/>
      <c r="AK80" s="464"/>
    </row>
    <row r="81" spans="2:37" ht="9.75" customHeight="1">
      <c r="B81" s="7" t="s">
        <v>122</v>
      </c>
      <c r="C81" s="9" t="s">
        <v>123</v>
      </c>
      <c r="D81" s="307">
        <f t="shared" si="26"/>
        <v>0</v>
      </c>
      <c r="F81" s="16">
        <f>'37部門取引基本表'!BK27</f>
        <v>4523.7623866311606</v>
      </c>
      <c r="G81" s="772"/>
      <c r="H81" s="16">
        <f t="shared" si="27"/>
        <v>37569.179143992893</v>
      </c>
      <c r="J81" s="1192"/>
      <c r="K81" s="794"/>
      <c r="L81" s="31"/>
      <c r="P81" s="17">
        <f t="shared" si="28"/>
        <v>0</v>
      </c>
      <c r="AC81" s="467"/>
      <c r="AD81" s="442"/>
      <c r="AG81" s="467"/>
      <c r="AI81" s="467"/>
      <c r="AK81" s="467"/>
    </row>
    <row r="82" spans="2:37" ht="9.75" customHeight="1">
      <c r="B82" s="7" t="s">
        <v>124</v>
      </c>
      <c r="C82" s="9" t="s">
        <v>125</v>
      </c>
      <c r="D82" s="307">
        <f t="shared" si="26"/>
        <v>0</v>
      </c>
      <c r="F82" s="16">
        <f>'37部門取引基本表'!BK28</f>
        <v>11703.03529283082</v>
      </c>
      <c r="G82" s="772"/>
      <c r="H82" s="16">
        <f t="shared" si="27"/>
        <v>24368.004680331309</v>
      </c>
      <c r="J82" s="1192"/>
      <c r="K82" s="794"/>
      <c r="L82" s="31"/>
      <c r="P82" s="17">
        <f t="shared" si="28"/>
        <v>0</v>
      </c>
      <c r="AC82" s="467"/>
      <c r="AD82" s="442"/>
      <c r="AG82" s="467"/>
      <c r="AI82" s="467"/>
      <c r="AK82" s="467"/>
    </row>
    <row r="83" spans="2:37" ht="9.75" customHeight="1">
      <c r="B83" s="8" t="s">
        <v>126</v>
      </c>
      <c r="C83" s="9" t="s">
        <v>12</v>
      </c>
      <c r="D83" s="307">
        <f t="shared" si="26"/>
        <v>0</v>
      </c>
      <c r="F83" s="16">
        <f>'37部門取引基本表'!BK29</f>
        <v>224017.15867887324</v>
      </c>
      <c r="G83" s="772"/>
      <c r="H83" s="16">
        <f t="shared" si="27"/>
        <v>551416.24834649428</v>
      </c>
      <c r="J83" s="1192"/>
      <c r="K83" s="794"/>
      <c r="L83" s="31"/>
      <c r="P83" s="17">
        <f t="shared" si="28"/>
        <v>0</v>
      </c>
      <c r="AC83" s="467"/>
      <c r="AD83" s="442"/>
      <c r="AG83" s="467"/>
      <c r="AI83" s="467"/>
      <c r="AK83" s="467"/>
    </row>
    <row r="84" spans="2:37" ht="9.75" customHeight="1">
      <c r="B84" s="7" t="s">
        <v>127</v>
      </c>
      <c r="C84" s="291" t="s">
        <v>13</v>
      </c>
      <c r="D84" s="309">
        <f t="shared" si="26"/>
        <v>0</v>
      </c>
      <c r="F84" s="18">
        <f>'37部門取引基本表'!BK30</f>
        <v>73672.242255661171</v>
      </c>
      <c r="G84" s="772"/>
      <c r="H84" s="18">
        <f t="shared" si="27"/>
        <v>231475.00734585745</v>
      </c>
      <c r="J84" s="1192"/>
      <c r="K84" s="794"/>
      <c r="L84" s="31"/>
      <c r="P84" s="19">
        <f t="shared" si="28"/>
        <v>0</v>
      </c>
      <c r="AC84" s="467"/>
      <c r="AD84" s="442"/>
      <c r="AG84" s="467"/>
      <c r="AI84" s="467"/>
      <c r="AK84" s="467"/>
    </row>
    <row r="85" spans="2:37" ht="9.75" customHeight="1">
      <c r="B85" s="7" t="s">
        <v>128</v>
      </c>
      <c r="C85" s="9" t="s">
        <v>30</v>
      </c>
      <c r="D85" s="307">
        <f t="shared" si="26"/>
        <v>0</v>
      </c>
      <c r="F85" s="16">
        <f>'37部門取引基本表'!BK31</f>
        <v>22152.073289623928</v>
      </c>
      <c r="G85" s="772"/>
      <c r="H85" s="16">
        <f t="shared" si="27"/>
        <v>423058.29024905857</v>
      </c>
      <c r="J85" s="1192"/>
      <c r="K85" s="794"/>
      <c r="L85" s="31"/>
      <c r="P85" s="17">
        <f t="shared" si="28"/>
        <v>0</v>
      </c>
      <c r="AC85" s="467"/>
      <c r="AD85" s="442"/>
      <c r="AG85" s="467"/>
      <c r="AI85" s="467"/>
      <c r="AK85" s="467"/>
    </row>
    <row r="86" spans="2:37" ht="9.75" customHeight="1">
      <c r="B86" s="7" t="s">
        <v>129</v>
      </c>
      <c r="C86" s="9" t="s">
        <v>70</v>
      </c>
      <c r="D86" s="307">
        <f t="shared" si="26"/>
        <v>0</v>
      </c>
      <c r="F86" s="16">
        <f>'37部門取引基本表'!BK32</f>
        <v>103324.19489999261</v>
      </c>
      <c r="G86" s="772"/>
      <c r="H86" s="16">
        <f t="shared" si="27"/>
        <v>353639.53066819656</v>
      </c>
      <c r="J86" s="1191"/>
      <c r="K86" s="794"/>
      <c r="L86" s="31"/>
      <c r="P86" s="17">
        <f t="shared" si="28"/>
        <v>0</v>
      </c>
      <c r="AC86" s="463"/>
      <c r="AD86" s="442"/>
      <c r="AG86" s="463"/>
      <c r="AI86" s="463"/>
      <c r="AK86" s="463"/>
    </row>
    <row r="87" spans="2:37" ht="9.75" customHeight="1">
      <c r="B87" s="7" t="s">
        <v>130</v>
      </c>
      <c r="C87" s="9" t="s">
        <v>38</v>
      </c>
      <c r="D87" s="307">
        <f t="shared" si="26"/>
        <v>0</v>
      </c>
      <c r="F87" s="16">
        <f>'37部門取引基本表'!BK33</f>
        <v>16819.598181221969</v>
      </c>
      <c r="G87" s="772"/>
      <c r="H87" s="16">
        <f t="shared" si="27"/>
        <v>107746.89366946035</v>
      </c>
      <c r="J87" s="1191"/>
      <c r="K87" s="790"/>
      <c r="L87" s="30"/>
      <c r="P87" s="17">
        <f t="shared" si="28"/>
        <v>0</v>
      </c>
      <c r="AC87" s="463"/>
      <c r="AD87" s="442"/>
      <c r="AG87" s="463"/>
      <c r="AI87" s="463"/>
      <c r="AK87" s="463"/>
    </row>
    <row r="88" spans="2:37" ht="9.75" customHeight="1">
      <c r="B88" s="8" t="s">
        <v>131</v>
      </c>
      <c r="C88" s="295" t="s">
        <v>14</v>
      </c>
      <c r="D88" s="313">
        <f t="shared" si="26"/>
        <v>0</v>
      </c>
      <c r="F88" s="20">
        <f>'37部門取引基本表'!BK34</f>
        <v>58880.420370624277</v>
      </c>
      <c r="G88" s="772"/>
      <c r="H88" s="20">
        <f t="shared" si="27"/>
        <v>172514.00853280639</v>
      </c>
      <c r="P88" s="21">
        <f t="shared" si="28"/>
        <v>0</v>
      </c>
      <c r="AD88" s="442"/>
    </row>
    <row r="89" spans="2:37" ht="9.75" customHeight="1">
      <c r="B89" s="7" t="s">
        <v>132</v>
      </c>
      <c r="C89" s="9" t="s">
        <v>31</v>
      </c>
      <c r="D89" s="307">
        <f t="shared" si="26"/>
        <v>0</v>
      </c>
      <c r="F89" s="16">
        <f>'37部門取引基本表'!BK35</f>
        <v>96317.151405732118</v>
      </c>
      <c r="G89" s="772"/>
      <c r="H89" s="16">
        <f t="shared" si="27"/>
        <v>185631.39069906069</v>
      </c>
      <c r="P89" s="17">
        <f t="shared" si="28"/>
        <v>0</v>
      </c>
      <c r="AD89" s="442"/>
    </row>
    <row r="90" spans="2:37" ht="9.75" customHeight="1">
      <c r="B90" s="7" t="s">
        <v>133</v>
      </c>
      <c r="C90" s="9" t="s">
        <v>75</v>
      </c>
      <c r="D90" s="307">
        <f t="shared" si="26"/>
        <v>0</v>
      </c>
      <c r="F90" s="16">
        <f>'37部門取引基本表'!BK36</f>
        <v>309647.27670803462</v>
      </c>
      <c r="G90" s="772"/>
      <c r="H90" s="16">
        <f t="shared" si="27"/>
        <v>600991.24947447516</v>
      </c>
      <c r="P90" s="17">
        <f t="shared" si="28"/>
        <v>0</v>
      </c>
      <c r="AD90" s="442"/>
    </row>
    <row r="91" spans="2:37" ht="9.75" customHeight="1">
      <c r="B91" s="7" t="s">
        <v>134</v>
      </c>
      <c r="C91" s="9" t="s">
        <v>76</v>
      </c>
      <c r="D91" s="307">
        <f t="shared" si="26"/>
        <v>0</v>
      </c>
      <c r="F91" s="16">
        <f>'37部門取引基本表'!BK37</f>
        <v>11074.481995105465</v>
      </c>
      <c r="G91" s="772"/>
      <c r="H91" s="16">
        <f t="shared" si="27"/>
        <v>22296.047080759818</v>
      </c>
      <c r="P91" s="17">
        <f t="shared" si="28"/>
        <v>0</v>
      </c>
      <c r="AD91" s="442"/>
    </row>
    <row r="92" spans="2:37" ht="9.75" customHeight="1">
      <c r="B92" s="7" t="s">
        <v>135</v>
      </c>
      <c r="C92" s="9" t="s">
        <v>32</v>
      </c>
      <c r="D92" s="307">
        <f t="shared" si="26"/>
        <v>0</v>
      </c>
      <c r="F92" s="16">
        <f>'37部門取引基本表'!BK38</f>
        <v>114595.21686643537</v>
      </c>
      <c r="G92" s="772"/>
      <c r="H92" s="16">
        <f t="shared" si="27"/>
        <v>312878.55849836941</v>
      </c>
      <c r="P92" s="17">
        <f t="shared" si="28"/>
        <v>0</v>
      </c>
      <c r="AD92" s="442"/>
    </row>
    <row r="93" spans="2:37" ht="9.75" customHeight="1">
      <c r="B93" s="296" t="s">
        <v>136</v>
      </c>
      <c r="C93" s="297" t="s">
        <v>33</v>
      </c>
      <c r="D93" s="313">
        <f t="shared" si="26"/>
        <v>0</v>
      </c>
      <c r="F93" s="20">
        <f>'37部門取引基本表'!BK39</f>
        <v>98139.780595535878</v>
      </c>
      <c r="G93" s="772"/>
      <c r="H93" s="20">
        <f t="shared" si="27"/>
        <v>356010.53315697756</v>
      </c>
      <c r="P93" s="21">
        <f t="shared" si="28"/>
        <v>0</v>
      </c>
      <c r="AD93" s="442"/>
    </row>
    <row r="94" spans="2:37" ht="9.75" customHeight="1">
      <c r="B94" s="298" t="s">
        <v>137</v>
      </c>
      <c r="C94" s="299" t="s">
        <v>1</v>
      </c>
      <c r="D94" s="307">
        <f t="shared" si="26"/>
        <v>0</v>
      </c>
      <c r="F94" s="16">
        <f>'37部門取引基本表'!BK40</f>
        <v>0</v>
      </c>
      <c r="G94" s="772"/>
      <c r="H94" s="16">
        <f t="shared" si="27"/>
        <v>5027.6577600911514</v>
      </c>
      <c r="P94" s="19">
        <f t="shared" si="28"/>
        <v>0</v>
      </c>
      <c r="AD94" s="442"/>
    </row>
    <row r="95" spans="2:37" ht="9.75" customHeight="1">
      <c r="B95" s="300" t="s">
        <v>138</v>
      </c>
      <c r="C95" s="301" t="s">
        <v>2</v>
      </c>
      <c r="D95" s="307">
        <f t="shared" si="26"/>
        <v>0</v>
      </c>
      <c r="F95" s="16">
        <f>'37部門取引基本表'!BK41</f>
        <v>510.20378172127545</v>
      </c>
      <c r="G95" s="772"/>
      <c r="H95" s="16">
        <f t="shared" si="27"/>
        <v>37043.933776939375</v>
      </c>
      <c r="P95" s="17">
        <f t="shared" si="28"/>
        <v>0</v>
      </c>
      <c r="AD95" s="442"/>
    </row>
    <row r="96" spans="2:37" ht="9.75" customHeight="1">
      <c r="B96" s="302"/>
      <c r="C96" s="303" t="s">
        <v>192</v>
      </c>
      <c r="D96" s="292">
        <f t="shared" si="26"/>
        <v>0</v>
      </c>
      <c r="F96" s="29">
        <f>SUM(F59:F95)</f>
        <v>1620289.9284836622</v>
      </c>
      <c r="G96" s="772"/>
      <c r="H96" s="29">
        <f t="shared" si="27"/>
        <v>5570167.5593455257</v>
      </c>
      <c r="P96" s="382">
        <f>SUM(P59:P95)</f>
        <v>0</v>
      </c>
      <c r="AD96" s="442"/>
    </row>
    <row r="97" spans="2:38" ht="9.75" customHeight="1">
      <c r="AD97" s="442"/>
    </row>
    <row r="98" spans="2:38" ht="9.75" customHeight="1">
      <c r="AD98" s="442"/>
    </row>
    <row r="99" spans="2:38" ht="9.75" customHeight="1">
      <c r="AD99" s="442"/>
    </row>
    <row r="100" spans="2:38" ht="9.75" customHeight="1">
      <c r="AD100" s="442"/>
    </row>
    <row r="101" spans="2:38" ht="9.75" customHeight="1">
      <c r="AD101" s="442"/>
    </row>
    <row r="102" spans="2:38" ht="9.75" customHeight="1">
      <c r="AD102" s="442"/>
    </row>
    <row r="103" spans="2:38" ht="9.75" customHeight="1">
      <c r="AD103" s="442"/>
    </row>
    <row r="104" spans="2:38" ht="9.75" customHeight="1">
      <c r="AD104" s="442"/>
    </row>
    <row r="105" spans="2:38" s="287" customFormat="1" ht="19.5" customHeight="1">
      <c r="B105" s="304"/>
      <c r="C105" s="304"/>
      <c r="D105" s="762"/>
      <c r="E105" s="770"/>
      <c r="F105" s="763"/>
      <c r="G105" s="770"/>
      <c r="H105" s="763"/>
      <c r="I105" s="770"/>
      <c r="J105" s="1190"/>
      <c r="K105" s="801"/>
      <c r="L105" s="778"/>
      <c r="M105" s="779"/>
      <c r="N105" s="762"/>
      <c r="O105" s="770"/>
      <c r="P105" s="762"/>
      <c r="X105" s="286"/>
      <c r="Y105" s="286"/>
      <c r="Z105" s="286"/>
      <c r="AC105" s="456"/>
      <c r="AD105" s="448"/>
      <c r="AE105" s="445"/>
      <c r="AG105" s="456"/>
      <c r="AH105" s="445"/>
      <c r="AI105" s="456"/>
      <c r="AJ105" s="445"/>
      <c r="AK105" s="456"/>
      <c r="AL105" s="445"/>
    </row>
    <row r="106" spans="2:38" ht="11.1" customHeight="1">
      <c r="B106" s="305"/>
      <c r="C106" s="305"/>
      <c r="D106" s="289"/>
      <c r="E106" s="769"/>
      <c r="F106" s="289"/>
      <c r="G106" s="769"/>
      <c r="H106" s="289"/>
      <c r="I106" s="769"/>
      <c r="J106" s="767"/>
      <c r="K106" s="801"/>
      <c r="L106" s="306"/>
      <c r="N106" s="289"/>
      <c r="O106" s="769"/>
      <c r="P106" s="289" t="s">
        <v>189</v>
      </c>
      <c r="AC106" s="308"/>
      <c r="AD106" s="442"/>
      <c r="AG106" s="308"/>
      <c r="AI106" s="308"/>
      <c r="AK106" s="308"/>
    </row>
    <row r="107" spans="2:38" s="287" customFormat="1" ht="12" customHeight="1">
      <c r="B107" s="1316" t="s">
        <v>1757</v>
      </c>
      <c r="C107" s="1317"/>
      <c r="D107" s="1302" t="s">
        <v>193</v>
      </c>
      <c r="E107" s="770" t="s">
        <v>1753</v>
      </c>
      <c r="F107" s="1302" t="s">
        <v>1752</v>
      </c>
      <c r="G107" s="770" t="s">
        <v>1754</v>
      </c>
      <c r="H107" s="1302" t="s">
        <v>1750</v>
      </c>
      <c r="I107" s="770" t="s">
        <v>1753</v>
      </c>
      <c r="J107" s="1308" t="s">
        <v>1777</v>
      </c>
      <c r="K107" s="802" t="s">
        <v>1758</v>
      </c>
      <c r="L107" s="780"/>
      <c r="M107" s="779" t="s">
        <v>1770</v>
      </c>
      <c r="N107" s="1311" t="s">
        <v>1769</v>
      </c>
      <c r="O107" s="774" t="s">
        <v>1759</v>
      </c>
      <c r="P107" s="1311" t="s">
        <v>1760</v>
      </c>
      <c r="X107" s="286"/>
      <c r="Y107" s="286"/>
      <c r="Z107" s="286"/>
      <c r="AC107" s="457" t="s">
        <v>1531</v>
      </c>
      <c r="AD107" s="446"/>
      <c r="AE107" s="447"/>
      <c r="AG107" s="457" t="s">
        <v>1531</v>
      </c>
      <c r="AH107" s="447"/>
    </row>
    <row r="108" spans="2:38" s="287" customFormat="1" ht="12" customHeight="1">
      <c r="B108" s="1318"/>
      <c r="C108" s="1319"/>
      <c r="D108" s="1303"/>
      <c r="E108" s="769"/>
      <c r="F108" s="1303"/>
      <c r="G108" s="773"/>
      <c r="H108" s="1303"/>
      <c r="I108" s="769"/>
      <c r="J108" s="1314"/>
      <c r="K108" s="803"/>
      <c r="L108" s="781"/>
      <c r="M108" s="779"/>
      <c r="N108" s="1312"/>
      <c r="O108" s="775"/>
      <c r="P108" s="1312"/>
      <c r="X108" s="286"/>
      <c r="Y108" s="286"/>
      <c r="Z108" s="286"/>
      <c r="AC108" s="458"/>
      <c r="AD108" s="448"/>
      <c r="AE108" s="449"/>
      <c r="AG108" s="458"/>
      <c r="AH108" s="449"/>
    </row>
    <row r="109" spans="2:38" s="287" customFormat="1" ht="12" customHeight="1">
      <c r="B109" s="1320"/>
      <c r="C109" s="1321"/>
      <c r="D109" s="1304"/>
      <c r="E109" s="769"/>
      <c r="F109" s="1304"/>
      <c r="G109" s="773"/>
      <c r="H109" s="1304"/>
      <c r="I109" s="769"/>
      <c r="J109" s="1315"/>
      <c r="K109" s="804"/>
      <c r="L109" s="782"/>
      <c r="M109" s="779"/>
      <c r="N109" s="1313"/>
      <c r="O109" s="775"/>
      <c r="P109" s="1313"/>
      <c r="X109" s="286"/>
      <c r="Y109" s="286"/>
      <c r="Z109" s="286"/>
      <c r="AC109" s="459"/>
      <c r="AD109" s="450"/>
      <c r="AE109" s="454" t="s">
        <v>1694</v>
      </c>
      <c r="AG109" s="459"/>
      <c r="AH109" s="454" t="s">
        <v>1694</v>
      </c>
    </row>
    <row r="110" spans="2:38" ht="9.75" customHeight="1">
      <c r="B110" s="7" t="s">
        <v>99</v>
      </c>
      <c r="C110" s="9" t="s">
        <v>16</v>
      </c>
      <c r="D110" s="307">
        <f t="shared" ref="D110:D146" si="32">D8</f>
        <v>0</v>
      </c>
      <c r="E110" s="769"/>
      <c r="F110" s="32">
        <f>'37部門取引基本表'!BS5</f>
        <v>2524.2415694164929</v>
      </c>
      <c r="G110" s="769"/>
      <c r="H110" s="32">
        <f t="shared" ref="H110:H146" si="33">H8</f>
        <v>58594.782005947243</v>
      </c>
      <c r="I110" s="769"/>
      <c r="J110" s="1194" t="s">
        <v>207</v>
      </c>
      <c r="K110" s="805"/>
      <c r="L110" s="787">
        <f>Y9/1000</f>
        <v>5062.2950000000001</v>
      </c>
      <c r="N110" s="385">
        <f>F147</f>
        <v>160555.29902630538</v>
      </c>
      <c r="O110" s="769"/>
      <c r="P110" s="34">
        <f t="shared" ref="P110:P146" si="34">IF(H110=0,"",D110*(F110/H110)*(L$115/N$110))</f>
        <v>0</v>
      </c>
      <c r="AC110" s="460" t="s">
        <v>207</v>
      </c>
      <c r="AD110" s="451">
        <f t="shared" ref="AD110:AD115" si="35">L110/$L$115</f>
        <v>0.97480557497757137</v>
      </c>
      <c r="AE110" s="441">
        <f>AD110*$R$45</f>
        <v>0</v>
      </c>
      <c r="AG110" s="460" t="s">
        <v>207</v>
      </c>
      <c r="AH110" s="441">
        <f t="shared" ref="AH110:AH115" si="36">AE110</f>
        <v>0</v>
      </c>
      <c r="AI110" s="286"/>
      <c r="AJ110" s="286"/>
      <c r="AK110" s="286"/>
      <c r="AL110" s="286"/>
    </row>
    <row r="111" spans="2:38" ht="9.75" customHeight="1">
      <c r="B111" s="7" t="s">
        <v>100</v>
      </c>
      <c r="C111" s="9" t="s">
        <v>17</v>
      </c>
      <c r="D111" s="307">
        <f t="shared" si="32"/>
        <v>0</v>
      </c>
      <c r="E111" s="769"/>
      <c r="F111" s="35">
        <f>'37部門取引基本表'!BS6</f>
        <v>89.369865816607202</v>
      </c>
      <c r="G111" s="769"/>
      <c r="H111" s="35">
        <f t="shared" si="33"/>
        <v>1866.369218159263</v>
      </c>
      <c r="I111" s="769"/>
      <c r="J111" s="1194" t="s">
        <v>209</v>
      </c>
      <c r="K111" s="806"/>
      <c r="L111" s="787">
        <f>Y10/1000</f>
        <v>130.83799999999999</v>
      </c>
      <c r="O111" s="769"/>
      <c r="P111" s="36">
        <f t="shared" si="34"/>
        <v>0</v>
      </c>
      <c r="AC111" s="461" t="s">
        <v>209</v>
      </c>
      <c r="AD111" s="452">
        <f t="shared" si="35"/>
        <v>2.5194425022428656E-2</v>
      </c>
      <c r="AE111" s="443">
        <f t="shared" ref="AE111:AE115" si="37">AD111*$R$45</f>
        <v>0</v>
      </c>
      <c r="AG111" s="461" t="s">
        <v>209</v>
      </c>
      <c r="AH111" s="443">
        <f t="shared" si="36"/>
        <v>0</v>
      </c>
      <c r="AI111" s="286"/>
      <c r="AJ111" s="286"/>
      <c r="AK111" s="286"/>
      <c r="AL111" s="286"/>
    </row>
    <row r="112" spans="2:38" ht="9.75" customHeight="1">
      <c r="B112" s="7" t="s">
        <v>101</v>
      </c>
      <c r="C112" s="9" t="s">
        <v>35</v>
      </c>
      <c r="D112" s="307">
        <f t="shared" si="32"/>
        <v>0</v>
      </c>
      <c r="E112" s="769"/>
      <c r="F112" s="35">
        <f>'37部門取引基本表'!BS7</f>
        <v>1928.0935860907912</v>
      </c>
      <c r="G112" s="769"/>
      <c r="H112" s="35">
        <f t="shared" si="33"/>
        <v>83870.917868660821</v>
      </c>
      <c r="I112" s="769"/>
      <c r="J112" s="1194"/>
      <c r="K112" s="806"/>
      <c r="L112" s="787"/>
      <c r="N112" s="33"/>
      <c r="O112" s="769"/>
      <c r="P112" s="36">
        <f t="shared" si="34"/>
        <v>0</v>
      </c>
      <c r="X112" s="287"/>
      <c r="Y112" s="287"/>
      <c r="Z112" s="287"/>
      <c r="AC112" s="461" t="s">
        <v>211</v>
      </c>
      <c r="AD112" s="452">
        <f t="shared" si="35"/>
        <v>0</v>
      </c>
      <c r="AE112" s="443">
        <f t="shared" si="37"/>
        <v>0</v>
      </c>
      <c r="AG112" s="461" t="s">
        <v>211</v>
      </c>
      <c r="AH112" s="443">
        <f t="shared" si="36"/>
        <v>0</v>
      </c>
      <c r="AI112" s="286"/>
      <c r="AJ112" s="286"/>
      <c r="AK112" s="286"/>
      <c r="AL112" s="286"/>
    </row>
    <row r="113" spans="2:38" ht="9.75" customHeight="1">
      <c r="B113" s="7" t="s">
        <v>102</v>
      </c>
      <c r="C113" s="9" t="s">
        <v>18</v>
      </c>
      <c r="D113" s="307">
        <f t="shared" si="32"/>
        <v>0</v>
      </c>
      <c r="E113" s="769"/>
      <c r="F113" s="35">
        <f>'37部門取引基本表'!BS8</f>
        <v>1325.8927042860489</v>
      </c>
      <c r="G113" s="769"/>
      <c r="H113" s="35">
        <f t="shared" si="33"/>
        <v>33634.607498914906</v>
      </c>
      <c r="I113" s="769"/>
      <c r="J113" s="1194"/>
      <c r="K113" s="806"/>
      <c r="L113" s="787"/>
      <c r="N113" s="33"/>
      <c r="O113" s="769"/>
      <c r="P113" s="36">
        <f t="shared" si="34"/>
        <v>0</v>
      </c>
      <c r="X113" s="287"/>
      <c r="Y113" s="287"/>
      <c r="Z113" s="287"/>
      <c r="AC113" s="461" t="s">
        <v>213</v>
      </c>
      <c r="AD113" s="452">
        <f t="shared" si="35"/>
        <v>0</v>
      </c>
      <c r="AE113" s="443">
        <f t="shared" si="37"/>
        <v>0</v>
      </c>
      <c r="AG113" s="461" t="s">
        <v>213</v>
      </c>
      <c r="AH113" s="443">
        <f t="shared" si="36"/>
        <v>0</v>
      </c>
      <c r="AI113" s="286"/>
      <c r="AJ113" s="286"/>
      <c r="AK113" s="286"/>
      <c r="AL113" s="286"/>
    </row>
    <row r="114" spans="2:38" ht="9.75" customHeight="1">
      <c r="B114" s="8" t="s">
        <v>103</v>
      </c>
      <c r="C114" s="9" t="s">
        <v>19</v>
      </c>
      <c r="D114" s="307">
        <f t="shared" si="32"/>
        <v>0</v>
      </c>
      <c r="E114" s="769"/>
      <c r="F114" s="35">
        <f>'37部門取引基本表'!BS9</f>
        <v>1251.7689321532093</v>
      </c>
      <c r="G114" s="769"/>
      <c r="H114" s="35">
        <f t="shared" si="33"/>
        <v>40514.20269513622</v>
      </c>
      <c r="I114" s="769"/>
      <c r="J114" s="1194"/>
      <c r="K114" s="807"/>
      <c r="L114" s="787"/>
      <c r="N114" s="33"/>
      <c r="O114" s="769"/>
      <c r="P114" s="36">
        <f t="shared" si="34"/>
        <v>0</v>
      </c>
      <c r="AC114" s="461" t="s">
        <v>215</v>
      </c>
      <c r="AD114" s="452">
        <f t="shared" si="35"/>
        <v>0</v>
      </c>
      <c r="AE114" s="443">
        <f t="shared" si="37"/>
        <v>0</v>
      </c>
      <c r="AG114" s="461" t="s">
        <v>215</v>
      </c>
      <c r="AH114" s="443">
        <f t="shared" si="36"/>
        <v>0</v>
      </c>
      <c r="AI114" s="286"/>
      <c r="AJ114" s="286"/>
      <c r="AK114" s="286"/>
      <c r="AL114" s="286"/>
    </row>
    <row r="115" spans="2:38" ht="9.75" customHeight="1">
      <c r="B115" s="7" t="s">
        <v>104</v>
      </c>
      <c r="C115" s="291" t="s">
        <v>20</v>
      </c>
      <c r="D115" s="309">
        <f t="shared" si="32"/>
        <v>0</v>
      </c>
      <c r="E115" s="769"/>
      <c r="F115" s="37">
        <f>'37部門取引基本表'!BS10</f>
        <v>214.38333561144367</v>
      </c>
      <c r="G115" s="769"/>
      <c r="H115" s="37">
        <f t="shared" si="33"/>
        <v>7862.7235219999175</v>
      </c>
      <c r="I115" s="769"/>
      <c r="J115" s="1195">
        <f>L115</f>
        <v>5193.1329999999998</v>
      </c>
      <c r="K115" s="800"/>
      <c r="L115" s="788">
        <f>SUM(L110:L114)</f>
        <v>5193.1329999999998</v>
      </c>
      <c r="N115" s="33"/>
      <c r="O115" s="769"/>
      <c r="P115" s="38">
        <f t="shared" si="34"/>
        <v>0</v>
      </c>
      <c r="X115" s="287"/>
      <c r="Y115" s="287"/>
      <c r="Z115" s="287"/>
      <c r="AC115" s="462" t="s">
        <v>223</v>
      </c>
      <c r="AD115" s="453">
        <f t="shared" si="35"/>
        <v>1</v>
      </c>
      <c r="AE115" s="444">
        <f t="shared" si="37"/>
        <v>0</v>
      </c>
      <c r="AG115" s="462" t="s">
        <v>223</v>
      </c>
      <c r="AH115" s="444">
        <f t="shared" si="36"/>
        <v>0</v>
      </c>
      <c r="AI115" s="286"/>
      <c r="AJ115" s="286"/>
      <c r="AK115" s="286"/>
      <c r="AL115" s="286"/>
    </row>
    <row r="116" spans="2:38" ht="9.75" customHeight="1">
      <c r="B116" s="7" t="s">
        <v>105</v>
      </c>
      <c r="C116" s="9" t="s">
        <v>21</v>
      </c>
      <c r="D116" s="307">
        <f t="shared" si="32"/>
        <v>0</v>
      </c>
      <c r="E116" s="769"/>
      <c r="F116" s="35">
        <f>'37部門取引基本表'!BS11</f>
        <v>176.62125837480892</v>
      </c>
      <c r="G116" s="769"/>
      <c r="H116" s="35">
        <f t="shared" si="33"/>
        <v>3020.5776496910407</v>
      </c>
      <c r="I116" s="769"/>
      <c r="J116" s="1193"/>
      <c r="K116" s="801"/>
      <c r="L116" s="11"/>
      <c r="N116" s="33"/>
      <c r="O116" s="769"/>
      <c r="P116" s="36">
        <f t="shared" si="34"/>
        <v>0</v>
      </c>
      <c r="X116" s="287"/>
      <c r="Y116" s="287"/>
      <c r="Z116" s="287"/>
      <c r="AC116" s="468"/>
      <c r="AG116" s="468"/>
      <c r="AI116" s="468"/>
      <c r="AK116" s="468"/>
    </row>
    <row r="117" spans="2:38" ht="9.75" customHeight="1">
      <c r="B117" s="7" t="s">
        <v>106</v>
      </c>
      <c r="C117" s="9" t="s">
        <v>107</v>
      </c>
      <c r="D117" s="307">
        <f t="shared" si="32"/>
        <v>0</v>
      </c>
      <c r="E117" s="769"/>
      <c r="F117" s="35">
        <f>'37部門取引基本表'!BS12</f>
        <v>4202.8521841406582</v>
      </c>
      <c r="G117" s="769"/>
      <c r="H117" s="35">
        <f t="shared" si="33"/>
        <v>124921.17559252381</v>
      </c>
      <c r="I117" s="769"/>
      <c r="J117" s="1193"/>
      <c r="K117" s="801"/>
      <c r="L117" s="11"/>
      <c r="N117" s="33"/>
      <c r="O117" s="769"/>
      <c r="P117" s="36">
        <f t="shared" si="34"/>
        <v>0</v>
      </c>
      <c r="X117" s="287"/>
      <c r="Y117" s="287"/>
      <c r="Z117" s="287"/>
      <c r="AC117" s="468"/>
      <c r="AG117" s="468"/>
      <c r="AI117" s="468"/>
      <c r="AK117" s="468"/>
    </row>
    <row r="118" spans="2:38" ht="9.75" customHeight="1">
      <c r="B118" s="7" t="s">
        <v>108</v>
      </c>
      <c r="C118" s="9" t="s">
        <v>22</v>
      </c>
      <c r="D118" s="307">
        <f t="shared" si="32"/>
        <v>0</v>
      </c>
      <c r="E118" s="769"/>
      <c r="F118" s="35">
        <f>'37部門取引基本表'!BS13</f>
        <v>610.9570169412558</v>
      </c>
      <c r="G118" s="769"/>
      <c r="H118" s="35">
        <f t="shared" si="33"/>
        <v>17313.645067110934</v>
      </c>
      <c r="I118" s="769"/>
      <c r="J118" s="1193"/>
      <c r="K118" s="801"/>
      <c r="L118" s="12"/>
      <c r="N118" s="33"/>
      <c r="O118" s="769"/>
      <c r="P118" s="36">
        <f t="shared" si="34"/>
        <v>0</v>
      </c>
      <c r="AC118" s="468"/>
      <c r="AG118" s="468"/>
      <c r="AI118" s="468"/>
      <c r="AK118" s="468"/>
    </row>
    <row r="119" spans="2:38" ht="9.75" customHeight="1">
      <c r="B119" s="8" t="s">
        <v>109</v>
      </c>
      <c r="C119" s="295" t="s">
        <v>23</v>
      </c>
      <c r="D119" s="313">
        <f t="shared" si="32"/>
        <v>0</v>
      </c>
      <c r="E119" s="769"/>
      <c r="F119" s="39">
        <f>'37部門取引基本表'!BS14</f>
        <v>666.08369666137992</v>
      </c>
      <c r="G119" s="769"/>
      <c r="H119" s="39">
        <f t="shared" si="33"/>
        <v>28407.326575721014</v>
      </c>
      <c r="I119" s="769"/>
      <c r="J119" s="1193"/>
      <c r="K119" s="801"/>
      <c r="L119" s="10"/>
      <c r="N119" s="33"/>
      <c r="O119" s="769"/>
      <c r="P119" s="40">
        <f t="shared" si="34"/>
        <v>0</v>
      </c>
      <c r="AC119" s="469"/>
      <c r="AG119" s="469"/>
      <c r="AI119" s="469"/>
      <c r="AK119" s="469"/>
    </row>
    <row r="120" spans="2:38" ht="9.75" customHeight="1">
      <c r="B120" s="7" t="s">
        <v>110</v>
      </c>
      <c r="C120" s="9" t="s">
        <v>24</v>
      </c>
      <c r="D120" s="307">
        <f t="shared" si="32"/>
        <v>0</v>
      </c>
      <c r="E120" s="769"/>
      <c r="F120" s="35">
        <f>'37部門取引基本表'!BS15</f>
        <v>143.36633283916953</v>
      </c>
      <c r="G120" s="769"/>
      <c r="H120" s="35">
        <f t="shared" si="33"/>
        <v>17186.449567393978</v>
      </c>
      <c r="I120" s="769"/>
      <c r="J120" s="1193"/>
      <c r="K120" s="801"/>
      <c r="L120" s="10"/>
      <c r="N120" s="33"/>
      <c r="O120" s="769"/>
      <c r="P120" s="36">
        <f t="shared" si="34"/>
        <v>0</v>
      </c>
      <c r="AC120" s="469"/>
      <c r="AG120" s="469"/>
      <c r="AI120" s="469"/>
      <c r="AK120" s="469"/>
    </row>
    <row r="121" spans="2:38" ht="9.75" customHeight="1">
      <c r="B121" s="7" t="s">
        <v>111</v>
      </c>
      <c r="C121" s="9" t="s">
        <v>25</v>
      </c>
      <c r="D121" s="307">
        <f t="shared" si="32"/>
        <v>0</v>
      </c>
      <c r="E121" s="769"/>
      <c r="F121" s="35">
        <f>'37部門取引基本表'!BS16</f>
        <v>2436.5635544555435</v>
      </c>
      <c r="G121" s="769"/>
      <c r="H121" s="35">
        <f t="shared" si="33"/>
        <v>77026.170021816535</v>
      </c>
      <c r="I121" s="769"/>
      <c r="J121" s="1193"/>
      <c r="K121" s="801"/>
      <c r="L121" s="10"/>
      <c r="N121" s="33"/>
      <c r="O121" s="769"/>
      <c r="P121" s="36">
        <f t="shared" si="34"/>
        <v>0</v>
      </c>
      <c r="AC121" s="469"/>
      <c r="AG121" s="469"/>
      <c r="AI121" s="469"/>
      <c r="AK121" s="469"/>
    </row>
    <row r="122" spans="2:38" ht="9.75" customHeight="1">
      <c r="B122" s="7" t="s">
        <v>112</v>
      </c>
      <c r="C122" s="9" t="s">
        <v>52</v>
      </c>
      <c r="D122" s="307">
        <f t="shared" si="32"/>
        <v>0</v>
      </c>
      <c r="E122" s="769"/>
      <c r="F122" s="35">
        <f>'37部門取引基本表'!BS17</f>
        <v>280.9282036414275</v>
      </c>
      <c r="G122" s="769"/>
      <c r="H122" s="35">
        <f t="shared" si="33"/>
        <v>31677.131963922788</v>
      </c>
      <c r="I122" s="769"/>
      <c r="J122" s="1193"/>
      <c r="K122" s="801"/>
      <c r="L122" s="13"/>
      <c r="N122" s="33"/>
      <c r="O122" s="769"/>
      <c r="P122" s="36">
        <f t="shared" si="34"/>
        <v>0</v>
      </c>
      <c r="AC122" s="468"/>
      <c r="AG122" s="468"/>
      <c r="AI122" s="468"/>
      <c r="AK122" s="468"/>
    </row>
    <row r="123" spans="2:38" ht="9.75" customHeight="1">
      <c r="B123" s="7" t="s">
        <v>113</v>
      </c>
      <c r="C123" s="9" t="s">
        <v>83</v>
      </c>
      <c r="D123" s="307">
        <f t="shared" si="32"/>
        <v>0</v>
      </c>
      <c r="E123" s="769"/>
      <c r="F123" s="35">
        <f>'37部門取引基本表'!BS18</f>
        <v>1371.679600030551</v>
      </c>
      <c r="G123" s="769"/>
      <c r="H123" s="35">
        <f t="shared" si="33"/>
        <v>157131.37398584542</v>
      </c>
      <c r="I123" s="769"/>
      <c r="J123" s="1193"/>
      <c r="K123" s="801"/>
      <c r="L123" s="13"/>
      <c r="N123" s="33"/>
      <c r="O123" s="769"/>
      <c r="P123" s="36">
        <f t="shared" si="34"/>
        <v>0</v>
      </c>
      <c r="AC123" s="468"/>
      <c r="AG123" s="468"/>
      <c r="AI123" s="468"/>
      <c r="AK123" s="468"/>
    </row>
    <row r="124" spans="2:38" ht="9.75" customHeight="1">
      <c r="B124" s="8" t="s">
        <v>114</v>
      </c>
      <c r="C124" s="9" t="s">
        <v>55</v>
      </c>
      <c r="D124" s="307">
        <f t="shared" si="32"/>
        <v>0</v>
      </c>
      <c r="E124" s="769"/>
      <c r="F124" s="35">
        <f>'37部門取引基本表'!BS19</f>
        <v>224.58994781857237</v>
      </c>
      <c r="G124" s="769"/>
      <c r="H124" s="35">
        <f t="shared" si="33"/>
        <v>19196.511219027187</v>
      </c>
      <c r="I124" s="769"/>
      <c r="J124" s="1193"/>
      <c r="K124" s="801"/>
      <c r="L124" s="13"/>
      <c r="N124" s="33"/>
      <c r="O124" s="769"/>
      <c r="P124" s="36">
        <f t="shared" si="34"/>
        <v>0</v>
      </c>
      <c r="AC124" s="468"/>
      <c r="AG124" s="468"/>
      <c r="AI124" s="468"/>
      <c r="AK124" s="468"/>
    </row>
    <row r="125" spans="2:38" ht="9.75" customHeight="1">
      <c r="B125" s="7" t="s">
        <v>115</v>
      </c>
      <c r="C125" s="291" t="s">
        <v>37</v>
      </c>
      <c r="D125" s="309">
        <f t="shared" si="32"/>
        <v>0</v>
      </c>
      <c r="E125" s="769"/>
      <c r="F125" s="37">
        <f>'37部門取引基本表'!BS20</f>
        <v>713.8262067518508</v>
      </c>
      <c r="G125" s="769"/>
      <c r="H125" s="37">
        <f t="shared" si="33"/>
        <v>70994.943573089229</v>
      </c>
      <c r="I125" s="769"/>
      <c r="J125" s="1193"/>
      <c r="K125" s="801"/>
      <c r="L125" s="13"/>
      <c r="N125" s="33"/>
      <c r="O125" s="769"/>
      <c r="P125" s="38">
        <f t="shared" si="34"/>
        <v>0</v>
      </c>
      <c r="AC125" s="468"/>
      <c r="AG125" s="468"/>
      <c r="AI125" s="468"/>
      <c r="AK125" s="468"/>
    </row>
    <row r="126" spans="2:38" ht="9.75" customHeight="1">
      <c r="B126" s="7" t="s">
        <v>116</v>
      </c>
      <c r="C126" s="9" t="s">
        <v>26</v>
      </c>
      <c r="D126" s="307">
        <f t="shared" si="32"/>
        <v>0</v>
      </c>
      <c r="E126" s="769"/>
      <c r="F126" s="35">
        <f>'37部門取引基本表'!BS21</f>
        <v>472.98312150584263</v>
      </c>
      <c r="G126" s="769"/>
      <c r="H126" s="35">
        <f t="shared" si="33"/>
        <v>84013.070259481508</v>
      </c>
      <c r="I126" s="769"/>
      <c r="J126" s="1193"/>
      <c r="K126" s="801"/>
      <c r="L126" s="13"/>
      <c r="N126" s="33"/>
      <c r="O126" s="769"/>
      <c r="P126" s="36">
        <f t="shared" si="34"/>
        <v>0</v>
      </c>
      <c r="AC126" s="468"/>
      <c r="AG126" s="468"/>
      <c r="AI126" s="468"/>
      <c r="AK126" s="468"/>
    </row>
    <row r="127" spans="2:38" ht="9.75" customHeight="1">
      <c r="B127" s="7" t="s">
        <v>117</v>
      </c>
      <c r="C127" s="9" t="s">
        <v>36</v>
      </c>
      <c r="D127" s="307">
        <f t="shared" si="32"/>
        <v>0</v>
      </c>
      <c r="E127" s="769"/>
      <c r="F127" s="35">
        <f>'37部門取引基本表'!BS22</f>
        <v>399.72627814587241</v>
      </c>
      <c r="G127" s="769"/>
      <c r="H127" s="35">
        <f t="shared" si="33"/>
        <v>31391.770393480227</v>
      </c>
      <c r="I127" s="769"/>
      <c r="J127" s="770"/>
      <c r="K127" s="801"/>
      <c r="L127" s="33"/>
      <c r="N127" s="33"/>
      <c r="O127" s="769"/>
      <c r="P127" s="36">
        <f t="shared" si="34"/>
        <v>0</v>
      </c>
      <c r="AC127" s="470"/>
      <c r="AG127" s="470"/>
      <c r="AI127" s="470"/>
      <c r="AK127" s="470"/>
    </row>
    <row r="128" spans="2:38" ht="9.75" customHeight="1">
      <c r="B128" s="7" t="s">
        <v>118</v>
      </c>
      <c r="C128" s="9" t="s">
        <v>27</v>
      </c>
      <c r="D128" s="307">
        <f t="shared" si="32"/>
        <v>0</v>
      </c>
      <c r="E128" s="769"/>
      <c r="F128" s="35">
        <f>'37部門取引基本表'!BS23</f>
        <v>1813.9761404868964</v>
      </c>
      <c r="G128" s="769"/>
      <c r="H128" s="35">
        <f t="shared" si="33"/>
        <v>786534.59321494459</v>
      </c>
      <c r="I128" s="769"/>
      <c r="J128" s="770"/>
      <c r="K128" s="801"/>
      <c r="L128" s="33"/>
      <c r="N128" s="33"/>
      <c r="O128" s="769"/>
      <c r="P128" s="36">
        <f t="shared" si="34"/>
        <v>0</v>
      </c>
      <c r="AC128" s="470"/>
      <c r="AG128" s="470"/>
      <c r="AI128" s="470"/>
      <c r="AK128" s="470"/>
    </row>
    <row r="129" spans="2:37" ht="9.75" customHeight="1">
      <c r="B129" s="8" t="s">
        <v>119</v>
      </c>
      <c r="C129" s="295" t="s">
        <v>0</v>
      </c>
      <c r="D129" s="313">
        <f t="shared" si="32"/>
        <v>0</v>
      </c>
      <c r="E129" s="769"/>
      <c r="F129" s="39">
        <f>'37部門取引基本表'!BS24</f>
        <v>1869.7330999321662</v>
      </c>
      <c r="G129" s="769"/>
      <c r="H129" s="39">
        <f t="shared" si="33"/>
        <v>69592.264046967073</v>
      </c>
      <c r="I129" s="769"/>
      <c r="J129" s="770"/>
      <c r="K129" s="801"/>
      <c r="L129" s="33"/>
      <c r="N129" s="33"/>
      <c r="O129" s="769"/>
      <c r="P129" s="40">
        <f t="shared" si="34"/>
        <v>0</v>
      </c>
      <c r="AC129" s="470"/>
      <c r="AG129" s="470"/>
      <c r="AI129" s="470"/>
      <c r="AK129" s="470"/>
    </row>
    <row r="130" spans="2:37" ht="9.75" customHeight="1">
      <c r="B130" s="7" t="s">
        <v>120</v>
      </c>
      <c r="C130" s="9" t="s">
        <v>28</v>
      </c>
      <c r="D130" s="307">
        <f t="shared" si="32"/>
        <v>0</v>
      </c>
      <c r="E130" s="769"/>
      <c r="F130" s="35">
        <f>'37部門取引基本表'!BS25</f>
        <v>14218.669010830185</v>
      </c>
      <c r="G130" s="769"/>
      <c r="H130" s="35">
        <f t="shared" si="33"/>
        <v>355121.7274141073</v>
      </c>
      <c r="I130" s="769"/>
      <c r="J130" s="770"/>
      <c r="K130" s="801"/>
      <c r="L130" s="33"/>
      <c r="N130" s="33"/>
      <c r="O130" s="769"/>
      <c r="P130" s="36">
        <f t="shared" si="34"/>
        <v>0</v>
      </c>
      <c r="AC130" s="470"/>
      <c r="AG130" s="470"/>
      <c r="AI130" s="470"/>
      <c r="AK130" s="470"/>
    </row>
    <row r="131" spans="2:37" ht="9.75" customHeight="1">
      <c r="B131" s="7" t="s">
        <v>121</v>
      </c>
      <c r="C131" s="9" t="s">
        <v>29</v>
      </c>
      <c r="D131" s="307">
        <f t="shared" si="32"/>
        <v>0</v>
      </c>
      <c r="E131" s="769"/>
      <c r="F131" s="35">
        <f>'37部門取引基本表'!BS26</f>
        <v>1940.4307398982407</v>
      </c>
      <c r="G131" s="769"/>
      <c r="H131" s="35">
        <f t="shared" si="33"/>
        <v>48628.692908713281</v>
      </c>
      <c r="I131" s="769"/>
      <c r="J131" s="770"/>
      <c r="K131" s="801"/>
      <c r="L131" s="33"/>
      <c r="N131" s="33"/>
      <c r="O131" s="769"/>
      <c r="P131" s="36">
        <f t="shared" si="34"/>
        <v>0</v>
      </c>
      <c r="AC131" s="470"/>
      <c r="AG131" s="470"/>
      <c r="AI131" s="470"/>
      <c r="AK131" s="470"/>
    </row>
    <row r="132" spans="2:37" ht="9.75" customHeight="1">
      <c r="B132" s="7" t="s">
        <v>122</v>
      </c>
      <c r="C132" s="9" t="s">
        <v>123</v>
      </c>
      <c r="D132" s="307">
        <f t="shared" si="32"/>
        <v>0</v>
      </c>
      <c r="E132" s="769"/>
      <c r="F132" s="35">
        <f>'37部門取引基本表'!BS27</f>
        <v>1406.1701207981168</v>
      </c>
      <c r="G132" s="769"/>
      <c r="H132" s="35">
        <f t="shared" si="33"/>
        <v>37569.179143992893</v>
      </c>
      <c r="I132" s="769"/>
      <c r="J132" s="770"/>
      <c r="K132" s="801"/>
      <c r="L132" s="33"/>
      <c r="N132" s="33"/>
      <c r="O132" s="769"/>
      <c r="P132" s="36">
        <f t="shared" si="34"/>
        <v>0</v>
      </c>
      <c r="AC132" s="470"/>
      <c r="AG132" s="470"/>
      <c r="AI132" s="470"/>
      <c r="AK132" s="470"/>
    </row>
    <row r="133" spans="2:37" ht="9.75" customHeight="1">
      <c r="B133" s="7" t="s">
        <v>124</v>
      </c>
      <c r="C133" s="9" t="s">
        <v>125</v>
      </c>
      <c r="D133" s="307">
        <f t="shared" si="32"/>
        <v>0</v>
      </c>
      <c r="E133" s="769"/>
      <c r="F133" s="35">
        <f>'37部門取引基本表'!BS28</f>
        <v>465.37616243181685</v>
      </c>
      <c r="G133" s="769"/>
      <c r="H133" s="35">
        <f t="shared" si="33"/>
        <v>24368.004680331309</v>
      </c>
      <c r="I133" s="769"/>
      <c r="J133" s="770"/>
      <c r="K133" s="801"/>
      <c r="L133" s="33"/>
      <c r="N133" s="33"/>
      <c r="O133" s="769"/>
      <c r="P133" s="36">
        <f t="shared" si="34"/>
        <v>0</v>
      </c>
      <c r="AC133" s="470"/>
      <c r="AG133" s="470"/>
      <c r="AI133" s="470"/>
      <c r="AK133" s="470"/>
    </row>
    <row r="134" spans="2:37" ht="9.75" customHeight="1">
      <c r="B134" s="8" t="s">
        <v>126</v>
      </c>
      <c r="C134" s="9" t="s">
        <v>12</v>
      </c>
      <c r="D134" s="307">
        <f t="shared" si="32"/>
        <v>0</v>
      </c>
      <c r="E134" s="769"/>
      <c r="F134" s="35">
        <f>'37部門取引基本表'!BS29</f>
        <v>23069.432575503164</v>
      </c>
      <c r="G134" s="769"/>
      <c r="H134" s="35">
        <f t="shared" si="33"/>
        <v>551416.24834649428</v>
      </c>
      <c r="I134" s="769"/>
      <c r="J134" s="770"/>
      <c r="K134" s="801"/>
      <c r="L134" s="33"/>
      <c r="N134" s="33"/>
      <c r="O134" s="769"/>
      <c r="P134" s="36">
        <f t="shared" si="34"/>
        <v>0</v>
      </c>
      <c r="AC134" s="470"/>
      <c r="AG134" s="470"/>
      <c r="AI134" s="470"/>
      <c r="AK134" s="470"/>
    </row>
    <row r="135" spans="2:37" ht="9.75" customHeight="1">
      <c r="B135" s="7" t="s">
        <v>127</v>
      </c>
      <c r="C135" s="291" t="s">
        <v>13</v>
      </c>
      <c r="D135" s="309">
        <f t="shared" si="32"/>
        <v>0</v>
      </c>
      <c r="E135" s="769"/>
      <c r="F135" s="37">
        <f>'37部門取引基本表'!BS30</f>
        <v>4770.4140561234799</v>
      </c>
      <c r="G135" s="769"/>
      <c r="H135" s="37">
        <f t="shared" si="33"/>
        <v>231475.00734585745</v>
      </c>
      <c r="I135" s="769"/>
      <c r="J135" s="770"/>
      <c r="K135" s="801"/>
      <c r="L135" s="33"/>
      <c r="N135" s="33"/>
      <c r="O135" s="769"/>
      <c r="P135" s="38">
        <f t="shared" si="34"/>
        <v>0</v>
      </c>
      <c r="AC135" s="470"/>
      <c r="AG135" s="470"/>
      <c r="AI135" s="470"/>
      <c r="AK135" s="470"/>
    </row>
    <row r="136" spans="2:37" ht="9.75" customHeight="1">
      <c r="B136" s="7" t="s">
        <v>128</v>
      </c>
      <c r="C136" s="9" t="s">
        <v>30</v>
      </c>
      <c r="D136" s="307">
        <f t="shared" si="32"/>
        <v>0</v>
      </c>
      <c r="E136" s="769"/>
      <c r="F136" s="35">
        <f>'37部門取引基本表'!BS31</f>
        <v>20509.571728546187</v>
      </c>
      <c r="G136" s="769"/>
      <c r="H136" s="35">
        <f t="shared" si="33"/>
        <v>423058.29024905857</v>
      </c>
      <c r="I136" s="769"/>
      <c r="J136" s="770"/>
      <c r="K136" s="801"/>
      <c r="L136" s="33"/>
      <c r="N136" s="33"/>
      <c r="O136" s="769"/>
      <c r="P136" s="36">
        <f t="shared" si="34"/>
        <v>0</v>
      </c>
      <c r="AC136" s="470"/>
      <c r="AG136" s="470"/>
      <c r="AI136" s="470"/>
      <c r="AK136" s="470"/>
    </row>
    <row r="137" spans="2:37" ht="9.75" customHeight="1">
      <c r="B137" s="7" t="s">
        <v>129</v>
      </c>
      <c r="C137" s="9" t="s">
        <v>70</v>
      </c>
      <c r="D137" s="307">
        <f t="shared" si="32"/>
        <v>0</v>
      </c>
      <c r="E137" s="769"/>
      <c r="F137" s="35">
        <f>'37部門取引基本表'!BS32</f>
        <v>20924.583486260166</v>
      </c>
      <c r="G137" s="769"/>
      <c r="H137" s="35">
        <f t="shared" si="33"/>
        <v>353639.53066819656</v>
      </c>
      <c r="I137" s="769"/>
      <c r="J137" s="770"/>
      <c r="K137" s="801"/>
      <c r="L137" s="33"/>
      <c r="N137" s="33"/>
      <c r="O137" s="769"/>
      <c r="P137" s="36">
        <f t="shared" si="34"/>
        <v>0</v>
      </c>
      <c r="AC137" s="470"/>
      <c r="AG137" s="470"/>
      <c r="AI137" s="470"/>
      <c r="AK137" s="470"/>
    </row>
    <row r="138" spans="2:37" ht="9.75" customHeight="1">
      <c r="B138" s="7" t="s">
        <v>130</v>
      </c>
      <c r="C138" s="9" t="s">
        <v>38</v>
      </c>
      <c r="D138" s="307">
        <f t="shared" si="32"/>
        <v>0</v>
      </c>
      <c r="E138" s="769"/>
      <c r="F138" s="35">
        <f>'37部門取引基本表'!BS33</f>
        <v>3953.9853493063947</v>
      </c>
      <c r="G138" s="769"/>
      <c r="H138" s="35">
        <f t="shared" si="33"/>
        <v>107746.89366946035</v>
      </c>
      <c r="I138" s="769"/>
      <c r="J138" s="770"/>
      <c r="K138" s="801"/>
      <c r="L138" s="33"/>
      <c r="N138" s="33"/>
      <c r="O138" s="769"/>
      <c r="P138" s="36">
        <f t="shared" si="34"/>
        <v>0</v>
      </c>
      <c r="AC138" s="470"/>
      <c r="AG138" s="470"/>
      <c r="AI138" s="470"/>
      <c r="AK138" s="470"/>
    </row>
    <row r="139" spans="2:37" ht="9.75" customHeight="1">
      <c r="B139" s="8" t="s">
        <v>131</v>
      </c>
      <c r="C139" s="295" t="s">
        <v>14</v>
      </c>
      <c r="D139" s="313">
        <f t="shared" si="32"/>
        <v>0</v>
      </c>
      <c r="E139" s="769"/>
      <c r="F139" s="39">
        <f>'37部門取引基本表'!BS34</f>
        <v>319.66286630128394</v>
      </c>
      <c r="G139" s="769"/>
      <c r="H139" s="39">
        <f t="shared" si="33"/>
        <v>172514.00853280639</v>
      </c>
      <c r="I139" s="769"/>
      <c r="J139" s="770"/>
      <c r="K139" s="801"/>
      <c r="L139" s="33"/>
      <c r="N139" s="33"/>
      <c r="O139" s="769"/>
      <c r="P139" s="40">
        <f t="shared" si="34"/>
        <v>0</v>
      </c>
      <c r="AC139" s="470"/>
      <c r="AG139" s="470"/>
      <c r="AI139" s="470"/>
      <c r="AK139" s="470"/>
    </row>
    <row r="140" spans="2:37" ht="9.75" customHeight="1">
      <c r="B140" s="7" t="s">
        <v>132</v>
      </c>
      <c r="C140" s="9" t="s">
        <v>31</v>
      </c>
      <c r="D140" s="307">
        <f t="shared" si="32"/>
        <v>0</v>
      </c>
      <c r="E140" s="769"/>
      <c r="F140" s="35">
        <f>'37部門取引基本表'!BS35</f>
        <v>1889.6428366234609</v>
      </c>
      <c r="G140" s="769"/>
      <c r="H140" s="35">
        <f t="shared" si="33"/>
        <v>185631.39069906069</v>
      </c>
      <c r="I140" s="769"/>
      <c r="J140" s="770"/>
      <c r="K140" s="801"/>
      <c r="L140" s="33"/>
      <c r="N140" s="33"/>
      <c r="O140" s="769"/>
      <c r="P140" s="36">
        <f t="shared" si="34"/>
        <v>0</v>
      </c>
      <c r="AC140" s="470"/>
      <c r="AG140" s="470"/>
      <c r="AI140" s="470"/>
      <c r="AK140" s="470"/>
    </row>
    <row r="141" spans="2:37" ht="9.75" customHeight="1">
      <c r="B141" s="7" t="s">
        <v>133</v>
      </c>
      <c r="C141" s="9" t="s">
        <v>75</v>
      </c>
      <c r="D141" s="307">
        <f t="shared" si="32"/>
        <v>0</v>
      </c>
      <c r="E141" s="769"/>
      <c r="F141" s="35">
        <f>'37部門取引基本表'!BS36</f>
        <v>7885.214410001503</v>
      </c>
      <c r="G141" s="769"/>
      <c r="H141" s="35">
        <f t="shared" si="33"/>
        <v>600991.24947447516</v>
      </c>
      <c r="I141" s="769"/>
      <c r="J141" s="770"/>
      <c r="K141" s="801"/>
      <c r="L141" s="33"/>
      <c r="N141" s="33"/>
      <c r="O141" s="769"/>
      <c r="P141" s="36">
        <f t="shared" si="34"/>
        <v>0</v>
      </c>
      <c r="AC141" s="470"/>
      <c r="AG141" s="470"/>
      <c r="AI141" s="470"/>
      <c r="AK141" s="470"/>
    </row>
    <row r="142" spans="2:37" ht="9.75" customHeight="1">
      <c r="B142" s="7" t="s">
        <v>134</v>
      </c>
      <c r="C142" s="9" t="s">
        <v>76</v>
      </c>
      <c r="D142" s="307">
        <f t="shared" si="32"/>
        <v>0</v>
      </c>
      <c r="E142" s="769"/>
      <c r="F142" s="35">
        <f>'37部門取引基本表'!BS37</f>
        <v>767.8126092530008</v>
      </c>
      <c r="G142" s="769"/>
      <c r="H142" s="35">
        <f t="shared" si="33"/>
        <v>22296.047080759818</v>
      </c>
      <c r="I142" s="769"/>
      <c r="J142" s="770"/>
      <c r="K142" s="801"/>
      <c r="L142" s="33"/>
      <c r="N142" s="33"/>
      <c r="O142" s="769"/>
      <c r="P142" s="36">
        <f t="shared" si="34"/>
        <v>0</v>
      </c>
      <c r="AC142" s="470"/>
      <c r="AG142" s="470"/>
      <c r="AI142" s="470"/>
      <c r="AK142" s="470"/>
    </row>
    <row r="143" spans="2:37" ht="9.75" customHeight="1">
      <c r="B143" s="7" t="s">
        <v>135</v>
      </c>
      <c r="C143" s="9" t="s">
        <v>32</v>
      </c>
      <c r="D143" s="307">
        <f t="shared" si="32"/>
        <v>0</v>
      </c>
      <c r="E143" s="769"/>
      <c r="F143" s="35">
        <f>'37部門取引基本表'!BS38</f>
        <v>15686.561589760418</v>
      </c>
      <c r="G143" s="769"/>
      <c r="H143" s="35">
        <f t="shared" si="33"/>
        <v>312878.55849836941</v>
      </c>
      <c r="I143" s="769"/>
      <c r="J143" s="770"/>
      <c r="K143" s="801"/>
      <c r="L143" s="33"/>
      <c r="N143" s="33"/>
      <c r="O143" s="769"/>
      <c r="P143" s="36">
        <f t="shared" si="34"/>
        <v>0</v>
      </c>
      <c r="AC143" s="470"/>
      <c r="AG143" s="470"/>
      <c r="AI143" s="470"/>
      <c r="AK143" s="470"/>
    </row>
    <row r="144" spans="2:37" ht="9.75" customHeight="1">
      <c r="B144" s="296" t="s">
        <v>136</v>
      </c>
      <c r="C144" s="297" t="s">
        <v>33</v>
      </c>
      <c r="D144" s="313">
        <f t="shared" si="32"/>
        <v>0</v>
      </c>
      <c r="E144" s="769"/>
      <c r="F144" s="39">
        <f>'37部門取引基本表'!BS39</f>
        <v>19324.818700024822</v>
      </c>
      <c r="G144" s="769"/>
      <c r="H144" s="39">
        <f t="shared" si="33"/>
        <v>356010.53315697756</v>
      </c>
      <c r="I144" s="769"/>
      <c r="J144" s="770"/>
      <c r="K144" s="801"/>
      <c r="L144" s="33"/>
      <c r="N144" s="33"/>
      <c r="O144" s="769"/>
      <c r="P144" s="40">
        <f t="shared" si="34"/>
        <v>0</v>
      </c>
      <c r="AC144" s="470"/>
      <c r="AG144" s="470"/>
      <c r="AI144" s="470"/>
      <c r="AK144" s="470"/>
    </row>
    <row r="145" spans="2:37" ht="9.75" customHeight="1">
      <c r="B145" s="298" t="s">
        <v>137</v>
      </c>
      <c r="C145" s="299" t="s">
        <v>1</v>
      </c>
      <c r="D145" s="307">
        <f t="shared" si="32"/>
        <v>0</v>
      </c>
      <c r="E145" s="769"/>
      <c r="F145" s="35">
        <f>'37部門取引基本表'!BS40</f>
        <v>0</v>
      </c>
      <c r="G145" s="769"/>
      <c r="H145" s="35">
        <f t="shared" si="33"/>
        <v>5027.6577600911514</v>
      </c>
      <c r="I145" s="769"/>
      <c r="J145" s="770"/>
      <c r="K145" s="801"/>
      <c r="L145" s="33"/>
      <c r="N145" s="33"/>
      <c r="O145" s="769"/>
      <c r="P145" s="36">
        <f t="shared" si="34"/>
        <v>0</v>
      </c>
      <c r="AC145" s="470"/>
      <c r="AG145" s="470"/>
      <c r="AI145" s="470"/>
      <c r="AK145" s="470"/>
    </row>
    <row r="146" spans="2:37" ht="9.75" customHeight="1">
      <c r="B146" s="300" t="s">
        <v>138</v>
      </c>
      <c r="C146" s="301" t="s">
        <v>2</v>
      </c>
      <c r="D146" s="307">
        <f t="shared" si="32"/>
        <v>0</v>
      </c>
      <c r="E146" s="769"/>
      <c r="F146" s="35">
        <f>'37部門取引基本表'!BS41</f>
        <v>705.31614954253064</v>
      </c>
      <c r="G146" s="769"/>
      <c r="H146" s="35">
        <f t="shared" si="33"/>
        <v>37043.933776939375</v>
      </c>
      <c r="I146" s="769"/>
      <c r="J146" s="770"/>
      <c r="K146" s="801"/>
      <c r="L146" s="33"/>
      <c r="N146" s="33"/>
      <c r="O146" s="769"/>
      <c r="P146" s="36">
        <f t="shared" si="34"/>
        <v>0</v>
      </c>
      <c r="AC146" s="470"/>
      <c r="AG146" s="470"/>
      <c r="AI146" s="470"/>
      <c r="AK146" s="470"/>
    </row>
    <row r="147" spans="2:37" ht="9.75" customHeight="1">
      <c r="B147" s="302"/>
      <c r="C147" s="303" t="s">
        <v>192</v>
      </c>
      <c r="D147" s="292">
        <f>SUM(D110:D146)</f>
        <v>0</v>
      </c>
      <c r="E147" s="769"/>
      <c r="F147" s="41">
        <f>SUM(F110:F146)</f>
        <v>160555.29902630538</v>
      </c>
      <c r="G147" s="769"/>
      <c r="H147" s="41">
        <f>SUM(H110:H146)</f>
        <v>5570167.5593455257</v>
      </c>
      <c r="I147" s="769"/>
      <c r="J147" s="770"/>
      <c r="K147" s="801"/>
      <c r="L147" s="33"/>
      <c r="N147" s="33"/>
      <c r="O147" s="769"/>
      <c r="P147" s="386">
        <f>SUM(P110:P146)</f>
        <v>0</v>
      </c>
      <c r="AC147" s="470"/>
      <c r="AG147" s="470"/>
      <c r="AI147" s="470"/>
      <c r="AK147" s="470"/>
    </row>
    <row r="148" spans="2:37" ht="9.75" customHeight="1"/>
    <row r="149" spans="2:37" ht="9.75" customHeight="1"/>
    <row r="150" spans="2:37" ht="9.75" customHeight="1"/>
  </sheetData>
  <sheetProtection algorithmName="SHA-512" hashValue="uYJOFiPn9a2+lSrsCrwg7s8pB2kVhmNSpswr2vQEQANdiEyy53AvQ3PJddMURnZNhF6N/jCo8oOaxtCzQaUvCA==" saltValue="sgqeG+EwNXtVRf5MPvYkNw==" spinCount="100000" sheet="1" objects="1" scenarios="1"/>
  <mergeCells count="26">
    <mergeCell ref="F56:F58"/>
    <mergeCell ref="H56:H58"/>
    <mergeCell ref="D107:D109"/>
    <mergeCell ref="F107:F109"/>
    <mergeCell ref="H107:H109"/>
    <mergeCell ref="B56:C58"/>
    <mergeCell ref="B107:C109"/>
    <mergeCell ref="B5:C7"/>
    <mergeCell ref="B54:C54"/>
    <mergeCell ref="D56:D58"/>
    <mergeCell ref="N107:N109"/>
    <mergeCell ref="P107:P109"/>
    <mergeCell ref="N56:N58"/>
    <mergeCell ref="P56:P58"/>
    <mergeCell ref="J107:J109"/>
    <mergeCell ref="J56:J58"/>
    <mergeCell ref="AM5:AN5"/>
    <mergeCell ref="B3:C3"/>
    <mergeCell ref="D5:D7"/>
    <mergeCell ref="F5:F7"/>
    <mergeCell ref="H5:H7"/>
    <mergeCell ref="R5:R7"/>
    <mergeCell ref="S5:S7"/>
    <mergeCell ref="P5:P7"/>
    <mergeCell ref="Q5:Q7"/>
    <mergeCell ref="N5:N7"/>
  </mergeCells>
  <phoneticPr fontId="11"/>
  <printOptions horizontalCentered="1"/>
  <pageMargins left="0.39370078740157483" right="0.19685039370078741" top="0.98425196850393704" bottom="1.9685039370078741" header="0.31496062992125984" footer="0.31496062992125984"/>
  <pageSetup paperSize="9" scale="75" orientation="landscape" r:id="rId1"/>
  <rowBreaks count="2" manualBreakCount="2">
    <brk id="53" max="16383" man="1"/>
    <brk id="104" max="16383" man="1"/>
  </rowBreaks>
  <ignoredErrors>
    <ignoredError sqref="L8:L13 L110:L111 L59:L64 L115 J115 J69 J18"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63"/>
  <sheetViews>
    <sheetView showGridLines="0" showRowColHeaders="0" zoomScale="85" zoomScaleNormal="85" workbookViewId="0">
      <pane xSplit="3" ySplit="4" topLeftCell="D5" activePane="bottomRight" state="frozen"/>
      <selection pane="topRight" activeCell="D1" sqref="D1"/>
      <selection pane="bottomLeft" activeCell="A8" sqref="A8"/>
      <selection pane="bottomRight"/>
    </sheetView>
  </sheetViews>
  <sheetFormatPr defaultRowHeight="12"/>
  <cols>
    <col min="1" max="1" width="1.625" style="206" customWidth="1"/>
    <col min="2" max="2" width="3.125" style="206" customWidth="1"/>
    <col min="3" max="3" width="13.625" style="206" customWidth="1"/>
    <col min="4" max="47" width="8.625" style="388" customWidth="1"/>
    <col min="48" max="48" width="8.625" style="388" hidden="1" customWidth="1"/>
    <col min="49" max="50" width="8.625" style="388" customWidth="1"/>
    <col min="51" max="56" width="8.625" style="389" customWidth="1"/>
    <col min="57" max="61" width="8.625" style="388" customWidth="1"/>
    <col min="62" max="62" width="9" style="206"/>
    <col min="63" max="63" width="8.875" style="255" hidden="1" customWidth="1"/>
    <col min="64" max="66" width="8.875" style="244" hidden="1" customWidth="1"/>
    <col min="67" max="67" width="8.875" style="246" hidden="1" customWidth="1"/>
    <col min="68" max="68" width="8.875" style="247" hidden="1" customWidth="1"/>
    <col min="69" max="69" width="8.875" style="246" hidden="1" customWidth="1"/>
    <col min="70" max="71" width="8.875" style="247" hidden="1" customWidth="1"/>
    <col min="72" max="73" width="9" style="206" hidden="1" customWidth="1"/>
    <col min="74" max="250" width="9" style="206"/>
    <col min="251" max="251" width="1.625" style="206" customWidth="1"/>
    <col min="252" max="252" width="3.375" style="206" customWidth="1"/>
    <col min="253" max="253" width="16.625" style="206" customWidth="1"/>
    <col min="254" max="290" width="8.625" style="206" customWidth="1"/>
    <col min="291" max="291" width="9.625" style="206" customWidth="1"/>
    <col min="292" max="308" width="10.125" style="206" customWidth="1"/>
    <col min="309" max="506" width="9" style="206"/>
    <col min="507" max="507" width="1.625" style="206" customWidth="1"/>
    <col min="508" max="508" width="3.375" style="206" customWidth="1"/>
    <col min="509" max="509" width="16.625" style="206" customWidth="1"/>
    <col min="510" max="546" width="8.625" style="206" customWidth="1"/>
    <col min="547" max="547" width="9.625" style="206" customWidth="1"/>
    <col min="548" max="564" width="10.125" style="206" customWidth="1"/>
    <col min="565" max="762" width="9" style="206"/>
    <col min="763" max="763" width="1.625" style="206" customWidth="1"/>
    <col min="764" max="764" width="3.375" style="206" customWidth="1"/>
    <col min="765" max="765" width="16.625" style="206" customWidth="1"/>
    <col min="766" max="802" width="8.625" style="206" customWidth="1"/>
    <col min="803" max="803" width="9.625" style="206" customWidth="1"/>
    <col min="804" max="820" width="10.125" style="206" customWidth="1"/>
    <col min="821" max="1018" width="9" style="206"/>
    <col min="1019" max="1019" width="1.625" style="206" customWidth="1"/>
    <col min="1020" max="1020" width="3.375" style="206" customWidth="1"/>
    <col min="1021" max="1021" width="16.625" style="206" customWidth="1"/>
    <col min="1022" max="1058" width="8.625" style="206" customWidth="1"/>
    <col min="1059" max="1059" width="9.625" style="206" customWidth="1"/>
    <col min="1060" max="1076" width="10.125" style="206" customWidth="1"/>
    <col min="1077" max="1274" width="9" style="206"/>
    <col min="1275" max="1275" width="1.625" style="206" customWidth="1"/>
    <col min="1276" max="1276" width="3.375" style="206" customWidth="1"/>
    <col min="1277" max="1277" width="16.625" style="206" customWidth="1"/>
    <col min="1278" max="1314" width="8.625" style="206" customWidth="1"/>
    <col min="1315" max="1315" width="9.625" style="206" customWidth="1"/>
    <col min="1316" max="1332" width="10.125" style="206" customWidth="1"/>
    <col min="1333" max="1530" width="9" style="206"/>
    <col min="1531" max="1531" width="1.625" style="206" customWidth="1"/>
    <col min="1532" max="1532" width="3.375" style="206" customWidth="1"/>
    <col min="1533" max="1533" width="16.625" style="206" customWidth="1"/>
    <col min="1534" max="1570" width="8.625" style="206" customWidth="1"/>
    <col min="1571" max="1571" width="9.625" style="206" customWidth="1"/>
    <col min="1572" max="1588" width="10.125" style="206" customWidth="1"/>
    <col min="1589" max="1786" width="9" style="206"/>
    <col min="1787" max="1787" width="1.625" style="206" customWidth="1"/>
    <col min="1788" max="1788" width="3.375" style="206" customWidth="1"/>
    <col min="1789" max="1789" width="16.625" style="206" customWidth="1"/>
    <col min="1790" max="1826" width="8.625" style="206" customWidth="1"/>
    <col min="1827" max="1827" width="9.625" style="206" customWidth="1"/>
    <col min="1828" max="1844" width="10.125" style="206" customWidth="1"/>
    <col min="1845" max="2042" width="9" style="206"/>
    <col min="2043" max="2043" width="1.625" style="206" customWidth="1"/>
    <col min="2044" max="2044" width="3.375" style="206" customWidth="1"/>
    <col min="2045" max="2045" width="16.625" style="206" customWidth="1"/>
    <col min="2046" max="2082" width="8.625" style="206" customWidth="1"/>
    <col min="2083" max="2083" width="9.625" style="206" customWidth="1"/>
    <col min="2084" max="2100" width="10.125" style="206" customWidth="1"/>
    <col min="2101" max="2298" width="9" style="206"/>
    <col min="2299" max="2299" width="1.625" style="206" customWidth="1"/>
    <col min="2300" max="2300" width="3.375" style="206" customWidth="1"/>
    <col min="2301" max="2301" width="16.625" style="206" customWidth="1"/>
    <col min="2302" max="2338" width="8.625" style="206" customWidth="1"/>
    <col min="2339" max="2339" width="9.625" style="206" customWidth="1"/>
    <col min="2340" max="2356" width="10.125" style="206" customWidth="1"/>
    <col min="2357" max="2554" width="9" style="206"/>
    <col min="2555" max="2555" width="1.625" style="206" customWidth="1"/>
    <col min="2556" max="2556" width="3.375" style="206" customWidth="1"/>
    <col min="2557" max="2557" width="16.625" style="206" customWidth="1"/>
    <col min="2558" max="2594" width="8.625" style="206" customWidth="1"/>
    <col min="2595" max="2595" width="9.625" style="206" customWidth="1"/>
    <col min="2596" max="2612" width="10.125" style="206" customWidth="1"/>
    <col min="2613" max="2810" width="9" style="206"/>
    <col min="2811" max="2811" width="1.625" style="206" customWidth="1"/>
    <col min="2812" max="2812" width="3.375" style="206" customWidth="1"/>
    <col min="2813" max="2813" width="16.625" style="206" customWidth="1"/>
    <col min="2814" max="2850" width="8.625" style="206" customWidth="1"/>
    <col min="2851" max="2851" width="9.625" style="206" customWidth="1"/>
    <col min="2852" max="2868" width="10.125" style="206" customWidth="1"/>
    <col min="2869" max="3066" width="9" style="206"/>
    <col min="3067" max="3067" width="1.625" style="206" customWidth="1"/>
    <col min="3068" max="3068" width="3.375" style="206" customWidth="1"/>
    <col min="3069" max="3069" width="16.625" style="206" customWidth="1"/>
    <col min="3070" max="3106" width="8.625" style="206" customWidth="1"/>
    <col min="3107" max="3107" width="9.625" style="206" customWidth="1"/>
    <col min="3108" max="3124" width="10.125" style="206" customWidth="1"/>
    <col min="3125" max="3322" width="9" style="206"/>
    <col min="3323" max="3323" width="1.625" style="206" customWidth="1"/>
    <col min="3324" max="3324" width="3.375" style="206" customWidth="1"/>
    <col min="3325" max="3325" width="16.625" style="206" customWidth="1"/>
    <col min="3326" max="3362" width="8.625" style="206" customWidth="1"/>
    <col min="3363" max="3363" width="9.625" style="206" customWidth="1"/>
    <col min="3364" max="3380" width="10.125" style="206" customWidth="1"/>
    <col min="3381" max="3578" width="9" style="206"/>
    <col min="3579" max="3579" width="1.625" style="206" customWidth="1"/>
    <col min="3580" max="3580" width="3.375" style="206" customWidth="1"/>
    <col min="3581" max="3581" width="16.625" style="206" customWidth="1"/>
    <col min="3582" max="3618" width="8.625" style="206" customWidth="1"/>
    <col min="3619" max="3619" width="9.625" style="206" customWidth="1"/>
    <col min="3620" max="3636" width="10.125" style="206" customWidth="1"/>
    <col min="3637" max="3834" width="9" style="206"/>
    <col min="3835" max="3835" width="1.625" style="206" customWidth="1"/>
    <col min="3836" max="3836" width="3.375" style="206" customWidth="1"/>
    <col min="3837" max="3837" width="16.625" style="206" customWidth="1"/>
    <col min="3838" max="3874" width="8.625" style="206" customWidth="1"/>
    <col min="3875" max="3875" width="9.625" style="206" customWidth="1"/>
    <col min="3876" max="3892" width="10.125" style="206" customWidth="1"/>
    <col min="3893" max="4090" width="9" style="206"/>
    <col min="4091" max="4091" width="1.625" style="206" customWidth="1"/>
    <col min="4092" max="4092" width="3.375" style="206" customWidth="1"/>
    <col min="4093" max="4093" width="16.625" style="206" customWidth="1"/>
    <col min="4094" max="4130" width="8.625" style="206" customWidth="1"/>
    <col min="4131" max="4131" width="9.625" style="206" customWidth="1"/>
    <col min="4132" max="4148" width="10.125" style="206" customWidth="1"/>
    <col min="4149" max="4346" width="9" style="206"/>
    <col min="4347" max="4347" width="1.625" style="206" customWidth="1"/>
    <col min="4348" max="4348" width="3.375" style="206" customWidth="1"/>
    <col min="4349" max="4349" width="16.625" style="206" customWidth="1"/>
    <col min="4350" max="4386" width="8.625" style="206" customWidth="1"/>
    <col min="4387" max="4387" width="9.625" style="206" customWidth="1"/>
    <col min="4388" max="4404" width="10.125" style="206" customWidth="1"/>
    <col min="4405" max="4602" width="9" style="206"/>
    <col min="4603" max="4603" width="1.625" style="206" customWidth="1"/>
    <col min="4604" max="4604" width="3.375" style="206" customWidth="1"/>
    <col min="4605" max="4605" width="16.625" style="206" customWidth="1"/>
    <col min="4606" max="4642" width="8.625" style="206" customWidth="1"/>
    <col min="4643" max="4643" width="9.625" style="206" customWidth="1"/>
    <col min="4644" max="4660" width="10.125" style="206" customWidth="1"/>
    <col min="4661" max="4858" width="9" style="206"/>
    <col min="4859" max="4859" width="1.625" style="206" customWidth="1"/>
    <col min="4860" max="4860" width="3.375" style="206" customWidth="1"/>
    <col min="4861" max="4861" width="16.625" style="206" customWidth="1"/>
    <col min="4862" max="4898" width="8.625" style="206" customWidth="1"/>
    <col min="4899" max="4899" width="9.625" style="206" customWidth="1"/>
    <col min="4900" max="4916" width="10.125" style="206" customWidth="1"/>
    <col min="4917" max="5114" width="9" style="206"/>
    <col min="5115" max="5115" width="1.625" style="206" customWidth="1"/>
    <col min="5116" max="5116" width="3.375" style="206" customWidth="1"/>
    <col min="5117" max="5117" width="16.625" style="206" customWidth="1"/>
    <col min="5118" max="5154" width="8.625" style="206" customWidth="1"/>
    <col min="5155" max="5155" width="9.625" style="206" customWidth="1"/>
    <col min="5156" max="5172" width="10.125" style="206" customWidth="1"/>
    <col min="5173" max="5370" width="9" style="206"/>
    <col min="5371" max="5371" width="1.625" style="206" customWidth="1"/>
    <col min="5372" max="5372" width="3.375" style="206" customWidth="1"/>
    <col min="5373" max="5373" width="16.625" style="206" customWidth="1"/>
    <col min="5374" max="5410" width="8.625" style="206" customWidth="1"/>
    <col min="5411" max="5411" width="9.625" style="206" customWidth="1"/>
    <col min="5412" max="5428" width="10.125" style="206" customWidth="1"/>
    <col min="5429" max="5626" width="9" style="206"/>
    <col min="5627" max="5627" width="1.625" style="206" customWidth="1"/>
    <col min="5628" max="5628" width="3.375" style="206" customWidth="1"/>
    <col min="5629" max="5629" width="16.625" style="206" customWidth="1"/>
    <col min="5630" max="5666" width="8.625" style="206" customWidth="1"/>
    <col min="5667" max="5667" width="9.625" style="206" customWidth="1"/>
    <col min="5668" max="5684" width="10.125" style="206" customWidth="1"/>
    <col min="5685" max="5882" width="9" style="206"/>
    <col min="5883" max="5883" width="1.625" style="206" customWidth="1"/>
    <col min="5884" max="5884" width="3.375" style="206" customWidth="1"/>
    <col min="5885" max="5885" width="16.625" style="206" customWidth="1"/>
    <col min="5886" max="5922" width="8.625" style="206" customWidth="1"/>
    <col min="5923" max="5923" width="9.625" style="206" customWidth="1"/>
    <col min="5924" max="5940" width="10.125" style="206" customWidth="1"/>
    <col min="5941" max="6138" width="9" style="206"/>
    <col min="6139" max="6139" width="1.625" style="206" customWidth="1"/>
    <col min="6140" max="6140" width="3.375" style="206" customWidth="1"/>
    <col min="6141" max="6141" width="16.625" style="206" customWidth="1"/>
    <col min="6142" max="6178" width="8.625" style="206" customWidth="1"/>
    <col min="6179" max="6179" width="9.625" style="206" customWidth="1"/>
    <col min="6180" max="6196" width="10.125" style="206" customWidth="1"/>
    <col min="6197" max="6394" width="9" style="206"/>
    <col min="6395" max="6395" width="1.625" style="206" customWidth="1"/>
    <col min="6396" max="6396" width="3.375" style="206" customWidth="1"/>
    <col min="6397" max="6397" width="16.625" style="206" customWidth="1"/>
    <col min="6398" max="6434" width="8.625" style="206" customWidth="1"/>
    <col min="6435" max="6435" width="9.625" style="206" customWidth="1"/>
    <col min="6436" max="6452" width="10.125" style="206" customWidth="1"/>
    <col min="6453" max="6650" width="9" style="206"/>
    <col min="6651" max="6651" width="1.625" style="206" customWidth="1"/>
    <col min="6652" max="6652" width="3.375" style="206" customWidth="1"/>
    <col min="6653" max="6653" width="16.625" style="206" customWidth="1"/>
    <col min="6654" max="6690" width="8.625" style="206" customWidth="1"/>
    <col min="6691" max="6691" width="9.625" style="206" customWidth="1"/>
    <col min="6692" max="6708" width="10.125" style="206" customWidth="1"/>
    <col min="6709" max="6906" width="9" style="206"/>
    <col min="6907" max="6907" width="1.625" style="206" customWidth="1"/>
    <col min="6908" max="6908" width="3.375" style="206" customWidth="1"/>
    <col min="6909" max="6909" width="16.625" style="206" customWidth="1"/>
    <col min="6910" max="6946" width="8.625" style="206" customWidth="1"/>
    <col min="6947" max="6947" width="9.625" style="206" customWidth="1"/>
    <col min="6948" max="6964" width="10.125" style="206" customWidth="1"/>
    <col min="6965" max="7162" width="9" style="206"/>
    <col min="7163" max="7163" width="1.625" style="206" customWidth="1"/>
    <col min="7164" max="7164" width="3.375" style="206" customWidth="1"/>
    <col min="7165" max="7165" width="16.625" style="206" customWidth="1"/>
    <col min="7166" max="7202" width="8.625" style="206" customWidth="1"/>
    <col min="7203" max="7203" width="9.625" style="206" customWidth="1"/>
    <col min="7204" max="7220" width="10.125" style="206" customWidth="1"/>
    <col min="7221" max="7418" width="9" style="206"/>
    <col min="7419" max="7419" width="1.625" style="206" customWidth="1"/>
    <col min="7420" max="7420" width="3.375" style="206" customWidth="1"/>
    <col min="7421" max="7421" width="16.625" style="206" customWidth="1"/>
    <col min="7422" max="7458" width="8.625" style="206" customWidth="1"/>
    <col min="7459" max="7459" width="9.625" style="206" customWidth="1"/>
    <col min="7460" max="7476" width="10.125" style="206" customWidth="1"/>
    <col min="7477" max="7674" width="9" style="206"/>
    <col min="7675" max="7675" width="1.625" style="206" customWidth="1"/>
    <col min="7676" max="7676" width="3.375" style="206" customWidth="1"/>
    <col min="7677" max="7677" width="16.625" style="206" customWidth="1"/>
    <col min="7678" max="7714" width="8.625" style="206" customWidth="1"/>
    <col min="7715" max="7715" width="9.625" style="206" customWidth="1"/>
    <col min="7716" max="7732" width="10.125" style="206" customWidth="1"/>
    <col min="7733" max="7930" width="9" style="206"/>
    <col min="7931" max="7931" width="1.625" style="206" customWidth="1"/>
    <col min="7932" max="7932" width="3.375" style="206" customWidth="1"/>
    <col min="7933" max="7933" width="16.625" style="206" customWidth="1"/>
    <col min="7934" max="7970" width="8.625" style="206" customWidth="1"/>
    <col min="7971" max="7971" width="9.625" style="206" customWidth="1"/>
    <col min="7972" max="7988" width="10.125" style="206" customWidth="1"/>
    <col min="7989" max="8186" width="9" style="206"/>
    <col min="8187" max="8187" width="1.625" style="206" customWidth="1"/>
    <col min="8188" max="8188" width="3.375" style="206" customWidth="1"/>
    <col min="8189" max="8189" width="16.625" style="206" customWidth="1"/>
    <col min="8190" max="8226" width="8.625" style="206" customWidth="1"/>
    <col min="8227" max="8227" width="9.625" style="206" customWidth="1"/>
    <col min="8228" max="8244" width="10.125" style="206" customWidth="1"/>
    <col min="8245" max="8442" width="9" style="206"/>
    <col min="8443" max="8443" width="1.625" style="206" customWidth="1"/>
    <col min="8444" max="8444" width="3.375" style="206" customWidth="1"/>
    <col min="8445" max="8445" width="16.625" style="206" customWidth="1"/>
    <col min="8446" max="8482" width="8.625" style="206" customWidth="1"/>
    <col min="8483" max="8483" width="9.625" style="206" customWidth="1"/>
    <col min="8484" max="8500" width="10.125" style="206" customWidth="1"/>
    <col min="8501" max="8698" width="9" style="206"/>
    <col min="8699" max="8699" width="1.625" style="206" customWidth="1"/>
    <col min="8700" max="8700" width="3.375" style="206" customWidth="1"/>
    <col min="8701" max="8701" width="16.625" style="206" customWidth="1"/>
    <col min="8702" max="8738" width="8.625" style="206" customWidth="1"/>
    <col min="8739" max="8739" width="9.625" style="206" customWidth="1"/>
    <col min="8740" max="8756" width="10.125" style="206" customWidth="1"/>
    <col min="8757" max="8954" width="9" style="206"/>
    <col min="8955" max="8955" width="1.625" style="206" customWidth="1"/>
    <col min="8956" max="8956" width="3.375" style="206" customWidth="1"/>
    <col min="8957" max="8957" width="16.625" style="206" customWidth="1"/>
    <col min="8958" max="8994" width="8.625" style="206" customWidth="1"/>
    <col min="8995" max="8995" width="9.625" style="206" customWidth="1"/>
    <col min="8996" max="9012" width="10.125" style="206" customWidth="1"/>
    <col min="9013" max="9210" width="9" style="206"/>
    <col min="9211" max="9211" width="1.625" style="206" customWidth="1"/>
    <col min="9212" max="9212" width="3.375" style="206" customWidth="1"/>
    <col min="9213" max="9213" width="16.625" style="206" customWidth="1"/>
    <col min="9214" max="9250" width="8.625" style="206" customWidth="1"/>
    <col min="9251" max="9251" width="9.625" style="206" customWidth="1"/>
    <col min="9252" max="9268" width="10.125" style="206" customWidth="1"/>
    <col min="9269" max="9466" width="9" style="206"/>
    <col min="9467" max="9467" width="1.625" style="206" customWidth="1"/>
    <col min="9468" max="9468" width="3.375" style="206" customWidth="1"/>
    <col min="9469" max="9469" width="16.625" style="206" customWidth="1"/>
    <col min="9470" max="9506" width="8.625" style="206" customWidth="1"/>
    <col min="9507" max="9507" width="9.625" style="206" customWidth="1"/>
    <col min="9508" max="9524" width="10.125" style="206" customWidth="1"/>
    <col min="9525" max="9722" width="9" style="206"/>
    <col min="9723" max="9723" width="1.625" style="206" customWidth="1"/>
    <col min="9724" max="9724" width="3.375" style="206" customWidth="1"/>
    <col min="9725" max="9725" width="16.625" style="206" customWidth="1"/>
    <col min="9726" max="9762" width="8.625" style="206" customWidth="1"/>
    <col min="9763" max="9763" width="9.625" style="206" customWidth="1"/>
    <col min="9764" max="9780" width="10.125" style="206" customWidth="1"/>
    <col min="9781" max="9978" width="9" style="206"/>
    <col min="9979" max="9979" width="1.625" style="206" customWidth="1"/>
    <col min="9980" max="9980" width="3.375" style="206" customWidth="1"/>
    <col min="9981" max="9981" width="16.625" style="206" customWidth="1"/>
    <col min="9982" max="10018" width="8.625" style="206" customWidth="1"/>
    <col min="10019" max="10019" width="9.625" style="206" customWidth="1"/>
    <col min="10020" max="10036" width="10.125" style="206" customWidth="1"/>
    <col min="10037" max="10234" width="9" style="206"/>
    <col min="10235" max="10235" width="1.625" style="206" customWidth="1"/>
    <col min="10236" max="10236" width="3.375" style="206" customWidth="1"/>
    <col min="10237" max="10237" width="16.625" style="206" customWidth="1"/>
    <col min="10238" max="10274" width="8.625" style="206" customWidth="1"/>
    <col min="10275" max="10275" width="9.625" style="206" customWidth="1"/>
    <col min="10276" max="10292" width="10.125" style="206" customWidth="1"/>
    <col min="10293" max="10490" width="9" style="206"/>
    <col min="10491" max="10491" width="1.625" style="206" customWidth="1"/>
    <col min="10492" max="10492" width="3.375" style="206" customWidth="1"/>
    <col min="10493" max="10493" width="16.625" style="206" customWidth="1"/>
    <col min="10494" max="10530" width="8.625" style="206" customWidth="1"/>
    <col min="10531" max="10531" width="9.625" style="206" customWidth="1"/>
    <col min="10532" max="10548" width="10.125" style="206" customWidth="1"/>
    <col min="10549" max="10746" width="9" style="206"/>
    <col min="10747" max="10747" width="1.625" style="206" customWidth="1"/>
    <col min="10748" max="10748" width="3.375" style="206" customWidth="1"/>
    <col min="10749" max="10749" width="16.625" style="206" customWidth="1"/>
    <col min="10750" max="10786" width="8.625" style="206" customWidth="1"/>
    <col min="10787" max="10787" width="9.625" style="206" customWidth="1"/>
    <col min="10788" max="10804" width="10.125" style="206" customWidth="1"/>
    <col min="10805" max="11002" width="9" style="206"/>
    <col min="11003" max="11003" width="1.625" style="206" customWidth="1"/>
    <col min="11004" max="11004" width="3.375" style="206" customWidth="1"/>
    <col min="11005" max="11005" width="16.625" style="206" customWidth="1"/>
    <col min="11006" max="11042" width="8.625" style="206" customWidth="1"/>
    <col min="11043" max="11043" width="9.625" style="206" customWidth="1"/>
    <col min="11044" max="11060" width="10.125" style="206" customWidth="1"/>
    <col min="11061" max="11258" width="9" style="206"/>
    <col min="11259" max="11259" width="1.625" style="206" customWidth="1"/>
    <col min="11260" max="11260" width="3.375" style="206" customWidth="1"/>
    <col min="11261" max="11261" width="16.625" style="206" customWidth="1"/>
    <col min="11262" max="11298" width="8.625" style="206" customWidth="1"/>
    <col min="11299" max="11299" width="9.625" style="206" customWidth="1"/>
    <col min="11300" max="11316" width="10.125" style="206" customWidth="1"/>
    <col min="11317" max="11514" width="9" style="206"/>
    <col min="11515" max="11515" width="1.625" style="206" customWidth="1"/>
    <col min="11516" max="11516" width="3.375" style="206" customWidth="1"/>
    <col min="11517" max="11517" width="16.625" style="206" customWidth="1"/>
    <col min="11518" max="11554" width="8.625" style="206" customWidth="1"/>
    <col min="11555" max="11555" width="9.625" style="206" customWidth="1"/>
    <col min="11556" max="11572" width="10.125" style="206" customWidth="1"/>
    <col min="11573" max="11770" width="9" style="206"/>
    <col min="11771" max="11771" width="1.625" style="206" customWidth="1"/>
    <col min="11772" max="11772" width="3.375" style="206" customWidth="1"/>
    <col min="11773" max="11773" width="16.625" style="206" customWidth="1"/>
    <col min="11774" max="11810" width="8.625" style="206" customWidth="1"/>
    <col min="11811" max="11811" width="9.625" style="206" customWidth="1"/>
    <col min="11812" max="11828" width="10.125" style="206" customWidth="1"/>
    <col min="11829" max="12026" width="9" style="206"/>
    <col min="12027" max="12027" width="1.625" style="206" customWidth="1"/>
    <col min="12028" max="12028" width="3.375" style="206" customWidth="1"/>
    <col min="12029" max="12029" width="16.625" style="206" customWidth="1"/>
    <col min="12030" max="12066" width="8.625" style="206" customWidth="1"/>
    <col min="12067" max="12067" width="9.625" style="206" customWidth="1"/>
    <col min="12068" max="12084" width="10.125" style="206" customWidth="1"/>
    <col min="12085" max="12282" width="9" style="206"/>
    <col min="12283" max="12283" width="1.625" style="206" customWidth="1"/>
    <col min="12284" max="12284" width="3.375" style="206" customWidth="1"/>
    <col min="12285" max="12285" width="16.625" style="206" customWidth="1"/>
    <col min="12286" max="12322" width="8.625" style="206" customWidth="1"/>
    <col min="12323" max="12323" width="9.625" style="206" customWidth="1"/>
    <col min="12324" max="12340" width="10.125" style="206" customWidth="1"/>
    <col min="12341" max="12538" width="9" style="206"/>
    <col min="12539" max="12539" width="1.625" style="206" customWidth="1"/>
    <col min="12540" max="12540" width="3.375" style="206" customWidth="1"/>
    <col min="12541" max="12541" width="16.625" style="206" customWidth="1"/>
    <col min="12542" max="12578" width="8.625" style="206" customWidth="1"/>
    <col min="12579" max="12579" width="9.625" style="206" customWidth="1"/>
    <col min="12580" max="12596" width="10.125" style="206" customWidth="1"/>
    <col min="12597" max="12794" width="9" style="206"/>
    <col min="12795" max="12795" width="1.625" style="206" customWidth="1"/>
    <col min="12796" max="12796" width="3.375" style="206" customWidth="1"/>
    <col min="12797" max="12797" width="16.625" style="206" customWidth="1"/>
    <col min="12798" max="12834" width="8.625" style="206" customWidth="1"/>
    <col min="12835" max="12835" width="9.625" style="206" customWidth="1"/>
    <col min="12836" max="12852" width="10.125" style="206" customWidth="1"/>
    <col min="12853" max="13050" width="9" style="206"/>
    <col min="13051" max="13051" width="1.625" style="206" customWidth="1"/>
    <col min="13052" max="13052" width="3.375" style="206" customWidth="1"/>
    <col min="13053" max="13053" width="16.625" style="206" customWidth="1"/>
    <col min="13054" max="13090" width="8.625" style="206" customWidth="1"/>
    <col min="13091" max="13091" width="9.625" style="206" customWidth="1"/>
    <col min="13092" max="13108" width="10.125" style="206" customWidth="1"/>
    <col min="13109" max="13306" width="9" style="206"/>
    <col min="13307" max="13307" width="1.625" style="206" customWidth="1"/>
    <col min="13308" max="13308" width="3.375" style="206" customWidth="1"/>
    <col min="13309" max="13309" width="16.625" style="206" customWidth="1"/>
    <col min="13310" max="13346" width="8.625" style="206" customWidth="1"/>
    <col min="13347" max="13347" width="9.625" style="206" customWidth="1"/>
    <col min="13348" max="13364" width="10.125" style="206" customWidth="1"/>
    <col min="13365" max="13562" width="9" style="206"/>
    <col min="13563" max="13563" width="1.625" style="206" customWidth="1"/>
    <col min="13564" max="13564" width="3.375" style="206" customWidth="1"/>
    <col min="13565" max="13565" width="16.625" style="206" customWidth="1"/>
    <col min="13566" max="13602" width="8.625" style="206" customWidth="1"/>
    <col min="13603" max="13603" width="9.625" style="206" customWidth="1"/>
    <col min="13604" max="13620" width="10.125" style="206" customWidth="1"/>
    <col min="13621" max="13818" width="9" style="206"/>
    <col min="13819" max="13819" width="1.625" style="206" customWidth="1"/>
    <col min="13820" max="13820" width="3.375" style="206" customWidth="1"/>
    <col min="13821" max="13821" width="16.625" style="206" customWidth="1"/>
    <col min="13822" max="13858" width="8.625" style="206" customWidth="1"/>
    <col min="13859" max="13859" width="9.625" style="206" customWidth="1"/>
    <col min="13860" max="13876" width="10.125" style="206" customWidth="1"/>
    <col min="13877" max="14074" width="9" style="206"/>
    <col min="14075" max="14075" width="1.625" style="206" customWidth="1"/>
    <col min="14076" max="14076" width="3.375" style="206" customWidth="1"/>
    <col min="14077" max="14077" width="16.625" style="206" customWidth="1"/>
    <col min="14078" max="14114" width="8.625" style="206" customWidth="1"/>
    <col min="14115" max="14115" width="9.625" style="206" customWidth="1"/>
    <col min="14116" max="14132" width="10.125" style="206" customWidth="1"/>
    <col min="14133" max="14330" width="9" style="206"/>
    <col min="14331" max="14331" width="1.625" style="206" customWidth="1"/>
    <col min="14332" max="14332" width="3.375" style="206" customWidth="1"/>
    <col min="14333" max="14333" width="16.625" style="206" customWidth="1"/>
    <col min="14334" max="14370" width="8.625" style="206" customWidth="1"/>
    <col min="14371" max="14371" width="9.625" style="206" customWidth="1"/>
    <col min="14372" max="14388" width="10.125" style="206" customWidth="1"/>
    <col min="14389" max="14586" width="9" style="206"/>
    <col min="14587" max="14587" width="1.625" style="206" customWidth="1"/>
    <col min="14588" max="14588" width="3.375" style="206" customWidth="1"/>
    <col min="14589" max="14589" width="16.625" style="206" customWidth="1"/>
    <col min="14590" max="14626" width="8.625" style="206" customWidth="1"/>
    <col min="14627" max="14627" width="9.625" style="206" customWidth="1"/>
    <col min="14628" max="14644" width="10.125" style="206" customWidth="1"/>
    <col min="14645" max="14842" width="9" style="206"/>
    <col min="14843" max="14843" width="1.625" style="206" customWidth="1"/>
    <col min="14844" max="14844" width="3.375" style="206" customWidth="1"/>
    <col min="14845" max="14845" width="16.625" style="206" customWidth="1"/>
    <col min="14846" max="14882" width="8.625" style="206" customWidth="1"/>
    <col min="14883" max="14883" width="9.625" style="206" customWidth="1"/>
    <col min="14884" max="14900" width="10.125" style="206" customWidth="1"/>
    <col min="14901" max="15098" width="9" style="206"/>
    <col min="15099" max="15099" width="1.625" style="206" customWidth="1"/>
    <col min="15100" max="15100" width="3.375" style="206" customWidth="1"/>
    <col min="15101" max="15101" width="16.625" style="206" customWidth="1"/>
    <col min="15102" max="15138" width="8.625" style="206" customWidth="1"/>
    <col min="15139" max="15139" width="9.625" style="206" customWidth="1"/>
    <col min="15140" max="15156" width="10.125" style="206" customWidth="1"/>
    <col min="15157" max="15354" width="9" style="206"/>
    <col min="15355" max="15355" width="1.625" style="206" customWidth="1"/>
    <col min="15356" max="15356" width="3.375" style="206" customWidth="1"/>
    <col min="15357" max="15357" width="16.625" style="206" customWidth="1"/>
    <col min="15358" max="15394" width="8.625" style="206" customWidth="1"/>
    <col min="15395" max="15395" width="9.625" style="206" customWidth="1"/>
    <col min="15396" max="15412" width="10.125" style="206" customWidth="1"/>
    <col min="15413" max="15610" width="9" style="206"/>
    <col min="15611" max="15611" width="1.625" style="206" customWidth="1"/>
    <col min="15612" max="15612" width="3.375" style="206" customWidth="1"/>
    <col min="15613" max="15613" width="16.625" style="206" customWidth="1"/>
    <col min="15614" max="15650" width="8.625" style="206" customWidth="1"/>
    <col min="15651" max="15651" width="9.625" style="206" customWidth="1"/>
    <col min="15652" max="15668" width="10.125" style="206" customWidth="1"/>
    <col min="15669" max="15866" width="9" style="206"/>
    <col min="15867" max="15867" width="1.625" style="206" customWidth="1"/>
    <col min="15868" max="15868" width="3.375" style="206" customWidth="1"/>
    <col min="15869" max="15869" width="16.625" style="206" customWidth="1"/>
    <col min="15870" max="15906" width="8.625" style="206" customWidth="1"/>
    <col min="15907" max="15907" width="9.625" style="206" customWidth="1"/>
    <col min="15908" max="15924" width="10.125" style="206" customWidth="1"/>
    <col min="15925" max="16122" width="9" style="206"/>
    <col min="16123" max="16123" width="1.625" style="206" customWidth="1"/>
    <col min="16124" max="16124" width="3.375" style="206" customWidth="1"/>
    <col min="16125" max="16125" width="16.625" style="206" customWidth="1"/>
    <col min="16126" max="16162" width="8.625" style="206" customWidth="1"/>
    <col min="16163" max="16163" width="9.625" style="206" customWidth="1"/>
    <col min="16164" max="16180" width="10.125" style="206" customWidth="1"/>
    <col min="16181" max="16384" width="9" style="206"/>
  </cols>
  <sheetData>
    <row r="1" spans="2:73">
      <c r="B1" s="206" t="s">
        <v>1733</v>
      </c>
      <c r="BK1" s="207"/>
      <c r="BL1" s="208"/>
      <c r="BM1" s="208"/>
      <c r="BN1" s="208"/>
      <c r="BO1" s="209"/>
      <c r="BP1" s="210"/>
      <c r="BQ1" s="209"/>
      <c r="BR1" s="210"/>
      <c r="BS1" s="210"/>
    </row>
    <row r="2" spans="2:73" s="538" customFormat="1" ht="13.5" customHeight="1">
      <c r="B2" s="534"/>
      <c r="C2" s="535"/>
      <c r="D2" s="536">
        <v>1</v>
      </c>
      <c r="E2" s="536">
        <v>2</v>
      </c>
      <c r="F2" s="536">
        <v>3</v>
      </c>
      <c r="G2" s="536">
        <v>4</v>
      </c>
      <c r="H2" s="536">
        <v>5</v>
      </c>
      <c r="I2" s="536">
        <v>6</v>
      </c>
      <c r="J2" s="536">
        <v>7</v>
      </c>
      <c r="K2" s="536">
        <v>8</v>
      </c>
      <c r="L2" s="536">
        <v>9</v>
      </c>
      <c r="M2" s="536">
        <v>10</v>
      </c>
      <c r="N2" s="536">
        <v>11</v>
      </c>
      <c r="O2" s="536">
        <v>12</v>
      </c>
      <c r="P2" s="536">
        <v>13</v>
      </c>
      <c r="Q2" s="536">
        <v>14</v>
      </c>
      <c r="R2" s="536">
        <v>1</v>
      </c>
      <c r="S2" s="536">
        <v>2</v>
      </c>
      <c r="T2" s="536">
        <v>3</v>
      </c>
      <c r="U2" s="536">
        <v>4</v>
      </c>
      <c r="V2" s="536">
        <v>5</v>
      </c>
      <c r="W2" s="536">
        <v>6</v>
      </c>
      <c r="X2" s="536">
        <v>7</v>
      </c>
      <c r="Y2" s="536">
        <v>8</v>
      </c>
      <c r="Z2" s="536">
        <v>9</v>
      </c>
      <c r="AA2" s="536">
        <v>10</v>
      </c>
      <c r="AB2" s="536">
        <v>11</v>
      </c>
      <c r="AC2" s="536">
        <v>12</v>
      </c>
      <c r="AD2" s="536">
        <v>13</v>
      </c>
      <c r="AE2" s="536">
        <v>14</v>
      </c>
      <c r="AF2" s="536">
        <v>1</v>
      </c>
      <c r="AG2" s="536">
        <v>2</v>
      </c>
      <c r="AH2" s="536">
        <v>3</v>
      </c>
      <c r="AI2" s="536">
        <v>4</v>
      </c>
      <c r="AJ2" s="536">
        <v>5</v>
      </c>
      <c r="AK2" s="536">
        <v>6</v>
      </c>
      <c r="AL2" s="536">
        <v>7</v>
      </c>
      <c r="AM2" s="536">
        <v>8</v>
      </c>
      <c r="AN2" s="536">
        <v>9</v>
      </c>
      <c r="AO2" s="536">
        <v>10</v>
      </c>
      <c r="AP2" s="536">
        <v>11</v>
      </c>
      <c r="AQ2" s="536">
        <v>12</v>
      </c>
      <c r="AR2" s="536">
        <v>13</v>
      </c>
      <c r="AS2" s="536">
        <v>14</v>
      </c>
      <c r="AT2" s="536">
        <v>1</v>
      </c>
      <c r="AU2" s="536">
        <v>2</v>
      </c>
      <c r="AV2" s="536">
        <v>3</v>
      </c>
      <c r="AW2" s="536">
        <v>4</v>
      </c>
      <c r="AX2" s="536">
        <v>5</v>
      </c>
      <c r="AY2" s="536">
        <v>6</v>
      </c>
      <c r="AZ2" s="536">
        <v>7</v>
      </c>
      <c r="BA2" s="536">
        <v>8</v>
      </c>
      <c r="BB2" s="536">
        <v>9</v>
      </c>
      <c r="BC2" s="536">
        <v>10</v>
      </c>
      <c r="BD2" s="536">
        <v>11</v>
      </c>
      <c r="BE2" s="536">
        <v>12</v>
      </c>
      <c r="BF2" s="537"/>
      <c r="BG2" s="537"/>
      <c r="BH2" s="537"/>
      <c r="BI2" s="537"/>
      <c r="BK2" s="1327" t="s">
        <v>1559</v>
      </c>
      <c r="BL2" s="1328"/>
      <c r="BM2" s="539"/>
      <c r="BN2" s="540"/>
      <c r="BO2" s="541"/>
      <c r="BP2" s="1329"/>
      <c r="BQ2" s="1330"/>
      <c r="BR2" s="1331"/>
      <c r="BS2" s="1332"/>
      <c r="BT2" s="1322" t="s">
        <v>1558</v>
      </c>
      <c r="BU2" s="1323"/>
    </row>
    <row r="3" spans="2:73">
      <c r="B3" s="379" t="s">
        <v>1669</v>
      </c>
      <c r="C3" s="713"/>
      <c r="D3" s="683" t="s">
        <v>34</v>
      </c>
      <c r="E3" s="683" t="s">
        <v>40</v>
      </c>
      <c r="F3" s="683" t="s">
        <v>41</v>
      </c>
      <c r="G3" s="683" t="s">
        <v>42</v>
      </c>
      <c r="H3" s="683" t="s">
        <v>43</v>
      </c>
      <c r="I3" s="683" t="s">
        <v>44</v>
      </c>
      <c r="J3" s="683" t="s">
        <v>45</v>
      </c>
      <c r="K3" s="683" t="s">
        <v>46</v>
      </c>
      <c r="L3" s="683" t="s">
        <v>47</v>
      </c>
      <c r="M3" s="683" t="s">
        <v>48</v>
      </c>
      <c r="N3" s="683" t="s">
        <v>49</v>
      </c>
      <c r="O3" s="683" t="s">
        <v>50</v>
      </c>
      <c r="P3" s="683" t="s">
        <v>51</v>
      </c>
      <c r="Q3" s="683" t="s">
        <v>53</v>
      </c>
      <c r="R3" s="683" t="s">
        <v>54</v>
      </c>
      <c r="S3" s="683" t="s">
        <v>56</v>
      </c>
      <c r="T3" s="683" t="s">
        <v>57</v>
      </c>
      <c r="U3" s="683" t="s">
        <v>59</v>
      </c>
      <c r="V3" s="683" t="s">
        <v>60</v>
      </c>
      <c r="W3" s="683" t="s">
        <v>61</v>
      </c>
      <c r="X3" s="683" t="s">
        <v>39</v>
      </c>
      <c r="Y3" s="683" t="s">
        <v>62</v>
      </c>
      <c r="Z3" s="683" t="s">
        <v>63</v>
      </c>
      <c r="AA3" s="683" t="s">
        <v>65</v>
      </c>
      <c r="AB3" s="683" t="s">
        <v>66</v>
      </c>
      <c r="AC3" s="683" t="s">
        <v>67</v>
      </c>
      <c r="AD3" s="683" t="s">
        <v>68</v>
      </c>
      <c r="AE3" s="683" t="s">
        <v>69</v>
      </c>
      <c r="AF3" s="683" t="s">
        <v>71</v>
      </c>
      <c r="AG3" s="683" t="s">
        <v>72</v>
      </c>
      <c r="AH3" s="683" t="s">
        <v>73</v>
      </c>
      <c r="AI3" s="683" t="s">
        <v>74</v>
      </c>
      <c r="AJ3" s="683" t="s">
        <v>77</v>
      </c>
      <c r="AK3" s="683" t="s">
        <v>78</v>
      </c>
      <c r="AL3" s="683" t="s">
        <v>79</v>
      </c>
      <c r="AM3" s="683" t="s">
        <v>80</v>
      </c>
      <c r="AN3" s="684" t="s">
        <v>81</v>
      </c>
      <c r="AO3" s="736">
        <v>70</v>
      </c>
      <c r="AP3" s="716">
        <v>71</v>
      </c>
      <c r="AQ3" s="683">
        <v>72</v>
      </c>
      <c r="AR3" s="683">
        <v>73</v>
      </c>
      <c r="AS3" s="683">
        <v>74</v>
      </c>
      <c r="AT3" s="683">
        <v>75</v>
      </c>
      <c r="AU3" s="683">
        <v>76</v>
      </c>
      <c r="AV3" s="684"/>
      <c r="AW3" s="736">
        <v>78</v>
      </c>
      <c r="AX3" s="736">
        <v>79</v>
      </c>
      <c r="AY3" s="724">
        <v>80</v>
      </c>
      <c r="AZ3" s="725">
        <v>81</v>
      </c>
      <c r="BA3" s="726">
        <v>82</v>
      </c>
      <c r="BB3" s="724">
        <v>84</v>
      </c>
      <c r="BC3" s="725">
        <v>85</v>
      </c>
      <c r="BD3" s="726">
        <v>87</v>
      </c>
      <c r="BE3" s="736">
        <v>97</v>
      </c>
      <c r="BF3" s="397"/>
      <c r="BG3" s="1324" t="s">
        <v>1736</v>
      </c>
      <c r="BH3" s="1325"/>
      <c r="BI3" s="1325"/>
      <c r="BJ3" s="1326"/>
      <c r="BK3" s="1333"/>
      <c r="BL3" s="1334"/>
      <c r="BM3" s="211"/>
      <c r="BN3" s="212" t="s">
        <v>246</v>
      </c>
      <c r="BO3" s="213"/>
      <c r="BP3" s="214"/>
      <c r="BQ3" s="213"/>
      <c r="BR3" s="212"/>
      <c r="BS3" s="212" t="s">
        <v>246</v>
      </c>
      <c r="BT3" s="380"/>
      <c r="BU3" s="381"/>
    </row>
    <row r="4" spans="2:73" s="215" customFormat="1" ht="38.25" customHeight="1">
      <c r="B4" s="714"/>
      <c r="C4" s="715" t="s">
        <v>11</v>
      </c>
      <c r="D4" s="685" t="s">
        <v>197</v>
      </c>
      <c r="E4" s="685" t="s">
        <v>17</v>
      </c>
      <c r="F4" s="685" t="s">
        <v>35</v>
      </c>
      <c r="G4" s="685" t="s">
        <v>18</v>
      </c>
      <c r="H4" s="685" t="s">
        <v>227</v>
      </c>
      <c r="I4" s="685" t="s">
        <v>20</v>
      </c>
      <c r="J4" s="685" t="s">
        <v>87</v>
      </c>
      <c r="K4" s="685" t="s">
        <v>198</v>
      </c>
      <c r="L4" s="685" t="s">
        <v>88</v>
      </c>
      <c r="M4" s="685" t="s">
        <v>23</v>
      </c>
      <c r="N4" s="685" t="s">
        <v>24</v>
      </c>
      <c r="O4" s="685" t="s">
        <v>25</v>
      </c>
      <c r="P4" s="685" t="s">
        <v>89</v>
      </c>
      <c r="Q4" s="685" t="s">
        <v>90</v>
      </c>
      <c r="R4" s="685" t="s">
        <v>91</v>
      </c>
      <c r="S4" s="685" t="s">
        <v>37</v>
      </c>
      <c r="T4" s="685" t="s">
        <v>58</v>
      </c>
      <c r="U4" s="685" t="s">
        <v>228</v>
      </c>
      <c r="V4" s="685" t="s">
        <v>27</v>
      </c>
      <c r="W4" s="685" t="s">
        <v>1538</v>
      </c>
      <c r="X4" s="685" t="s">
        <v>28</v>
      </c>
      <c r="Y4" s="685" t="s">
        <v>29</v>
      </c>
      <c r="Z4" s="685" t="s">
        <v>64</v>
      </c>
      <c r="AA4" s="685" t="s">
        <v>94</v>
      </c>
      <c r="AB4" s="685" t="s">
        <v>12</v>
      </c>
      <c r="AC4" s="685" t="s">
        <v>95</v>
      </c>
      <c r="AD4" s="685" t="s">
        <v>30</v>
      </c>
      <c r="AE4" s="685" t="s">
        <v>96</v>
      </c>
      <c r="AF4" s="685" t="s">
        <v>38</v>
      </c>
      <c r="AG4" s="685" t="s">
        <v>14</v>
      </c>
      <c r="AH4" s="685" t="s">
        <v>97</v>
      </c>
      <c r="AI4" s="685" t="s">
        <v>98</v>
      </c>
      <c r="AJ4" s="685" t="s">
        <v>200</v>
      </c>
      <c r="AK4" s="685" t="s">
        <v>32</v>
      </c>
      <c r="AL4" s="685" t="s">
        <v>33</v>
      </c>
      <c r="AM4" s="685" t="s">
        <v>1</v>
      </c>
      <c r="AN4" s="686" t="s">
        <v>2</v>
      </c>
      <c r="AO4" s="749" t="s">
        <v>3</v>
      </c>
      <c r="AP4" s="717" t="s">
        <v>1539</v>
      </c>
      <c r="AQ4" s="685" t="s">
        <v>229</v>
      </c>
      <c r="AR4" s="685" t="s">
        <v>230</v>
      </c>
      <c r="AS4" s="685" t="s">
        <v>231</v>
      </c>
      <c r="AT4" s="685" t="s">
        <v>232</v>
      </c>
      <c r="AU4" s="685" t="s">
        <v>4</v>
      </c>
      <c r="AV4" s="686" t="s">
        <v>233</v>
      </c>
      <c r="AW4" s="750" t="s">
        <v>234</v>
      </c>
      <c r="AX4" s="750" t="s">
        <v>235</v>
      </c>
      <c r="AY4" s="727" t="s">
        <v>5</v>
      </c>
      <c r="AZ4" s="728" t="s">
        <v>6</v>
      </c>
      <c r="BA4" s="729" t="s">
        <v>1534</v>
      </c>
      <c r="BB4" s="679" t="s">
        <v>1535</v>
      </c>
      <c r="BC4" s="622" t="s">
        <v>1536</v>
      </c>
      <c r="BD4" s="623" t="s">
        <v>1537</v>
      </c>
      <c r="BE4" s="750" t="s">
        <v>1533</v>
      </c>
      <c r="BF4" s="398"/>
      <c r="BG4" s="754" t="s">
        <v>1678</v>
      </c>
      <c r="BH4" s="754" t="s">
        <v>155</v>
      </c>
      <c r="BI4" s="754" t="s">
        <v>156</v>
      </c>
      <c r="BJ4" s="754" t="s">
        <v>1735</v>
      </c>
      <c r="BK4" s="216" t="s">
        <v>15</v>
      </c>
      <c r="BL4" s="217" t="s">
        <v>156</v>
      </c>
      <c r="BM4" s="218" t="s">
        <v>7</v>
      </c>
      <c r="BN4" s="218" t="s">
        <v>247</v>
      </c>
      <c r="BO4" s="219" t="s">
        <v>157</v>
      </c>
      <c r="BP4" s="218" t="s">
        <v>10</v>
      </c>
      <c r="BQ4" s="219" t="s">
        <v>155</v>
      </c>
      <c r="BR4" s="218" t="s">
        <v>194</v>
      </c>
      <c r="BS4" s="218" t="s">
        <v>248</v>
      </c>
      <c r="BT4" s="337" t="s">
        <v>268</v>
      </c>
      <c r="BU4" s="339" t="s">
        <v>153</v>
      </c>
    </row>
    <row r="5" spans="2:73" s="222" customFormat="1" ht="18" customHeight="1">
      <c r="B5" s="739" t="s">
        <v>99</v>
      </c>
      <c r="C5" s="740" t="s">
        <v>16</v>
      </c>
      <c r="D5" s="741">
        <v>6322.8695125340928</v>
      </c>
      <c r="E5" s="742">
        <v>0</v>
      </c>
      <c r="F5" s="742">
        <v>16812.347163792154</v>
      </c>
      <c r="G5" s="742">
        <v>256.86892408926906</v>
      </c>
      <c r="H5" s="742">
        <v>1202.7321230823243</v>
      </c>
      <c r="I5" s="742">
        <v>23.699541088159467</v>
      </c>
      <c r="J5" s="742">
        <v>0</v>
      </c>
      <c r="K5" s="742">
        <v>684.23065862804197</v>
      </c>
      <c r="L5" s="742">
        <v>4.291145087225738</v>
      </c>
      <c r="M5" s="742">
        <v>0</v>
      </c>
      <c r="N5" s="742">
        <v>0.64477413333549027</v>
      </c>
      <c r="O5" s="742">
        <v>0</v>
      </c>
      <c r="P5" s="742">
        <v>0</v>
      </c>
      <c r="Q5" s="742">
        <v>0</v>
      </c>
      <c r="R5" s="742">
        <v>0</v>
      </c>
      <c r="S5" s="742">
        <v>0</v>
      </c>
      <c r="T5" s="742">
        <v>0</v>
      </c>
      <c r="U5" s="742">
        <v>0</v>
      </c>
      <c r="V5" s="742">
        <v>0.2153059568608128</v>
      </c>
      <c r="W5" s="742">
        <v>510.86012076495092</v>
      </c>
      <c r="X5" s="742">
        <v>308.73676901018069</v>
      </c>
      <c r="Y5" s="742">
        <v>0</v>
      </c>
      <c r="Z5" s="742">
        <v>0</v>
      </c>
      <c r="AA5" s="742">
        <v>0</v>
      </c>
      <c r="AB5" s="742">
        <v>80.50992667008461</v>
      </c>
      <c r="AC5" s="742">
        <v>0</v>
      </c>
      <c r="AD5" s="742">
        <v>0.91774476410967953</v>
      </c>
      <c r="AE5" s="742">
        <v>33.117370006267478</v>
      </c>
      <c r="AF5" s="742">
        <v>0</v>
      </c>
      <c r="AG5" s="742">
        <v>8.4539950329977227</v>
      </c>
      <c r="AH5" s="742">
        <v>576.00685472497355</v>
      </c>
      <c r="AI5" s="742">
        <v>1894.410660380641</v>
      </c>
      <c r="AJ5" s="742">
        <v>46.32793380724857</v>
      </c>
      <c r="AK5" s="742">
        <v>3.1669598895368298</v>
      </c>
      <c r="AL5" s="742">
        <v>7584.9639689924534</v>
      </c>
      <c r="AM5" s="742">
        <v>0</v>
      </c>
      <c r="AN5" s="743">
        <v>0</v>
      </c>
      <c r="AO5" s="737">
        <v>36355.371452434905</v>
      </c>
      <c r="AP5" s="744">
        <v>242.36556553961918</v>
      </c>
      <c r="AQ5" s="742">
        <v>23599.558599823562</v>
      </c>
      <c r="AR5" s="742">
        <v>0</v>
      </c>
      <c r="AS5" s="742">
        <v>0</v>
      </c>
      <c r="AT5" s="742">
        <v>430.01251260349568</v>
      </c>
      <c r="AU5" s="742">
        <v>847.98977091053416</v>
      </c>
      <c r="AV5" s="743">
        <v>0</v>
      </c>
      <c r="AW5" s="737">
        <v>25119.92644887721</v>
      </c>
      <c r="AX5" s="737">
        <v>61475.297901312115</v>
      </c>
      <c r="AY5" s="745">
        <v>150.580567999268</v>
      </c>
      <c r="AZ5" s="746">
        <v>21027.715856320294</v>
      </c>
      <c r="BA5" s="747">
        <v>21178.29642431956</v>
      </c>
      <c r="BB5" s="745">
        <v>-915.01999313886324</v>
      </c>
      <c r="BC5" s="746">
        <v>-23143.792326545572</v>
      </c>
      <c r="BD5" s="747">
        <v>-24058.812319684435</v>
      </c>
      <c r="BE5" s="748">
        <v>58594.782005947243</v>
      </c>
      <c r="BF5" s="220"/>
      <c r="BG5" s="751">
        <f>'37部門取引基本表'!BU5</f>
        <v>3.6351359747081397E-2</v>
      </c>
      <c r="BH5" s="751">
        <f>'37部門取引基本表'!BQ5</f>
        <v>0.48388340449044559</v>
      </c>
      <c r="BI5" s="751">
        <f>'37部門取引基本表'!BL5</f>
        <v>9.1737990515775733E-2</v>
      </c>
      <c r="BJ5" s="751">
        <f>計算元!AB9</f>
        <v>0.6086426070141755</v>
      </c>
      <c r="BK5" s="223">
        <v>5375.3675559355352</v>
      </c>
      <c r="BL5" s="224">
        <v>9.1737990515775733E-2</v>
      </c>
      <c r="BM5" s="225">
        <v>15059.168355510335</v>
      </c>
      <c r="BN5" s="225">
        <v>15059.168355510335</v>
      </c>
      <c r="BO5" s="226">
        <v>0.25700527999202832</v>
      </c>
      <c r="BP5" s="225">
        <v>28353.042602413254</v>
      </c>
      <c r="BQ5" s="226">
        <v>0.48388340449044559</v>
      </c>
      <c r="BR5" s="225">
        <v>2524.2415694164929</v>
      </c>
      <c r="BS5" s="225">
        <v>2524.2415694164929</v>
      </c>
      <c r="BT5" s="336">
        <v>2130</v>
      </c>
      <c r="BU5" s="231">
        <v>3.6351359747081397E-2</v>
      </c>
    </row>
    <row r="6" spans="2:73" s="222" customFormat="1" ht="18" customHeight="1">
      <c r="B6" s="687" t="s">
        <v>100</v>
      </c>
      <c r="C6" s="688" t="s">
        <v>17</v>
      </c>
      <c r="D6" s="689">
        <v>2.7833120721876528</v>
      </c>
      <c r="E6" s="689">
        <v>0</v>
      </c>
      <c r="F6" s="689">
        <v>26.653006801005855</v>
      </c>
      <c r="G6" s="689">
        <v>17.778007487485329</v>
      </c>
      <c r="H6" s="689">
        <v>9.4853445340974325</v>
      </c>
      <c r="I6" s="689">
        <v>30.824873515495099</v>
      </c>
      <c r="J6" s="689">
        <v>1623.4312032513669</v>
      </c>
      <c r="K6" s="689">
        <v>10.828092932731707</v>
      </c>
      <c r="L6" s="689">
        <v>1063.7116986036799</v>
      </c>
      <c r="M6" s="689">
        <v>12.015460049832262</v>
      </c>
      <c r="N6" s="689">
        <v>316.58841087020039</v>
      </c>
      <c r="O6" s="689">
        <v>20.337111746832733</v>
      </c>
      <c r="P6" s="689">
        <v>1.3314510800893009</v>
      </c>
      <c r="Q6" s="689">
        <v>9.7444171382278562</v>
      </c>
      <c r="R6" s="689">
        <v>3.1233706941119168</v>
      </c>
      <c r="S6" s="689">
        <v>15.860961958458768</v>
      </c>
      <c r="T6" s="689">
        <v>3.4387972524481771</v>
      </c>
      <c r="U6" s="689">
        <v>4.1446556481630381</v>
      </c>
      <c r="V6" s="689">
        <v>136.78043113361647</v>
      </c>
      <c r="W6" s="689">
        <v>34.370650365152052</v>
      </c>
      <c r="X6" s="689">
        <v>1891.9438926533417</v>
      </c>
      <c r="Y6" s="689">
        <v>13068.785659541672</v>
      </c>
      <c r="Z6" s="689">
        <v>0</v>
      </c>
      <c r="AA6" s="689">
        <v>0</v>
      </c>
      <c r="AB6" s="689">
        <v>1.5335224127635163</v>
      </c>
      <c r="AC6" s="689">
        <v>0.20972659996904044</v>
      </c>
      <c r="AD6" s="689">
        <v>0.41589781198837739</v>
      </c>
      <c r="AE6" s="689">
        <v>3.130556355187136</v>
      </c>
      <c r="AF6" s="689">
        <v>0</v>
      </c>
      <c r="AG6" s="689">
        <v>2.1626498921622082</v>
      </c>
      <c r="AH6" s="689">
        <v>5.367531654550076</v>
      </c>
      <c r="AI6" s="689">
        <v>4.8663298858890318</v>
      </c>
      <c r="AJ6" s="689">
        <v>1.4578720428854448</v>
      </c>
      <c r="AK6" s="689">
        <v>2.1888634529686812</v>
      </c>
      <c r="AL6" s="689">
        <v>8.1690068443490631</v>
      </c>
      <c r="AM6" s="689">
        <v>0</v>
      </c>
      <c r="AN6" s="690">
        <v>8.8687439918752382</v>
      </c>
      <c r="AO6" s="737">
        <v>18342.331510274787</v>
      </c>
      <c r="AP6" s="718">
        <v>79.750192759958509</v>
      </c>
      <c r="AQ6" s="689">
        <v>-37.853053301622836</v>
      </c>
      <c r="AR6" s="689">
        <v>0</v>
      </c>
      <c r="AS6" s="689">
        <v>0</v>
      </c>
      <c r="AT6" s="689">
        <v>-14.449704841685605</v>
      </c>
      <c r="AU6" s="689">
        <v>-19.358869008797242</v>
      </c>
      <c r="AV6" s="690">
        <v>0</v>
      </c>
      <c r="AW6" s="737">
        <v>8.088565607852825</v>
      </c>
      <c r="AX6" s="737">
        <v>18350.420075882641</v>
      </c>
      <c r="AY6" s="730">
        <v>1.3861464732986768</v>
      </c>
      <c r="AZ6" s="731">
        <v>651.60347494772498</v>
      </c>
      <c r="BA6" s="732">
        <v>652.98962142102368</v>
      </c>
      <c r="BB6" s="730">
        <v>-2047.6397053011819</v>
      </c>
      <c r="BC6" s="731">
        <v>-15089.400773843217</v>
      </c>
      <c r="BD6" s="732">
        <v>-17137.040479144402</v>
      </c>
      <c r="BE6" s="737">
        <v>1866.369218159263</v>
      </c>
      <c r="BF6" s="220"/>
      <c r="BG6" s="752">
        <f>'37部門取引基本表'!BU6</f>
        <v>2.7861582528287649E-2</v>
      </c>
      <c r="BH6" s="752">
        <f>'37部門取引基本表'!BQ6</f>
        <v>0.47784585026597681</v>
      </c>
      <c r="BI6" s="752">
        <f>'37部門取引基本表'!BL6</f>
        <v>0.24798437218918037</v>
      </c>
      <c r="BJ6" s="752">
        <f>計算元!AB10</f>
        <v>6.61227149962057E-2</v>
      </c>
      <c r="BK6" s="227">
        <v>462.83039883843628</v>
      </c>
      <c r="BL6" s="228">
        <v>0.24798437218918037</v>
      </c>
      <c r="BM6" s="229">
        <v>116.67732481612607</v>
      </c>
      <c r="BN6" s="229">
        <v>116.67732481612607</v>
      </c>
      <c r="BO6" s="230">
        <v>6.251567143354464E-2</v>
      </c>
      <c r="BP6" s="229">
        <v>891.83678596155937</v>
      </c>
      <c r="BQ6" s="230">
        <v>0.47784585026597681</v>
      </c>
      <c r="BR6" s="229">
        <v>89.369865816607202</v>
      </c>
      <c r="BS6" s="229">
        <v>89.369865816607202</v>
      </c>
      <c r="BT6" s="336">
        <v>52</v>
      </c>
      <c r="BU6" s="231">
        <v>2.7861582528287649E-2</v>
      </c>
    </row>
    <row r="7" spans="2:73" s="222" customFormat="1" ht="18" customHeight="1">
      <c r="B7" s="687" t="s">
        <v>101</v>
      </c>
      <c r="C7" s="688" t="s">
        <v>35</v>
      </c>
      <c r="D7" s="689">
        <v>3838.9385458855954</v>
      </c>
      <c r="E7" s="689">
        <v>0</v>
      </c>
      <c r="F7" s="689">
        <v>16729.869195632287</v>
      </c>
      <c r="G7" s="689">
        <v>90.534990233614437</v>
      </c>
      <c r="H7" s="689">
        <v>13.11969371595077</v>
      </c>
      <c r="I7" s="689">
        <v>62.840317645545838</v>
      </c>
      <c r="J7" s="689">
        <v>0</v>
      </c>
      <c r="K7" s="689">
        <v>2.3155500694703983</v>
      </c>
      <c r="L7" s="689">
        <v>9.7978313955643017</v>
      </c>
      <c r="M7" s="689">
        <v>0.183697795330999</v>
      </c>
      <c r="N7" s="689">
        <v>0</v>
      </c>
      <c r="O7" s="689">
        <v>0</v>
      </c>
      <c r="P7" s="689">
        <v>0</v>
      </c>
      <c r="Q7" s="689">
        <v>0</v>
      </c>
      <c r="R7" s="689">
        <v>0</v>
      </c>
      <c r="S7" s="689">
        <v>0</v>
      </c>
      <c r="T7" s="689">
        <v>0</v>
      </c>
      <c r="U7" s="689">
        <v>0</v>
      </c>
      <c r="V7" s="689">
        <v>0</v>
      </c>
      <c r="W7" s="689">
        <v>201.74917708645236</v>
      </c>
      <c r="X7" s="689">
        <v>5.8501294367858119</v>
      </c>
      <c r="Y7" s="689">
        <v>0</v>
      </c>
      <c r="Z7" s="689">
        <v>0</v>
      </c>
      <c r="AA7" s="689">
        <v>0</v>
      </c>
      <c r="AB7" s="689">
        <v>76.164946500587988</v>
      </c>
      <c r="AC7" s="689">
        <v>0</v>
      </c>
      <c r="AD7" s="689">
        <v>0</v>
      </c>
      <c r="AE7" s="689">
        <v>130.47445773553571</v>
      </c>
      <c r="AF7" s="689">
        <v>0</v>
      </c>
      <c r="AG7" s="689">
        <v>62.520242337052927</v>
      </c>
      <c r="AH7" s="689">
        <v>1551.7398228378584</v>
      </c>
      <c r="AI7" s="689">
        <v>5569.353178770436</v>
      </c>
      <c r="AJ7" s="689">
        <v>31.263256030765646</v>
      </c>
      <c r="AK7" s="689">
        <v>1.7393269990501172</v>
      </c>
      <c r="AL7" s="689">
        <v>44715.451926310525</v>
      </c>
      <c r="AM7" s="689">
        <v>0</v>
      </c>
      <c r="AN7" s="690">
        <v>122.99107234015659</v>
      </c>
      <c r="AO7" s="737">
        <v>73216.89735875855</v>
      </c>
      <c r="AP7" s="718">
        <v>942.92936703593728</v>
      </c>
      <c r="AQ7" s="689">
        <v>170830.18064073866</v>
      </c>
      <c r="AR7" s="689">
        <v>0</v>
      </c>
      <c r="AS7" s="689">
        <v>0</v>
      </c>
      <c r="AT7" s="689">
        <v>0</v>
      </c>
      <c r="AU7" s="689">
        <v>312.18081677178532</v>
      </c>
      <c r="AV7" s="690">
        <v>0</v>
      </c>
      <c r="AW7" s="737">
        <v>172085.29082454639</v>
      </c>
      <c r="AX7" s="737">
        <v>245302.18818330494</v>
      </c>
      <c r="AY7" s="730">
        <v>1294.8125213812875</v>
      </c>
      <c r="AZ7" s="731">
        <v>68191.535509536538</v>
      </c>
      <c r="BA7" s="732">
        <v>69486.348030917812</v>
      </c>
      <c r="BB7" s="730">
        <v>-35094.544152007627</v>
      </c>
      <c r="BC7" s="731">
        <v>-195823.07419355432</v>
      </c>
      <c r="BD7" s="732">
        <v>-230917.61834556196</v>
      </c>
      <c r="BE7" s="737">
        <v>83870.917868660821</v>
      </c>
      <c r="BF7" s="220"/>
      <c r="BG7" s="752">
        <f>'37部門取引基本表'!BU7</f>
        <v>8.3413895755326206E-2</v>
      </c>
      <c r="BH7" s="752">
        <f>'37部門取引基本表'!BQ7</f>
        <v>0.35432174145564088</v>
      </c>
      <c r="BI7" s="752">
        <f>'37部門取引基本表'!BL7</f>
        <v>0.17079602272927458</v>
      </c>
      <c r="BJ7" s="752">
        <f>計算元!AB11</f>
        <v>5.8640201884354703E-2</v>
      </c>
      <c r="BK7" s="227">
        <v>14324.819194620915</v>
      </c>
      <c r="BL7" s="228">
        <v>0.17079602272927458</v>
      </c>
      <c r="BM7" s="229">
        <v>8271.3452094112708</v>
      </c>
      <c r="BN7" s="229">
        <v>8271.3452094112708</v>
      </c>
      <c r="BO7" s="230">
        <v>9.8619943832782817E-2</v>
      </c>
      <c r="BP7" s="229">
        <v>29717.289676706932</v>
      </c>
      <c r="BQ7" s="230">
        <v>0.35432174145564088</v>
      </c>
      <c r="BR7" s="229">
        <v>1928.0935860907912</v>
      </c>
      <c r="BS7" s="229">
        <v>1928.0935860907912</v>
      </c>
      <c r="BT7" s="336">
        <v>6996</v>
      </c>
      <c r="BU7" s="231">
        <v>8.3413895755326206E-2</v>
      </c>
    </row>
    <row r="8" spans="2:73" s="222" customFormat="1" ht="18" customHeight="1">
      <c r="B8" s="687" t="s">
        <v>102</v>
      </c>
      <c r="C8" s="688" t="s">
        <v>18</v>
      </c>
      <c r="D8" s="689">
        <v>386.61541076855065</v>
      </c>
      <c r="E8" s="689">
        <v>7.9553667934506418</v>
      </c>
      <c r="F8" s="689">
        <v>92.818465513194866</v>
      </c>
      <c r="G8" s="689">
        <v>7775.0803947066033</v>
      </c>
      <c r="H8" s="689">
        <v>363.5700062889145</v>
      </c>
      <c r="I8" s="689">
        <v>7.0932475453404713</v>
      </c>
      <c r="J8" s="689">
        <v>0.36784678641629881</v>
      </c>
      <c r="K8" s="689">
        <v>525.02521407202016</v>
      </c>
      <c r="L8" s="689">
        <v>42.617750050683611</v>
      </c>
      <c r="M8" s="689">
        <v>21.081621428448276</v>
      </c>
      <c r="N8" s="689">
        <v>28.572541226290429</v>
      </c>
      <c r="O8" s="689">
        <v>87.998865894176447</v>
      </c>
      <c r="P8" s="689">
        <v>44.736756291000511</v>
      </c>
      <c r="Q8" s="689">
        <v>126.86848979967247</v>
      </c>
      <c r="R8" s="689">
        <v>27.04181469375844</v>
      </c>
      <c r="S8" s="689">
        <v>254.93460915812128</v>
      </c>
      <c r="T8" s="689">
        <v>157.89739743778165</v>
      </c>
      <c r="U8" s="689">
        <v>53.86742967787913</v>
      </c>
      <c r="V8" s="689">
        <v>926.43825004476537</v>
      </c>
      <c r="W8" s="689">
        <v>543.22553727838476</v>
      </c>
      <c r="X8" s="689">
        <v>1019.7093175055825</v>
      </c>
      <c r="Y8" s="689">
        <v>5.27339278101147</v>
      </c>
      <c r="Z8" s="689">
        <v>29.882860561151634</v>
      </c>
      <c r="AA8" s="689">
        <v>46.537616243181688</v>
      </c>
      <c r="AB8" s="689">
        <v>2328.9093708501941</v>
      </c>
      <c r="AC8" s="689">
        <v>334.72365355058849</v>
      </c>
      <c r="AD8" s="689">
        <v>10.341581807465493</v>
      </c>
      <c r="AE8" s="689">
        <v>541.70458820052909</v>
      </c>
      <c r="AF8" s="689">
        <v>76.192838448524171</v>
      </c>
      <c r="AG8" s="689">
        <v>615.17559205232271</v>
      </c>
      <c r="AH8" s="689">
        <v>53.874940961081606</v>
      </c>
      <c r="AI8" s="689">
        <v>2043.6689698883433</v>
      </c>
      <c r="AJ8" s="689">
        <v>562.73860855378166</v>
      </c>
      <c r="AK8" s="689">
        <v>604.57619628659791</v>
      </c>
      <c r="AL8" s="689">
        <v>1265.7861434422139</v>
      </c>
      <c r="AM8" s="689">
        <v>93.338862470151795</v>
      </c>
      <c r="AN8" s="690">
        <v>20.582179452842531</v>
      </c>
      <c r="AO8" s="737">
        <v>21126.823728511015</v>
      </c>
      <c r="AP8" s="718">
        <v>390.1707529717703</v>
      </c>
      <c r="AQ8" s="689">
        <v>27013.669261331845</v>
      </c>
      <c r="AR8" s="689">
        <v>0</v>
      </c>
      <c r="AS8" s="689">
        <v>2.7636499922574775</v>
      </c>
      <c r="AT8" s="689">
        <v>708.70450505933945</v>
      </c>
      <c r="AU8" s="689">
        <v>373.45849662640353</v>
      </c>
      <c r="AV8" s="690">
        <v>0</v>
      </c>
      <c r="AW8" s="737">
        <v>28488.76666598162</v>
      </c>
      <c r="AX8" s="737">
        <v>49615.590394492632</v>
      </c>
      <c r="AY8" s="730">
        <v>2344.7035570872872</v>
      </c>
      <c r="AZ8" s="731">
        <v>24069.792847993587</v>
      </c>
      <c r="BA8" s="732">
        <v>26414.496405080874</v>
      </c>
      <c r="BB8" s="730">
        <v>-9417.2853998157261</v>
      </c>
      <c r="BC8" s="731">
        <v>-32978.193900842874</v>
      </c>
      <c r="BD8" s="732">
        <v>-42395.479300658604</v>
      </c>
      <c r="BE8" s="737">
        <v>33634.607498914906</v>
      </c>
      <c r="BF8" s="220"/>
      <c r="BG8" s="752">
        <f>'37部門取引基本表'!BU8</f>
        <v>8.4347646991020334E-2</v>
      </c>
      <c r="BH8" s="752">
        <f>'37部門取引基本表'!BQ8</f>
        <v>0.3822744476511285</v>
      </c>
      <c r="BI8" s="752">
        <f>'37部門取引基本表'!BL8</f>
        <v>0.22574605076714335</v>
      </c>
      <c r="BJ8" s="752">
        <f>計算元!AB12</f>
        <v>0.14552101539913276</v>
      </c>
      <c r="BK8" s="227">
        <v>7592.8798119829844</v>
      </c>
      <c r="BL8" s="228">
        <v>0.22574605076714335</v>
      </c>
      <c r="BM8" s="229">
        <v>-1263.3462864504538</v>
      </c>
      <c r="BN8" s="229">
        <v>0</v>
      </c>
      <c r="BO8" s="230">
        <v>0</v>
      </c>
      <c r="BP8" s="229">
        <v>12857.651003610201</v>
      </c>
      <c r="BQ8" s="230">
        <v>0.3822744476511285</v>
      </c>
      <c r="BR8" s="229">
        <v>1325.8927042860489</v>
      </c>
      <c r="BS8" s="229">
        <v>1325.8927042860489</v>
      </c>
      <c r="BT8" s="336">
        <v>2837</v>
      </c>
      <c r="BU8" s="231">
        <v>8.4347646991020334E-2</v>
      </c>
    </row>
    <row r="9" spans="2:73" s="222" customFormat="1" ht="18" customHeight="1">
      <c r="B9" s="687" t="s">
        <v>103</v>
      </c>
      <c r="C9" s="688" t="s">
        <v>19</v>
      </c>
      <c r="D9" s="689">
        <v>1796.5827362738391</v>
      </c>
      <c r="E9" s="689">
        <v>4.5896346885292161</v>
      </c>
      <c r="F9" s="689">
        <v>1298.6794901587382</v>
      </c>
      <c r="G9" s="689">
        <v>201.53418711025273</v>
      </c>
      <c r="H9" s="689">
        <v>8199.3332445051183</v>
      </c>
      <c r="I9" s="689">
        <v>147.06014852179095</v>
      </c>
      <c r="J9" s="689">
        <v>0.1839233932081494</v>
      </c>
      <c r="K9" s="689">
        <v>902.49574745877271</v>
      </c>
      <c r="L9" s="689">
        <v>141.40395762538157</v>
      </c>
      <c r="M9" s="689">
        <v>28.545242474628729</v>
      </c>
      <c r="N9" s="689">
        <v>85.427097881579542</v>
      </c>
      <c r="O9" s="689">
        <v>294.85827972033758</v>
      </c>
      <c r="P9" s="689">
        <v>71.63206810880439</v>
      </c>
      <c r="Q9" s="689">
        <v>171.5781684338944</v>
      </c>
      <c r="R9" s="689">
        <v>171.53880627925187</v>
      </c>
      <c r="S9" s="689">
        <v>563.68101466168741</v>
      </c>
      <c r="T9" s="689">
        <v>500.21976482156219</v>
      </c>
      <c r="U9" s="689">
        <v>199.56626984196612</v>
      </c>
      <c r="V9" s="689">
        <v>1256.9374106539269</v>
      </c>
      <c r="W9" s="689">
        <v>4959.0559629422987</v>
      </c>
      <c r="X9" s="689">
        <v>17249.865703047457</v>
      </c>
      <c r="Y9" s="689">
        <v>136.9983499566938</v>
      </c>
      <c r="Z9" s="689">
        <v>89.927860754119877</v>
      </c>
      <c r="AA9" s="689">
        <v>83.046924609044765</v>
      </c>
      <c r="AB9" s="689">
        <v>4227.4101178514265</v>
      </c>
      <c r="AC9" s="689">
        <v>996.20134985294203</v>
      </c>
      <c r="AD9" s="689">
        <v>175.86268055772231</v>
      </c>
      <c r="AE9" s="689">
        <v>4442.6202802319949</v>
      </c>
      <c r="AF9" s="689">
        <v>660.15971906971947</v>
      </c>
      <c r="AG9" s="689">
        <v>235.92544278133181</v>
      </c>
      <c r="AH9" s="689">
        <v>1279.0777243554446</v>
      </c>
      <c r="AI9" s="689">
        <v>4181.6478585845716</v>
      </c>
      <c r="AJ9" s="689">
        <v>405.61239948723926</v>
      </c>
      <c r="AK9" s="689">
        <v>1062.1962047089121</v>
      </c>
      <c r="AL9" s="689">
        <v>1974.2380705037135</v>
      </c>
      <c r="AM9" s="689">
        <v>2068.4659401335816</v>
      </c>
      <c r="AN9" s="690">
        <v>48.694424559164041</v>
      </c>
      <c r="AO9" s="737">
        <v>60312.854206600627</v>
      </c>
      <c r="AP9" s="718">
        <v>643.33218663148614</v>
      </c>
      <c r="AQ9" s="689">
        <v>2118.689469082261</v>
      </c>
      <c r="AR9" s="689">
        <v>12.35959383038613</v>
      </c>
      <c r="AS9" s="689">
        <v>47.442658200420027</v>
      </c>
      <c r="AT9" s="689">
        <v>989.93857521881296</v>
      </c>
      <c r="AU9" s="689">
        <v>-507.29382725415138</v>
      </c>
      <c r="AV9" s="690">
        <v>0</v>
      </c>
      <c r="AW9" s="737">
        <v>3304.4686557092145</v>
      </c>
      <c r="AX9" s="737">
        <v>63617.32286230984</v>
      </c>
      <c r="AY9" s="730">
        <v>464.33918707843691</v>
      </c>
      <c r="AZ9" s="731">
        <v>33917.660687839736</v>
      </c>
      <c r="BA9" s="732">
        <v>34381.999874918169</v>
      </c>
      <c r="BB9" s="730">
        <v>-12197.553309776153</v>
      </c>
      <c r="BC9" s="731">
        <v>-45287.566732315645</v>
      </c>
      <c r="BD9" s="732">
        <v>-57485.120042091796</v>
      </c>
      <c r="BE9" s="737">
        <v>40514.20269513622</v>
      </c>
      <c r="BF9" s="220"/>
      <c r="BG9" s="752">
        <f>'37部門取引基本表'!BU9</f>
        <v>8.3970552884863117E-2</v>
      </c>
      <c r="BH9" s="752">
        <f>'37部門取引基本表'!BQ9</f>
        <v>0.43173736074307828</v>
      </c>
      <c r="BI9" s="752">
        <f>'37部門取引基本表'!BL9</f>
        <v>0.21879209719233916</v>
      </c>
      <c r="BJ9" s="752">
        <f>計算元!AB13</f>
        <v>9.6392028842368638E-2</v>
      </c>
      <c r="BK9" s="227">
        <v>8864.187373744373</v>
      </c>
      <c r="BL9" s="228">
        <v>0.21879209719233916</v>
      </c>
      <c r="BM9" s="229">
        <v>4109.1941370826853</v>
      </c>
      <c r="BN9" s="229">
        <v>4109.1941370826853</v>
      </c>
      <c r="BO9" s="230">
        <v>0.10142601516815729</v>
      </c>
      <c r="BP9" s="229">
        <v>17491.494944208222</v>
      </c>
      <c r="BQ9" s="230">
        <v>0.43173736074307828</v>
      </c>
      <c r="BR9" s="229">
        <v>1251.7689321532093</v>
      </c>
      <c r="BS9" s="229">
        <v>1251.7689321532093</v>
      </c>
      <c r="BT9" s="336">
        <v>3402</v>
      </c>
      <c r="BU9" s="231">
        <v>8.3970552884863117E-2</v>
      </c>
    </row>
    <row r="10" spans="2:73" s="222" customFormat="1" ht="18" customHeight="1">
      <c r="B10" s="687" t="s">
        <v>104</v>
      </c>
      <c r="C10" s="688" t="s">
        <v>20</v>
      </c>
      <c r="D10" s="689">
        <v>4863.1968075043924</v>
      </c>
      <c r="E10" s="689">
        <v>31.056528059047697</v>
      </c>
      <c r="F10" s="689">
        <v>832.22984097307085</v>
      </c>
      <c r="G10" s="689">
        <v>4910.8002775014093</v>
      </c>
      <c r="H10" s="689">
        <v>1242.9717877036665</v>
      </c>
      <c r="I10" s="689">
        <v>1386.8623567210054</v>
      </c>
      <c r="J10" s="689">
        <v>23.193986264895649</v>
      </c>
      <c r="K10" s="689">
        <v>25627.018485629102</v>
      </c>
      <c r="L10" s="689">
        <v>568.88285195829371</v>
      </c>
      <c r="M10" s="689">
        <v>62.622693086025777</v>
      </c>
      <c r="N10" s="689">
        <v>296.50886694088592</v>
      </c>
      <c r="O10" s="689">
        <v>556.71424464208417</v>
      </c>
      <c r="P10" s="689">
        <v>280.40359746680679</v>
      </c>
      <c r="Q10" s="689">
        <v>618.86602177882412</v>
      </c>
      <c r="R10" s="689">
        <v>272.1442202159094</v>
      </c>
      <c r="S10" s="689">
        <v>1075.4421314089482</v>
      </c>
      <c r="T10" s="689">
        <v>974.79369149984143</v>
      </c>
      <c r="U10" s="689">
        <v>320.19790032259777</v>
      </c>
      <c r="V10" s="689">
        <v>9857.7657997681508</v>
      </c>
      <c r="W10" s="689">
        <v>2529.4699118663834</v>
      </c>
      <c r="X10" s="689">
        <v>1816.5186916167254</v>
      </c>
      <c r="Y10" s="689">
        <v>14.282105448572731</v>
      </c>
      <c r="Z10" s="689">
        <v>276.20700088765392</v>
      </c>
      <c r="AA10" s="689">
        <v>344.72308328282725</v>
      </c>
      <c r="AB10" s="689">
        <v>5.1117413758783883</v>
      </c>
      <c r="AC10" s="689">
        <v>4.8237117992879295</v>
      </c>
      <c r="AD10" s="689">
        <v>15.153201030744407</v>
      </c>
      <c r="AE10" s="689">
        <v>261.54986401168395</v>
      </c>
      <c r="AF10" s="689">
        <v>36.112759277099023</v>
      </c>
      <c r="AG10" s="689">
        <v>171.83236415906998</v>
      </c>
      <c r="AH10" s="689">
        <v>994.33297289227721</v>
      </c>
      <c r="AI10" s="689">
        <v>70369.049635087635</v>
      </c>
      <c r="AJ10" s="689">
        <v>52.807365108961655</v>
      </c>
      <c r="AK10" s="689">
        <v>1313.8452399789003</v>
      </c>
      <c r="AL10" s="689">
        <v>2307.4351703397792</v>
      </c>
      <c r="AM10" s="689">
        <v>44.694304157412468</v>
      </c>
      <c r="AN10" s="690">
        <v>294.34189965487815</v>
      </c>
      <c r="AO10" s="737">
        <v>134653.96311142071</v>
      </c>
      <c r="AP10" s="718">
        <v>139.90401945741058</v>
      </c>
      <c r="AQ10" s="689">
        <v>15611.897000559598</v>
      </c>
      <c r="AR10" s="689">
        <v>0</v>
      </c>
      <c r="AS10" s="689">
        <v>0</v>
      </c>
      <c r="AT10" s="689">
        <v>0</v>
      </c>
      <c r="AU10" s="689">
        <v>-411.41407444680124</v>
      </c>
      <c r="AV10" s="690">
        <v>0</v>
      </c>
      <c r="AW10" s="737">
        <v>15340.386945570208</v>
      </c>
      <c r="AX10" s="737">
        <v>149994.35005699092</v>
      </c>
      <c r="AY10" s="730">
        <v>493.36821754451307</v>
      </c>
      <c r="AZ10" s="731">
        <v>6747.3450199845784</v>
      </c>
      <c r="BA10" s="732">
        <v>7240.7132375290912</v>
      </c>
      <c r="BB10" s="730">
        <v>-25615.730141882035</v>
      </c>
      <c r="BC10" s="731">
        <v>-123756.60963063806</v>
      </c>
      <c r="BD10" s="732">
        <v>-149372.33977252012</v>
      </c>
      <c r="BE10" s="737">
        <v>7862.7235219999175</v>
      </c>
      <c r="BF10" s="220"/>
      <c r="BG10" s="752">
        <f>'37部門取引基本表'!BU10</f>
        <v>5.7359259643061468E-2</v>
      </c>
      <c r="BH10" s="752">
        <f>'37部門取引基本表'!BQ10</f>
        <v>0.51621012694730117</v>
      </c>
      <c r="BI10" s="752">
        <f>'37部門取引基本表'!BL10</f>
        <v>0.10472277532034178</v>
      </c>
      <c r="BJ10" s="752">
        <f>計算元!AB14</f>
        <v>4.1468914278068869E-3</v>
      </c>
      <c r="BK10" s="227">
        <v>823.40622880036381</v>
      </c>
      <c r="BL10" s="228">
        <v>0.10472277532034178</v>
      </c>
      <c r="BM10" s="229">
        <v>1000.7649573978177</v>
      </c>
      <c r="BN10" s="229">
        <v>1000.7649573978177</v>
      </c>
      <c r="BO10" s="230">
        <v>0.12727968300013032</v>
      </c>
      <c r="BP10" s="229">
        <v>4058.8175074431088</v>
      </c>
      <c r="BQ10" s="230">
        <v>0.51621012694730117</v>
      </c>
      <c r="BR10" s="229">
        <v>214.38333561144367</v>
      </c>
      <c r="BS10" s="229">
        <v>214.38333561144367</v>
      </c>
      <c r="BT10" s="336">
        <v>451</v>
      </c>
      <c r="BU10" s="231">
        <v>5.7359259643061468E-2</v>
      </c>
    </row>
    <row r="11" spans="2:73" s="222" customFormat="1" ht="18" customHeight="1">
      <c r="B11" s="687" t="s">
        <v>105</v>
      </c>
      <c r="C11" s="688" t="s">
        <v>21</v>
      </c>
      <c r="D11" s="689">
        <v>743.29128545580886</v>
      </c>
      <c r="E11" s="689">
        <v>60.430190065634683</v>
      </c>
      <c r="F11" s="689">
        <v>414.79036966571226</v>
      </c>
      <c r="G11" s="689">
        <v>272.750080685125</v>
      </c>
      <c r="H11" s="689">
        <v>102.72803578685337</v>
      </c>
      <c r="I11" s="689">
        <v>39.427043080132826</v>
      </c>
      <c r="J11" s="689">
        <v>375.43884464920649</v>
      </c>
      <c r="K11" s="689">
        <v>209.1355983042622</v>
      </c>
      <c r="L11" s="689">
        <v>289.37664466145395</v>
      </c>
      <c r="M11" s="689">
        <v>153.97432644201126</v>
      </c>
      <c r="N11" s="689">
        <v>30.738247614342484</v>
      </c>
      <c r="O11" s="689">
        <v>205.41143945597452</v>
      </c>
      <c r="P11" s="689">
        <v>30.823092504067315</v>
      </c>
      <c r="Q11" s="689">
        <v>178.07444652604633</v>
      </c>
      <c r="R11" s="689">
        <v>32.959780219444177</v>
      </c>
      <c r="S11" s="689">
        <v>91.829298371366747</v>
      </c>
      <c r="T11" s="689">
        <v>76.158805968299575</v>
      </c>
      <c r="U11" s="689">
        <v>17.689937771983363</v>
      </c>
      <c r="V11" s="689">
        <v>1843.2392565404671</v>
      </c>
      <c r="W11" s="689">
        <v>140.1254626221974</v>
      </c>
      <c r="X11" s="689">
        <v>3437.3602255317755</v>
      </c>
      <c r="Y11" s="689">
        <v>2484.3173116044245</v>
      </c>
      <c r="Z11" s="689">
        <v>361.3871174404693</v>
      </c>
      <c r="AA11" s="689">
        <v>280.16585132258876</v>
      </c>
      <c r="AB11" s="689">
        <v>924.20284075881261</v>
      </c>
      <c r="AC11" s="689">
        <v>101.71740098498461</v>
      </c>
      <c r="AD11" s="689">
        <v>151.1881213819363</v>
      </c>
      <c r="AE11" s="689">
        <v>28634.014731364558</v>
      </c>
      <c r="AF11" s="689">
        <v>67.379208710223082</v>
      </c>
      <c r="AG11" s="689">
        <v>2075.1608737974643</v>
      </c>
      <c r="AH11" s="689">
        <v>528.00318075517885</v>
      </c>
      <c r="AI11" s="689">
        <v>1344.4566624748263</v>
      </c>
      <c r="AJ11" s="689">
        <v>77.753175620557059</v>
      </c>
      <c r="AK11" s="689">
        <v>664.0160354399909</v>
      </c>
      <c r="AL11" s="689">
        <v>1689.3669625198938</v>
      </c>
      <c r="AM11" s="689">
        <v>0</v>
      </c>
      <c r="AN11" s="690">
        <v>780.44947128502088</v>
      </c>
      <c r="AO11" s="737">
        <v>48909.331357383111</v>
      </c>
      <c r="AP11" s="718">
        <v>21.711021395133098</v>
      </c>
      <c r="AQ11" s="689">
        <v>31269.001361919418</v>
      </c>
      <c r="AR11" s="689">
        <v>0</v>
      </c>
      <c r="AS11" s="689">
        <v>0</v>
      </c>
      <c r="AT11" s="689">
        <v>0</v>
      </c>
      <c r="AU11" s="689">
        <v>-23.779398152538349</v>
      </c>
      <c r="AV11" s="690">
        <v>0</v>
      </c>
      <c r="AW11" s="737">
        <v>31266.932985162017</v>
      </c>
      <c r="AX11" s="737">
        <v>80176.264342545124</v>
      </c>
      <c r="AY11" s="730">
        <v>0</v>
      </c>
      <c r="AZ11" s="731">
        <v>494.2222628011861</v>
      </c>
      <c r="BA11" s="732">
        <v>494.2222628011861</v>
      </c>
      <c r="BB11" s="730">
        <v>-7182.8561076157739</v>
      </c>
      <c r="BC11" s="731">
        <v>-70467.052848039515</v>
      </c>
      <c r="BD11" s="732">
        <v>-77649.908955655279</v>
      </c>
      <c r="BE11" s="737">
        <v>3020.5776496910407</v>
      </c>
      <c r="BF11" s="220"/>
      <c r="BG11" s="752">
        <f>'37部門取引基本表'!BU11</f>
        <v>4.4031313021734068E-2</v>
      </c>
      <c r="BH11" s="752">
        <f>'37部門取引基本表'!BQ11</f>
        <v>0.21146298354506657</v>
      </c>
      <c r="BI11" s="752">
        <f>'37部門取引基本表'!BL11</f>
        <v>3.4341377919356326E-2</v>
      </c>
      <c r="BJ11" s="752">
        <f>計算元!AB15</f>
        <v>3.1510016182548006E-2</v>
      </c>
      <c r="BK11" s="227">
        <v>103.73079860280114</v>
      </c>
      <c r="BL11" s="228">
        <v>3.4341377919356326E-2</v>
      </c>
      <c r="BM11" s="229">
        <v>118.88573992044351</v>
      </c>
      <c r="BN11" s="229">
        <v>118.88573992044351</v>
      </c>
      <c r="BO11" s="230">
        <v>3.9358610738778298E-2</v>
      </c>
      <c r="BP11" s="229">
        <v>638.74036183321243</v>
      </c>
      <c r="BQ11" s="230">
        <v>0.21146298354506657</v>
      </c>
      <c r="BR11" s="229">
        <v>176.62125837480892</v>
      </c>
      <c r="BS11" s="229">
        <v>176.62125837480892</v>
      </c>
      <c r="BT11" s="336">
        <v>133</v>
      </c>
      <c r="BU11" s="231">
        <v>4.4031313021734068E-2</v>
      </c>
    </row>
    <row r="12" spans="2:73" s="222" customFormat="1" ht="18" customHeight="1">
      <c r="B12" s="687" t="s">
        <v>106</v>
      </c>
      <c r="C12" s="691" t="s">
        <v>107</v>
      </c>
      <c r="D12" s="689">
        <v>632.12679337835903</v>
      </c>
      <c r="E12" s="689">
        <v>6.884452032793825</v>
      </c>
      <c r="F12" s="689">
        <v>1647.102549228835</v>
      </c>
      <c r="G12" s="689">
        <v>364.36952089294402</v>
      </c>
      <c r="H12" s="689">
        <v>1316.241213975062</v>
      </c>
      <c r="I12" s="689">
        <v>218.11033989946873</v>
      </c>
      <c r="J12" s="689">
        <v>0.61526005743481171</v>
      </c>
      <c r="K12" s="689">
        <v>30035.233265913252</v>
      </c>
      <c r="L12" s="689">
        <v>72.809892800811554</v>
      </c>
      <c r="M12" s="689">
        <v>15.788882837543468</v>
      </c>
      <c r="N12" s="689">
        <v>234.9087010076048</v>
      </c>
      <c r="O12" s="689">
        <v>324.18210993490482</v>
      </c>
      <c r="P12" s="689">
        <v>677.04287422540949</v>
      </c>
      <c r="Q12" s="689">
        <v>1646.9975633632182</v>
      </c>
      <c r="R12" s="689">
        <v>1037.7810101015018</v>
      </c>
      <c r="S12" s="689">
        <v>1322.4906424848339</v>
      </c>
      <c r="T12" s="689">
        <v>2709.9044067184441</v>
      </c>
      <c r="U12" s="689">
        <v>879.15899227885836</v>
      </c>
      <c r="V12" s="689">
        <v>32366.374462352582</v>
      </c>
      <c r="W12" s="689">
        <v>3907.7558753468124</v>
      </c>
      <c r="X12" s="689">
        <v>4401.1521538751376</v>
      </c>
      <c r="Y12" s="689">
        <v>0</v>
      </c>
      <c r="Z12" s="689">
        <v>1191.9630735980859</v>
      </c>
      <c r="AA12" s="689">
        <v>330.62077533034801</v>
      </c>
      <c r="AB12" s="689">
        <v>3256.6904305721214</v>
      </c>
      <c r="AC12" s="689">
        <v>657.70261750291081</v>
      </c>
      <c r="AD12" s="689">
        <v>240.92924453521596</v>
      </c>
      <c r="AE12" s="689">
        <v>1391.4675188812826</v>
      </c>
      <c r="AF12" s="689">
        <v>255.49124220408606</v>
      </c>
      <c r="AG12" s="689">
        <v>362.53876374064657</v>
      </c>
      <c r="AH12" s="689">
        <v>466.05897930809761</v>
      </c>
      <c r="AI12" s="689">
        <v>1252.1994656460636</v>
      </c>
      <c r="AJ12" s="689">
        <v>173.97273045099638</v>
      </c>
      <c r="AK12" s="689">
        <v>3588.1768888110464</v>
      </c>
      <c r="AL12" s="689">
        <v>914.80651102020499</v>
      </c>
      <c r="AM12" s="689">
        <v>226.51885970688596</v>
      </c>
      <c r="AN12" s="690">
        <v>158.298713515358</v>
      </c>
      <c r="AO12" s="737">
        <v>98284.466777529131</v>
      </c>
      <c r="AP12" s="718">
        <v>2040.5137013843846</v>
      </c>
      <c r="AQ12" s="689">
        <v>5513.783895495244</v>
      </c>
      <c r="AR12" s="689">
        <v>23.055396183604895</v>
      </c>
      <c r="AS12" s="689">
        <v>0</v>
      </c>
      <c r="AT12" s="689">
        <v>-1.4717291968383488</v>
      </c>
      <c r="AU12" s="689">
        <v>-382.29955491388569</v>
      </c>
      <c r="AV12" s="690">
        <v>0</v>
      </c>
      <c r="AW12" s="737">
        <v>7193.5817089525099</v>
      </c>
      <c r="AX12" s="737">
        <v>105478.04848648164</v>
      </c>
      <c r="AY12" s="730">
        <v>14314.136883332341</v>
      </c>
      <c r="AZ12" s="731">
        <v>83738.153632298578</v>
      </c>
      <c r="BA12" s="732">
        <v>98052.290515630913</v>
      </c>
      <c r="BB12" s="730">
        <v>-6506.1452955408249</v>
      </c>
      <c r="BC12" s="731">
        <v>-72103.018114047911</v>
      </c>
      <c r="BD12" s="732">
        <v>-78609.163409588742</v>
      </c>
      <c r="BE12" s="737">
        <v>124921.17559252381</v>
      </c>
      <c r="BF12" s="220"/>
      <c r="BG12" s="752">
        <f>'37部門取引基本表'!BU12</f>
        <v>4.052955774699743E-2</v>
      </c>
      <c r="BH12" s="752">
        <f>'37部門取引基本表'!BQ12</f>
        <v>0.33947152181363471</v>
      </c>
      <c r="BI12" s="752">
        <f>'37部門取引基本表'!BL12</f>
        <v>0.20562043894358509</v>
      </c>
      <c r="BJ12" s="752">
        <f>計算元!AB16</f>
        <v>0.25473437802877519</v>
      </c>
      <c r="BK12" s="227">
        <v>25686.346958683414</v>
      </c>
      <c r="BL12" s="228">
        <v>0.20562043894358509</v>
      </c>
      <c r="BM12" s="229">
        <v>-76.963098798633496</v>
      </c>
      <c r="BN12" s="229">
        <v>0</v>
      </c>
      <c r="BO12" s="230">
        <v>0</v>
      </c>
      <c r="BP12" s="229">
        <v>42407.181585142338</v>
      </c>
      <c r="BQ12" s="230">
        <v>0.33947152181363471</v>
      </c>
      <c r="BR12" s="229">
        <v>4202.8521841406582</v>
      </c>
      <c r="BS12" s="229">
        <v>4202.8521841406582</v>
      </c>
      <c r="BT12" s="336">
        <v>5063</v>
      </c>
      <c r="BU12" s="231">
        <v>4.052955774699743E-2</v>
      </c>
    </row>
    <row r="13" spans="2:73" s="222" customFormat="1" ht="18" customHeight="1">
      <c r="B13" s="687" t="s">
        <v>108</v>
      </c>
      <c r="C13" s="688" t="s">
        <v>22</v>
      </c>
      <c r="D13" s="689">
        <v>149.06857193756878</v>
      </c>
      <c r="E13" s="689">
        <v>0</v>
      </c>
      <c r="F13" s="689">
        <v>111.22406748168606</v>
      </c>
      <c r="G13" s="689">
        <v>23.543061012991608</v>
      </c>
      <c r="H13" s="689">
        <v>238.1680302520497</v>
      </c>
      <c r="I13" s="689">
        <v>83.913198235495173</v>
      </c>
      <c r="J13" s="689">
        <v>8.0926293011585759</v>
      </c>
      <c r="K13" s="689">
        <v>429.05058298201971</v>
      </c>
      <c r="L13" s="689">
        <v>1400.0098460242348</v>
      </c>
      <c r="M13" s="689">
        <v>125.64929200640331</v>
      </c>
      <c r="N13" s="689">
        <v>202.81298109403647</v>
      </c>
      <c r="O13" s="689">
        <v>252.43508385869151</v>
      </c>
      <c r="P13" s="689">
        <v>198.65250114932368</v>
      </c>
      <c r="Q13" s="689">
        <v>730.06701735624802</v>
      </c>
      <c r="R13" s="689">
        <v>156.57950453376847</v>
      </c>
      <c r="S13" s="689">
        <v>3146.2078169883976</v>
      </c>
      <c r="T13" s="689">
        <v>667.10797287343291</v>
      </c>
      <c r="U13" s="689">
        <v>513.42970354344573</v>
      </c>
      <c r="V13" s="689">
        <v>1514.3381608031309</v>
      </c>
      <c r="W13" s="689">
        <v>445.83411637708332</v>
      </c>
      <c r="X13" s="689">
        <v>16940.787286563529</v>
      </c>
      <c r="Y13" s="689">
        <v>1.6479352440660844</v>
      </c>
      <c r="Z13" s="689">
        <v>140.47737254447918</v>
      </c>
      <c r="AA13" s="689">
        <v>11.908615604315852</v>
      </c>
      <c r="AB13" s="689">
        <v>118.3368128515847</v>
      </c>
      <c r="AC13" s="689">
        <v>2.0972659996904044</v>
      </c>
      <c r="AD13" s="689">
        <v>31.150150342569571</v>
      </c>
      <c r="AE13" s="689">
        <v>3.8694359346873437</v>
      </c>
      <c r="AF13" s="689">
        <v>0.20029731520048363</v>
      </c>
      <c r="AG13" s="689">
        <v>33.226166525037563</v>
      </c>
      <c r="AH13" s="689">
        <v>371.08475553769443</v>
      </c>
      <c r="AI13" s="689">
        <v>547.31114435941959</v>
      </c>
      <c r="AJ13" s="689">
        <v>10.205104300198112</v>
      </c>
      <c r="AK13" s="689">
        <v>273.23585068004672</v>
      </c>
      <c r="AL13" s="689">
        <v>460.20262696090379</v>
      </c>
      <c r="AM13" s="689">
        <v>23.927253740836978</v>
      </c>
      <c r="AN13" s="690">
        <v>189.59031967537064</v>
      </c>
      <c r="AO13" s="737">
        <v>29555.44253199079</v>
      </c>
      <c r="AP13" s="718">
        <v>321.0987512502839</v>
      </c>
      <c r="AQ13" s="689">
        <v>832.55086947397876</v>
      </c>
      <c r="AR13" s="689">
        <v>0</v>
      </c>
      <c r="AS13" s="689">
        <v>0</v>
      </c>
      <c r="AT13" s="689">
        <v>0</v>
      </c>
      <c r="AU13" s="689">
        <v>-223.61780185752406</v>
      </c>
      <c r="AV13" s="690">
        <v>0</v>
      </c>
      <c r="AW13" s="737">
        <v>930.03181886673872</v>
      </c>
      <c r="AX13" s="737">
        <v>30485.47435085753</v>
      </c>
      <c r="AY13" s="730">
        <v>364.68656211110238</v>
      </c>
      <c r="AZ13" s="731">
        <v>11029.516916086484</v>
      </c>
      <c r="BA13" s="732">
        <v>11394.203478197587</v>
      </c>
      <c r="BB13" s="730">
        <v>-1431.5687661632473</v>
      </c>
      <c r="BC13" s="731">
        <v>-23134.463995780934</v>
      </c>
      <c r="BD13" s="732">
        <v>-24566.032761944178</v>
      </c>
      <c r="BE13" s="737">
        <v>17313.645067110934</v>
      </c>
      <c r="BF13" s="220"/>
      <c r="BG13" s="752">
        <f>'37部門取引基本表'!BU13</f>
        <v>5.7931186420432206E-2</v>
      </c>
      <c r="BH13" s="752">
        <f>'37部門取引基本表'!BQ13</f>
        <v>0.5276886321311498</v>
      </c>
      <c r="BI13" s="752">
        <f>'37部門取引基本表'!BL13</f>
        <v>0.23386355088044711</v>
      </c>
      <c r="BJ13" s="752">
        <f>計算元!AB17</f>
        <v>0.19417252691516163</v>
      </c>
      <c r="BK13" s="227">
        <v>4049.0305140782998</v>
      </c>
      <c r="BL13" s="228">
        <v>0.23386355088044711</v>
      </c>
      <c r="BM13" s="229">
        <v>2303.3640689599551</v>
      </c>
      <c r="BN13" s="229">
        <v>2303.3640689599551</v>
      </c>
      <c r="BO13" s="230">
        <v>0.13303750077073223</v>
      </c>
      <c r="BP13" s="229">
        <v>9136.213682667998</v>
      </c>
      <c r="BQ13" s="230">
        <v>0.5276886321311498</v>
      </c>
      <c r="BR13" s="229">
        <v>610.9570169412558</v>
      </c>
      <c r="BS13" s="229">
        <v>610.9570169412558</v>
      </c>
      <c r="BT13" s="336">
        <v>1003</v>
      </c>
      <c r="BU13" s="231">
        <v>5.7931186420432206E-2</v>
      </c>
    </row>
    <row r="14" spans="2:73" s="222" customFormat="1" ht="18" customHeight="1">
      <c r="B14" s="687" t="s">
        <v>109</v>
      </c>
      <c r="C14" s="688" t="s">
        <v>23</v>
      </c>
      <c r="D14" s="689">
        <v>3.309666314135117</v>
      </c>
      <c r="E14" s="689">
        <v>1.9888416983626609</v>
      </c>
      <c r="F14" s="689">
        <v>0</v>
      </c>
      <c r="G14" s="689">
        <v>7.022609541262411</v>
      </c>
      <c r="H14" s="689">
        <v>872.85263376088426</v>
      </c>
      <c r="I14" s="689">
        <v>0.35860121731604527</v>
      </c>
      <c r="J14" s="689">
        <v>0</v>
      </c>
      <c r="K14" s="689">
        <v>262.27933853874725</v>
      </c>
      <c r="L14" s="689">
        <v>166.12941801635051</v>
      </c>
      <c r="M14" s="689">
        <v>13932.286951973454</v>
      </c>
      <c r="N14" s="689">
        <v>32.507602108107257</v>
      </c>
      <c r="O14" s="689">
        <v>14645.71294149919</v>
      </c>
      <c r="P14" s="689">
        <v>2831.8633022419344</v>
      </c>
      <c r="Q14" s="689">
        <v>14449.824213975649</v>
      </c>
      <c r="R14" s="689">
        <v>393.13373762992893</v>
      </c>
      <c r="S14" s="689">
        <v>589.67667990632185</v>
      </c>
      <c r="T14" s="689">
        <v>3051.8650026454829</v>
      </c>
      <c r="U14" s="689">
        <v>204.24552665017148</v>
      </c>
      <c r="V14" s="689">
        <v>41783.791542974235</v>
      </c>
      <c r="W14" s="689">
        <v>374.19233268823666</v>
      </c>
      <c r="X14" s="689">
        <v>7727.1816430896943</v>
      </c>
      <c r="Y14" s="689">
        <v>0</v>
      </c>
      <c r="Z14" s="689">
        <v>0.83783721199490568</v>
      </c>
      <c r="AA14" s="689">
        <v>0</v>
      </c>
      <c r="AB14" s="689">
        <v>0</v>
      </c>
      <c r="AC14" s="689">
        <v>0</v>
      </c>
      <c r="AD14" s="689">
        <v>0</v>
      </c>
      <c r="AE14" s="689">
        <v>313.61750391477392</v>
      </c>
      <c r="AF14" s="689">
        <v>0</v>
      </c>
      <c r="AG14" s="689">
        <v>6.4879496764866253</v>
      </c>
      <c r="AH14" s="689">
        <v>0</v>
      </c>
      <c r="AI14" s="689">
        <v>2.0368719999167171</v>
      </c>
      <c r="AJ14" s="689">
        <v>0.16198578254282717</v>
      </c>
      <c r="AK14" s="689">
        <v>38.876717403985396</v>
      </c>
      <c r="AL14" s="689">
        <v>9.2193121683948949</v>
      </c>
      <c r="AM14" s="689">
        <v>0.11286440443791029</v>
      </c>
      <c r="AN14" s="690">
        <v>198.29172887494633</v>
      </c>
      <c r="AO14" s="737">
        <v>101899.86535790695</v>
      </c>
      <c r="AP14" s="718">
        <v>96.373675987215506</v>
      </c>
      <c r="AQ14" s="689">
        <v>-212.62600797425853</v>
      </c>
      <c r="AR14" s="689">
        <v>0</v>
      </c>
      <c r="AS14" s="689">
        <v>-93.848947653743494</v>
      </c>
      <c r="AT14" s="689">
        <v>-374.62197737703428</v>
      </c>
      <c r="AU14" s="689">
        <v>-143.43854911242684</v>
      </c>
      <c r="AV14" s="690">
        <v>0</v>
      </c>
      <c r="AW14" s="737">
        <v>-728.16180613024767</v>
      </c>
      <c r="AX14" s="737">
        <v>101171.70355177671</v>
      </c>
      <c r="AY14" s="730">
        <v>388.73302075783783</v>
      </c>
      <c r="AZ14" s="731">
        <v>9461.7299277484417</v>
      </c>
      <c r="BA14" s="732">
        <v>9850.4629485062815</v>
      </c>
      <c r="BB14" s="730">
        <v>-2885.2566973486842</v>
      </c>
      <c r="BC14" s="731">
        <v>-79729.583227213298</v>
      </c>
      <c r="BD14" s="732">
        <v>-82614.83992456198</v>
      </c>
      <c r="BE14" s="737">
        <v>28407.326575721014</v>
      </c>
      <c r="BF14" s="220"/>
      <c r="BG14" s="752">
        <f>'37部門取引基本表'!BU14</f>
        <v>2.4923147840497907E-2</v>
      </c>
      <c r="BH14" s="752">
        <f>'37部門取引基本表'!BQ14</f>
        <v>0.28805060510285663</v>
      </c>
      <c r="BI14" s="752">
        <f>'37部門取引基本表'!BL14</f>
        <v>0.11378716850369004</v>
      </c>
      <c r="BJ14" s="752">
        <f>計算元!AB18</f>
        <v>0.18341950343573954</v>
      </c>
      <c r="BK14" s="227">
        <v>3232.3892558109192</v>
      </c>
      <c r="BL14" s="228">
        <v>0.11378716850369004</v>
      </c>
      <c r="BM14" s="229">
        <v>3404.4222805693403</v>
      </c>
      <c r="BN14" s="229">
        <v>3404.4222805693403</v>
      </c>
      <c r="BO14" s="230">
        <v>0.11984310707643321</v>
      </c>
      <c r="BP14" s="229">
        <v>8182.747609490898</v>
      </c>
      <c r="BQ14" s="230">
        <v>0.28805060510285663</v>
      </c>
      <c r="BR14" s="229">
        <v>666.08369666137992</v>
      </c>
      <c r="BS14" s="229">
        <v>666.08369666137992</v>
      </c>
      <c r="BT14" s="336">
        <v>708</v>
      </c>
      <c r="BU14" s="231">
        <v>2.4923147840497907E-2</v>
      </c>
    </row>
    <row r="15" spans="2:73" s="222" customFormat="1" ht="18" customHeight="1">
      <c r="B15" s="687" t="s">
        <v>110</v>
      </c>
      <c r="C15" s="688" t="s">
        <v>24</v>
      </c>
      <c r="D15" s="689">
        <v>0</v>
      </c>
      <c r="E15" s="689">
        <v>0</v>
      </c>
      <c r="F15" s="689">
        <v>114.54239528410875</v>
      </c>
      <c r="G15" s="689">
        <v>0.3600529236442635</v>
      </c>
      <c r="H15" s="689">
        <v>221.20580264422065</v>
      </c>
      <c r="I15" s="689">
        <v>52.636587008734352</v>
      </c>
      <c r="J15" s="689">
        <v>0</v>
      </c>
      <c r="K15" s="689">
        <v>311.31352835551468</v>
      </c>
      <c r="L15" s="689">
        <v>109.72871690304282</v>
      </c>
      <c r="M15" s="689">
        <v>14.003651094774717</v>
      </c>
      <c r="N15" s="689">
        <v>8505.2254146050964</v>
      </c>
      <c r="O15" s="689">
        <v>4278.6926450532483</v>
      </c>
      <c r="P15" s="689">
        <v>1488.0297271078027</v>
      </c>
      <c r="Q15" s="689">
        <v>3055.9256413493399</v>
      </c>
      <c r="R15" s="689">
        <v>1148.9072516393783</v>
      </c>
      <c r="S15" s="689">
        <v>4295.5804413543719</v>
      </c>
      <c r="T15" s="689">
        <v>4779.2142757811489</v>
      </c>
      <c r="U15" s="689">
        <v>1075.0474386658243</v>
      </c>
      <c r="V15" s="689">
        <v>29463.735146212901</v>
      </c>
      <c r="W15" s="689">
        <v>1056.9877904665211</v>
      </c>
      <c r="X15" s="689">
        <v>3084.1105595543513</v>
      </c>
      <c r="Y15" s="689">
        <v>14.941279546199164</v>
      </c>
      <c r="Z15" s="689">
        <v>8.0990930492840878</v>
      </c>
      <c r="AA15" s="689">
        <v>0.15669231058310332</v>
      </c>
      <c r="AB15" s="689">
        <v>6.9008508574358247</v>
      </c>
      <c r="AC15" s="689">
        <v>0</v>
      </c>
      <c r="AD15" s="689">
        <v>0</v>
      </c>
      <c r="AE15" s="689">
        <v>4.8122261069327532</v>
      </c>
      <c r="AF15" s="689">
        <v>1.4020812064033856</v>
      </c>
      <c r="AG15" s="689">
        <v>39.714116201524192</v>
      </c>
      <c r="AH15" s="689">
        <v>11.257293762577728</v>
      </c>
      <c r="AI15" s="689">
        <v>670.14630400678368</v>
      </c>
      <c r="AJ15" s="689">
        <v>4.8595734762848153</v>
      </c>
      <c r="AK15" s="689">
        <v>119.93936524253246</v>
      </c>
      <c r="AL15" s="689">
        <v>122.74076722392974</v>
      </c>
      <c r="AM15" s="689">
        <v>4.5145761775164113</v>
      </c>
      <c r="AN15" s="690">
        <v>153.44600453867156</v>
      </c>
      <c r="AO15" s="737">
        <v>64218.1772897107</v>
      </c>
      <c r="AP15" s="718">
        <v>208.5393740635823</v>
      </c>
      <c r="AQ15" s="689">
        <v>1038.471479434807</v>
      </c>
      <c r="AR15" s="689">
        <v>0</v>
      </c>
      <c r="AS15" s="689">
        <v>0</v>
      </c>
      <c r="AT15" s="689">
        <v>292.20514235408683</v>
      </c>
      <c r="AU15" s="689">
        <v>-1014.4352224688635</v>
      </c>
      <c r="AV15" s="690">
        <v>0</v>
      </c>
      <c r="AW15" s="737">
        <v>524.78077338361277</v>
      </c>
      <c r="AX15" s="737">
        <v>64742.958063094309</v>
      </c>
      <c r="AY15" s="730">
        <v>358.09059667460099</v>
      </c>
      <c r="AZ15" s="731">
        <v>14196.229553199819</v>
      </c>
      <c r="BA15" s="732">
        <v>14554.32014987442</v>
      </c>
      <c r="BB15" s="730">
        <v>-4976.2265324800965</v>
      </c>
      <c r="BC15" s="731">
        <v>-57134.602113094661</v>
      </c>
      <c r="BD15" s="732">
        <v>-62110.828645574758</v>
      </c>
      <c r="BE15" s="737">
        <v>17186.449567393978</v>
      </c>
      <c r="BF15" s="220"/>
      <c r="BG15" s="752">
        <f>'37部門取引基本表'!BU15</f>
        <v>0.11375240664651375</v>
      </c>
      <c r="BH15" s="752">
        <f>'37部門取引基本表'!BQ15</f>
        <v>0.26452151645975325</v>
      </c>
      <c r="BI15" s="752">
        <f>'37部門取引基本表'!BL15</f>
        <v>0.14220272273673998</v>
      </c>
      <c r="BJ15" s="752">
        <f>計算元!AB19</f>
        <v>4.0655068848637566E-2</v>
      </c>
      <c r="BK15" s="227">
        <v>2443.9599226610908</v>
      </c>
      <c r="BL15" s="228">
        <v>0.14220272273673998</v>
      </c>
      <c r="BM15" s="229">
        <v>573.91905085312396</v>
      </c>
      <c r="BN15" s="229">
        <v>573.91905085312396</v>
      </c>
      <c r="BO15" s="230">
        <v>3.3393694759501664E-2</v>
      </c>
      <c r="BP15" s="229">
        <v>4546.1857021261258</v>
      </c>
      <c r="BQ15" s="230">
        <v>0.26452151645975325</v>
      </c>
      <c r="BR15" s="229">
        <v>143.36633283916953</v>
      </c>
      <c r="BS15" s="229">
        <v>143.36633283916953</v>
      </c>
      <c r="BT15" s="336">
        <v>1955</v>
      </c>
      <c r="BU15" s="231">
        <v>0.11375240664651375</v>
      </c>
    </row>
    <row r="16" spans="2:73" s="222" customFormat="1" ht="18" customHeight="1">
      <c r="B16" s="687" t="s">
        <v>111</v>
      </c>
      <c r="C16" s="688" t="s">
        <v>25</v>
      </c>
      <c r="D16" s="689">
        <v>87.797763847001875</v>
      </c>
      <c r="E16" s="689">
        <v>45.743359062341192</v>
      </c>
      <c r="F16" s="689">
        <v>500.91508050041074</v>
      </c>
      <c r="G16" s="689">
        <v>38.582369461036336</v>
      </c>
      <c r="H16" s="689">
        <v>1063.7891542679204</v>
      </c>
      <c r="I16" s="689">
        <v>88.256869902446923</v>
      </c>
      <c r="J16" s="689">
        <v>3.0128104093636949</v>
      </c>
      <c r="K16" s="689">
        <v>762.45544938058902</v>
      </c>
      <c r="L16" s="689">
        <v>159.06719382777351</v>
      </c>
      <c r="M16" s="689">
        <v>96.240396016596407</v>
      </c>
      <c r="N16" s="689">
        <v>45.04210542500622</v>
      </c>
      <c r="O16" s="689">
        <v>5180.2525222704544</v>
      </c>
      <c r="P16" s="689">
        <v>1026.0162023168152</v>
      </c>
      <c r="Q16" s="689">
        <v>4607.9629043655141</v>
      </c>
      <c r="R16" s="689">
        <v>554.39829820486523</v>
      </c>
      <c r="S16" s="689">
        <v>1829.0248651636496</v>
      </c>
      <c r="T16" s="689">
        <v>1990.8519785793214</v>
      </c>
      <c r="U16" s="689">
        <v>830.41336501656281</v>
      </c>
      <c r="V16" s="689">
        <v>9358.48980058915</v>
      </c>
      <c r="W16" s="689">
        <v>908.88863503947789</v>
      </c>
      <c r="X16" s="689">
        <v>31083.32576518982</v>
      </c>
      <c r="Y16" s="689">
        <v>14.391967798177138</v>
      </c>
      <c r="Z16" s="689">
        <v>25.135116359847171</v>
      </c>
      <c r="AA16" s="689">
        <v>3.7606154539944794</v>
      </c>
      <c r="AB16" s="689">
        <v>1425.6646697324827</v>
      </c>
      <c r="AC16" s="689">
        <v>26.215824996130053</v>
      </c>
      <c r="AD16" s="689">
        <v>136.13358328235506</v>
      </c>
      <c r="AE16" s="689">
        <v>815.86456439101062</v>
      </c>
      <c r="AF16" s="689">
        <v>50.388326825579817</v>
      </c>
      <c r="AG16" s="689">
        <v>857.98219358144331</v>
      </c>
      <c r="AH16" s="689">
        <v>39.480794713051644</v>
      </c>
      <c r="AI16" s="689">
        <v>225.7320735760843</v>
      </c>
      <c r="AJ16" s="689">
        <v>54.265237151847103</v>
      </c>
      <c r="AK16" s="689">
        <v>335.54623999800992</v>
      </c>
      <c r="AL16" s="689">
        <v>879.18534319780338</v>
      </c>
      <c r="AM16" s="689">
        <v>1.8058304710065647</v>
      </c>
      <c r="AN16" s="690">
        <v>234.43604401164541</v>
      </c>
      <c r="AO16" s="737">
        <v>65386.515314376607</v>
      </c>
      <c r="AP16" s="718">
        <v>1242.2024194769795</v>
      </c>
      <c r="AQ16" s="689">
        <v>1717.6634072467825</v>
      </c>
      <c r="AR16" s="689">
        <v>3.8029519478111165</v>
      </c>
      <c r="AS16" s="689">
        <v>61.721516493750322</v>
      </c>
      <c r="AT16" s="689">
        <v>991.81168510569819</v>
      </c>
      <c r="AU16" s="689">
        <v>21.797781639826823</v>
      </c>
      <c r="AV16" s="690">
        <v>0</v>
      </c>
      <c r="AW16" s="737">
        <v>4038.9997619108485</v>
      </c>
      <c r="AX16" s="737">
        <v>69425.515076287455</v>
      </c>
      <c r="AY16" s="730">
        <v>10622.498353392797</v>
      </c>
      <c r="AZ16" s="731">
        <v>47411.515860189509</v>
      </c>
      <c r="BA16" s="732">
        <v>58034.014213582304</v>
      </c>
      <c r="BB16" s="730">
        <v>-3417.1419544553346</v>
      </c>
      <c r="BC16" s="731">
        <v>-47016.217313597881</v>
      </c>
      <c r="BD16" s="732">
        <v>-50433.359268053217</v>
      </c>
      <c r="BE16" s="737">
        <v>77026.170021816535</v>
      </c>
      <c r="BF16" s="220"/>
      <c r="BG16" s="752">
        <f>'37部門取引基本表'!BU16</f>
        <v>8.3036713342860308E-2</v>
      </c>
      <c r="BH16" s="752">
        <f>'37部門取引基本表'!BQ16</f>
        <v>0.51163480733191558</v>
      </c>
      <c r="BI16" s="752">
        <f>'37部門取引基本表'!BL16</f>
        <v>0.33763188434014074</v>
      </c>
      <c r="BJ16" s="752">
        <f>計算元!AB20</f>
        <v>0.27356161185646111</v>
      </c>
      <c r="BK16" s="227">
        <v>26006.490927969975</v>
      </c>
      <c r="BL16" s="228">
        <v>0.33763188434014074</v>
      </c>
      <c r="BM16" s="229">
        <v>2255.0583810117141</v>
      </c>
      <c r="BN16" s="229">
        <v>2255.0583810117141</v>
      </c>
      <c r="BO16" s="230">
        <v>2.9276522256955029E-2</v>
      </c>
      <c r="BP16" s="229">
        <v>39409.269658627476</v>
      </c>
      <c r="BQ16" s="230">
        <v>0.51163480733191558</v>
      </c>
      <c r="BR16" s="229">
        <v>2436.5635544555435</v>
      </c>
      <c r="BS16" s="229">
        <v>2436.5635544555435</v>
      </c>
      <c r="BT16" s="336">
        <v>6396</v>
      </c>
      <c r="BU16" s="231">
        <v>8.3036713342860308E-2</v>
      </c>
    </row>
    <row r="17" spans="2:73" s="222" customFormat="1" ht="18" customHeight="1">
      <c r="B17" s="687" t="s">
        <v>112</v>
      </c>
      <c r="C17" s="688" t="s">
        <v>52</v>
      </c>
      <c r="D17" s="689">
        <v>0</v>
      </c>
      <c r="E17" s="689">
        <v>5.8135372721370082</v>
      </c>
      <c r="F17" s="689">
        <v>0</v>
      </c>
      <c r="G17" s="689">
        <v>0</v>
      </c>
      <c r="H17" s="689">
        <v>99.834784689422364</v>
      </c>
      <c r="I17" s="689">
        <v>0.1673301059873894</v>
      </c>
      <c r="J17" s="689">
        <v>0</v>
      </c>
      <c r="K17" s="689">
        <v>54.961083525766284</v>
      </c>
      <c r="L17" s="689">
        <v>15.129453277845304</v>
      </c>
      <c r="M17" s="689">
        <v>14.879521421810919</v>
      </c>
      <c r="N17" s="689">
        <v>0.282088683334277</v>
      </c>
      <c r="O17" s="689">
        <v>74.084895521009884</v>
      </c>
      <c r="P17" s="689">
        <v>5108.1786413166074</v>
      </c>
      <c r="Q17" s="689">
        <v>6147.0076111973849</v>
      </c>
      <c r="R17" s="689">
        <v>174.82656490463282</v>
      </c>
      <c r="S17" s="689">
        <v>175.52037169499488</v>
      </c>
      <c r="T17" s="689">
        <v>826.05565827578357</v>
      </c>
      <c r="U17" s="689">
        <v>43.179568110368734</v>
      </c>
      <c r="V17" s="689">
        <v>8835.1344805620538</v>
      </c>
      <c r="W17" s="689">
        <v>37.113966874616871</v>
      </c>
      <c r="X17" s="689">
        <v>1945.446069170943</v>
      </c>
      <c r="Y17" s="689">
        <v>0</v>
      </c>
      <c r="Z17" s="689">
        <v>324.80155918335845</v>
      </c>
      <c r="AA17" s="689">
        <v>0</v>
      </c>
      <c r="AB17" s="689">
        <v>2.3002836191452749</v>
      </c>
      <c r="AC17" s="689">
        <v>0</v>
      </c>
      <c r="AD17" s="689">
        <v>0</v>
      </c>
      <c r="AE17" s="689">
        <v>44.147499900469697</v>
      </c>
      <c r="AF17" s="689">
        <v>0</v>
      </c>
      <c r="AG17" s="689">
        <v>64.879496764866246</v>
      </c>
      <c r="AH17" s="689">
        <v>0</v>
      </c>
      <c r="AI17" s="689">
        <v>0</v>
      </c>
      <c r="AJ17" s="689">
        <v>0</v>
      </c>
      <c r="AK17" s="689">
        <v>2074.5899191269959</v>
      </c>
      <c r="AL17" s="689">
        <v>2.7089304784019168</v>
      </c>
      <c r="AM17" s="689">
        <v>0</v>
      </c>
      <c r="AN17" s="690">
        <v>0</v>
      </c>
      <c r="AO17" s="737">
        <v>26071.043315677933</v>
      </c>
      <c r="AP17" s="718">
        <v>513.41859904008356</v>
      </c>
      <c r="AQ17" s="689">
        <v>81.762595131505321</v>
      </c>
      <c r="AR17" s="689">
        <v>0</v>
      </c>
      <c r="AS17" s="689">
        <v>525.55410686096354</v>
      </c>
      <c r="AT17" s="689">
        <v>9513.7927026164816</v>
      </c>
      <c r="AU17" s="689">
        <v>512.32408455564985</v>
      </c>
      <c r="AV17" s="690">
        <v>0</v>
      </c>
      <c r="AW17" s="737">
        <v>11146.852088204683</v>
      </c>
      <c r="AX17" s="737">
        <v>37217.89540388262</v>
      </c>
      <c r="AY17" s="730">
        <v>1954.077000976177</v>
      </c>
      <c r="AZ17" s="731">
        <v>28915.948970263158</v>
      </c>
      <c r="BA17" s="732">
        <v>30870.025971239334</v>
      </c>
      <c r="BB17" s="730">
        <v>-6721.8933004946639</v>
      </c>
      <c r="BC17" s="731">
        <v>-29688.8961107045</v>
      </c>
      <c r="BD17" s="732">
        <v>-36410.789411199163</v>
      </c>
      <c r="BE17" s="737">
        <v>31677.131963922788</v>
      </c>
      <c r="BF17" s="220"/>
      <c r="BG17" s="752">
        <f>'37部門取引基本表'!BU17</f>
        <v>6.3200166046600614E-2</v>
      </c>
      <c r="BH17" s="752">
        <f>'37部門取引基本表'!BQ17</f>
        <v>0.40302886568678725</v>
      </c>
      <c r="BI17" s="752">
        <f>'37部門取引基本表'!BL17</f>
        <v>0.1839812836667529</v>
      </c>
      <c r="BJ17" s="752">
        <f>計算元!AB21</f>
        <v>2.1685965418647979E-2</v>
      </c>
      <c r="BK17" s="227">
        <v>5827.9994016036435</v>
      </c>
      <c r="BL17" s="228">
        <v>0.1839812836667529</v>
      </c>
      <c r="BM17" s="229">
        <v>2917.9068695445167</v>
      </c>
      <c r="BN17" s="229">
        <v>2917.9068695445167</v>
      </c>
      <c r="BO17" s="230">
        <v>9.2113985346518504E-2</v>
      </c>
      <c r="BP17" s="229">
        <v>12766.798563630473</v>
      </c>
      <c r="BQ17" s="230">
        <v>0.40302886568678725</v>
      </c>
      <c r="BR17" s="229">
        <v>280.9282036414275</v>
      </c>
      <c r="BS17" s="229">
        <v>280.9282036414275</v>
      </c>
      <c r="BT17" s="336">
        <v>2002</v>
      </c>
      <c r="BU17" s="231">
        <v>6.3200166046600614E-2</v>
      </c>
    </row>
    <row r="18" spans="2:73" s="222" customFormat="1" ht="18" customHeight="1">
      <c r="B18" s="687" t="s">
        <v>113</v>
      </c>
      <c r="C18" s="688" t="s">
        <v>83</v>
      </c>
      <c r="D18" s="689">
        <v>0.6544420159823654</v>
      </c>
      <c r="E18" s="689">
        <v>4.7426225114801905</v>
      </c>
      <c r="F18" s="689">
        <v>0</v>
      </c>
      <c r="G18" s="689">
        <v>0</v>
      </c>
      <c r="H18" s="689">
        <v>8.9456859173020913</v>
      </c>
      <c r="I18" s="689">
        <v>0</v>
      </c>
      <c r="J18" s="689">
        <v>0</v>
      </c>
      <c r="K18" s="689">
        <v>365.66700689196693</v>
      </c>
      <c r="L18" s="689">
        <v>18.775542185190432</v>
      </c>
      <c r="M18" s="689">
        <v>21.950376964557659</v>
      </c>
      <c r="N18" s="689">
        <v>2.2599405807914348</v>
      </c>
      <c r="O18" s="689">
        <v>45.810478202537944</v>
      </c>
      <c r="P18" s="689">
        <v>150.85340737411781</v>
      </c>
      <c r="Q18" s="689">
        <v>18475.032760074599</v>
      </c>
      <c r="R18" s="689">
        <v>24.000637965281051</v>
      </c>
      <c r="S18" s="689">
        <v>193.3603957452388</v>
      </c>
      <c r="T18" s="689">
        <v>175.41344220745634</v>
      </c>
      <c r="U18" s="689">
        <v>41.227934613149081</v>
      </c>
      <c r="V18" s="689">
        <v>851.02801739897677</v>
      </c>
      <c r="W18" s="689">
        <v>11.246656628671778</v>
      </c>
      <c r="X18" s="689">
        <v>20.31319113902202</v>
      </c>
      <c r="Y18" s="689">
        <v>0</v>
      </c>
      <c r="Z18" s="689">
        <v>7.8198139786191199</v>
      </c>
      <c r="AA18" s="689">
        <v>0</v>
      </c>
      <c r="AB18" s="689">
        <v>1.5335224127635163</v>
      </c>
      <c r="AC18" s="689">
        <v>0</v>
      </c>
      <c r="AD18" s="689">
        <v>0</v>
      </c>
      <c r="AE18" s="689">
        <v>18.725179143441583</v>
      </c>
      <c r="AF18" s="689">
        <v>0.29879922859397307</v>
      </c>
      <c r="AG18" s="689">
        <v>2.9490680347666474</v>
      </c>
      <c r="AH18" s="689">
        <v>0</v>
      </c>
      <c r="AI18" s="689">
        <v>0</v>
      </c>
      <c r="AJ18" s="689">
        <v>0</v>
      </c>
      <c r="AK18" s="689">
        <v>3033.2677518803362</v>
      </c>
      <c r="AL18" s="689">
        <v>3.1432479619268392</v>
      </c>
      <c r="AM18" s="689">
        <v>0</v>
      </c>
      <c r="AN18" s="690">
        <v>0</v>
      </c>
      <c r="AO18" s="737">
        <v>23479.01992105677</v>
      </c>
      <c r="AP18" s="718">
        <v>2930.3750502748935</v>
      </c>
      <c r="AQ18" s="689">
        <v>48.019301902630112</v>
      </c>
      <c r="AR18" s="689">
        <v>0</v>
      </c>
      <c r="AS18" s="689">
        <v>333.25012823304746</v>
      </c>
      <c r="AT18" s="689">
        <v>19068.258648491043</v>
      </c>
      <c r="AU18" s="689">
        <v>893.55661519346017</v>
      </c>
      <c r="AV18" s="690">
        <v>0</v>
      </c>
      <c r="AW18" s="737">
        <v>23273.459744095075</v>
      </c>
      <c r="AX18" s="737">
        <v>46752.479665151841</v>
      </c>
      <c r="AY18" s="730">
        <v>42912.013319267171</v>
      </c>
      <c r="AZ18" s="731">
        <v>92764.637953808648</v>
      </c>
      <c r="BA18" s="732">
        <v>135676.65127307581</v>
      </c>
      <c r="BB18" s="730">
        <v>-2312.0694426286409</v>
      </c>
      <c r="BC18" s="731">
        <v>-22985.687509753589</v>
      </c>
      <c r="BD18" s="732">
        <v>-25297.756952382231</v>
      </c>
      <c r="BE18" s="737">
        <v>157131.37398584542</v>
      </c>
      <c r="BF18" s="220"/>
      <c r="BG18" s="752">
        <f>'37部門取引基本表'!BU18</f>
        <v>5.1008272865494073E-2</v>
      </c>
      <c r="BH18" s="752">
        <f>'37部門取引基本表'!BQ18</f>
        <v>0.50964194550395658</v>
      </c>
      <c r="BI18" s="752">
        <f>'37部門取引基本表'!BL18</f>
        <v>0.29850291591362188</v>
      </c>
      <c r="BJ18" s="752">
        <f>計算元!AB22</f>
        <v>0.45890020949544286</v>
      </c>
      <c r="BK18" s="227">
        <v>46904.173316288689</v>
      </c>
      <c r="BL18" s="228">
        <v>0.29850291591362188</v>
      </c>
      <c r="BM18" s="229">
        <v>12121.755526280383</v>
      </c>
      <c r="BN18" s="229">
        <v>12121.755526280383</v>
      </c>
      <c r="BO18" s="230">
        <v>7.7144081533789211E-2</v>
      </c>
      <c r="BP18" s="229">
        <v>80080.739137856057</v>
      </c>
      <c r="BQ18" s="230">
        <v>0.50964194550395658</v>
      </c>
      <c r="BR18" s="229">
        <v>1371.679600030551</v>
      </c>
      <c r="BS18" s="229">
        <v>1371.679600030551</v>
      </c>
      <c r="BT18" s="336">
        <v>8015</v>
      </c>
      <c r="BU18" s="231">
        <v>5.1008272865494073E-2</v>
      </c>
    </row>
    <row r="19" spans="2:73" s="222" customFormat="1" ht="18" customHeight="1">
      <c r="B19" s="687" t="s">
        <v>114</v>
      </c>
      <c r="C19" s="688" t="s">
        <v>55</v>
      </c>
      <c r="D19" s="689">
        <v>0.8034753481798127</v>
      </c>
      <c r="E19" s="689">
        <v>0</v>
      </c>
      <c r="F19" s="689">
        <v>0</v>
      </c>
      <c r="G19" s="689">
        <v>0</v>
      </c>
      <c r="H19" s="689">
        <v>0</v>
      </c>
      <c r="I19" s="689">
        <v>0</v>
      </c>
      <c r="J19" s="689">
        <v>0</v>
      </c>
      <c r="K19" s="689">
        <v>0</v>
      </c>
      <c r="L19" s="689">
        <v>0</v>
      </c>
      <c r="M19" s="689">
        <v>0</v>
      </c>
      <c r="N19" s="689">
        <v>0</v>
      </c>
      <c r="O19" s="689">
        <v>0.94981337664617316</v>
      </c>
      <c r="P19" s="689">
        <v>133.27825311693903</v>
      </c>
      <c r="Q19" s="689">
        <v>947.69233344333668</v>
      </c>
      <c r="R19" s="689">
        <v>1128.2765662651127</v>
      </c>
      <c r="S19" s="689">
        <v>4.0849680010548699</v>
      </c>
      <c r="T19" s="689">
        <v>78.887074100011404</v>
      </c>
      <c r="U19" s="689">
        <v>30.945979241089962</v>
      </c>
      <c r="V19" s="689">
        <v>329.82009056261256</v>
      </c>
      <c r="W19" s="689">
        <v>12.637768095435717</v>
      </c>
      <c r="X19" s="689">
        <v>56.567630077417533</v>
      </c>
      <c r="Y19" s="689">
        <v>0</v>
      </c>
      <c r="Z19" s="689">
        <v>3.0720697773146544</v>
      </c>
      <c r="AA19" s="689">
        <v>0.62676924233241327</v>
      </c>
      <c r="AB19" s="689">
        <v>486.38219191482864</v>
      </c>
      <c r="AC19" s="689">
        <v>2.5167191996284854</v>
      </c>
      <c r="AD19" s="689">
        <v>0</v>
      </c>
      <c r="AE19" s="689">
        <v>16.229670206201259</v>
      </c>
      <c r="AF19" s="689">
        <v>5.7606238618522276</v>
      </c>
      <c r="AG19" s="689">
        <v>628.15149140529593</v>
      </c>
      <c r="AH19" s="689">
        <v>0</v>
      </c>
      <c r="AI19" s="689">
        <v>5795.2956957693114</v>
      </c>
      <c r="AJ19" s="689">
        <v>0</v>
      </c>
      <c r="AK19" s="689">
        <v>1101.7669037835797</v>
      </c>
      <c r="AL19" s="689">
        <v>203.74659840199283</v>
      </c>
      <c r="AM19" s="689">
        <v>118.3947602553679</v>
      </c>
      <c r="AN19" s="690">
        <v>0</v>
      </c>
      <c r="AO19" s="737">
        <v>11085.887445445538</v>
      </c>
      <c r="AP19" s="718">
        <v>310.27087712541584</v>
      </c>
      <c r="AQ19" s="689">
        <v>621.43898363178516</v>
      </c>
      <c r="AR19" s="689">
        <v>1.188422483690974</v>
      </c>
      <c r="AS19" s="689">
        <v>1488.5709770796836</v>
      </c>
      <c r="AT19" s="689">
        <v>9569.9859992230377</v>
      </c>
      <c r="AU19" s="689">
        <v>127.58561701073458</v>
      </c>
      <c r="AV19" s="690">
        <v>0</v>
      </c>
      <c r="AW19" s="737">
        <v>12119.040876554349</v>
      </c>
      <c r="AX19" s="737">
        <v>23204.928321999887</v>
      </c>
      <c r="AY19" s="730">
        <v>7430.5084845255187</v>
      </c>
      <c r="AZ19" s="731">
        <v>11600.69043450167</v>
      </c>
      <c r="BA19" s="732">
        <v>19031.198919027189</v>
      </c>
      <c r="BB19" s="730">
        <v>-8511.9478071459544</v>
      </c>
      <c r="BC19" s="731">
        <v>-14527.668214853935</v>
      </c>
      <c r="BD19" s="732">
        <v>-23039.616021999889</v>
      </c>
      <c r="BE19" s="737">
        <v>19196.511219027187</v>
      </c>
      <c r="BF19" s="220"/>
      <c r="BG19" s="752">
        <f>'37部門取引基本表'!BU19</f>
        <v>2.4118965926531687E-2</v>
      </c>
      <c r="BH19" s="752">
        <f>'37部門取引基本表'!BQ19</f>
        <v>0.42525700273507494</v>
      </c>
      <c r="BI19" s="752">
        <f>'37部門取引基本表'!BL19</f>
        <v>0.22425728567386588</v>
      </c>
      <c r="BJ19" s="752">
        <f>計算元!AB23</f>
        <v>7.124016834099467E-3</v>
      </c>
      <c r="BK19" s="227">
        <v>4304.9575003869513</v>
      </c>
      <c r="BL19" s="228">
        <v>0.22425728567386588</v>
      </c>
      <c r="BM19" s="229">
        <v>394.45816107191814</v>
      </c>
      <c r="BN19" s="229">
        <v>394.45816107191814</v>
      </c>
      <c r="BO19" s="230">
        <v>2.0548429689710459E-2</v>
      </c>
      <c r="BP19" s="229">
        <v>8163.4508239737406</v>
      </c>
      <c r="BQ19" s="230">
        <v>0.42525700273507494</v>
      </c>
      <c r="BR19" s="229">
        <v>224.58994781857237</v>
      </c>
      <c r="BS19" s="229">
        <v>224.58994781857237</v>
      </c>
      <c r="BT19" s="336">
        <v>463</v>
      </c>
      <c r="BU19" s="231">
        <v>2.4118965926531687E-2</v>
      </c>
    </row>
    <row r="20" spans="2:73" s="222" customFormat="1" ht="18" customHeight="1">
      <c r="B20" s="687" t="s">
        <v>115</v>
      </c>
      <c r="C20" s="688" t="s">
        <v>37</v>
      </c>
      <c r="D20" s="689">
        <v>0</v>
      </c>
      <c r="E20" s="689">
        <v>0</v>
      </c>
      <c r="F20" s="689">
        <v>0.13031571483570595</v>
      </c>
      <c r="G20" s="689">
        <v>0</v>
      </c>
      <c r="H20" s="689">
        <v>0.54450639666114575</v>
      </c>
      <c r="I20" s="689">
        <v>7.229210720840161E-2</v>
      </c>
      <c r="J20" s="689">
        <v>0</v>
      </c>
      <c r="K20" s="689">
        <v>0</v>
      </c>
      <c r="L20" s="689">
        <v>0</v>
      </c>
      <c r="M20" s="689">
        <v>0</v>
      </c>
      <c r="N20" s="689">
        <v>6.4880397166883705</v>
      </c>
      <c r="O20" s="689">
        <v>295.20939225562569</v>
      </c>
      <c r="P20" s="689">
        <v>488.77569150078239</v>
      </c>
      <c r="Q20" s="689">
        <v>1569.424360262816</v>
      </c>
      <c r="R20" s="689">
        <v>2499.6006889115133</v>
      </c>
      <c r="S20" s="689">
        <v>19759.8480985354</v>
      </c>
      <c r="T20" s="689">
        <v>14694.318530640938</v>
      </c>
      <c r="U20" s="689">
        <v>9921.7729458445574</v>
      </c>
      <c r="V20" s="689">
        <v>15300.690337728078</v>
      </c>
      <c r="W20" s="689">
        <v>991.09447961626529</v>
      </c>
      <c r="X20" s="689">
        <v>107.04728784120597</v>
      </c>
      <c r="Y20" s="689">
        <v>0.21972469920881124</v>
      </c>
      <c r="Z20" s="689">
        <v>0.55855814132993709</v>
      </c>
      <c r="AA20" s="689">
        <v>0</v>
      </c>
      <c r="AB20" s="689">
        <v>14.824049990047326</v>
      </c>
      <c r="AC20" s="689">
        <v>9.647423598575859</v>
      </c>
      <c r="AD20" s="689">
        <v>0</v>
      </c>
      <c r="AE20" s="689">
        <v>3.0806631758992444</v>
      </c>
      <c r="AF20" s="689">
        <v>56.68593253397998</v>
      </c>
      <c r="AG20" s="689">
        <v>434.10281471765057</v>
      </c>
      <c r="AH20" s="689">
        <v>186.57063791014596</v>
      </c>
      <c r="AI20" s="689">
        <v>3.9904952236442175</v>
      </c>
      <c r="AJ20" s="689">
        <v>0</v>
      </c>
      <c r="AK20" s="689">
        <v>3060.6936901674389</v>
      </c>
      <c r="AL20" s="689">
        <v>4.9232014544867324</v>
      </c>
      <c r="AM20" s="689">
        <v>172.34394557668898</v>
      </c>
      <c r="AN20" s="690">
        <v>0</v>
      </c>
      <c r="AO20" s="737">
        <v>69582.658104261645</v>
      </c>
      <c r="AP20" s="718">
        <v>1040.8298306485631</v>
      </c>
      <c r="AQ20" s="689">
        <v>962.98167599328485</v>
      </c>
      <c r="AR20" s="689">
        <v>0</v>
      </c>
      <c r="AS20" s="689">
        <v>0</v>
      </c>
      <c r="AT20" s="689">
        <v>0</v>
      </c>
      <c r="AU20" s="689">
        <v>181.8514230511426</v>
      </c>
      <c r="AV20" s="690">
        <v>0</v>
      </c>
      <c r="AW20" s="737">
        <v>2185.6629296929905</v>
      </c>
      <c r="AX20" s="737">
        <v>71768.321033954649</v>
      </c>
      <c r="AY20" s="730">
        <v>20228.91788399715</v>
      </c>
      <c r="AZ20" s="731">
        <v>36920.847321977912</v>
      </c>
      <c r="BA20" s="732">
        <v>57149.765205975062</v>
      </c>
      <c r="BB20" s="730">
        <v>-8169.9695839197339</v>
      </c>
      <c r="BC20" s="731">
        <v>-49753.173082920737</v>
      </c>
      <c r="BD20" s="732">
        <v>-57923.142666840467</v>
      </c>
      <c r="BE20" s="737">
        <v>70994.943573089229</v>
      </c>
      <c r="BF20" s="220"/>
      <c r="BG20" s="752">
        <f>'37部門取引基本表'!BU20</f>
        <v>3.7523799103487063E-2</v>
      </c>
      <c r="BH20" s="752">
        <f>'37部門取引基本表'!BQ20</f>
        <v>0.35025468942386057</v>
      </c>
      <c r="BI20" s="752">
        <f>'37部門取引基本表'!BL20</f>
        <v>0.22137479794214066</v>
      </c>
      <c r="BJ20" s="752">
        <f>計算元!AB24</f>
        <v>0.19291489849071186</v>
      </c>
      <c r="BK20" s="227">
        <v>15716.491288406305</v>
      </c>
      <c r="BL20" s="228">
        <v>0.22137479794214066</v>
      </c>
      <c r="BM20" s="229">
        <v>-4593.2969056666971</v>
      </c>
      <c r="BN20" s="229">
        <v>0</v>
      </c>
      <c r="BO20" s="230">
        <v>0</v>
      </c>
      <c r="BP20" s="229">
        <v>24866.311911856872</v>
      </c>
      <c r="BQ20" s="230">
        <v>0.35025468942386057</v>
      </c>
      <c r="BR20" s="229">
        <v>713.8262067518508</v>
      </c>
      <c r="BS20" s="229">
        <v>713.8262067518508</v>
      </c>
      <c r="BT20" s="336">
        <v>2664</v>
      </c>
      <c r="BU20" s="231">
        <v>3.7523799103487063E-2</v>
      </c>
    </row>
    <row r="21" spans="2:73" s="222" customFormat="1" ht="18" customHeight="1">
      <c r="B21" s="687" t="s">
        <v>116</v>
      </c>
      <c r="C21" s="688" t="s">
        <v>26</v>
      </c>
      <c r="D21" s="689">
        <v>7.9154773054199339</v>
      </c>
      <c r="E21" s="689">
        <v>0</v>
      </c>
      <c r="F21" s="689">
        <v>0</v>
      </c>
      <c r="G21" s="689">
        <v>0</v>
      </c>
      <c r="H21" s="689">
        <v>13.062503484004514</v>
      </c>
      <c r="I21" s="689">
        <v>3.2774361499598684E-2</v>
      </c>
      <c r="J21" s="689">
        <v>0</v>
      </c>
      <c r="K21" s="689">
        <v>3.1459206058519422</v>
      </c>
      <c r="L21" s="689">
        <v>1.1717477050758216</v>
      </c>
      <c r="M21" s="689">
        <v>0</v>
      </c>
      <c r="N21" s="689">
        <v>1.0477579666701717</v>
      </c>
      <c r="O21" s="689">
        <v>40.017329620593408</v>
      </c>
      <c r="P21" s="689">
        <v>1374.7232401922031</v>
      </c>
      <c r="Q21" s="689">
        <v>4032.4690922019399</v>
      </c>
      <c r="R21" s="689">
        <v>324.09080649692868</v>
      </c>
      <c r="S21" s="689">
        <v>1195.36511465938</v>
      </c>
      <c r="T21" s="689">
        <v>8771.0400665990146</v>
      </c>
      <c r="U21" s="689">
        <v>358.4027186442836</v>
      </c>
      <c r="V21" s="689">
        <v>27315.695979677199</v>
      </c>
      <c r="W21" s="689">
        <v>138.68775714856702</v>
      </c>
      <c r="X21" s="689">
        <v>2632.1919368564918</v>
      </c>
      <c r="Y21" s="689">
        <v>0.21972469920881124</v>
      </c>
      <c r="Z21" s="689">
        <v>5.864860483964339</v>
      </c>
      <c r="AA21" s="689">
        <v>0</v>
      </c>
      <c r="AB21" s="689">
        <v>111.43596199414887</v>
      </c>
      <c r="AC21" s="689">
        <v>0.62917979990712136</v>
      </c>
      <c r="AD21" s="689">
        <v>4.4936648706698357</v>
      </c>
      <c r="AE21" s="689">
        <v>93.577922319485907</v>
      </c>
      <c r="AF21" s="689">
        <v>3.7836849221888942</v>
      </c>
      <c r="AG21" s="689">
        <v>357.23044127806656</v>
      </c>
      <c r="AH21" s="689">
        <v>117.5846198627253</v>
      </c>
      <c r="AI21" s="689">
        <v>39.029374795913746</v>
      </c>
      <c r="AJ21" s="689">
        <v>0</v>
      </c>
      <c r="AK21" s="689">
        <v>1942.4942102453358</v>
      </c>
      <c r="AL21" s="689">
        <v>54.489020325384509</v>
      </c>
      <c r="AM21" s="689">
        <v>0</v>
      </c>
      <c r="AN21" s="690">
        <v>46.686407051569645</v>
      </c>
      <c r="AO21" s="737">
        <v>48986.579296173695</v>
      </c>
      <c r="AP21" s="718">
        <v>1739.9351364383238</v>
      </c>
      <c r="AQ21" s="689">
        <v>19283.643170817013</v>
      </c>
      <c r="AR21" s="689">
        <v>0</v>
      </c>
      <c r="AS21" s="689">
        <v>1004.8170763516144</v>
      </c>
      <c r="AT21" s="689">
        <v>11633.082746063705</v>
      </c>
      <c r="AU21" s="689">
        <v>1274.7891458312702</v>
      </c>
      <c r="AV21" s="690">
        <v>0</v>
      </c>
      <c r="AW21" s="737">
        <v>34936.26727550193</v>
      </c>
      <c r="AX21" s="737">
        <v>83922.846571675618</v>
      </c>
      <c r="AY21" s="730">
        <v>3656.9228240579632</v>
      </c>
      <c r="AZ21" s="731">
        <v>67889.252545319774</v>
      </c>
      <c r="BA21" s="732">
        <v>71546.175369377743</v>
      </c>
      <c r="BB21" s="730">
        <v>-13706.026603264971</v>
      </c>
      <c r="BC21" s="731">
        <v>-57749.925078306886</v>
      </c>
      <c r="BD21" s="732">
        <v>-71455.951681571853</v>
      </c>
      <c r="BE21" s="737">
        <v>84013.070259481508</v>
      </c>
      <c r="BF21" s="220"/>
      <c r="BG21" s="752">
        <f>'37部門取引基本表'!BU21</f>
        <v>5.4717676497261378E-2</v>
      </c>
      <c r="BH21" s="752">
        <f>'37部門取引基本表'!BQ21</f>
        <v>0.39020272325601218</v>
      </c>
      <c r="BI21" s="752">
        <f>'37部門取引基本表'!BL21</f>
        <v>0.21674376590838992</v>
      </c>
      <c r="BJ21" s="752">
        <f>計算元!AB25</f>
        <v>0.14855185923008729</v>
      </c>
      <c r="BK21" s="227">
        <v>18209.309233566175</v>
      </c>
      <c r="BL21" s="228">
        <v>0.21674376590838992</v>
      </c>
      <c r="BM21" s="229">
        <v>-2718.7505247584381</v>
      </c>
      <c r="BN21" s="229">
        <v>0</v>
      </c>
      <c r="BO21" s="230">
        <v>0</v>
      </c>
      <c r="BP21" s="229">
        <v>32782.128804348373</v>
      </c>
      <c r="BQ21" s="230">
        <v>0.39020272325601218</v>
      </c>
      <c r="BR21" s="229">
        <v>472.98312150584263</v>
      </c>
      <c r="BS21" s="229">
        <v>472.98312150584263</v>
      </c>
      <c r="BT21" s="336">
        <v>4597</v>
      </c>
      <c r="BU21" s="231">
        <v>5.4717676497261378E-2</v>
      </c>
    </row>
    <row r="22" spans="2:73" s="222" customFormat="1" ht="18" customHeight="1">
      <c r="B22" s="687" t="s">
        <v>117</v>
      </c>
      <c r="C22" s="688" t="s">
        <v>36</v>
      </c>
      <c r="D22" s="689">
        <v>0.54693180389218088</v>
      </c>
      <c r="E22" s="689">
        <v>0</v>
      </c>
      <c r="F22" s="689">
        <v>1.3043864066324216</v>
      </c>
      <c r="G22" s="689">
        <v>0</v>
      </c>
      <c r="H22" s="689">
        <v>0.42294882479050133</v>
      </c>
      <c r="I22" s="689">
        <v>0.57636513218957397</v>
      </c>
      <c r="J22" s="689">
        <v>0</v>
      </c>
      <c r="K22" s="689">
        <v>0.65955530351289926</v>
      </c>
      <c r="L22" s="689">
        <v>0.28392458358084149</v>
      </c>
      <c r="M22" s="689">
        <v>0</v>
      </c>
      <c r="N22" s="689">
        <v>8.0596766666936284E-2</v>
      </c>
      <c r="O22" s="689">
        <v>2.112317181939515</v>
      </c>
      <c r="P22" s="689">
        <v>7.5226986025045495</v>
      </c>
      <c r="Q22" s="689">
        <v>47.957817680297893</v>
      </c>
      <c r="R22" s="689">
        <v>0.73974569071071716</v>
      </c>
      <c r="S22" s="689">
        <v>3.9200461600727747</v>
      </c>
      <c r="T22" s="689">
        <v>3.5430372636579723</v>
      </c>
      <c r="U22" s="689">
        <v>1052.3261203613401</v>
      </c>
      <c r="V22" s="689">
        <v>238.32639317071312</v>
      </c>
      <c r="W22" s="689">
        <v>4.1733344002918198</v>
      </c>
      <c r="X22" s="689">
        <v>521.25794614408062</v>
      </c>
      <c r="Y22" s="689">
        <v>0.76903644723083919</v>
      </c>
      <c r="Z22" s="689">
        <v>0.27927907066496854</v>
      </c>
      <c r="AA22" s="689">
        <v>0.47007693174930992</v>
      </c>
      <c r="AB22" s="689">
        <v>159.74191799619965</v>
      </c>
      <c r="AC22" s="689">
        <v>32.717349595170312</v>
      </c>
      <c r="AD22" s="689">
        <v>25.115796639029689</v>
      </c>
      <c r="AE22" s="689">
        <v>28.992167532288445</v>
      </c>
      <c r="AF22" s="689">
        <v>14.980125938322669</v>
      </c>
      <c r="AG22" s="689">
        <v>330.68882896516675</v>
      </c>
      <c r="AH22" s="689">
        <v>17.638226107092116</v>
      </c>
      <c r="AI22" s="689">
        <v>18.566012433884737</v>
      </c>
      <c r="AJ22" s="689">
        <v>1.6198578254282718</v>
      </c>
      <c r="AK22" s="689">
        <v>403.37537519431726</v>
      </c>
      <c r="AL22" s="689">
        <v>46.699472239004493</v>
      </c>
      <c r="AM22" s="689">
        <v>0</v>
      </c>
      <c r="AN22" s="690">
        <v>0</v>
      </c>
      <c r="AO22" s="737">
        <v>2967.407688392424</v>
      </c>
      <c r="AP22" s="718">
        <v>920.1022879439156</v>
      </c>
      <c r="AQ22" s="689">
        <v>21211.12064493565</v>
      </c>
      <c r="AR22" s="689">
        <v>0</v>
      </c>
      <c r="AS22" s="689">
        <v>3355.5316989326202</v>
      </c>
      <c r="AT22" s="689">
        <v>10863.100788990549</v>
      </c>
      <c r="AU22" s="689">
        <v>-15.700500062252871</v>
      </c>
      <c r="AV22" s="690">
        <v>0</v>
      </c>
      <c r="AW22" s="737">
        <v>36334.154920740475</v>
      </c>
      <c r="AX22" s="737">
        <v>39301.562609132903</v>
      </c>
      <c r="AY22" s="730">
        <v>9804.0475968071951</v>
      </c>
      <c r="AZ22" s="731">
        <v>21467.141035209097</v>
      </c>
      <c r="BA22" s="732">
        <v>31271.188632016288</v>
      </c>
      <c r="BB22" s="730">
        <v>-12582.461399891443</v>
      </c>
      <c r="BC22" s="731">
        <v>-26598.519447777522</v>
      </c>
      <c r="BD22" s="732">
        <v>-39180.980847668965</v>
      </c>
      <c r="BE22" s="737">
        <v>31391.770393480227</v>
      </c>
      <c r="BF22" s="220"/>
      <c r="BG22" s="752">
        <f>'37部門取引基本表'!BU22</f>
        <v>3.6187828394537963E-2</v>
      </c>
      <c r="BH22" s="752">
        <f>'37部門取引基本表'!BQ22</f>
        <v>0.35620334083442173</v>
      </c>
      <c r="BI22" s="752">
        <f>'37部門取引基本表'!BL22</f>
        <v>0.20270576918953478</v>
      </c>
      <c r="BJ22" s="752">
        <f>計算元!AB26</f>
        <v>3.0681162136774187E-3</v>
      </c>
      <c r="BK22" s="227">
        <v>6363.2929638316746</v>
      </c>
      <c r="BL22" s="228">
        <v>0.20270576918953478</v>
      </c>
      <c r="BM22" s="229">
        <v>-3147.3453819350575</v>
      </c>
      <c r="BN22" s="229">
        <v>0</v>
      </c>
      <c r="BO22" s="230">
        <v>0</v>
      </c>
      <c r="BP22" s="229">
        <v>11181.853488864746</v>
      </c>
      <c r="BQ22" s="230">
        <v>0.35620334083442173</v>
      </c>
      <c r="BR22" s="229">
        <v>399.72627814587241</v>
      </c>
      <c r="BS22" s="229">
        <v>399.72627814587241</v>
      </c>
      <c r="BT22" s="336">
        <v>1136</v>
      </c>
      <c r="BU22" s="231">
        <v>3.6187828394537963E-2</v>
      </c>
    </row>
    <row r="23" spans="2:73" s="222" customFormat="1" ht="18" customHeight="1">
      <c r="B23" s="687" t="s">
        <v>118</v>
      </c>
      <c r="C23" s="688" t="s">
        <v>27</v>
      </c>
      <c r="D23" s="689">
        <v>203.26326100384264</v>
      </c>
      <c r="E23" s="689">
        <v>0.15298782295097391</v>
      </c>
      <c r="F23" s="689">
        <v>0</v>
      </c>
      <c r="G23" s="689">
        <v>0</v>
      </c>
      <c r="H23" s="689">
        <v>0</v>
      </c>
      <c r="I23" s="689">
        <v>0</v>
      </c>
      <c r="J23" s="689">
        <v>0</v>
      </c>
      <c r="K23" s="689">
        <v>0</v>
      </c>
      <c r="L23" s="689">
        <v>0</v>
      </c>
      <c r="M23" s="689">
        <v>0</v>
      </c>
      <c r="N23" s="689">
        <v>0</v>
      </c>
      <c r="O23" s="689">
        <v>0</v>
      </c>
      <c r="P23" s="689">
        <v>0</v>
      </c>
      <c r="Q23" s="689">
        <v>9.9354841409382093</v>
      </c>
      <c r="R23" s="689">
        <v>0</v>
      </c>
      <c r="S23" s="689">
        <v>0</v>
      </c>
      <c r="T23" s="689">
        <v>0</v>
      </c>
      <c r="U23" s="689">
        <v>0</v>
      </c>
      <c r="V23" s="689">
        <v>307903.14633828145</v>
      </c>
      <c r="W23" s="689">
        <v>0</v>
      </c>
      <c r="X23" s="689">
        <v>0</v>
      </c>
      <c r="Y23" s="689">
        <v>0</v>
      </c>
      <c r="Z23" s="689">
        <v>0</v>
      </c>
      <c r="AA23" s="689">
        <v>0</v>
      </c>
      <c r="AB23" s="689">
        <v>0</v>
      </c>
      <c r="AC23" s="689">
        <v>0</v>
      </c>
      <c r="AD23" s="689">
        <v>0</v>
      </c>
      <c r="AE23" s="689">
        <v>2467.3968477785384</v>
      </c>
      <c r="AF23" s="689">
        <v>0</v>
      </c>
      <c r="AG23" s="689">
        <v>1065.2033741577129</v>
      </c>
      <c r="AH23" s="689">
        <v>17.001996415121297</v>
      </c>
      <c r="AI23" s="689">
        <v>0</v>
      </c>
      <c r="AJ23" s="689">
        <v>0</v>
      </c>
      <c r="AK23" s="689">
        <v>10416.852811561766</v>
      </c>
      <c r="AL23" s="689">
        <v>10.790911667085254</v>
      </c>
      <c r="AM23" s="689">
        <v>0</v>
      </c>
      <c r="AN23" s="690">
        <v>0</v>
      </c>
      <c r="AO23" s="737">
        <v>322093.74401282944</v>
      </c>
      <c r="AP23" s="718">
        <v>5743.4712291554797</v>
      </c>
      <c r="AQ23" s="689">
        <v>36265.171791410183</v>
      </c>
      <c r="AR23" s="689">
        <v>0</v>
      </c>
      <c r="AS23" s="689">
        <v>2870.511125291433</v>
      </c>
      <c r="AT23" s="689">
        <v>15268.922830071171</v>
      </c>
      <c r="AU23" s="689">
        <v>1246.4367864955514</v>
      </c>
      <c r="AV23" s="690">
        <v>0</v>
      </c>
      <c r="AW23" s="737">
        <v>61394.51376242382</v>
      </c>
      <c r="AX23" s="737">
        <v>383488.25777525327</v>
      </c>
      <c r="AY23" s="730">
        <v>180395.95425147685</v>
      </c>
      <c r="AZ23" s="731">
        <v>484408.03108651005</v>
      </c>
      <c r="BA23" s="732">
        <v>664803.98533798696</v>
      </c>
      <c r="BB23" s="730">
        <v>-26616.967355661964</v>
      </c>
      <c r="BC23" s="731">
        <v>-235140.68254263347</v>
      </c>
      <c r="BD23" s="732">
        <v>-261757.64989829544</v>
      </c>
      <c r="BE23" s="737">
        <v>786534.59321494459</v>
      </c>
      <c r="BF23" s="220"/>
      <c r="BG23" s="752">
        <f>'37部門取引基本表'!BU23</f>
        <v>4.2399915131115365E-2</v>
      </c>
      <c r="BH23" s="752">
        <f>'37部門取引基本表'!BQ23</f>
        <v>0.25688319775668256</v>
      </c>
      <c r="BI23" s="752">
        <f>'37部門取引基本表'!BL23</f>
        <v>0.15218517607226276</v>
      </c>
      <c r="BJ23" s="752">
        <f>計算元!AB27</f>
        <v>0.31742981801622505</v>
      </c>
      <c r="BK23" s="227">
        <v>119698.9055553419</v>
      </c>
      <c r="BL23" s="228">
        <v>0.15218517607226276</v>
      </c>
      <c r="BM23" s="229">
        <v>3184.107478907802</v>
      </c>
      <c r="BN23" s="229">
        <v>3184.107478907802</v>
      </c>
      <c r="BO23" s="230">
        <v>4.0482739174799998E-3</v>
      </c>
      <c r="BP23" s="229">
        <v>202047.5214513065</v>
      </c>
      <c r="BQ23" s="230">
        <v>0.25688319775668256</v>
      </c>
      <c r="BR23" s="229">
        <v>1813.9761404868964</v>
      </c>
      <c r="BS23" s="229">
        <v>1813.9761404868964</v>
      </c>
      <c r="BT23" s="336">
        <v>33349</v>
      </c>
      <c r="BU23" s="231">
        <v>4.2399915131115365E-2</v>
      </c>
    </row>
    <row r="24" spans="2:73" s="222" customFormat="1" ht="18" customHeight="1">
      <c r="B24" s="687" t="s">
        <v>119</v>
      </c>
      <c r="C24" s="691" t="s">
        <v>0</v>
      </c>
      <c r="D24" s="689">
        <v>125.56916089768882</v>
      </c>
      <c r="E24" s="689">
        <v>10.403171960666224</v>
      </c>
      <c r="F24" s="689">
        <v>716.5183070901187</v>
      </c>
      <c r="G24" s="689">
        <v>285.11379130170008</v>
      </c>
      <c r="H24" s="689">
        <v>488.59811956403746</v>
      </c>
      <c r="I24" s="689">
        <v>20.959961189091185</v>
      </c>
      <c r="J24" s="689">
        <v>34.209751136715788</v>
      </c>
      <c r="K24" s="689">
        <v>282.46403976414706</v>
      </c>
      <c r="L24" s="689">
        <v>70.816875642203485</v>
      </c>
      <c r="M24" s="689">
        <v>89.752112178543371</v>
      </c>
      <c r="N24" s="689">
        <v>355.208494519552</v>
      </c>
      <c r="O24" s="689">
        <v>287.89996173440892</v>
      </c>
      <c r="P24" s="689">
        <v>74.294970268982979</v>
      </c>
      <c r="Q24" s="689">
        <v>507.28289219597963</v>
      </c>
      <c r="R24" s="689">
        <v>116.1400734415826</v>
      </c>
      <c r="S24" s="689">
        <v>336.12651098177332</v>
      </c>
      <c r="T24" s="689">
        <v>250.56097351644422</v>
      </c>
      <c r="U24" s="689">
        <v>138.39785026789826</v>
      </c>
      <c r="V24" s="689">
        <v>1082.1115477234764</v>
      </c>
      <c r="W24" s="689">
        <v>3628.9041898184455</v>
      </c>
      <c r="X24" s="689">
        <v>1132.9773036672329</v>
      </c>
      <c r="Y24" s="689">
        <v>382.43083897293593</v>
      </c>
      <c r="Z24" s="689">
        <v>114.78369804330207</v>
      </c>
      <c r="AA24" s="689">
        <v>94.79884790277751</v>
      </c>
      <c r="AB24" s="689">
        <v>3555.2161269234193</v>
      </c>
      <c r="AC24" s="689">
        <v>3630.7868986640278</v>
      </c>
      <c r="AD24" s="689">
        <v>26.14053030869664</v>
      </c>
      <c r="AE24" s="689">
        <v>1074.5415841810527</v>
      </c>
      <c r="AF24" s="689">
        <v>1445.4432050609762</v>
      </c>
      <c r="AG24" s="689">
        <v>1679.002734460478</v>
      </c>
      <c r="AH24" s="689">
        <v>3049.4330131339225</v>
      </c>
      <c r="AI24" s="689">
        <v>3205.5671508403329</v>
      </c>
      <c r="AJ24" s="689">
        <v>1054.8514159188906</v>
      </c>
      <c r="AK24" s="689">
        <v>2321.8964933545194</v>
      </c>
      <c r="AL24" s="689">
        <v>2190.9434869578736</v>
      </c>
      <c r="AM24" s="689">
        <v>703.48383286149488</v>
      </c>
      <c r="AN24" s="690">
        <v>66.9339169198131</v>
      </c>
      <c r="AO24" s="737">
        <v>34630.563833365202</v>
      </c>
      <c r="AP24" s="718">
        <v>1248.6572123384444</v>
      </c>
      <c r="AQ24" s="689">
        <v>26075.681526620705</v>
      </c>
      <c r="AR24" s="689">
        <v>0</v>
      </c>
      <c r="AS24" s="689">
        <v>372.63214062271646</v>
      </c>
      <c r="AT24" s="689">
        <v>2376.4412722038865</v>
      </c>
      <c r="AU24" s="689">
        <v>598.75305091776033</v>
      </c>
      <c r="AV24" s="690">
        <v>0</v>
      </c>
      <c r="AW24" s="737">
        <v>30672.165202703516</v>
      </c>
      <c r="AX24" s="737">
        <v>65302.729036068711</v>
      </c>
      <c r="AY24" s="730">
        <v>9619.4544202256784</v>
      </c>
      <c r="AZ24" s="731">
        <v>38948.343965189822</v>
      </c>
      <c r="BA24" s="732">
        <v>48567.798385415503</v>
      </c>
      <c r="BB24" s="730">
        <v>-10980.38342365967</v>
      </c>
      <c r="BC24" s="731">
        <v>-33297.879950857474</v>
      </c>
      <c r="BD24" s="732">
        <v>-44278.263374517148</v>
      </c>
      <c r="BE24" s="737">
        <v>69592.264046967073</v>
      </c>
      <c r="BF24" s="220"/>
      <c r="BG24" s="752">
        <f>'37部門取引基本表'!BU24</f>
        <v>0.1093799735393397</v>
      </c>
      <c r="BH24" s="752">
        <f>'37部門取引基本表'!BQ24</f>
        <v>0.43061049444867111</v>
      </c>
      <c r="BI24" s="752">
        <f>'37部門取引基本表'!BL24</f>
        <v>0.24339585324301258</v>
      </c>
      <c r="BJ24" s="752">
        <f>計算元!AB28</f>
        <v>0.32195385969151613</v>
      </c>
      <c r="BK24" s="227">
        <v>16938.468486824579</v>
      </c>
      <c r="BL24" s="228">
        <v>0.24339585324301258</v>
      </c>
      <c r="BM24" s="229">
        <v>2974.6075412632049</v>
      </c>
      <c r="BN24" s="229">
        <v>2974.6075412632049</v>
      </c>
      <c r="BO24" s="230">
        <v>4.2743364970216718E-2</v>
      </c>
      <c r="BP24" s="229">
        <v>29967.159231066969</v>
      </c>
      <c r="BQ24" s="230">
        <v>0.43061049444867111</v>
      </c>
      <c r="BR24" s="229">
        <v>1869.7330999321662</v>
      </c>
      <c r="BS24" s="229">
        <v>1869.7330999321662</v>
      </c>
      <c r="BT24" s="336">
        <v>7612</v>
      </c>
      <c r="BU24" s="231">
        <v>0.1093799735393397</v>
      </c>
    </row>
    <row r="25" spans="2:73" s="222" customFormat="1" ht="18" customHeight="1">
      <c r="B25" s="687" t="s">
        <v>120</v>
      </c>
      <c r="C25" s="688" t="s">
        <v>28</v>
      </c>
      <c r="D25" s="689">
        <v>177.30701677368268</v>
      </c>
      <c r="E25" s="689">
        <v>6.5784763868918761</v>
      </c>
      <c r="F25" s="689">
        <v>39.266418954424182</v>
      </c>
      <c r="G25" s="689">
        <v>85.609681482320383</v>
      </c>
      <c r="H25" s="689">
        <v>78.952393521848776</v>
      </c>
      <c r="I25" s="689">
        <v>15.941691709357031</v>
      </c>
      <c r="J25" s="689">
        <v>5.0929113722407608</v>
      </c>
      <c r="K25" s="689">
        <v>412.51916497541072</v>
      </c>
      <c r="L25" s="689">
        <v>95.344119668679269</v>
      </c>
      <c r="M25" s="689">
        <v>91.439959906158649</v>
      </c>
      <c r="N25" s="689">
        <v>44.909635433925537</v>
      </c>
      <c r="O25" s="689">
        <v>218.69172941221268</v>
      </c>
      <c r="P25" s="689">
        <v>53.524333419589894</v>
      </c>
      <c r="Q25" s="689">
        <v>236.54094935541346</v>
      </c>
      <c r="R25" s="689">
        <v>33.206362116347748</v>
      </c>
      <c r="S25" s="689">
        <v>289.87565104499936</v>
      </c>
      <c r="T25" s="689">
        <v>133.35151908136626</v>
      </c>
      <c r="U25" s="689">
        <v>69.257314838837331</v>
      </c>
      <c r="V25" s="689">
        <v>483.24244030427911</v>
      </c>
      <c r="W25" s="689">
        <v>99.125253477150338</v>
      </c>
      <c r="X25" s="689">
        <v>201.51142251183913</v>
      </c>
      <c r="Y25" s="689">
        <v>571.94339204053563</v>
      </c>
      <c r="Z25" s="689">
        <v>922.1794913357262</v>
      </c>
      <c r="AA25" s="689">
        <v>69.258001277731665</v>
      </c>
      <c r="AB25" s="689">
        <v>1627.0672799420911</v>
      </c>
      <c r="AC25" s="689">
        <v>554.93658351808108</v>
      </c>
      <c r="AD25" s="689">
        <v>3847.6438723764704</v>
      </c>
      <c r="AE25" s="689">
        <v>2876.6052696471479</v>
      </c>
      <c r="AF25" s="689">
        <v>347.62296750341039</v>
      </c>
      <c r="AG25" s="689">
        <v>1516.6073880126614</v>
      </c>
      <c r="AH25" s="689">
        <v>1411.502803496023</v>
      </c>
      <c r="AI25" s="689">
        <v>1503.7833110956342</v>
      </c>
      <c r="AJ25" s="689">
        <v>36.932758419764596</v>
      </c>
      <c r="AK25" s="689">
        <v>373.32456363902924</v>
      </c>
      <c r="AL25" s="689">
        <v>728.1502022114405</v>
      </c>
      <c r="AM25" s="689">
        <v>0</v>
      </c>
      <c r="AN25" s="690">
        <v>0</v>
      </c>
      <c r="AO25" s="737">
        <v>19258.846330262724</v>
      </c>
      <c r="AP25" s="718">
        <v>7969.5449998384001</v>
      </c>
      <c r="AQ25" s="689">
        <v>0</v>
      </c>
      <c r="AR25" s="689">
        <v>0</v>
      </c>
      <c r="AS25" s="689">
        <v>81788.064704981662</v>
      </c>
      <c r="AT25" s="689">
        <v>246105.27137902452</v>
      </c>
      <c r="AU25" s="689">
        <v>0</v>
      </c>
      <c r="AV25" s="690">
        <v>0</v>
      </c>
      <c r="AW25" s="737">
        <v>335862.88108384458</v>
      </c>
      <c r="AX25" s="737">
        <v>355121.7274141073</v>
      </c>
      <c r="AY25" s="730">
        <v>0</v>
      </c>
      <c r="AZ25" s="731">
        <v>0</v>
      </c>
      <c r="BA25" s="732">
        <v>0</v>
      </c>
      <c r="BB25" s="730">
        <v>0</v>
      </c>
      <c r="BC25" s="731">
        <v>0</v>
      </c>
      <c r="BD25" s="732">
        <v>0</v>
      </c>
      <c r="BE25" s="737">
        <v>355121.7274141073</v>
      </c>
      <c r="BF25" s="220"/>
      <c r="BG25" s="752">
        <f>'37部門取引基本表'!BU25</f>
        <v>6.5676071610237072E-2</v>
      </c>
      <c r="BH25" s="752">
        <f>'37部門取引基本表'!BQ25</f>
        <v>0.51554984785755487</v>
      </c>
      <c r="BI25" s="752">
        <f>'37部門取引基本表'!BL25</f>
        <v>0.38825194570483285</v>
      </c>
      <c r="BJ25" s="752">
        <f>計算元!AB29</f>
        <v>1</v>
      </c>
      <c r="BK25" s="227">
        <v>137876.70163058845</v>
      </c>
      <c r="BL25" s="228">
        <v>0.38825194570483285</v>
      </c>
      <c r="BM25" s="229">
        <v>11077.368458807867</v>
      </c>
      <c r="BN25" s="229">
        <v>11077.368458807867</v>
      </c>
      <c r="BO25" s="230">
        <v>3.1193158862652615E-2</v>
      </c>
      <c r="BP25" s="229">
        <v>183082.95253925509</v>
      </c>
      <c r="BQ25" s="230">
        <v>0.51554984785755487</v>
      </c>
      <c r="BR25" s="229">
        <v>14218.669010830185</v>
      </c>
      <c r="BS25" s="229">
        <v>14218.669010830185</v>
      </c>
      <c r="BT25" s="336">
        <v>23323</v>
      </c>
      <c r="BU25" s="231">
        <v>6.5676071610237072E-2</v>
      </c>
    </row>
    <row r="26" spans="2:73" s="222" customFormat="1" ht="18" customHeight="1">
      <c r="B26" s="687" t="s">
        <v>121</v>
      </c>
      <c r="C26" s="688" t="s">
        <v>29</v>
      </c>
      <c r="D26" s="689">
        <v>513.05510115764991</v>
      </c>
      <c r="E26" s="689">
        <v>43.142566072174645</v>
      </c>
      <c r="F26" s="689">
        <v>1223.4732707550918</v>
      </c>
      <c r="G26" s="689">
        <v>1166.6052110410719</v>
      </c>
      <c r="H26" s="689">
        <v>731.36653761400885</v>
      </c>
      <c r="I26" s="689">
        <v>284.91864828276675</v>
      </c>
      <c r="J26" s="689">
        <v>35.634685933854591</v>
      </c>
      <c r="K26" s="689">
        <v>4290.8642639069103</v>
      </c>
      <c r="L26" s="689">
        <v>849.68883452026955</v>
      </c>
      <c r="M26" s="689">
        <v>1396.2092403782656</v>
      </c>
      <c r="N26" s="689">
        <v>501.25477293434818</v>
      </c>
      <c r="O26" s="689">
        <v>1850.6883055256669</v>
      </c>
      <c r="P26" s="689">
        <v>459.94977561684902</v>
      </c>
      <c r="Q26" s="689">
        <v>1640.5012852710665</v>
      </c>
      <c r="R26" s="689">
        <v>213.6221166841282</v>
      </c>
      <c r="S26" s="689">
        <v>1913.478810844173</v>
      </c>
      <c r="T26" s="689">
        <v>687.08184738843045</v>
      </c>
      <c r="U26" s="689">
        <v>344.50802899496352</v>
      </c>
      <c r="V26" s="689">
        <v>11539.59254929511</v>
      </c>
      <c r="W26" s="689">
        <v>1144.9104134555896</v>
      </c>
      <c r="X26" s="689">
        <v>1129.7794085837772</v>
      </c>
      <c r="Y26" s="689">
        <v>4506.0042690246964</v>
      </c>
      <c r="Z26" s="689">
        <v>1331.6026089305701</v>
      </c>
      <c r="AA26" s="689">
        <v>1797.4174946987782</v>
      </c>
      <c r="AB26" s="689">
        <v>14527.568990246382</v>
      </c>
      <c r="AC26" s="689">
        <v>1146.3655954307751</v>
      </c>
      <c r="AD26" s="689">
        <v>1503.0912821138138</v>
      </c>
      <c r="AE26" s="689">
        <v>4245.4252023270074</v>
      </c>
      <c r="AF26" s="689">
        <v>783.22463441746004</v>
      </c>
      <c r="AG26" s="689">
        <v>2269.7993640920631</v>
      </c>
      <c r="AH26" s="689">
        <v>5493.5103541232729</v>
      </c>
      <c r="AI26" s="689">
        <v>8677.1111537846518</v>
      </c>
      <c r="AJ26" s="689">
        <v>102.86097191469526</v>
      </c>
      <c r="AK26" s="689">
        <v>1652.8534248227397</v>
      </c>
      <c r="AL26" s="689">
        <v>12439.025311194964</v>
      </c>
      <c r="AM26" s="689">
        <v>0</v>
      </c>
      <c r="AN26" s="690">
        <v>182.89692798338936</v>
      </c>
      <c r="AO26" s="737">
        <v>92619.083259361418</v>
      </c>
      <c r="AP26" s="718">
        <v>511.81409575929405</v>
      </c>
      <c r="AQ26" s="689">
        <v>42003.045762451038</v>
      </c>
      <c r="AR26" s="689">
        <v>0</v>
      </c>
      <c r="AS26" s="689">
        <v>0</v>
      </c>
      <c r="AT26" s="689">
        <v>0</v>
      </c>
      <c r="AU26" s="689">
        <v>0</v>
      </c>
      <c r="AV26" s="690">
        <v>0</v>
      </c>
      <c r="AW26" s="737">
        <v>42514.85985821033</v>
      </c>
      <c r="AX26" s="737">
        <v>135133.94311757173</v>
      </c>
      <c r="AY26" s="730">
        <v>0</v>
      </c>
      <c r="AZ26" s="731">
        <v>0</v>
      </c>
      <c r="BA26" s="732">
        <v>0</v>
      </c>
      <c r="BB26" s="730">
        <v>-8.1687705313624761</v>
      </c>
      <c r="BC26" s="731">
        <v>-86497.081438327106</v>
      </c>
      <c r="BD26" s="732">
        <v>-86505.250208858459</v>
      </c>
      <c r="BE26" s="737">
        <v>48628.692908713281</v>
      </c>
      <c r="BF26" s="220"/>
      <c r="BG26" s="752">
        <f>'37部門取引基本表'!BU26</f>
        <v>1.1577526894602626E-2</v>
      </c>
      <c r="BH26" s="752">
        <f>'37部門取引基本表'!BQ26</f>
        <v>0.40226317026040842</v>
      </c>
      <c r="BI26" s="752">
        <f>'37部門取引基本表'!BL26</f>
        <v>8.4468514602722519E-2</v>
      </c>
      <c r="BJ26" s="752">
        <f>計算元!AB30</f>
        <v>0.35985550178465853</v>
      </c>
      <c r="BK26" s="227">
        <v>4107.5934570709569</v>
      </c>
      <c r="BL26" s="228">
        <v>8.4468514602722519E-2</v>
      </c>
      <c r="BM26" s="229">
        <v>1362.7002208815481</v>
      </c>
      <c r="BN26" s="229">
        <v>1362.7002208815481</v>
      </c>
      <c r="BO26" s="230">
        <v>2.802255498496814E-2</v>
      </c>
      <c r="BP26" s="229">
        <v>19561.532175078846</v>
      </c>
      <c r="BQ26" s="230">
        <v>0.40226317026040842</v>
      </c>
      <c r="BR26" s="229">
        <v>1940.4307398982407</v>
      </c>
      <c r="BS26" s="229">
        <v>1940.4307398982407</v>
      </c>
      <c r="BT26" s="336">
        <v>563</v>
      </c>
      <c r="BU26" s="231">
        <v>1.1577526894602626E-2</v>
      </c>
    </row>
    <row r="27" spans="2:73" s="222" customFormat="1" ht="18" customHeight="1">
      <c r="B27" s="687" t="s">
        <v>122</v>
      </c>
      <c r="C27" s="688" t="s">
        <v>123</v>
      </c>
      <c r="D27" s="689">
        <v>16.743960180228381</v>
      </c>
      <c r="E27" s="689">
        <v>3.5187199278723997</v>
      </c>
      <c r="F27" s="689">
        <v>163.23587654643748</v>
      </c>
      <c r="G27" s="689">
        <v>55.947824140975328</v>
      </c>
      <c r="H27" s="689">
        <v>34.158253769570223</v>
      </c>
      <c r="I27" s="689">
        <v>21.413366138709915</v>
      </c>
      <c r="J27" s="689">
        <v>5.1564012500511245</v>
      </c>
      <c r="K27" s="689">
        <v>129.20584716585853</v>
      </c>
      <c r="L27" s="689">
        <v>18.454977712750708</v>
      </c>
      <c r="M27" s="689">
        <v>13.768207088902477</v>
      </c>
      <c r="N27" s="689">
        <v>9.8538983182599189</v>
      </c>
      <c r="O27" s="689">
        <v>49.679216691138905</v>
      </c>
      <c r="P27" s="689">
        <v>23.500111563576162</v>
      </c>
      <c r="Q27" s="689">
        <v>95.724568357885431</v>
      </c>
      <c r="R27" s="689">
        <v>11.835931051371475</v>
      </c>
      <c r="S27" s="689">
        <v>110.17517848583613</v>
      </c>
      <c r="T27" s="689">
        <v>43.252813881864675</v>
      </c>
      <c r="U27" s="689">
        <v>18.760831469514045</v>
      </c>
      <c r="V27" s="689">
        <v>266.0611787224442</v>
      </c>
      <c r="W27" s="689">
        <v>62.367865821589817</v>
      </c>
      <c r="X27" s="689">
        <v>245.36841104061108</v>
      </c>
      <c r="Y27" s="689">
        <v>17.687838286309304</v>
      </c>
      <c r="Z27" s="689">
        <v>2829.3762649067962</v>
      </c>
      <c r="AA27" s="689">
        <v>220.30938867984329</v>
      </c>
      <c r="AB27" s="689">
        <v>1440.233132653736</v>
      </c>
      <c r="AC27" s="689">
        <v>285.22817595789502</v>
      </c>
      <c r="AD27" s="689">
        <v>147.64790320484599</v>
      </c>
      <c r="AE27" s="689">
        <v>1483.6478890465639</v>
      </c>
      <c r="AF27" s="689">
        <v>306.02545718187929</v>
      </c>
      <c r="AG27" s="689">
        <v>751.42253525854187</v>
      </c>
      <c r="AH27" s="689">
        <v>2079.0944894169475</v>
      </c>
      <c r="AI27" s="689">
        <v>3024.7929525521058</v>
      </c>
      <c r="AJ27" s="689">
        <v>50.215592588276422</v>
      </c>
      <c r="AK27" s="689">
        <v>237.91510230756305</v>
      </c>
      <c r="AL27" s="689">
        <v>3040.3559158900903</v>
      </c>
      <c r="AM27" s="689">
        <v>0</v>
      </c>
      <c r="AN27" s="690">
        <v>55.722485835744408</v>
      </c>
      <c r="AO27" s="737">
        <v>17367.858563092585</v>
      </c>
      <c r="AP27" s="718">
        <v>446.00867585195476</v>
      </c>
      <c r="AQ27" s="689">
        <v>22751.095621429275</v>
      </c>
      <c r="AR27" s="689">
        <v>-2995.7837163809163</v>
      </c>
      <c r="AS27" s="689">
        <v>0</v>
      </c>
      <c r="AT27" s="689">
        <v>0</v>
      </c>
      <c r="AU27" s="689">
        <v>0</v>
      </c>
      <c r="AV27" s="690">
        <v>0</v>
      </c>
      <c r="AW27" s="737">
        <v>20201.320580900312</v>
      </c>
      <c r="AX27" s="737">
        <v>37569.179143992893</v>
      </c>
      <c r="AY27" s="730">
        <v>0</v>
      </c>
      <c r="AZ27" s="731">
        <v>0</v>
      </c>
      <c r="BA27" s="732">
        <v>0</v>
      </c>
      <c r="BB27" s="730">
        <v>0</v>
      </c>
      <c r="BC27" s="731">
        <v>0</v>
      </c>
      <c r="BD27" s="732">
        <v>0</v>
      </c>
      <c r="BE27" s="737">
        <v>37569.179143992893</v>
      </c>
      <c r="BF27" s="220"/>
      <c r="BG27" s="752">
        <f>'37部門取引基本表'!BU27</f>
        <v>1.1977903437157012E-2</v>
      </c>
      <c r="BH27" s="752">
        <f>'37部門取引基本表'!BQ27</f>
        <v>0.57971186869062319</v>
      </c>
      <c r="BI27" s="752">
        <f>'37部門取引基本表'!BL27</f>
        <v>0.12041153119935774</v>
      </c>
      <c r="BJ27" s="752">
        <f>計算元!AB31</f>
        <v>1</v>
      </c>
      <c r="BK27" s="227">
        <v>4523.7623866311606</v>
      </c>
      <c r="BL27" s="228">
        <v>0.12041153119935774</v>
      </c>
      <c r="BM27" s="229">
        <v>6608.3013700744859</v>
      </c>
      <c r="BN27" s="229">
        <v>6608.3013700744859</v>
      </c>
      <c r="BO27" s="230">
        <v>0.17589687932085463</v>
      </c>
      <c r="BP27" s="229">
        <v>21779.299046736905</v>
      </c>
      <c r="BQ27" s="230">
        <v>0.57971186869062319</v>
      </c>
      <c r="BR27" s="229">
        <v>1406.1701207981168</v>
      </c>
      <c r="BS27" s="229">
        <v>1406.1701207981168</v>
      </c>
      <c r="BT27" s="336">
        <v>450</v>
      </c>
      <c r="BU27" s="231">
        <v>1.1977903437157012E-2</v>
      </c>
    </row>
    <row r="28" spans="2:73" s="222" customFormat="1" ht="18" customHeight="1">
      <c r="B28" s="687" t="s">
        <v>124</v>
      </c>
      <c r="C28" s="688" t="s">
        <v>125</v>
      </c>
      <c r="D28" s="689">
        <v>8.6891147029583067</v>
      </c>
      <c r="E28" s="689">
        <v>3.6717077508233738</v>
      </c>
      <c r="F28" s="689">
        <v>70.871393239346943</v>
      </c>
      <c r="G28" s="689">
        <v>3.5564428469366782</v>
      </c>
      <c r="H28" s="689">
        <v>13.489534229499627</v>
      </c>
      <c r="I28" s="689">
        <v>26.836975235356213</v>
      </c>
      <c r="J28" s="689">
        <v>0.36784678641629881</v>
      </c>
      <c r="K28" s="689">
        <v>7.5635146567400655</v>
      </c>
      <c r="L28" s="689">
        <v>50.969618201684376</v>
      </c>
      <c r="M28" s="689">
        <v>0.36739559066199801</v>
      </c>
      <c r="N28" s="689">
        <v>8.140273433360564</v>
      </c>
      <c r="O28" s="689">
        <v>5.2790676845264892</v>
      </c>
      <c r="P28" s="689">
        <v>16.376848285098401</v>
      </c>
      <c r="Q28" s="689">
        <v>3.6302730514966526</v>
      </c>
      <c r="R28" s="689">
        <v>3.1233706941119168</v>
      </c>
      <c r="S28" s="689">
        <v>53.875259717940693</v>
      </c>
      <c r="T28" s="689">
        <v>19.051608129316904</v>
      </c>
      <c r="U28" s="689">
        <v>11.540133396559778</v>
      </c>
      <c r="V28" s="689">
        <v>178.91170188090447</v>
      </c>
      <c r="W28" s="689">
        <v>18.159596194614469</v>
      </c>
      <c r="X28" s="689">
        <v>589.54636578037537</v>
      </c>
      <c r="Y28" s="689">
        <v>549.31174802202815</v>
      </c>
      <c r="Z28" s="689">
        <v>62.279232758287989</v>
      </c>
      <c r="AA28" s="689">
        <v>0</v>
      </c>
      <c r="AB28" s="689">
        <v>744.01395725909947</v>
      </c>
      <c r="AC28" s="689">
        <v>723.97622309312749</v>
      </c>
      <c r="AD28" s="689">
        <v>4.5748759318721515</v>
      </c>
      <c r="AE28" s="689">
        <v>1906.389738180789</v>
      </c>
      <c r="AF28" s="689">
        <v>536.78954998212623</v>
      </c>
      <c r="AG28" s="689">
        <v>5063.7464202299852</v>
      </c>
      <c r="AH28" s="689">
        <v>1275.7845339161304</v>
      </c>
      <c r="AI28" s="689">
        <v>2254.8995632682836</v>
      </c>
      <c r="AJ28" s="689">
        <v>0.80992891271413592</v>
      </c>
      <c r="AK28" s="689">
        <v>101.91334019707116</v>
      </c>
      <c r="AL28" s="689">
        <v>6094.3747474286383</v>
      </c>
      <c r="AM28" s="689">
        <v>0</v>
      </c>
      <c r="AN28" s="690">
        <v>578.6437117717843</v>
      </c>
      <c r="AO28" s="737">
        <v>20991.52561244067</v>
      </c>
      <c r="AP28" s="718">
        <v>598.72131873803778</v>
      </c>
      <c r="AQ28" s="689">
        <v>1314.6414262039939</v>
      </c>
      <c r="AR28" s="689">
        <v>1463.1163229486119</v>
      </c>
      <c r="AS28" s="689">
        <v>0</v>
      </c>
      <c r="AT28" s="689">
        <v>0</v>
      </c>
      <c r="AU28" s="689">
        <v>0</v>
      </c>
      <c r="AV28" s="690">
        <v>0</v>
      </c>
      <c r="AW28" s="737">
        <v>3376.4790678906434</v>
      </c>
      <c r="AX28" s="737">
        <v>24368.004680331313</v>
      </c>
      <c r="AY28" s="730">
        <v>0</v>
      </c>
      <c r="AZ28" s="731">
        <v>0</v>
      </c>
      <c r="BA28" s="732">
        <v>0</v>
      </c>
      <c r="BB28" s="730">
        <v>0</v>
      </c>
      <c r="BC28" s="731">
        <v>-3.637978807091713E-12</v>
      </c>
      <c r="BD28" s="732">
        <v>-3.637978807091713E-12</v>
      </c>
      <c r="BE28" s="737">
        <v>24368.004680331309</v>
      </c>
      <c r="BF28" s="220"/>
      <c r="BG28" s="752">
        <f>'37部門取引基本表'!BU28</f>
        <v>6.8983900079304522E-2</v>
      </c>
      <c r="BH28" s="752">
        <f>'37部門取引基本表'!BQ28</f>
        <v>0.66174324020190989</v>
      </c>
      <c r="BI28" s="752">
        <f>'37部門取引基本表'!BL28</f>
        <v>0.48026235411375112</v>
      </c>
      <c r="BJ28" s="752">
        <f>計算元!AB32</f>
        <v>0.99999999999999989</v>
      </c>
      <c r="BK28" s="227">
        <v>11703.03529283082</v>
      </c>
      <c r="BL28" s="228">
        <v>0.48026235411375112</v>
      </c>
      <c r="BM28" s="229">
        <v>1551.5672593938889</v>
      </c>
      <c r="BN28" s="229">
        <v>1551.5672593938889</v>
      </c>
      <c r="BO28" s="230">
        <v>6.3672314567726582E-2</v>
      </c>
      <c r="BP28" s="229">
        <v>16125.362374417746</v>
      </c>
      <c r="BQ28" s="230">
        <v>0.66174324020190989</v>
      </c>
      <c r="BR28" s="229">
        <v>465.37616243181685</v>
      </c>
      <c r="BS28" s="229">
        <v>465.37616243181685</v>
      </c>
      <c r="BT28" s="336">
        <v>1681</v>
      </c>
      <c r="BU28" s="231">
        <v>6.8983900079304522E-2</v>
      </c>
    </row>
    <row r="29" spans="2:73" s="222" customFormat="1" ht="18" customHeight="1">
      <c r="B29" s="687" t="s">
        <v>126</v>
      </c>
      <c r="C29" s="688" t="s">
        <v>12</v>
      </c>
      <c r="D29" s="689">
        <v>4612.1611922857628</v>
      </c>
      <c r="E29" s="689">
        <v>48.650127698409698</v>
      </c>
      <c r="F29" s="689">
        <v>6511.543851362102</v>
      </c>
      <c r="G29" s="689">
        <v>2285.1348397182073</v>
      </c>
      <c r="H29" s="689">
        <v>2958.6841791582528</v>
      </c>
      <c r="I29" s="689">
        <v>302.47257953616503</v>
      </c>
      <c r="J29" s="689">
        <v>77.722384301825159</v>
      </c>
      <c r="K29" s="689">
        <v>7503.8488542964051</v>
      </c>
      <c r="L29" s="689">
        <v>553.90732074722177</v>
      </c>
      <c r="M29" s="689">
        <v>1848.9998221618455</v>
      </c>
      <c r="N29" s="689">
        <v>804.17508616961891</v>
      </c>
      <c r="O29" s="689">
        <v>3012.1043655246053</v>
      </c>
      <c r="P29" s="689">
        <v>1399.288512619851</v>
      </c>
      <c r="Q29" s="689">
        <v>5877.9852713812115</v>
      </c>
      <c r="R29" s="689">
        <v>945.39499272829653</v>
      </c>
      <c r="S29" s="689">
        <v>2845.6695499017001</v>
      </c>
      <c r="T29" s="689">
        <v>3791.2703389218141</v>
      </c>
      <c r="U29" s="689">
        <v>1157.1481430200517</v>
      </c>
      <c r="V29" s="689">
        <v>41598.882896511313</v>
      </c>
      <c r="W29" s="689">
        <v>4994.4262593446801</v>
      </c>
      <c r="X29" s="689">
        <v>18271.304134180842</v>
      </c>
      <c r="Y29" s="689">
        <v>753.21626888780497</v>
      </c>
      <c r="Z29" s="689">
        <v>561.63021110725174</v>
      </c>
      <c r="AA29" s="689">
        <v>358.51200661414038</v>
      </c>
      <c r="AB29" s="689">
        <v>5724.6391668462065</v>
      </c>
      <c r="AC29" s="689">
        <v>1212.8489276209609</v>
      </c>
      <c r="AD29" s="689">
        <v>509.43433282304272</v>
      </c>
      <c r="AE29" s="689">
        <v>10553.809563774103</v>
      </c>
      <c r="AF29" s="689">
        <v>790.75605900285586</v>
      </c>
      <c r="AG29" s="689">
        <v>1871.0853657916123</v>
      </c>
      <c r="AH29" s="689">
        <v>3293.1491980914834</v>
      </c>
      <c r="AI29" s="689">
        <v>29105.68280093178</v>
      </c>
      <c r="AJ29" s="689">
        <v>851.23528726255677</v>
      </c>
      <c r="AK29" s="689">
        <v>6212.8505738067524</v>
      </c>
      <c r="AL29" s="689">
        <v>26572.014870284165</v>
      </c>
      <c r="AM29" s="689">
        <v>1323.8994640566875</v>
      </c>
      <c r="AN29" s="690">
        <v>405.45220174176791</v>
      </c>
      <c r="AO29" s="737">
        <v>201500.99100021337</v>
      </c>
      <c r="AP29" s="718">
        <v>12458.632848299552</v>
      </c>
      <c r="AQ29" s="689">
        <v>296011.30942501401</v>
      </c>
      <c r="AR29" s="689">
        <v>60.609546668239673</v>
      </c>
      <c r="AS29" s="689">
        <v>1661.1839495127654</v>
      </c>
      <c r="AT29" s="689">
        <v>15344.114812673273</v>
      </c>
      <c r="AU29" s="689">
        <v>467.81392903936012</v>
      </c>
      <c r="AV29" s="690">
        <v>0</v>
      </c>
      <c r="AW29" s="737">
        <v>326003.6645112072</v>
      </c>
      <c r="AX29" s="737">
        <v>527504.65551142057</v>
      </c>
      <c r="AY29" s="730">
        <v>10336.409579498128</v>
      </c>
      <c r="AZ29" s="731">
        <v>186162.93451993336</v>
      </c>
      <c r="BA29" s="732">
        <v>196499.3440994315</v>
      </c>
      <c r="BB29" s="730">
        <v>-211.01977584842197</v>
      </c>
      <c r="BC29" s="731">
        <v>-172376.73148850937</v>
      </c>
      <c r="BD29" s="732">
        <v>-172587.75126435779</v>
      </c>
      <c r="BE29" s="737">
        <v>551416.24834649428</v>
      </c>
      <c r="BF29" s="220"/>
      <c r="BG29" s="752">
        <f>'37部門取引基本表'!BU29</f>
        <v>0.12938320227946831</v>
      </c>
      <c r="BH29" s="752">
        <f>'37部門取引基本表'!BQ29</f>
        <v>0.66524967164830251</v>
      </c>
      <c r="BI29" s="752">
        <f>'37部門取引基本表'!BL29</f>
        <v>0.40625781222556073</v>
      </c>
      <c r="BJ29" s="752">
        <f>計算元!AB33</f>
        <v>0.67282231642670065</v>
      </c>
      <c r="BK29" s="227">
        <v>224017.15867887324</v>
      </c>
      <c r="BL29" s="228">
        <v>0.40625781222556073</v>
      </c>
      <c r="BM29" s="229">
        <v>65573.587085690568</v>
      </c>
      <c r="BN29" s="229">
        <v>65573.587085690568</v>
      </c>
      <c r="BO29" s="230">
        <v>0.1189184890403991</v>
      </c>
      <c r="BP29" s="229">
        <v>366829.47815404413</v>
      </c>
      <c r="BQ29" s="230">
        <v>0.66524967164830251</v>
      </c>
      <c r="BR29" s="229">
        <v>23069.432575503164</v>
      </c>
      <c r="BS29" s="229">
        <v>23069.432575503164</v>
      </c>
      <c r="BT29" s="336">
        <v>71344</v>
      </c>
      <c r="BU29" s="231">
        <v>0.12938320227946831</v>
      </c>
    </row>
    <row r="30" spans="2:73" s="222" customFormat="1" ht="18" customHeight="1">
      <c r="B30" s="687" t="s">
        <v>127</v>
      </c>
      <c r="C30" s="688" t="s">
        <v>13</v>
      </c>
      <c r="D30" s="689">
        <v>338.7961751019817</v>
      </c>
      <c r="E30" s="689">
        <v>95.00543805255478</v>
      </c>
      <c r="F30" s="689">
        <v>373.02446013713728</v>
      </c>
      <c r="G30" s="689">
        <v>599.20063133322105</v>
      </c>
      <c r="H30" s="689">
        <v>424.51951766095078</v>
      </c>
      <c r="I30" s="689">
        <v>49.125254138906129</v>
      </c>
      <c r="J30" s="689">
        <v>13.796227015030251</v>
      </c>
      <c r="K30" s="689">
        <v>506.75021757345348</v>
      </c>
      <c r="L30" s="689">
        <v>162.51622846017415</v>
      </c>
      <c r="M30" s="689">
        <v>192.58348835710382</v>
      </c>
      <c r="N30" s="689">
        <v>122.48546635323471</v>
      </c>
      <c r="O30" s="689">
        <v>726.41572812854736</v>
      </c>
      <c r="P30" s="689">
        <v>187.60145718458247</v>
      </c>
      <c r="Q30" s="689">
        <v>1052.9702519367395</v>
      </c>
      <c r="R30" s="689">
        <v>291.54199610565712</v>
      </c>
      <c r="S30" s="689">
        <v>466.38239098320037</v>
      </c>
      <c r="T30" s="689">
        <v>502.44282884215579</v>
      </c>
      <c r="U30" s="689">
        <v>220.8901311680458</v>
      </c>
      <c r="V30" s="689">
        <v>2932.4587717108861</v>
      </c>
      <c r="W30" s="689">
        <v>1132.3572718997721</v>
      </c>
      <c r="X30" s="689">
        <v>3945.4949776792146</v>
      </c>
      <c r="Y30" s="689">
        <v>852.53183293018765</v>
      </c>
      <c r="Z30" s="689">
        <v>745.11656053413617</v>
      </c>
      <c r="AA30" s="689">
        <v>658.26439675961706</v>
      </c>
      <c r="AB30" s="689">
        <v>8853.7916500901629</v>
      </c>
      <c r="AC30" s="689">
        <v>10017.591047521215</v>
      </c>
      <c r="AD30" s="689">
        <v>32042.533718724844</v>
      </c>
      <c r="AE30" s="689">
        <v>7211.3970702367378</v>
      </c>
      <c r="AF30" s="689">
        <v>676.88443690420388</v>
      </c>
      <c r="AG30" s="689">
        <v>4012.6985726391522</v>
      </c>
      <c r="AH30" s="689">
        <v>2327.8348634723161</v>
      </c>
      <c r="AI30" s="689">
        <v>6536.1242236475755</v>
      </c>
      <c r="AJ30" s="689">
        <v>574.72555646195076</v>
      </c>
      <c r="AK30" s="689">
        <v>2652.0497495369032</v>
      </c>
      <c r="AL30" s="689">
        <v>2454.8133579293517</v>
      </c>
      <c r="AM30" s="689">
        <v>0</v>
      </c>
      <c r="AN30" s="690">
        <v>115.12633710207855</v>
      </c>
      <c r="AO30" s="737">
        <v>94067.842284312981</v>
      </c>
      <c r="AP30" s="718">
        <v>7063.3755085143257</v>
      </c>
      <c r="AQ30" s="689">
        <v>109261.86499090654</v>
      </c>
      <c r="AR30" s="689">
        <v>0</v>
      </c>
      <c r="AS30" s="689">
        <v>0</v>
      </c>
      <c r="AT30" s="689">
        <v>0</v>
      </c>
      <c r="AU30" s="689">
        <v>0</v>
      </c>
      <c r="AV30" s="690">
        <v>0</v>
      </c>
      <c r="AW30" s="737">
        <v>116325.24049942086</v>
      </c>
      <c r="AX30" s="737">
        <v>210393.08278373384</v>
      </c>
      <c r="AY30" s="730">
        <v>1406.5776734104045</v>
      </c>
      <c r="AZ30" s="731">
        <v>40481.055222046496</v>
      </c>
      <c r="BA30" s="732">
        <v>41887.632895456903</v>
      </c>
      <c r="BB30" s="730">
        <v>-494.06161343769128</v>
      </c>
      <c r="BC30" s="731">
        <v>-20311.646719895638</v>
      </c>
      <c r="BD30" s="732">
        <v>-20805.708333333328</v>
      </c>
      <c r="BE30" s="737">
        <v>231475.00734585745</v>
      </c>
      <c r="BF30" s="220"/>
      <c r="BG30" s="752">
        <f>'37部門取引基本表'!BU30</f>
        <v>3.3930228969665729E-2</v>
      </c>
      <c r="BH30" s="752">
        <f>'37部門取引基本表'!BQ30</f>
        <v>0.68313548593441531</v>
      </c>
      <c r="BI30" s="752">
        <f>'37部門取引基本表'!BL30</f>
        <v>0.31827298808801457</v>
      </c>
      <c r="BJ30" s="752">
        <f>計算元!AB34</f>
        <v>0.90111030240133982</v>
      </c>
      <c r="BK30" s="227">
        <v>73672.242255661171</v>
      </c>
      <c r="BL30" s="228">
        <v>0.31827298808801457</v>
      </c>
      <c r="BM30" s="229">
        <v>58839.715370443249</v>
      </c>
      <c r="BN30" s="229">
        <v>58839.715370443249</v>
      </c>
      <c r="BO30" s="230">
        <v>0.25419467978470833</v>
      </c>
      <c r="BP30" s="229">
        <v>158128.79162488467</v>
      </c>
      <c r="BQ30" s="230">
        <v>0.68313548593441531</v>
      </c>
      <c r="BR30" s="229">
        <v>4770.4140561234799</v>
      </c>
      <c r="BS30" s="229">
        <v>4770.4140561234799</v>
      </c>
      <c r="BT30" s="336">
        <v>7854</v>
      </c>
      <c r="BU30" s="231">
        <v>3.3930228969665729E-2</v>
      </c>
    </row>
    <row r="31" spans="2:73" s="222" customFormat="1" ht="18" customHeight="1">
      <c r="B31" s="687" t="s">
        <v>128</v>
      </c>
      <c r="C31" s="688" t="s">
        <v>30</v>
      </c>
      <c r="D31" s="689">
        <v>28.323315495359928</v>
      </c>
      <c r="E31" s="689">
        <v>11.627074544274016</v>
      </c>
      <c r="F31" s="689">
        <v>200.48039334931198</v>
      </c>
      <c r="G31" s="689">
        <v>112.40058061570696</v>
      </c>
      <c r="H31" s="689">
        <v>125.13719148057582</v>
      </c>
      <c r="I31" s="689">
        <v>24.641188198577289</v>
      </c>
      <c r="J31" s="689">
        <v>2.3975503519288832</v>
      </c>
      <c r="K31" s="689">
        <v>429.75308820137917</v>
      </c>
      <c r="L31" s="689">
        <v>53.188445956104431</v>
      </c>
      <c r="M31" s="689">
        <v>55.230149853171383</v>
      </c>
      <c r="N31" s="689">
        <v>18.626021428487096</v>
      </c>
      <c r="O31" s="689">
        <v>221.53018836467834</v>
      </c>
      <c r="P31" s="689">
        <v>70.700052352741878</v>
      </c>
      <c r="Q31" s="689">
        <v>448.43425536119179</v>
      </c>
      <c r="R31" s="689">
        <v>35.261211257210853</v>
      </c>
      <c r="S31" s="689">
        <v>123.73199960645194</v>
      </c>
      <c r="T31" s="689">
        <v>194.75615014017353</v>
      </c>
      <c r="U31" s="689">
        <v>60.905917556201473</v>
      </c>
      <c r="V31" s="689">
        <v>440.35087685902795</v>
      </c>
      <c r="W31" s="689">
        <v>180.78760690434274</v>
      </c>
      <c r="X31" s="689">
        <v>1572.7596468233369</v>
      </c>
      <c r="Y31" s="689">
        <v>225.21781668903154</v>
      </c>
      <c r="Z31" s="689">
        <v>43.567535023735097</v>
      </c>
      <c r="AA31" s="689">
        <v>44.65730851618445</v>
      </c>
      <c r="AB31" s="689">
        <v>13979.845901821009</v>
      </c>
      <c r="AC31" s="689">
        <v>3428.6104562938731</v>
      </c>
      <c r="AD31" s="689">
        <v>11911.559481250681</v>
      </c>
      <c r="AE31" s="689">
        <v>5664.1266742414991</v>
      </c>
      <c r="AF31" s="689">
        <v>2038.3021735266557</v>
      </c>
      <c r="AG31" s="689">
        <v>310.04535272180021</v>
      </c>
      <c r="AH31" s="689">
        <v>1099.4786694324512</v>
      </c>
      <c r="AI31" s="689">
        <v>8943.5689651722732</v>
      </c>
      <c r="AJ31" s="689">
        <v>409.1760867031814</v>
      </c>
      <c r="AK31" s="689">
        <v>2438.0847562291292</v>
      </c>
      <c r="AL31" s="689">
        <v>4676.3006126199889</v>
      </c>
      <c r="AM31" s="689">
        <v>0</v>
      </c>
      <c r="AN31" s="690">
        <v>1269.7364039688546</v>
      </c>
      <c r="AO31" s="737">
        <v>60893.301098910582</v>
      </c>
      <c r="AP31" s="718">
        <v>1483.8710857435071</v>
      </c>
      <c r="AQ31" s="689">
        <v>356131.482449156</v>
      </c>
      <c r="AR31" s="689">
        <v>138.51909753255521</v>
      </c>
      <c r="AS31" s="689">
        <v>0</v>
      </c>
      <c r="AT31" s="689">
        <v>6346.0962967669602</v>
      </c>
      <c r="AU31" s="689">
        <v>0</v>
      </c>
      <c r="AV31" s="690">
        <v>0</v>
      </c>
      <c r="AW31" s="737">
        <v>364099.96892919904</v>
      </c>
      <c r="AX31" s="737">
        <v>424993.2700281096</v>
      </c>
      <c r="AY31" s="730">
        <v>0</v>
      </c>
      <c r="AZ31" s="731">
        <v>0</v>
      </c>
      <c r="BA31" s="732">
        <v>0</v>
      </c>
      <c r="BB31" s="730">
        <v>0</v>
      </c>
      <c r="BC31" s="731">
        <v>-1934.9797790510493</v>
      </c>
      <c r="BD31" s="732">
        <v>-1934.9797790510493</v>
      </c>
      <c r="BE31" s="737">
        <v>423058.29024905857</v>
      </c>
      <c r="BF31" s="220"/>
      <c r="BG31" s="752">
        <f>'37部門取引基本表'!BU31</f>
        <v>1.2792563400220575E-2</v>
      </c>
      <c r="BH31" s="752">
        <f>'37部門取引基本表'!BQ31</f>
        <v>0.84710377634674838</v>
      </c>
      <c r="BI31" s="752">
        <f>'37部門取引基本表'!BL31</f>
        <v>5.2361752033231131E-2</v>
      </c>
      <c r="BJ31" s="752">
        <f>計算元!AB35</f>
        <v>0.99544703430498305</v>
      </c>
      <c r="BK31" s="227">
        <v>22152.073289623928</v>
      </c>
      <c r="BL31" s="228">
        <v>5.2361752033231131E-2</v>
      </c>
      <c r="BM31" s="229">
        <v>170808.94886249639</v>
      </c>
      <c r="BN31" s="229">
        <v>170808.94886249639</v>
      </c>
      <c r="BO31" s="230">
        <v>0.40374802432529922</v>
      </c>
      <c r="BP31" s="229">
        <v>358374.27528477629</v>
      </c>
      <c r="BQ31" s="230">
        <v>0.84710377634674838</v>
      </c>
      <c r="BR31" s="229">
        <v>20509.571728546187</v>
      </c>
      <c r="BS31" s="229">
        <v>20509.571728546187</v>
      </c>
      <c r="BT31" s="336">
        <v>5412</v>
      </c>
      <c r="BU31" s="231">
        <v>1.2792563400220575E-2</v>
      </c>
    </row>
    <row r="32" spans="2:73" s="222" customFormat="1" ht="18" customHeight="1">
      <c r="B32" s="687" t="s">
        <v>129</v>
      </c>
      <c r="C32" s="688" t="s">
        <v>70</v>
      </c>
      <c r="D32" s="689">
        <v>3775.7839693575679</v>
      </c>
      <c r="E32" s="689">
        <v>487.41920392180288</v>
      </c>
      <c r="F32" s="689">
        <v>2788.6199311151572</v>
      </c>
      <c r="G32" s="689">
        <v>899.25495697988492</v>
      </c>
      <c r="H32" s="689">
        <v>1556.7348346499311</v>
      </c>
      <c r="I32" s="689">
        <v>199.50265409970959</v>
      </c>
      <c r="J32" s="689">
        <v>119.57316068783825</v>
      </c>
      <c r="K32" s="689">
        <v>2580.6064897056735</v>
      </c>
      <c r="L32" s="689">
        <v>1058.8445002686212</v>
      </c>
      <c r="M32" s="689">
        <v>1060.217476020425</v>
      </c>
      <c r="N32" s="689">
        <v>465.89019279109283</v>
      </c>
      <c r="O32" s="689">
        <v>1917.1782919506863</v>
      </c>
      <c r="P32" s="689">
        <v>660.79917104832009</v>
      </c>
      <c r="Q32" s="689">
        <v>2901.1613691539565</v>
      </c>
      <c r="R32" s="689">
        <v>487.65679810963167</v>
      </c>
      <c r="S32" s="689">
        <v>1327.9980458154512</v>
      </c>
      <c r="T32" s="689">
        <v>1682.6581612724738</v>
      </c>
      <c r="U32" s="689">
        <v>639.67722200038259</v>
      </c>
      <c r="V32" s="689">
        <v>11204.681325755186</v>
      </c>
      <c r="W32" s="689">
        <v>7905.1840403168126</v>
      </c>
      <c r="X32" s="689">
        <v>14156.572477604877</v>
      </c>
      <c r="Y32" s="689">
        <v>1591.6857210686289</v>
      </c>
      <c r="Z32" s="689">
        <v>622.23376944154984</v>
      </c>
      <c r="AA32" s="689">
        <v>1507.8501047412033</v>
      </c>
      <c r="AB32" s="689">
        <v>46197.362684500942</v>
      </c>
      <c r="AC32" s="689">
        <v>8135.7142659990168</v>
      </c>
      <c r="AD32" s="689">
        <v>1030.673051560721</v>
      </c>
      <c r="AE32" s="689">
        <v>19612.314249004219</v>
      </c>
      <c r="AF32" s="689">
        <v>2442.4098955040095</v>
      </c>
      <c r="AG32" s="689">
        <v>6591.1670577034565</v>
      </c>
      <c r="AH32" s="689">
        <v>5461.0931220420898</v>
      </c>
      <c r="AI32" s="689">
        <v>9629.7409805569241</v>
      </c>
      <c r="AJ32" s="689">
        <v>852.69315930544212</v>
      </c>
      <c r="AK32" s="689">
        <v>4844.8057371014247</v>
      </c>
      <c r="AL32" s="689">
        <v>13257.117422083697</v>
      </c>
      <c r="AM32" s="689">
        <v>243.22279156369669</v>
      </c>
      <c r="AN32" s="690">
        <v>3811.3845642064584</v>
      </c>
      <c r="AO32" s="737">
        <v>183707.48284900896</v>
      </c>
      <c r="AP32" s="718">
        <v>6516.8517333339259</v>
      </c>
      <c r="AQ32" s="689">
        <v>99915.138364417042</v>
      </c>
      <c r="AR32" s="689">
        <v>349.12646771295067</v>
      </c>
      <c r="AS32" s="689">
        <v>199.21310360855983</v>
      </c>
      <c r="AT32" s="689">
        <v>1715.501069260119</v>
      </c>
      <c r="AU32" s="689">
        <v>243.28153494520001</v>
      </c>
      <c r="AV32" s="690">
        <v>0</v>
      </c>
      <c r="AW32" s="737">
        <v>108939.1122732778</v>
      </c>
      <c r="AX32" s="737">
        <v>292646.59512228682</v>
      </c>
      <c r="AY32" s="730">
        <v>8568.8501522209699</v>
      </c>
      <c r="AZ32" s="731">
        <v>174384.425180313</v>
      </c>
      <c r="BA32" s="732">
        <v>182953.27533253399</v>
      </c>
      <c r="BB32" s="730">
        <v>-8384.7821685026174</v>
      </c>
      <c r="BC32" s="731">
        <v>-113575.55761812157</v>
      </c>
      <c r="BD32" s="732">
        <v>-121960.33978662419</v>
      </c>
      <c r="BE32" s="737">
        <v>353639.53066819656</v>
      </c>
      <c r="BF32" s="220"/>
      <c r="BG32" s="752">
        <f>'37部門取引基本表'!BU32</f>
        <v>5.5005162921819679E-2</v>
      </c>
      <c r="BH32" s="752">
        <f>'37部門取引基本表'!BQ32</f>
        <v>0.57874588263155691</v>
      </c>
      <c r="BI32" s="752">
        <f>'37部門取引基本表'!BL32</f>
        <v>0.29217377001027883</v>
      </c>
      <c r="BJ32" s="752">
        <f>計算元!AB36</f>
        <v>0.58325043988411618</v>
      </c>
      <c r="BK32" s="227">
        <v>103324.19489999261</v>
      </c>
      <c r="BL32" s="228">
        <v>0.29217377001027883</v>
      </c>
      <c r="BM32" s="229">
        <v>34725.341517791443</v>
      </c>
      <c r="BN32" s="229">
        <v>34725.341517791443</v>
      </c>
      <c r="BO32" s="230">
        <v>9.819417374573039E-2</v>
      </c>
      <c r="BP32" s="229">
        <v>204667.42230997494</v>
      </c>
      <c r="BQ32" s="230">
        <v>0.57874588263155691</v>
      </c>
      <c r="BR32" s="229">
        <v>20924.583486260166</v>
      </c>
      <c r="BS32" s="229">
        <v>20924.583486260166</v>
      </c>
      <c r="BT32" s="336">
        <v>19452</v>
      </c>
      <c r="BU32" s="231">
        <v>5.5005162921819679E-2</v>
      </c>
    </row>
    <row r="33" spans="2:73" s="222" customFormat="1" ht="18" customHeight="1">
      <c r="B33" s="687" t="s">
        <v>130</v>
      </c>
      <c r="C33" s="688" t="s">
        <v>38</v>
      </c>
      <c r="D33" s="689">
        <v>207.53800184846085</v>
      </c>
      <c r="E33" s="689">
        <v>6.7314642098428514</v>
      </c>
      <c r="F33" s="689">
        <v>366.86877890118183</v>
      </c>
      <c r="G33" s="689">
        <v>187.88784890688055</v>
      </c>
      <c r="H33" s="689">
        <v>249.57257236047366</v>
      </c>
      <c r="I33" s="689">
        <v>178.69626970239261</v>
      </c>
      <c r="J33" s="689">
        <v>4.2433305242333175</v>
      </c>
      <c r="K33" s="689">
        <v>804.65005565410661</v>
      </c>
      <c r="L33" s="689">
        <v>98.693255121991399</v>
      </c>
      <c r="M33" s="689">
        <v>143.2499230763693</v>
      </c>
      <c r="N33" s="689">
        <v>68.792933636874409</v>
      </c>
      <c r="O33" s="689">
        <v>452.08372635471653</v>
      </c>
      <c r="P33" s="689">
        <v>242.3240965762528</v>
      </c>
      <c r="Q33" s="689">
        <v>1390.5856457259283</v>
      </c>
      <c r="R33" s="689">
        <v>174.25120714519119</v>
      </c>
      <c r="S33" s="689">
        <v>750.75380150026831</v>
      </c>
      <c r="T33" s="689">
        <v>1046.8155123846932</v>
      </c>
      <c r="U33" s="689">
        <v>758.41176058187591</v>
      </c>
      <c r="V33" s="689">
        <v>2321.4885037106005</v>
      </c>
      <c r="W33" s="689">
        <v>480.68044142546421</v>
      </c>
      <c r="X33" s="689">
        <v>2838.4661782345415</v>
      </c>
      <c r="Y33" s="689">
        <v>529.20693804442192</v>
      </c>
      <c r="Z33" s="689">
        <v>1241.1161900351203</v>
      </c>
      <c r="AA33" s="689">
        <v>236.29200435931978</v>
      </c>
      <c r="AB33" s="689">
        <v>20768.238448987511</v>
      </c>
      <c r="AC33" s="689">
        <v>13107.283318265119</v>
      </c>
      <c r="AD33" s="689">
        <v>1307.6716730052024</v>
      </c>
      <c r="AE33" s="689">
        <v>3957.451398919743</v>
      </c>
      <c r="AF33" s="689">
        <v>20647.146322499164</v>
      </c>
      <c r="AG33" s="689">
        <v>5771.9159576452821</v>
      </c>
      <c r="AH33" s="689">
        <v>4171.18596330114</v>
      </c>
      <c r="AI33" s="689">
        <v>9074.9426441407304</v>
      </c>
      <c r="AJ33" s="689">
        <v>1552.7957114555413</v>
      </c>
      <c r="AK33" s="689">
        <v>14752.644230969874</v>
      </c>
      <c r="AL33" s="689">
        <v>6888.8135914218656</v>
      </c>
      <c r="AM33" s="689">
        <v>0</v>
      </c>
      <c r="AN33" s="690">
        <v>3044.6565458899991</v>
      </c>
      <c r="AO33" s="737">
        <v>119824.14624652237</v>
      </c>
      <c r="AP33" s="718">
        <v>1336.7890299717999</v>
      </c>
      <c r="AQ33" s="689">
        <v>82984.707995243429</v>
      </c>
      <c r="AR33" s="689">
        <v>213.44067807089891</v>
      </c>
      <c r="AS33" s="689">
        <v>3530.6780171919381</v>
      </c>
      <c r="AT33" s="689">
        <v>18508.600173002425</v>
      </c>
      <c r="AU33" s="689">
        <v>-0.76216019719674133</v>
      </c>
      <c r="AV33" s="690">
        <v>0</v>
      </c>
      <c r="AW33" s="737">
        <v>106573.4537332833</v>
      </c>
      <c r="AX33" s="737">
        <v>226397.59997980567</v>
      </c>
      <c r="AY33" s="730">
        <v>451.8216776263431</v>
      </c>
      <c r="AZ33" s="731">
        <v>21274.809250641079</v>
      </c>
      <c r="BA33" s="732">
        <v>21726.630928267423</v>
      </c>
      <c r="BB33" s="730">
        <v>-11369.927011166939</v>
      </c>
      <c r="BC33" s="731">
        <v>-129007.4102274458</v>
      </c>
      <c r="BD33" s="732">
        <v>-140377.33723861276</v>
      </c>
      <c r="BE33" s="737">
        <v>107746.89366946035</v>
      </c>
      <c r="BF33" s="220"/>
      <c r="BG33" s="752">
        <f>'37部門取引基本表'!BU33</f>
        <v>4.4168326695332709E-2</v>
      </c>
      <c r="BH33" s="752">
        <f>'37部門取引基本表'!BQ33</f>
        <v>0.54701107284902073</v>
      </c>
      <c r="BI33" s="752">
        <f>'37部門取引基本表'!BL33</f>
        <v>0.1561028592881773</v>
      </c>
      <c r="BJ33" s="752">
        <f>計算元!AB37</f>
        <v>0.37995218477963455</v>
      </c>
      <c r="BK33" s="227">
        <v>16819.598181221969</v>
      </c>
      <c r="BL33" s="228">
        <v>0.1561028592881773</v>
      </c>
      <c r="BM33" s="229">
        <v>20439.281446929705</v>
      </c>
      <c r="BN33" s="229">
        <v>20439.281446929705</v>
      </c>
      <c r="BO33" s="230">
        <v>0.18969717595415922</v>
      </c>
      <c r="BP33" s="229">
        <v>58938.743902280861</v>
      </c>
      <c r="BQ33" s="230">
        <v>0.54701107284902073</v>
      </c>
      <c r="BR33" s="229">
        <v>3953.9853493063947</v>
      </c>
      <c r="BS33" s="229">
        <v>3953.9853493063947</v>
      </c>
      <c r="BT33" s="336">
        <v>4759</v>
      </c>
      <c r="BU33" s="231">
        <v>4.4168326695332709E-2</v>
      </c>
    </row>
    <row r="34" spans="2:73" s="222" customFormat="1" ht="18" customHeight="1">
      <c r="B34" s="687" t="s">
        <v>131</v>
      </c>
      <c r="C34" s="688" t="s">
        <v>14</v>
      </c>
      <c r="D34" s="689">
        <v>0</v>
      </c>
      <c r="E34" s="689">
        <v>0</v>
      </c>
      <c r="F34" s="689">
        <v>0</v>
      </c>
      <c r="G34" s="689">
        <v>0</v>
      </c>
      <c r="H34" s="689">
        <v>0</v>
      </c>
      <c r="I34" s="689">
        <v>0</v>
      </c>
      <c r="J34" s="689">
        <v>0</v>
      </c>
      <c r="K34" s="689">
        <v>0</v>
      </c>
      <c r="L34" s="689">
        <v>0</v>
      </c>
      <c r="M34" s="689">
        <v>0</v>
      </c>
      <c r="N34" s="689">
        <v>0</v>
      </c>
      <c r="O34" s="689">
        <v>0</v>
      </c>
      <c r="P34" s="689">
        <v>0</v>
      </c>
      <c r="Q34" s="689">
        <v>0</v>
      </c>
      <c r="R34" s="689">
        <v>0</v>
      </c>
      <c r="S34" s="689">
        <v>0</v>
      </c>
      <c r="T34" s="689">
        <v>0</v>
      </c>
      <c r="U34" s="689">
        <v>0</v>
      </c>
      <c r="V34" s="689">
        <v>0</v>
      </c>
      <c r="W34" s="689">
        <v>0</v>
      </c>
      <c r="X34" s="689">
        <v>0</v>
      </c>
      <c r="Y34" s="689">
        <v>0</v>
      </c>
      <c r="Z34" s="689">
        <v>0</v>
      </c>
      <c r="AA34" s="689">
        <v>0</v>
      </c>
      <c r="AB34" s="689">
        <v>0</v>
      </c>
      <c r="AC34" s="689">
        <v>0</v>
      </c>
      <c r="AD34" s="689">
        <v>0</v>
      </c>
      <c r="AE34" s="689">
        <v>0</v>
      </c>
      <c r="AF34" s="689">
        <v>0</v>
      </c>
      <c r="AG34" s="689">
        <v>0</v>
      </c>
      <c r="AH34" s="689">
        <v>0</v>
      </c>
      <c r="AI34" s="689">
        <v>0</v>
      </c>
      <c r="AJ34" s="689">
        <v>0</v>
      </c>
      <c r="AK34" s="689">
        <v>0</v>
      </c>
      <c r="AL34" s="689">
        <v>0</v>
      </c>
      <c r="AM34" s="689">
        <v>0</v>
      </c>
      <c r="AN34" s="690">
        <v>9940.021332176846</v>
      </c>
      <c r="AO34" s="737">
        <v>9940.021332176846</v>
      </c>
      <c r="AP34" s="718">
        <v>1830.4054007423897</v>
      </c>
      <c r="AQ34" s="689">
        <v>5505.325553848862</v>
      </c>
      <c r="AR34" s="689">
        <v>155238.25624603828</v>
      </c>
      <c r="AS34" s="689">
        <v>0</v>
      </c>
      <c r="AT34" s="689">
        <v>0</v>
      </c>
      <c r="AU34" s="689">
        <v>0</v>
      </c>
      <c r="AV34" s="690">
        <v>0</v>
      </c>
      <c r="AW34" s="737">
        <v>162573.98720062955</v>
      </c>
      <c r="AX34" s="737">
        <v>172514.00853280639</v>
      </c>
      <c r="AY34" s="730">
        <v>0</v>
      </c>
      <c r="AZ34" s="731">
        <v>0</v>
      </c>
      <c r="BA34" s="732">
        <v>0</v>
      </c>
      <c r="BB34" s="730">
        <v>0</v>
      </c>
      <c r="BC34" s="731">
        <v>0</v>
      </c>
      <c r="BD34" s="732">
        <v>0</v>
      </c>
      <c r="BE34" s="737">
        <v>172514.00853280639</v>
      </c>
      <c r="BF34" s="220"/>
      <c r="BG34" s="752">
        <f>'37部門取引基本表'!BU34</f>
        <v>4.6268706338025246E-2</v>
      </c>
      <c r="BH34" s="752">
        <f>'37部門取引基本表'!BQ34</f>
        <v>0.67897599209771886</v>
      </c>
      <c r="BI34" s="752">
        <f>'37部門取引基本表'!BL34</f>
        <v>0.34130805301777678</v>
      </c>
      <c r="BJ34" s="752">
        <f>計算元!AB38</f>
        <v>1</v>
      </c>
      <c r="BK34" s="227">
        <v>58880.420370624277</v>
      </c>
      <c r="BL34" s="228">
        <v>0.34130805301777678</v>
      </c>
      <c r="BM34" s="229">
        <v>0</v>
      </c>
      <c r="BN34" s="229">
        <v>0</v>
      </c>
      <c r="BO34" s="230">
        <v>0</v>
      </c>
      <c r="BP34" s="229">
        <v>117132.87009431655</v>
      </c>
      <c r="BQ34" s="230">
        <v>0.67897599209771886</v>
      </c>
      <c r="BR34" s="229">
        <v>319.66286630128394</v>
      </c>
      <c r="BS34" s="229">
        <v>319.66286630128394</v>
      </c>
      <c r="BT34" s="336">
        <v>7982</v>
      </c>
      <c r="BU34" s="231">
        <v>4.6268706338025246E-2</v>
      </c>
    </row>
    <row r="35" spans="2:73" s="222" customFormat="1" ht="18" customHeight="1">
      <c r="B35" s="687" t="s">
        <v>132</v>
      </c>
      <c r="C35" s="688" t="s">
        <v>31</v>
      </c>
      <c r="D35" s="689">
        <v>0.69441068456632871</v>
      </c>
      <c r="E35" s="689">
        <v>0</v>
      </c>
      <c r="F35" s="689">
        <v>27.795634855225806</v>
      </c>
      <c r="G35" s="689">
        <v>0.4051909999497359</v>
      </c>
      <c r="H35" s="689">
        <v>6.7129967571640519</v>
      </c>
      <c r="I35" s="689">
        <v>2.234579527454577</v>
      </c>
      <c r="J35" s="689">
        <v>0</v>
      </c>
      <c r="K35" s="689">
        <v>17.243260403182095</v>
      </c>
      <c r="L35" s="689">
        <v>4.0446789975949393</v>
      </c>
      <c r="M35" s="689">
        <v>3.4902581112889806</v>
      </c>
      <c r="N35" s="689">
        <v>0.32238706666774514</v>
      </c>
      <c r="O35" s="689">
        <v>20.316563889379882</v>
      </c>
      <c r="P35" s="689">
        <v>27.095029479817271</v>
      </c>
      <c r="Q35" s="689">
        <v>51.588090731794544</v>
      </c>
      <c r="R35" s="689">
        <v>6.9864870789345517</v>
      </c>
      <c r="S35" s="689">
        <v>99.881878964051097</v>
      </c>
      <c r="T35" s="689">
        <v>78.207758678514651</v>
      </c>
      <c r="U35" s="689">
        <v>20.780214182094387</v>
      </c>
      <c r="V35" s="689">
        <v>173.66663005199152</v>
      </c>
      <c r="W35" s="689">
        <v>3.6729903618689752</v>
      </c>
      <c r="X35" s="689">
        <v>50.437376965608891</v>
      </c>
      <c r="Y35" s="689">
        <v>26.696550953870567</v>
      </c>
      <c r="Z35" s="689">
        <v>3.3513488479796227</v>
      </c>
      <c r="AA35" s="689">
        <v>3.6039231434113761</v>
      </c>
      <c r="AB35" s="689">
        <v>118.08122578279077</v>
      </c>
      <c r="AC35" s="689">
        <v>51.59274359238394</v>
      </c>
      <c r="AD35" s="689">
        <v>0.41589781198837739</v>
      </c>
      <c r="AE35" s="689">
        <v>414.96145584284568</v>
      </c>
      <c r="AF35" s="689">
        <v>539.47744715267538</v>
      </c>
      <c r="AG35" s="689">
        <v>25.36198509899317</v>
      </c>
      <c r="AH35" s="689">
        <v>0.29848535007945864</v>
      </c>
      <c r="AI35" s="689">
        <v>56.847575345618829</v>
      </c>
      <c r="AJ35" s="689">
        <v>0</v>
      </c>
      <c r="AK35" s="689">
        <v>143.8891021561173</v>
      </c>
      <c r="AL35" s="689">
        <v>154.37312405232103</v>
      </c>
      <c r="AM35" s="689">
        <v>0</v>
      </c>
      <c r="AN35" s="690">
        <v>6.3587221073822455</v>
      </c>
      <c r="AO35" s="737">
        <v>2140.886005025608</v>
      </c>
      <c r="AP35" s="718">
        <v>1307.1399222271202</v>
      </c>
      <c r="AQ35" s="689">
        <v>51139.853837383314</v>
      </c>
      <c r="AR35" s="689">
        <v>97364.511011653274</v>
      </c>
      <c r="AS35" s="689">
        <v>9102.4267057490342</v>
      </c>
      <c r="AT35" s="689">
        <v>93584.182374993572</v>
      </c>
      <c r="AU35" s="689">
        <v>0</v>
      </c>
      <c r="AV35" s="690">
        <v>0</v>
      </c>
      <c r="AW35" s="737">
        <v>252498.11385200633</v>
      </c>
      <c r="AX35" s="737">
        <v>254638.99985703197</v>
      </c>
      <c r="AY35" s="730">
        <v>55.481852512370835</v>
      </c>
      <c r="AZ35" s="731">
        <v>105.67971907118255</v>
      </c>
      <c r="BA35" s="732">
        <v>161.16157158355338</v>
      </c>
      <c r="BB35" s="730">
        <v>-479.8136627610553</v>
      </c>
      <c r="BC35" s="731">
        <v>-68688.957066793766</v>
      </c>
      <c r="BD35" s="732">
        <v>-69168.770729554817</v>
      </c>
      <c r="BE35" s="737">
        <v>185631.39069906069</v>
      </c>
      <c r="BF35" s="220"/>
      <c r="BG35" s="752">
        <f>'37部門取引基本表'!BU35</f>
        <v>0.10289208052620945</v>
      </c>
      <c r="BH35" s="752">
        <f>'37部門取引基本表'!BQ35</f>
        <v>0.71626690851801045</v>
      </c>
      <c r="BI35" s="752">
        <f>'37部門取引基本表'!BL35</f>
        <v>0.51886241353370144</v>
      </c>
      <c r="BJ35" s="752">
        <f>計算元!AB39</f>
        <v>0.7283653691367391</v>
      </c>
      <c r="BK35" s="227">
        <v>96317.151405732118</v>
      </c>
      <c r="BL35" s="228">
        <v>0.51886241353370144</v>
      </c>
      <c r="BM35" s="229">
        <v>2059.7943516674604</v>
      </c>
      <c r="BN35" s="229">
        <v>2059.7943516674604</v>
      </c>
      <c r="BO35" s="230">
        <v>1.1096153209382184E-2</v>
      </c>
      <c r="BP35" s="229">
        <v>132961.62233991516</v>
      </c>
      <c r="BQ35" s="230">
        <v>0.71626690851801045</v>
      </c>
      <c r="BR35" s="229">
        <v>1889.6428366234609</v>
      </c>
      <c r="BS35" s="229">
        <v>1889.6428366234609</v>
      </c>
      <c r="BT35" s="336">
        <v>19100</v>
      </c>
      <c r="BU35" s="231">
        <v>0.10289208052620945</v>
      </c>
    </row>
    <row r="36" spans="2:73" s="222" customFormat="1" ht="18" customHeight="1">
      <c r="B36" s="687" t="s">
        <v>133</v>
      </c>
      <c r="C36" s="688" t="s">
        <v>75</v>
      </c>
      <c r="D36" s="689">
        <v>0.49461227372654665</v>
      </c>
      <c r="E36" s="689">
        <v>0</v>
      </c>
      <c r="F36" s="689">
        <v>0</v>
      </c>
      <c r="G36" s="689">
        <v>0</v>
      </c>
      <c r="H36" s="689">
        <v>5.5259169837698678E-2</v>
      </c>
      <c r="I36" s="689">
        <v>0.3010265270847815</v>
      </c>
      <c r="J36" s="689">
        <v>0</v>
      </c>
      <c r="K36" s="689">
        <v>0.18505415328540836</v>
      </c>
      <c r="L36" s="689">
        <v>0</v>
      </c>
      <c r="M36" s="689">
        <v>0</v>
      </c>
      <c r="N36" s="689">
        <v>0</v>
      </c>
      <c r="O36" s="689">
        <v>0</v>
      </c>
      <c r="P36" s="689">
        <v>0</v>
      </c>
      <c r="Q36" s="689">
        <v>0</v>
      </c>
      <c r="R36" s="689">
        <v>0</v>
      </c>
      <c r="S36" s="689">
        <v>0</v>
      </c>
      <c r="T36" s="689">
        <v>0</v>
      </c>
      <c r="U36" s="689">
        <v>0</v>
      </c>
      <c r="V36" s="689">
        <v>0</v>
      </c>
      <c r="W36" s="689">
        <v>0.51454713917089878</v>
      </c>
      <c r="X36" s="689">
        <v>0.37141391246655359</v>
      </c>
      <c r="Y36" s="689">
        <v>1.4282105448572731</v>
      </c>
      <c r="Z36" s="689">
        <v>9.2162093319439613</v>
      </c>
      <c r="AA36" s="689">
        <v>0</v>
      </c>
      <c r="AB36" s="689">
        <v>14.824049990047326</v>
      </c>
      <c r="AC36" s="689">
        <v>37.541061394458239</v>
      </c>
      <c r="AD36" s="689">
        <v>2.414175810727949</v>
      </c>
      <c r="AE36" s="689">
        <v>308.7914712763108</v>
      </c>
      <c r="AF36" s="689">
        <v>91.532720072282657</v>
      </c>
      <c r="AG36" s="689">
        <v>5.308322462579965</v>
      </c>
      <c r="AH36" s="689">
        <v>6.5036059944745936</v>
      </c>
      <c r="AI36" s="689">
        <v>8753.8620029550166</v>
      </c>
      <c r="AJ36" s="689">
        <v>0.32397156508565433</v>
      </c>
      <c r="AK36" s="689">
        <v>12.364937186947463</v>
      </c>
      <c r="AL36" s="689">
        <v>26.498410352578123</v>
      </c>
      <c r="AM36" s="689">
        <v>0</v>
      </c>
      <c r="AN36" s="690">
        <v>98.392857872125276</v>
      </c>
      <c r="AO36" s="737">
        <v>9370.923919985009</v>
      </c>
      <c r="AP36" s="718">
        <v>7359.2187164547868</v>
      </c>
      <c r="AQ36" s="689">
        <v>97392.880187776478</v>
      </c>
      <c r="AR36" s="689">
        <v>323632.60533921071</v>
      </c>
      <c r="AS36" s="689">
        <v>0</v>
      </c>
      <c r="AT36" s="689">
        <v>0</v>
      </c>
      <c r="AU36" s="689">
        <v>0</v>
      </c>
      <c r="AV36" s="690">
        <v>0</v>
      </c>
      <c r="AW36" s="737">
        <v>428384.70424344204</v>
      </c>
      <c r="AX36" s="737">
        <v>437755.628163427</v>
      </c>
      <c r="AY36" s="730">
        <v>0.28845999955571155</v>
      </c>
      <c r="AZ36" s="731">
        <v>177783.9514895383</v>
      </c>
      <c r="BA36" s="732">
        <v>177784.23994953788</v>
      </c>
      <c r="BB36" s="730">
        <v>-19.927026607902178</v>
      </c>
      <c r="BC36" s="731">
        <v>-14528.691611881961</v>
      </c>
      <c r="BD36" s="732">
        <v>-14548.618638489863</v>
      </c>
      <c r="BE36" s="737">
        <v>600991.24947447516</v>
      </c>
      <c r="BF36" s="220"/>
      <c r="BG36" s="752">
        <f>'37部門取引基本表'!BU36</f>
        <v>7.5866329235025703E-2</v>
      </c>
      <c r="BH36" s="752">
        <f>'37部門取引基本表'!BQ36</f>
        <v>0.62146922381946523</v>
      </c>
      <c r="BI36" s="752">
        <f>'37部門取引基本表'!BL36</f>
        <v>0.51522759604037416</v>
      </c>
      <c r="BJ36" s="752">
        <f>計算元!AB40</f>
        <v>0.96676543326346809</v>
      </c>
      <c r="BK36" s="227">
        <v>309647.27670803462</v>
      </c>
      <c r="BL36" s="228">
        <v>0.51522759604037416</v>
      </c>
      <c r="BM36" s="229">
        <v>19572.146997340409</v>
      </c>
      <c r="BN36" s="229">
        <v>19572.146997340409</v>
      </c>
      <c r="BO36" s="230">
        <v>3.2566442547133395E-2</v>
      </c>
      <c r="BP36" s="229">
        <v>373497.5653331927</v>
      </c>
      <c r="BQ36" s="230">
        <v>0.62146922381946523</v>
      </c>
      <c r="BR36" s="229">
        <v>7885.214410001503</v>
      </c>
      <c r="BS36" s="229">
        <v>7885.214410001503</v>
      </c>
      <c r="BT36" s="336">
        <v>45595</v>
      </c>
      <c r="BU36" s="231">
        <v>7.5866329235025703E-2</v>
      </c>
    </row>
    <row r="37" spans="2:73" s="222" customFormat="1" ht="18" customHeight="1">
      <c r="B37" s="687" t="s">
        <v>134</v>
      </c>
      <c r="C37" s="691" t="s">
        <v>76</v>
      </c>
      <c r="D37" s="689">
        <v>37.346768119307505</v>
      </c>
      <c r="E37" s="689">
        <v>4.1306712196762954</v>
      </c>
      <c r="F37" s="689">
        <v>51.79698180607113</v>
      </c>
      <c r="G37" s="689">
        <v>13.819528700997461</v>
      </c>
      <c r="H37" s="689">
        <v>51.29551740864585</v>
      </c>
      <c r="I37" s="689">
        <v>22.376363586092452</v>
      </c>
      <c r="J37" s="689">
        <v>1.3509536302674092</v>
      </c>
      <c r="K37" s="689">
        <v>66.58162835256735</v>
      </c>
      <c r="L37" s="689">
        <v>16.637601785650887</v>
      </c>
      <c r="M37" s="689">
        <v>24.053270857442794</v>
      </c>
      <c r="N37" s="689">
        <v>6.7982209842160986</v>
      </c>
      <c r="O37" s="689">
        <v>59.601006044572671</v>
      </c>
      <c r="P37" s="689">
        <v>108.84612579730035</v>
      </c>
      <c r="Q37" s="689">
        <v>304.17866831487743</v>
      </c>
      <c r="R37" s="689">
        <v>15.534659504925061</v>
      </c>
      <c r="S37" s="689">
        <v>50.180394504905905</v>
      </c>
      <c r="T37" s="689">
        <v>53.296769972648455</v>
      </c>
      <c r="U37" s="689">
        <v>23.66893432356936</v>
      </c>
      <c r="V37" s="689">
        <v>94.680963122390281</v>
      </c>
      <c r="W37" s="689">
        <v>60.890231305487433</v>
      </c>
      <c r="X37" s="689">
        <v>343.47544368674335</v>
      </c>
      <c r="Y37" s="689">
        <v>46.911223281081199</v>
      </c>
      <c r="Z37" s="689">
        <v>287.65744278491763</v>
      </c>
      <c r="AA37" s="689">
        <v>47.007693174930992</v>
      </c>
      <c r="AB37" s="689">
        <v>336.60816960159184</v>
      </c>
      <c r="AC37" s="689">
        <v>680.35309029956716</v>
      </c>
      <c r="AD37" s="689">
        <v>124.63914633297824</v>
      </c>
      <c r="AE37" s="689">
        <v>401.99559086710354</v>
      </c>
      <c r="AF37" s="689">
        <v>105.43957627479492</v>
      </c>
      <c r="AG37" s="689">
        <v>0.58981360695332952</v>
      </c>
      <c r="AH37" s="689">
        <v>266.22554047961182</v>
      </c>
      <c r="AI37" s="689">
        <v>527.43010654952946</v>
      </c>
      <c r="AJ37" s="689">
        <v>0</v>
      </c>
      <c r="AK37" s="689">
        <v>613.23233947558288</v>
      </c>
      <c r="AL37" s="689">
        <v>904.52668386499317</v>
      </c>
      <c r="AM37" s="689">
        <v>0</v>
      </c>
      <c r="AN37" s="690">
        <v>194.27569385975755</v>
      </c>
      <c r="AO37" s="737">
        <v>5947.4328134817479</v>
      </c>
      <c r="AP37" s="718">
        <v>829.52919240181791</v>
      </c>
      <c r="AQ37" s="689">
        <v>18639.9249615277</v>
      </c>
      <c r="AR37" s="689">
        <v>0</v>
      </c>
      <c r="AS37" s="689">
        <v>0</v>
      </c>
      <c r="AT37" s="689">
        <v>0</v>
      </c>
      <c r="AU37" s="689">
        <v>0</v>
      </c>
      <c r="AV37" s="690">
        <v>0</v>
      </c>
      <c r="AW37" s="737">
        <v>19469.454153929517</v>
      </c>
      <c r="AX37" s="737">
        <v>25416.886967411265</v>
      </c>
      <c r="AY37" s="730">
        <v>124.72905255797691</v>
      </c>
      <c r="AZ37" s="731">
        <v>5237.6482927397738</v>
      </c>
      <c r="BA37" s="732">
        <v>5362.3773452977503</v>
      </c>
      <c r="BB37" s="730">
        <v>-527.50468462190099</v>
      </c>
      <c r="BC37" s="731">
        <v>-7955.7125473272972</v>
      </c>
      <c r="BD37" s="732">
        <v>-8483.2172319491983</v>
      </c>
      <c r="BE37" s="737">
        <v>22296.047080759818</v>
      </c>
      <c r="BF37" s="220"/>
      <c r="BG37" s="752">
        <f>'37部門取引基本表'!BU37</f>
        <v>6.2253187525683089E-2</v>
      </c>
      <c r="BH37" s="752">
        <f>'37部門取引基本表'!BQ37</f>
        <v>0.60039086906612815</v>
      </c>
      <c r="BI37" s="752">
        <f>'37部門取引基本表'!BL37</f>
        <v>0.49670158817802706</v>
      </c>
      <c r="BJ37" s="752">
        <f>計算元!AB41</f>
        <v>0.66623696903455909</v>
      </c>
      <c r="BK37" s="227">
        <v>11074.481995105465</v>
      </c>
      <c r="BL37" s="228">
        <v>0.49670158817802706</v>
      </c>
      <c r="BM37" s="229">
        <v>-154.85840811094278</v>
      </c>
      <c r="BN37" s="229">
        <v>0</v>
      </c>
      <c r="BO37" s="230">
        <v>0</v>
      </c>
      <c r="BP37" s="229">
        <v>13386.343083556696</v>
      </c>
      <c r="BQ37" s="230">
        <v>0.60039086906612815</v>
      </c>
      <c r="BR37" s="229">
        <v>767.8126092530008</v>
      </c>
      <c r="BS37" s="229">
        <v>767.8126092530008</v>
      </c>
      <c r="BT37" s="336">
        <v>1388</v>
      </c>
      <c r="BU37" s="231">
        <v>6.2253187525683089E-2</v>
      </c>
    </row>
    <row r="38" spans="2:73" s="222" customFormat="1" ht="18" customHeight="1">
      <c r="B38" s="687" t="s">
        <v>135</v>
      </c>
      <c r="C38" s="688" t="s">
        <v>32</v>
      </c>
      <c r="D38" s="689">
        <v>1036.3952221948496</v>
      </c>
      <c r="E38" s="689">
        <v>60.736165711536643</v>
      </c>
      <c r="F38" s="689">
        <v>2598.6821400251129</v>
      </c>
      <c r="G38" s="689">
        <v>1000.0436523424382</v>
      </c>
      <c r="H38" s="689">
        <v>1166.4451882508886</v>
      </c>
      <c r="I38" s="689">
        <v>491.87512722749983</v>
      </c>
      <c r="J38" s="689">
        <v>42.862669382140801</v>
      </c>
      <c r="K38" s="689">
        <v>5003.57132362213</v>
      </c>
      <c r="L38" s="689">
        <v>925.85287561308508</v>
      </c>
      <c r="M38" s="689">
        <v>531.97198711737872</v>
      </c>
      <c r="N38" s="689">
        <v>308.57541334502935</v>
      </c>
      <c r="O38" s="689">
        <v>2147.3990738333223</v>
      </c>
      <c r="P38" s="689">
        <v>1374.4569499761853</v>
      </c>
      <c r="Q38" s="689">
        <v>4742.8562082790213</v>
      </c>
      <c r="R38" s="689">
        <v>675.55220355015399</v>
      </c>
      <c r="S38" s="689">
        <v>3128.4298200324438</v>
      </c>
      <c r="T38" s="689">
        <v>3027.7201609599256</v>
      </c>
      <c r="U38" s="689">
        <v>1136.4180992694523</v>
      </c>
      <c r="V38" s="689">
        <v>21698.701623796467</v>
      </c>
      <c r="W38" s="689">
        <v>2845.2309374938377</v>
      </c>
      <c r="X38" s="689">
        <v>28365.089510807942</v>
      </c>
      <c r="Y38" s="689">
        <v>3126.0232956437576</v>
      </c>
      <c r="Z38" s="689">
        <v>4229.1229670796192</v>
      </c>
      <c r="AA38" s="689">
        <v>1507.3800278094538</v>
      </c>
      <c r="AB38" s="689">
        <v>48113.498939248944</v>
      </c>
      <c r="AC38" s="689">
        <v>26217.29308232983</v>
      </c>
      <c r="AD38" s="689">
        <v>10458.287799541022</v>
      </c>
      <c r="AE38" s="689">
        <v>46717.520111239697</v>
      </c>
      <c r="AF38" s="689">
        <v>16185.985134156626</v>
      </c>
      <c r="AG38" s="689">
        <v>17347.007994104373</v>
      </c>
      <c r="AH38" s="689">
        <v>12564.154671971915</v>
      </c>
      <c r="AI38" s="689">
        <v>30045.390169468737</v>
      </c>
      <c r="AJ38" s="689">
        <v>1727.7403566017947</v>
      </c>
      <c r="AK38" s="689">
        <v>41842.845294368875</v>
      </c>
      <c r="AL38" s="689">
        <v>12480.003361699864</v>
      </c>
      <c r="AM38" s="689">
        <v>0</v>
      </c>
      <c r="AN38" s="690">
        <v>1609.2586975446065</v>
      </c>
      <c r="AO38" s="737">
        <v>356480.37825563998</v>
      </c>
      <c r="AP38" s="718">
        <v>4748.2812558889364</v>
      </c>
      <c r="AQ38" s="689">
        <v>25012.432409065477</v>
      </c>
      <c r="AR38" s="689">
        <v>0</v>
      </c>
      <c r="AS38" s="689">
        <v>588.31199210181046</v>
      </c>
      <c r="AT38" s="689">
        <v>4032.4042057737265</v>
      </c>
      <c r="AU38" s="689">
        <v>0</v>
      </c>
      <c r="AV38" s="690">
        <v>0</v>
      </c>
      <c r="AW38" s="737">
        <v>34381.429862829944</v>
      </c>
      <c r="AX38" s="737">
        <v>390861.8081184699</v>
      </c>
      <c r="AY38" s="730">
        <v>3384.8086381859671</v>
      </c>
      <c r="AZ38" s="731">
        <v>109071.47259252373</v>
      </c>
      <c r="BA38" s="732">
        <v>112456.2812307097</v>
      </c>
      <c r="BB38" s="730">
        <v>-12139.869223350561</v>
      </c>
      <c r="BC38" s="731">
        <v>-178299.66162745969</v>
      </c>
      <c r="BD38" s="732">
        <v>-190439.53085081023</v>
      </c>
      <c r="BE38" s="737">
        <v>312878.55849836941</v>
      </c>
      <c r="BF38" s="220"/>
      <c r="BG38" s="752">
        <f>'37部門取引基本表'!BU38</f>
        <v>0.13215351092911498</v>
      </c>
      <c r="BH38" s="752">
        <f>'37部門取引基本表'!BQ38</f>
        <v>0.64829021332133208</v>
      </c>
      <c r="BI38" s="752">
        <f>'37部門取引基本表'!BL38</f>
        <v>0.36626101007504031</v>
      </c>
      <c r="BJ38" s="752">
        <f>計算元!AB42</f>
        <v>0.51277017376666234</v>
      </c>
      <c r="BK38" s="227">
        <v>114595.21686643537</v>
      </c>
      <c r="BL38" s="228">
        <v>0.36626101007504031</v>
      </c>
      <c r="BM38" s="229">
        <v>29852.619446979337</v>
      </c>
      <c r="BN38" s="229">
        <v>29852.619446979337</v>
      </c>
      <c r="BO38" s="230">
        <v>9.5412800385728302E-2</v>
      </c>
      <c r="BP38" s="229">
        <v>202836.10743257878</v>
      </c>
      <c r="BQ38" s="230">
        <v>0.64829021332133208</v>
      </c>
      <c r="BR38" s="229">
        <v>15686.561589760418</v>
      </c>
      <c r="BS38" s="229">
        <v>15686.561589760418</v>
      </c>
      <c r="BT38" s="336">
        <v>41348</v>
      </c>
      <c r="BU38" s="231">
        <v>0.13215351092911498</v>
      </c>
    </row>
    <row r="39" spans="2:73" s="222" customFormat="1" ht="18" customHeight="1">
      <c r="B39" s="687" t="s">
        <v>136</v>
      </c>
      <c r="C39" s="688" t="s">
        <v>33</v>
      </c>
      <c r="D39" s="689">
        <v>5.3827410710190264</v>
      </c>
      <c r="E39" s="689">
        <v>0.30597564590194781</v>
      </c>
      <c r="F39" s="689">
        <v>12.263698931027172</v>
      </c>
      <c r="G39" s="689">
        <v>5.2664313125470512</v>
      </c>
      <c r="H39" s="689">
        <v>3.8625260657130038</v>
      </c>
      <c r="I39" s="689">
        <v>1.1958309390867823</v>
      </c>
      <c r="J39" s="689">
        <v>0.1839233932081494</v>
      </c>
      <c r="K39" s="689">
        <v>11.710621031842196</v>
      </c>
      <c r="L39" s="689">
        <v>0.88157193553711743</v>
      </c>
      <c r="M39" s="689">
        <v>2.8803037238279243</v>
      </c>
      <c r="N39" s="689">
        <v>1.7937717797700921</v>
      </c>
      <c r="O39" s="689">
        <v>6.5736403725631618</v>
      </c>
      <c r="P39" s="689">
        <v>3.9943532402679027</v>
      </c>
      <c r="Q39" s="689">
        <v>24.265509344214468</v>
      </c>
      <c r="R39" s="689">
        <v>1.8904612095940549</v>
      </c>
      <c r="S39" s="689">
        <v>12.21842811288708</v>
      </c>
      <c r="T39" s="689">
        <v>9.1265992104712801</v>
      </c>
      <c r="U39" s="689">
        <v>5.213268871534849</v>
      </c>
      <c r="V39" s="689">
        <v>81.440525641640448</v>
      </c>
      <c r="W39" s="689">
        <v>31.553809817965586</v>
      </c>
      <c r="X39" s="689">
        <v>79.475085618771715</v>
      </c>
      <c r="Y39" s="689">
        <v>3.8451822361541961</v>
      </c>
      <c r="Z39" s="689">
        <v>8.9369302612789934</v>
      </c>
      <c r="AA39" s="689">
        <v>1.2535384846648265</v>
      </c>
      <c r="AB39" s="689">
        <v>432.70890746810556</v>
      </c>
      <c r="AC39" s="689">
        <v>45.300945593312733</v>
      </c>
      <c r="AD39" s="689">
        <v>208.02459488393282</v>
      </c>
      <c r="AE39" s="689">
        <v>214.02397575839294</v>
      </c>
      <c r="AF39" s="689">
        <v>201.28872283017085</v>
      </c>
      <c r="AG39" s="689">
        <v>93.387154434277178</v>
      </c>
      <c r="AH39" s="689">
        <v>756.45724091503519</v>
      </c>
      <c r="AI39" s="689">
        <v>7534.482250807645</v>
      </c>
      <c r="AJ39" s="689">
        <v>57.666938585246477</v>
      </c>
      <c r="AK39" s="689">
        <v>348.16502013159464</v>
      </c>
      <c r="AL39" s="689">
        <v>5478.0505071484813</v>
      </c>
      <c r="AM39" s="689">
        <v>0</v>
      </c>
      <c r="AN39" s="690">
        <v>67.101251712112642</v>
      </c>
      <c r="AO39" s="737">
        <v>15752.172238519795</v>
      </c>
      <c r="AP39" s="718">
        <v>7920.1747901942999</v>
      </c>
      <c r="AQ39" s="689">
        <v>255426.1308876609</v>
      </c>
      <c r="AR39" s="689">
        <v>0</v>
      </c>
      <c r="AS39" s="689">
        <v>0</v>
      </c>
      <c r="AT39" s="689">
        <v>0</v>
      </c>
      <c r="AU39" s="689">
        <v>0</v>
      </c>
      <c r="AV39" s="690">
        <v>0</v>
      </c>
      <c r="AW39" s="737">
        <v>263346.30567785521</v>
      </c>
      <c r="AX39" s="737">
        <v>279098.47791637504</v>
      </c>
      <c r="AY39" s="730">
        <v>1605.5055118674718</v>
      </c>
      <c r="AZ39" s="731">
        <v>144672.64978452289</v>
      </c>
      <c r="BA39" s="732">
        <v>146278.15529639038</v>
      </c>
      <c r="BB39" s="730">
        <v>-5920.7757295592892</v>
      </c>
      <c r="BC39" s="731">
        <v>-63445.324326228518</v>
      </c>
      <c r="BD39" s="732">
        <v>-69366.100055787814</v>
      </c>
      <c r="BE39" s="737">
        <v>356010.53315697756</v>
      </c>
      <c r="BF39" s="220"/>
      <c r="BG39" s="752">
        <f>'37部門取引基本表'!BU39</f>
        <v>0.14138626616928082</v>
      </c>
      <c r="BH39" s="752">
        <f>'37部門取引基本表'!BQ39</f>
        <v>0.54688196909445552</v>
      </c>
      <c r="BI39" s="752">
        <f>'37部門取引基本表'!BL39</f>
        <v>0.27566538474372215</v>
      </c>
      <c r="BJ39" s="752">
        <f>計算元!AB43</f>
        <v>0.75146371068146189</v>
      </c>
      <c r="BK39" s="227">
        <v>98139.780595535878</v>
      </c>
      <c r="BL39" s="228">
        <v>0.27566538474372215</v>
      </c>
      <c r="BM39" s="229">
        <v>34294.260969135823</v>
      </c>
      <c r="BN39" s="229">
        <v>34294.260969135823</v>
      </c>
      <c r="BO39" s="230">
        <v>9.6329343587186159E-2</v>
      </c>
      <c r="BP39" s="229">
        <v>194695.74139125485</v>
      </c>
      <c r="BQ39" s="230">
        <v>0.54688196909445552</v>
      </c>
      <c r="BR39" s="229">
        <v>19324.818700024822</v>
      </c>
      <c r="BS39" s="229">
        <v>19324.818700024822</v>
      </c>
      <c r="BT39" s="336">
        <v>50335</v>
      </c>
      <c r="BU39" s="231">
        <v>0.14138626616928082</v>
      </c>
    </row>
    <row r="40" spans="2:73" s="222" customFormat="1" ht="18" customHeight="1">
      <c r="B40" s="687" t="s">
        <v>137</v>
      </c>
      <c r="C40" s="688" t="s">
        <v>1</v>
      </c>
      <c r="D40" s="689">
        <v>30.427233887769813</v>
      </c>
      <c r="E40" s="689">
        <v>0.91792693770584344</v>
      </c>
      <c r="F40" s="689">
        <v>63.866546000346965</v>
      </c>
      <c r="G40" s="689">
        <v>36.055688874729398</v>
      </c>
      <c r="H40" s="689">
        <v>40.508749609333059</v>
      </c>
      <c r="I40" s="689">
        <v>4.592291020703601</v>
      </c>
      <c r="J40" s="689">
        <v>0.36784678641629881</v>
      </c>
      <c r="K40" s="689">
        <v>20.901678519772492</v>
      </c>
      <c r="L40" s="689">
        <v>15.230108437867811</v>
      </c>
      <c r="M40" s="689">
        <v>16.880935663609197</v>
      </c>
      <c r="N40" s="689">
        <v>7.9255882746916866</v>
      </c>
      <c r="O40" s="689">
        <v>29.567657207163212</v>
      </c>
      <c r="P40" s="689">
        <v>40.542685388719214</v>
      </c>
      <c r="Q40" s="689">
        <v>172.91563745286692</v>
      </c>
      <c r="R40" s="689">
        <v>24.986965552895334</v>
      </c>
      <c r="S40" s="689">
        <v>58.478776457720215</v>
      </c>
      <c r="T40" s="689">
        <v>63.323386555428087</v>
      </c>
      <c r="U40" s="689">
        <v>25.06434011258369</v>
      </c>
      <c r="V40" s="689">
        <v>288.13335444948279</v>
      </c>
      <c r="W40" s="689">
        <v>91.17169351810152</v>
      </c>
      <c r="X40" s="689">
        <v>255.66285095158858</v>
      </c>
      <c r="Y40" s="689">
        <v>1.4282105448572731</v>
      </c>
      <c r="Z40" s="689">
        <v>29.045023349156732</v>
      </c>
      <c r="AA40" s="689">
        <v>79.28630915505029</v>
      </c>
      <c r="AB40" s="689">
        <v>1139.9183268208806</v>
      </c>
      <c r="AC40" s="689">
        <v>824.01581127835982</v>
      </c>
      <c r="AD40" s="689">
        <v>121.78520774933628</v>
      </c>
      <c r="AE40" s="689">
        <v>617.95595353792885</v>
      </c>
      <c r="AF40" s="689">
        <v>213.25736768557269</v>
      </c>
      <c r="AG40" s="689">
        <v>537.32019593448319</v>
      </c>
      <c r="AH40" s="689">
        <v>616.28623269596437</v>
      </c>
      <c r="AI40" s="689">
        <v>1574.9901120008526</v>
      </c>
      <c r="AJ40" s="689">
        <v>112.0941615196364</v>
      </c>
      <c r="AK40" s="689">
        <v>484.69157870918616</v>
      </c>
      <c r="AL40" s="689">
        <v>644.20225396899059</v>
      </c>
      <c r="AM40" s="689">
        <v>0</v>
      </c>
      <c r="AN40" s="690">
        <v>-3256.1409265185994</v>
      </c>
      <c r="AO40" s="737">
        <v>5027.6577600911514</v>
      </c>
      <c r="AP40" s="718">
        <v>0</v>
      </c>
      <c r="AQ40" s="689">
        <v>0</v>
      </c>
      <c r="AR40" s="689">
        <v>0</v>
      </c>
      <c r="AS40" s="689">
        <v>0</v>
      </c>
      <c r="AT40" s="689">
        <v>0</v>
      </c>
      <c r="AU40" s="689">
        <v>0</v>
      </c>
      <c r="AV40" s="690">
        <v>0</v>
      </c>
      <c r="AW40" s="737">
        <v>0</v>
      </c>
      <c r="AX40" s="737">
        <v>5027.6577600911514</v>
      </c>
      <c r="AY40" s="730">
        <v>0</v>
      </c>
      <c r="AZ40" s="731">
        <v>0</v>
      </c>
      <c r="BA40" s="732">
        <v>0</v>
      </c>
      <c r="BB40" s="730">
        <v>0</v>
      </c>
      <c r="BC40" s="731">
        <v>0</v>
      </c>
      <c r="BD40" s="732">
        <v>0</v>
      </c>
      <c r="BE40" s="737">
        <v>5027.6577600911514</v>
      </c>
      <c r="BF40" s="220"/>
      <c r="BG40" s="752">
        <f>'37部門取引基本表'!BU40</f>
        <v>0</v>
      </c>
      <c r="BH40" s="752">
        <f>'37部門取引基本表'!BQ40</f>
        <v>0</v>
      </c>
      <c r="BI40" s="752">
        <f>'37部門取引基本表'!BL40</f>
        <v>0</v>
      </c>
      <c r="BJ40" s="752">
        <f>計算元!AB44</f>
        <v>1</v>
      </c>
      <c r="BK40" s="227">
        <v>0</v>
      </c>
      <c r="BL40" s="228">
        <v>0</v>
      </c>
      <c r="BM40" s="229">
        <v>0</v>
      </c>
      <c r="BN40" s="229">
        <v>0</v>
      </c>
      <c r="BO40" s="230">
        <v>0</v>
      </c>
      <c r="BP40" s="229">
        <v>0</v>
      </c>
      <c r="BQ40" s="230">
        <v>0</v>
      </c>
      <c r="BR40" s="229">
        <v>0</v>
      </c>
      <c r="BS40" s="229">
        <v>0</v>
      </c>
      <c r="BT40" s="336">
        <v>0</v>
      </c>
      <c r="BU40" s="231">
        <v>0</v>
      </c>
    </row>
    <row r="41" spans="2:73" s="222" customFormat="1" ht="18" customHeight="1">
      <c r="B41" s="692" t="s">
        <v>138</v>
      </c>
      <c r="C41" s="693" t="s">
        <v>2</v>
      </c>
      <c r="D41" s="694">
        <v>287.26741405256053</v>
      </c>
      <c r="E41" s="694">
        <v>22.336222150842186</v>
      </c>
      <c r="F41" s="694">
        <v>362.71418173309695</v>
      </c>
      <c r="G41" s="694">
        <v>81.429719061503192</v>
      </c>
      <c r="H41" s="694">
        <v>123.6068798280334</v>
      </c>
      <c r="I41" s="694">
        <v>14.890321410034502</v>
      </c>
      <c r="J41" s="694">
        <v>4.5411411926163128</v>
      </c>
      <c r="K41" s="694">
        <v>259.75982680696791</v>
      </c>
      <c r="L41" s="694">
        <v>139.17275666731615</v>
      </c>
      <c r="M41" s="694">
        <v>254.26232255370289</v>
      </c>
      <c r="N41" s="694">
        <v>126.37654217807935</v>
      </c>
      <c r="O41" s="694">
        <v>307.1123702366242</v>
      </c>
      <c r="P41" s="694">
        <v>253.17542287898056</v>
      </c>
      <c r="Q41" s="694">
        <v>774.58562898775938</v>
      </c>
      <c r="R41" s="694">
        <v>46.93275437731328</v>
      </c>
      <c r="S41" s="694">
        <v>44.547708026269888</v>
      </c>
      <c r="T41" s="694">
        <v>187.31512353279524</v>
      </c>
      <c r="U41" s="694">
        <v>33.658228329676447</v>
      </c>
      <c r="V41" s="694">
        <v>820.71966969212497</v>
      </c>
      <c r="W41" s="694">
        <v>137.69813199740983</v>
      </c>
      <c r="X41" s="694">
        <v>4611.116668498893</v>
      </c>
      <c r="Y41" s="694">
        <v>139.74490869680395</v>
      </c>
      <c r="Z41" s="694">
        <v>282.35114044228317</v>
      </c>
      <c r="AA41" s="694">
        <v>514.73424026549446</v>
      </c>
      <c r="AB41" s="694">
        <v>3785.5000759067407</v>
      </c>
      <c r="AC41" s="694">
        <v>1077.5752706409298</v>
      </c>
      <c r="AD41" s="694">
        <v>645.7757538283073</v>
      </c>
      <c r="AE41" s="694">
        <v>2462.7581129496939</v>
      </c>
      <c r="AF41" s="694">
        <v>227.72845788284701</v>
      </c>
      <c r="AG41" s="694">
        <v>180.28635919206772</v>
      </c>
      <c r="AH41" s="694">
        <v>2582.6952395148037</v>
      </c>
      <c r="AI41" s="694">
        <v>3082.7074452812285</v>
      </c>
      <c r="AJ41" s="694">
        <v>102.53700034960961</v>
      </c>
      <c r="AK41" s="694">
        <v>968.38027094592076</v>
      </c>
      <c r="AL41" s="694">
        <v>1027.1607145609146</v>
      </c>
      <c r="AM41" s="694">
        <v>2.9344745153856673</v>
      </c>
      <c r="AN41" s="695">
        <v>0</v>
      </c>
      <c r="AO41" s="738">
        <v>25976.088499165635</v>
      </c>
      <c r="AP41" s="719">
        <v>167.66946188413183</v>
      </c>
      <c r="AQ41" s="694">
        <v>61.646401091214329</v>
      </c>
      <c r="AR41" s="694">
        <v>0</v>
      </c>
      <c r="AS41" s="694">
        <v>0</v>
      </c>
      <c r="AT41" s="694">
        <v>0</v>
      </c>
      <c r="AU41" s="694">
        <v>0</v>
      </c>
      <c r="AV41" s="695">
        <v>0</v>
      </c>
      <c r="AW41" s="738">
        <v>229.31586297534616</v>
      </c>
      <c r="AX41" s="738">
        <v>26205.40436214098</v>
      </c>
      <c r="AY41" s="733">
        <v>24.932884052630381</v>
      </c>
      <c r="AZ41" s="734">
        <v>21855.095217865077</v>
      </c>
      <c r="BA41" s="735">
        <v>21880.028101917705</v>
      </c>
      <c r="BB41" s="733">
        <v>-3722.4897586108955</v>
      </c>
      <c r="BC41" s="734">
        <v>-7319.008928508415</v>
      </c>
      <c r="BD41" s="735">
        <v>-11041.49868711931</v>
      </c>
      <c r="BE41" s="738">
        <v>37043.933776939375</v>
      </c>
      <c r="BF41" s="220"/>
      <c r="BG41" s="753">
        <f>'37部門取引基本表'!BU41</f>
        <v>0</v>
      </c>
      <c r="BH41" s="753">
        <f>'37部門取引基本表'!BQ41</f>
        <v>0.44804734140157682</v>
      </c>
      <c r="BI41" s="753">
        <f>'37部門取引基本表'!BL41</f>
        <v>1.3772937420563255E-2</v>
      </c>
      <c r="BJ41" s="753">
        <f>計算元!AB45</f>
        <v>0.57865566451357675</v>
      </c>
      <c r="BK41" s="232">
        <v>510.20378172127545</v>
      </c>
      <c r="BL41" s="233">
        <v>1.3772937420563255E-2</v>
      </c>
      <c r="BM41" s="234">
        <v>13441.836530629169</v>
      </c>
      <c r="BN41" s="234">
        <v>13441.836530629169</v>
      </c>
      <c r="BO41" s="235">
        <v>0.36286201707327836</v>
      </c>
      <c r="BP41" s="234">
        <v>16597.436043813759</v>
      </c>
      <c r="BQ41" s="235">
        <v>0.44804734140157682</v>
      </c>
      <c r="BR41" s="234">
        <v>705.31614954253064</v>
      </c>
      <c r="BS41" s="234">
        <v>705.31614954253064</v>
      </c>
      <c r="BT41" s="336">
        <v>0</v>
      </c>
      <c r="BU41" s="231">
        <v>0</v>
      </c>
    </row>
    <row r="42" spans="2:73" s="222" customFormat="1" ht="18" customHeight="1">
      <c r="B42" s="480" t="s">
        <v>85</v>
      </c>
      <c r="C42" s="481" t="s">
        <v>3</v>
      </c>
      <c r="D42" s="236">
        <v>30241.739403533986</v>
      </c>
      <c r="E42" s="236">
        <v>974.53243219770332</v>
      </c>
      <c r="F42" s="236">
        <v>54153.628191953881</v>
      </c>
      <c r="G42" s="236">
        <v>20776.956495304712</v>
      </c>
      <c r="H42" s="236">
        <v>23022.70775092801</v>
      </c>
      <c r="I42" s="236">
        <v>3803.9060145568028</v>
      </c>
      <c r="J42" s="236">
        <v>2381.8372878578357</v>
      </c>
      <c r="K42" s="236">
        <v>82513.994007381465</v>
      </c>
      <c r="L42" s="236">
        <v>8177.4313844429407</v>
      </c>
      <c r="M42" s="236">
        <v>20224.578966230114</v>
      </c>
      <c r="N42" s="236">
        <v>12640.263865267843</v>
      </c>
      <c r="O42" s="236">
        <v>37616.900363189066</v>
      </c>
      <c r="P42" s="236">
        <v>18910.333400292326</v>
      </c>
      <c r="Q42" s="236">
        <v>77050.63484798932</v>
      </c>
      <c r="R42" s="236">
        <v>11033.06039505345</v>
      </c>
      <c r="S42" s="236">
        <v>46128.631661232379</v>
      </c>
      <c r="T42" s="236">
        <v>51230.941455133136</v>
      </c>
      <c r="U42" s="236">
        <v>20209.916904615478</v>
      </c>
      <c r="V42" s="236">
        <v>584487.07176363829</v>
      </c>
      <c r="W42" s="236">
        <v>39625.104815900086</v>
      </c>
      <c r="X42" s="236">
        <v>172038.77487485221</v>
      </c>
      <c r="Y42" s="236">
        <v>29067.160733634417</v>
      </c>
      <c r="Z42" s="236">
        <v>15789.880097255991</v>
      </c>
      <c r="AA42" s="236">
        <v>8242.6423059135668</v>
      </c>
      <c r="AB42" s="236">
        <v>184586.7701924502</v>
      </c>
      <c r="AC42" s="236">
        <v>73346.215720972687</v>
      </c>
      <c r="AD42" s="236">
        <v>64684.014964282294</v>
      </c>
      <c r="AE42" s="236">
        <v>148972.10835822165</v>
      </c>
      <c r="AF42" s="236">
        <v>48808.149767179486</v>
      </c>
      <c r="AG42" s="236">
        <v>55381.138438489841</v>
      </c>
      <c r="AH42" s="236">
        <v>52669.768359145535</v>
      </c>
      <c r="AI42" s="236">
        <v>227493.68414128223</v>
      </c>
      <c r="AJ42" s="236">
        <v>8909.7039972031234</v>
      </c>
      <c r="AK42" s="236">
        <v>110042.45106579056</v>
      </c>
      <c r="AL42" s="236">
        <v>161314.79176572262</v>
      </c>
      <c r="AM42" s="236">
        <v>5027.6577600911505</v>
      </c>
      <c r="AN42" s="237">
        <v>20446.497733125616</v>
      </c>
      <c r="AO42" s="238">
        <v>2532025.5816823123</v>
      </c>
      <c r="AP42" s="720">
        <v>83363.979286763177</v>
      </c>
      <c r="AQ42" s="711">
        <v>1847396.2868874483</v>
      </c>
      <c r="AR42" s="711">
        <v>575504.80735790008</v>
      </c>
      <c r="AS42" s="711">
        <v>106838.82460355054</v>
      </c>
      <c r="AT42" s="711">
        <v>466951.88430808036</v>
      </c>
      <c r="AU42" s="711">
        <v>4359.7190955142396</v>
      </c>
      <c r="AV42" s="712">
        <v>0</v>
      </c>
      <c r="AW42" s="239">
        <v>3084415.5015392574</v>
      </c>
      <c r="AX42" s="239">
        <v>5616441.0832215697</v>
      </c>
      <c r="AY42" s="721">
        <v>332758.63687709847</v>
      </c>
      <c r="AZ42" s="722">
        <v>1984881.636130922</v>
      </c>
      <c r="BA42" s="723">
        <v>2317640.2730080201</v>
      </c>
      <c r="BB42" s="721">
        <v>-244567.02639719131</v>
      </c>
      <c r="BC42" s="722">
        <v>-2119346.7704868722</v>
      </c>
      <c r="BD42" s="723">
        <v>-2363913.7968840632</v>
      </c>
      <c r="BE42" s="239">
        <v>5570167.5593455248</v>
      </c>
      <c r="BF42" s="220"/>
      <c r="BG42" s="220"/>
      <c r="BH42" s="220"/>
      <c r="BI42" s="220"/>
      <c r="BK42" s="240">
        <v>1620289.9284836622</v>
      </c>
      <c r="BL42" s="241">
        <v>0.29088710729449591</v>
      </c>
      <c r="BM42" s="240">
        <v>517058.54436514189</v>
      </c>
      <c r="BN42" s="240">
        <v>529013.10497086204</v>
      </c>
      <c r="BO42" s="241">
        <v>9.4972565786336824E-2</v>
      </c>
      <c r="BP42" s="240">
        <v>3038141.9776632129</v>
      </c>
      <c r="BQ42" s="241">
        <v>0.54543098484818009</v>
      </c>
      <c r="BR42" s="240">
        <v>160555.29902630538</v>
      </c>
      <c r="BS42" s="240">
        <v>160555.29902630538</v>
      </c>
      <c r="BT42" s="338">
        <v>391550</v>
      </c>
      <c r="BU42" s="340">
        <v>7.0294115182058498E-2</v>
      </c>
    </row>
    <row r="43" spans="2:73" s="222" customFormat="1" ht="18" customHeight="1">
      <c r="B43" s="696" t="s">
        <v>237</v>
      </c>
      <c r="C43" s="697" t="s">
        <v>1539</v>
      </c>
      <c r="D43" s="698">
        <v>242.36556553961918</v>
      </c>
      <c r="E43" s="698">
        <v>79.750192759958509</v>
      </c>
      <c r="F43" s="698">
        <v>942.92936703593728</v>
      </c>
      <c r="G43" s="698">
        <v>390.1707529717703</v>
      </c>
      <c r="H43" s="698">
        <v>643.33218663148614</v>
      </c>
      <c r="I43" s="698">
        <v>139.90401945741058</v>
      </c>
      <c r="J43" s="698">
        <v>21.711021395133098</v>
      </c>
      <c r="K43" s="698">
        <v>2040.5137013843846</v>
      </c>
      <c r="L43" s="698">
        <v>321.0987512502839</v>
      </c>
      <c r="M43" s="698">
        <v>96.373675987215506</v>
      </c>
      <c r="N43" s="698">
        <v>208.5393740635823</v>
      </c>
      <c r="O43" s="698">
        <v>1242.2024194769795</v>
      </c>
      <c r="P43" s="698">
        <v>513.41859904008356</v>
      </c>
      <c r="Q43" s="698">
        <v>2930.3750502748935</v>
      </c>
      <c r="R43" s="698">
        <v>310.27087712541584</v>
      </c>
      <c r="S43" s="698">
        <v>1040.8298306485631</v>
      </c>
      <c r="T43" s="698">
        <v>1739.9351364383238</v>
      </c>
      <c r="U43" s="698">
        <v>920.1022879439156</v>
      </c>
      <c r="V43" s="698">
        <v>5743.4712291554797</v>
      </c>
      <c r="W43" s="698">
        <v>1248.6572123384444</v>
      </c>
      <c r="X43" s="698">
        <v>7969.5449998384001</v>
      </c>
      <c r="Y43" s="698">
        <v>511.81409575929405</v>
      </c>
      <c r="Z43" s="698">
        <v>446.00867585195476</v>
      </c>
      <c r="AA43" s="698">
        <v>598.72131873803778</v>
      </c>
      <c r="AB43" s="698">
        <v>12458.632848299552</v>
      </c>
      <c r="AC43" s="698">
        <v>7063.3755085143257</v>
      </c>
      <c r="AD43" s="698">
        <v>1483.8710857435071</v>
      </c>
      <c r="AE43" s="698">
        <v>6516.8517333339259</v>
      </c>
      <c r="AF43" s="698">
        <v>1336.7890299717999</v>
      </c>
      <c r="AG43" s="698">
        <v>1830.4054007423897</v>
      </c>
      <c r="AH43" s="698">
        <v>1307.1399222271202</v>
      </c>
      <c r="AI43" s="698">
        <v>7359.2187164547868</v>
      </c>
      <c r="AJ43" s="698">
        <v>829.52919240181791</v>
      </c>
      <c r="AK43" s="698">
        <v>4748.2812558889364</v>
      </c>
      <c r="AL43" s="698">
        <v>7920.1747901942999</v>
      </c>
      <c r="AM43" s="698">
        <v>0</v>
      </c>
      <c r="AN43" s="699">
        <v>167.66946188413183</v>
      </c>
      <c r="AO43" s="238">
        <v>83363.979286763177</v>
      </c>
      <c r="AP43" s="256"/>
      <c r="AQ43" s="257"/>
      <c r="AR43" s="257"/>
      <c r="AS43" s="257"/>
      <c r="AT43" s="257"/>
      <c r="AU43" s="257"/>
      <c r="AV43" s="257"/>
      <c r="AW43" s="258"/>
      <c r="AX43" s="258"/>
      <c r="AY43" s="259"/>
      <c r="AZ43" s="259"/>
      <c r="BA43" s="259"/>
      <c r="BB43" s="259"/>
      <c r="BC43" s="259"/>
      <c r="BD43" s="259"/>
      <c r="BE43" s="257"/>
      <c r="BF43" s="399"/>
      <c r="BG43" s="399"/>
      <c r="BH43" s="399"/>
      <c r="BI43" s="399"/>
      <c r="BK43" s="207"/>
      <c r="BL43" s="208"/>
      <c r="BM43" s="208"/>
      <c r="BN43" s="208"/>
      <c r="BO43" s="209"/>
      <c r="BP43" s="210"/>
      <c r="BQ43" s="209"/>
      <c r="BR43" s="210"/>
      <c r="BS43" s="210"/>
    </row>
    <row r="44" spans="2:73" s="222" customFormat="1" ht="18" customHeight="1">
      <c r="B44" s="687" t="s">
        <v>238</v>
      </c>
      <c r="C44" s="688" t="s">
        <v>15</v>
      </c>
      <c r="D44" s="689">
        <v>5375.3675559355352</v>
      </c>
      <c r="E44" s="689">
        <v>462.83039883843628</v>
      </c>
      <c r="F44" s="689">
        <v>14324.819194620915</v>
      </c>
      <c r="G44" s="689">
        <v>7592.8798119829844</v>
      </c>
      <c r="H44" s="689">
        <v>8864.187373744373</v>
      </c>
      <c r="I44" s="689">
        <v>823.40622880036381</v>
      </c>
      <c r="J44" s="689">
        <v>103.73079860280114</v>
      </c>
      <c r="K44" s="689">
        <v>25686.346958683414</v>
      </c>
      <c r="L44" s="689">
        <v>4049.0305140782998</v>
      </c>
      <c r="M44" s="689">
        <v>3232.3892558109192</v>
      </c>
      <c r="N44" s="689">
        <v>2443.9599226610908</v>
      </c>
      <c r="O44" s="689">
        <v>26006.490927969975</v>
      </c>
      <c r="P44" s="689">
        <v>5827.9994016036435</v>
      </c>
      <c r="Q44" s="689">
        <v>46904.173316288689</v>
      </c>
      <c r="R44" s="689">
        <v>4304.9575003869513</v>
      </c>
      <c r="S44" s="689">
        <v>15716.491288406305</v>
      </c>
      <c r="T44" s="689">
        <v>18209.309233566175</v>
      </c>
      <c r="U44" s="689">
        <v>6363.2929638316746</v>
      </c>
      <c r="V44" s="689">
        <v>119698.9055553419</v>
      </c>
      <c r="W44" s="689">
        <v>16938.468486824579</v>
      </c>
      <c r="X44" s="689">
        <v>137876.70163058845</v>
      </c>
      <c r="Y44" s="689">
        <v>4107.5934570709569</v>
      </c>
      <c r="Z44" s="689">
        <v>4523.7623866311606</v>
      </c>
      <c r="AA44" s="689">
        <v>11703.03529283082</v>
      </c>
      <c r="AB44" s="689">
        <v>224017.15867887324</v>
      </c>
      <c r="AC44" s="689">
        <v>73672.242255661171</v>
      </c>
      <c r="AD44" s="689">
        <v>22152.073289623928</v>
      </c>
      <c r="AE44" s="689">
        <v>103324.19489999261</v>
      </c>
      <c r="AF44" s="689">
        <v>16819.598181221969</v>
      </c>
      <c r="AG44" s="689">
        <v>58880.420370624277</v>
      </c>
      <c r="AH44" s="689">
        <v>96317.151405732118</v>
      </c>
      <c r="AI44" s="689">
        <v>309647.27670803462</v>
      </c>
      <c r="AJ44" s="689">
        <v>11074.481995105465</v>
      </c>
      <c r="AK44" s="689">
        <v>114595.21686643537</v>
      </c>
      <c r="AL44" s="689">
        <v>98139.780595535878</v>
      </c>
      <c r="AM44" s="689">
        <v>0</v>
      </c>
      <c r="AN44" s="690">
        <v>510.20378172127545</v>
      </c>
      <c r="AO44" s="221">
        <v>1620289.928483662</v>
      </c>
      <c r="AP44" s="256"/>
      <c r="AQ44" s="258"/>
      <c r="AR44" s="258"/>
      <c r="AS44" s="258"/>
      <c r="AT44" s="258"/>
      <c r="AU44" s="258"/>
      <c r="AV44" s="258"/>
      <c r="AW44" s="258"/>
      <c r="AX44" s="258"/>
      <c r="AY44" s="260"/>
      <c r="AZ44" s="260"/>
      <c r="BA44" s="260"/>
      <c r="BB44" s="260"/>
      <c r="BC44" s="260"/>
      <c r="BD44" s="260"/>
      <c r="BE44" s="258"/>
      <c r="BF44" s="400"/>
      <c r="BG44" s="400"/>
      <c r="BH44" s="400"/>
      <c r="BI44" s="400"/>
      <c r="BK44" s="207"/>
      <c r="BL44" s="208"/>
      <c r="BM44" s="208"/>
      <c r="BN44" s="208"/>
      <c r="BO44" s="209"/>
      <c r="BP44" s="210"/>
      <c r="BQ44" s="209"/>
      <c r="BR44" s="210"/>
      <c r="BS44" s="210"/>
    </row>
    <row r="45" spans="2:73" s="222" customFormat="1" ht="18" customHeight="1">
      <c r="B45" s="687" t="s">
        <v>239</v>
      </c>
      <c r="C45" s="688" t="s">
        <v>7</v>
      </c>
      <c r="D45" s="689">
        <v>15059.168355510335</v>
      </c>
      <c r="E45" s="689">
        <v>116.67732481612607</v>
      </c>
      <c r="F45" s="689">
        <v>8271.3452094112708</v>
      </c>
      <c r="G45" s="689">
        <v>-1263.3462864504538</v>
      </c>
      <c r="H45" s="689">
        <v>4109.1941370826853</v>
      </c>
      <c r="I45" s="689">
        <v>1000.7649573978177</v>
      </c>
      <c r="J45" s="689">
        <v>118.88573992044351</v>
      </c>
      <c r="K45" s="689">
        <v>-76.963098798633496</v>
      </c>
      <c r="L45" s="689">
        <v>2303.3640689599551</v>
      </c>
      <c r="M45" s="689">
        <v>3404.4222805693403</v>
      </c>
      <c r="N45" s="689">
        <v>573.91905085312396</v>
      </c>
      <c r="O45" s="689">
        <v>2255.0583810117141</v>
      </c>
      <c r="P45" s="689">
        <v>2917.9068695445167</v>
      </c>
      <c r="Q45" s="689">
        <v>12121.755526280383</v>
      </c>
      <c r="R45" s="689">
        <v>394.45816107191814</v>
      </c>
      <c r="S45" s="689">
        <v>-4593.2969056666971</v>
      </c>
      <c r="T45" s="689">
        <v>-2718.7505247584381</v>
      </c>
      <c r="U45" s="689">
        <v>-3147.3453819350575</v>
      </c>
      <c r="V45" s="689">
        <v>3184.107478907802</v>
      </c>
      <c r="W45" s="689">
        <v>2974.6075412632049</v>
      </c>
      <c r="X45" s="689">
        <v>11077.368458807867</v>
      </c>
      <c r="Y45" s="689">
        <v>1362.7002208815481</v>
      </c>
      <c r="Z45" s="689">
        <v>6608.3013700744859</v>
      </c>
      <c r="AA45" s="689">
        <v>1551.5672593938889</v>
      </c>
      <c r="AB45" s="689">
        <v>65573.587085690568</v>
      </c>
      <c r="AC45" s="689">
        <v>58839.715370443249</v>
      </c>
      <c r="AD45" s="689">
        <v>170808.94886249639</v>
      </c>
      <c r="AE45" s="689">
        <v>34725.341517791443</v>
      </c>
      <c r="AF45" s="689">
        <v>20439.281446929705</v>
      </c>
      <c r="AG45" s="689">
        <v>0</v>
      </c>
      <c r="AH45" s="689">
        <v>2059.7943516674604</v>
      </c>
      <c r="AI45" s="689">
        <v>19572.146997340409</v>
      </c>
      <c r="AJ45" s="689">
        <v>-154.85840811094278</v>
      </c>
      <c r="AK45" s="689">
        <v>29852.619446979337</v>
      </c>
      <c r="AL45" s="689">
        <v>34294.260969135823</v>
      </c>
      <c r="AM45" s="689">
        <v>0</v>
      </c>
      <c r="AN45" s="690">
        <v>13441.836530629169</v>
      </c>
      <c r="AO45" s="221">
        <v>517058.54436514172</v>
      </c>
      <c r="AP45" s="256"/>
      <c r="AQ45" s="261"/>
      <c r="AR45" s="258"/>
      <c r="AS45" s="258"/>
      <c r="AT45" s="260"/>
      <c r="AU45" s="260"/>
      <c r="AV45" s="260"/>
      <c r="AW45" s="260"/>
      <c r="AX45" s="260"/>
      <c r="AY45" s="260"/>
      <c r="AZ45" s="258"/>
      <c r="BA45" s="262"/>
      <c r="BB45" s="263"/>
      <c r="BC45" s="264"/>
      <c r="BD45" s="262"/>
      <c r="BE45" s="262"/>
      <c r="BF45" s="401"/>
      <c r="BG45" s="401"/>
      <c r="BH45" s="401"/>
      <c r="BI45" s="401"/>
      <c r="BK45" s="207"/>
      <c r="BL45" s="208"/>
      <c r="BM45" s="208"/>
      <c r="BN45" s="208"/>
      <c r="BO45" s="209"/>
      <c r="BP45" s="210"/>
      <c r="BQ45" s="209"/>
      <c r="BR45" s="210"/>
      <c r="BS45" s="210"/>
    </row>
    <row r="46" spans="2:73" s="222" customFormat="1" ht="18" customHeight="1">
      <c r="B46" s="687" t="s">
        <v>240</v>
      </c>
      <c r="C46" s="688" t="s">
        <v>8</v>
      </c>
      <c r="D46" s="689">
        <v>9288.126306105376</v>
      </c>
      <c r="E46" s="689">
        <v>143.20900373043133</v>
      </c>
      <c r="F46" s="689">
        <v>4632.3225053271299</v>
      </c>
      <c r="G46" s="689">
        <v>4812.0540208198508</v>
      </c>
      <c r="H46" s="689">
        <v>2623.492225424392</v>
      </c>
      <c r="I46" s="689">
        <v>1880.3837051253529</v>
      </c>
      <c r="J46" s="689">
        <v>220.42637843784243</v>
      </c>
      <c r="K46" s="689">
        <v>10554.825382039762</v>
      </c>
      <c r="L46" s="689">
        <v>1851.7633314382024</v>
      </c>
      <c r="M46" s="689">
        <v>783.47870046204207</v>
      </c>
      <c r="N46" s="689">
        <v>1176.4925517791828</v>
      </c>
      <c r="O46" s="689">
        <v>7469.4813131647597</v>
      </c>
      <c r="P46" s="689">
        <v>3226.6563314672612</v>
      </c>
      <c r="Q46" s="689">
        <v>16753.905803961952</v>
      </c>
      <c r="R46" s="689">
        <v>2929.3101235127333</v>
      </c>
      <c r="S46" s="689">
        <v>11988.8036041085</v>
      </c>
      <c r="T46" s="689">
        <v>15078.95862235457</v>
      </c>
      <c r="U46" s="689">
        <v>6646.1450900937016</v>
      </c>
      <c r="V46" s="689">
        <v>71609.775991002592</v>
      </c>
      <c r="W46" s="689">
        <v>6936.150329666636</v>
      </c>
      <c r="X46" s="689">
        <v>14137.507910817556</v>
      </c>
      <c r="Y46" s="689">
        <v>11640.404324223344</v>
      </c>
      <c r="Z46" s="689">
        <v>10358.740010034349</v>
      </c>
      <c r="AA46" s="689">
        <v>1806.8190333337643</v>
      </c>
      <c r="AB46" s="689">
        <v>41979.244266050082</v>
      </c>
      <c r="AC46" s="689">
        <v>17185.545176101758</v>
      </c>
      <c r="AD46" s="689">
        <v>143533.58148448175</v>
      </c>
      <c r="AE46" s="689">
        <v>40245.945118000403</v>
      </c>
      <c r="AF46" s="689">
        <v>16389.956981586118</v>
      </c>
      <c r="AG46" s="689">
        <v>56102.381456648589</v>
      </c>
      <c r="AH46" s="689">
        <v>31540.304200693001</v>
      </c>
      <c r="AI46" s="689">
        <v>34872.333907754473</v>
      </c>
      <c r="AJ46" s="689">
        <v>1373.9634075282602</v>
      </c>
      <c r="AK46" s="689">
        <v>37969.421753415591</v>
      </c>
      <c r="AL46" s="689">
        <v>35019.134011565489</v>
      </c>
      <c r="AM46" s="689">
        <v>0</v>
      </c>
      <c r="AN46" s="690">
        <v>1977.2279058112792</v>
      </c>
      <c r="AO46" s="221">
        <v>676738.27226806793</v>
      </c>
      <c r="AP46" s="256"/>
      <c r="AQ46" s="261"/>
      <c r="AR46" s="258"/>
      <c r="AS46" s="258"/>
      <c r="AT46" s="260"/>
      <c r="AU46" s="260"/>
      <c r="AV46" s="260"/>
      <c r="AW46" s="260"/>
      <c r="AX46" s="260"/>
      <c r="AY46" s="260"/>
      <c r="AZ46" s="258"/>
      <c r="BA46" s="262"/>
      <c r="BB46" s="263"/>
      <c r="BC46" s="264"/>
      <c r="BD46" s="262"/>
      <c r="BE46" s="262"/>
      <c r="BF46" s="401"/>
      <c r="BG46" s="401"/>
      <c r="BH46" s="401"/>
      <c r="BI46" s="401"/>
      <c r="BK46" s="207"/>
      <c r="BL46" s="208"/>
      <c r="BM46" s="208"/>
      <c r="BN46" s="208"/>
      <c r="BO46" s="209"/>
      <c r="BP46" s="210"/>
      <c r="BQ46" s="209"/>
      <c r="BR46" s="210"/>
      <c r="BS46" s="210"/>
    </row>
    <row r="47" spans="2:73" s="222" customFormat="1" ht="18" customHeight="1">
      <c r="B47" s="687" t="s">
        <v>241</v>
      </c>
      <c r="C47" s="700" t="s">
        <v>1540</v>
      </c>
      <c r="D47" s="689">
        <v>2524.2415694164929</v>
      </c>
      <c r="E47" s="689">
        <v>89.369865816607202</v>
      </c>
      <c r="F47" s="689">
        <v>1928.0935860907912</v>
      </c>
      <c r="G47" s="689">
        <v>1325.8927042860489</v>
      </c>
      <c r="H47" s="689">
        <v>1251.7689321532093</v>
      </c>
      <c r="I47" s="689">
        <v>214.38333561144367</v>
      </c>
      <c r="J47" s="689">
        <v>176.62125837480892</v>
      </c>
      <c r="K47" s="689">
        <v>4202.8521841406582</v>
      </c>
      <c r="L47" s="689">
        <v>610.9570169412558</v>
      </c>
      <c r="M47" s="689">
        <v>666.08369666137992</v>
      </c>
      <c r="N47" s="689">
        <v>143.36633283916953</v>
      </c>
      <c r="O47" s="689">
        <v>2436.5635544555435</v>
      </c>
      <c r="P47" s="689">
        <v>280.9282036414275</v>
      </c>
      <c r="Q47" s="689">
        <v>1371.679600030551</v>
      </c>
      <c r="R47" s="689">
        <v>224.58994781857237</v>
      </c>
      <c r="S47" s="689">
        <v>713.8262067518508</v>
      </c>
      <c r="T47" s="689">
        <v>472.98312150584263</v>
      </c>
      <c r="U47" s="689">
        <v>399.72627814587241</v>
      </c>
      <c r="V47" s="689">
        <v>1813.9761404868964</v>
      </c>
      <c r="W47" s="689">
        <v>1869.7330999321662</v>
      </c>
      <c r="X47" s="689">
        <v>14218.669010830185</v>
      </c>
      <c r="Y47" s="689">
        <v>1940.4307398982407</v>
      </c>
      <c r="Z47" s="689">
        <v>1406.1701207981168</v>
      </c>
      <c r="AA47" s="689">
        <v>465.37616243181685</v>
      </c>
      <c r="AB47" s="689">
        <v>23069.432575503164</v>
      </c>
      <c r="AC47" s="689">
        <v>4770.4140561234799</v>
      </c>
      <c r="AD47" s="689">
        <v>20509.571728546187</v>
      </c>
      <c r="AE47" s="689">
        <v>20924.583486260166</v>
      </c>
      <c r="AF47" s="689">
        <v>3953.9853493063947</v>
      </c>
      <c r="AG47" s="689">
        <v>319.66286630128394</v>
      </c>
      <c r="AH47" s="689">
        <v>1889.6428366234609</v>
      </c>
      <c r="AI47" s="689">
        <v>7885.214410001503</v>
      </c>
      <c r="AJ47" s="689">
        <v>767.8126092530008</v>
      </c>
      <c r="AK47" s="689">
        <v>15686.561589760418</v>
      </c>
      <c r="AL47" s="689">
        <v>19324.818700024822</v>
      </c>
      <c r="AM47" s="689">
        <v>0</v>
      </c>
      <c r="AN47" s="690">
        <v>705.31614954253064</v>
      </c>
      <c r="AO47" s="221">
        <v>160555.29902630535</v>
      </c>
      <c r="AP47" s="256"/>
      <c r="AQ47" s="261"/>
      <c r="AR47" s="258"/>
      <c r="AS47" s="258"/>
      <c r="AT47" s="260"/>
      <c r="AU47" s="260"/>
      <c r="AV47" s="260"/>
      <c r="AW47" s="260"/>
      <c r="AX47" s="260"/>
      <c r="AY47" s="260"/>
      <c r="AZ47" s="258"/>
      <c r="BA47" s="262"/>
      <c r="BB47" s="263"/>
      <c r="BC47" s="264"/>
      <c r="BD47" s="262"/>
      <c r="BE47" s="262"/>
      <c r="BF47" s="401"/>
      <c r="BG47" s="401"/>
      <c r="BH47" s="401"/>
      <c r="BI47" s="401"/>
      <c r="BK47" s="207"/>
      <c r="BL47" s="208"/>
      <c r="BM47" s="208"/>
      <c r="BN47" s="208"/>
      <c r="BO47" s="209"/>
      <c r="BP47" s="210"/>
      <c r="BQ47" s="209"/>
      <c r="BR47" s="210"/>
      <c r="BS47" s="210"/>
    </row>
    <row r="48" spans="2:73" s="222" customFormat="1" ht="18" customHeight="1">
      <c r="B48" s="701" t="s">
        <v>242</v>
      </c>
      <c r="C48" s="702" t="s">
        <v>9</v>
      </c>
      <c r="D48" s="703">
        <v>-4136.2267500941025</v>
      </c>
      <c r="E48" s="703">
        <v>0</v>
      </c>
      <c r="F48" s="703">
        <v>-382.22018577910802</v>
      </c>
      <c r="G48" s="703">
        <v>0</v>
      </c>
      <c r="H48" s="703">
        <v>-0.47991082792692741</v>
      </c>
      <c r="I48" s="703">
        <v>-2.4738949279521544E-2</v>
      </c>
      <c r="J48" s="703">
        <v>-2.6348348978167144</v>
      </c>
      <c r="K48" s="703">
        <v>-0.39354230724397254</v>
      </c>
      <c r="L48" s="703">
        <v>0</v>
      </c>
      <c r="M48" s="703">
        <v>0</v>
      </c>
      <c r="N48" s="703">
        <v>-9.1530070022554019E-2</v>
      </c>
      <c r="O48" s="703">
        <v>-0.52693745149151461</v>
      </c>
      <c r="P48" s="703">
        <v>-0.11084166645943083</v>
      </c>
      <c r="Q48" s="703">
        <v>-1.1501589804046211</v>
      </c>
      <c r="R48" s="703">
        <v>-0.13578594184919729</v>
      </c>
      <c r="S48" s="703">
        <v>-0.34211239165243096</v>
      </c>
      <c r="T48" s="703">
        <v>-0.306784758095555</v>
      </c>
      <c r="U48" s="703">
        <v>-6.7749215360690326E-2</v>
      </c>
      <c r="V48" s="703">
        <v>-2.7149435881527397</v>
      </c>
      <c r="W48" s="703">
        <v>-0.45743895806258439</v>
      </c>
      <c r="X48" s="703">
        <v>-2196.8394716273569</v>
      </c>
      <c r="Y48" s="703">
        <v>-1.4106627545357642</v>
      </c>
      <c r="Z48" s="703">
        <v>-1563.6835166531589</v>
      </c>
      <c r="AA48" s="703">
        <v>-0.15669231058310332</v>
      </c>
      <c r="AB48" s="703">
        <v>-268.57730037248689</v>
      </c>
      <c r="AC48" s="703">
        <v>-3402.5007419592798</v>
      </c>
      <c r="AD48" s="703">
        <v>-113.77116611547451</v>
      </c>
      <c r="AE48" s="703">
        <v>-1069.4944454035963</v>
      </c>
      <c r="AF48" s="703">
        <v>-0.86708673511903656</v>
      </c>
      <c r="AG48" s="703">
        <v>0</v>
      </c>
      <c r="AH48" s="703">
        <v>-152.41037702798897</v>
      </c>
      <c r="AI48" s="703">
        <v>-5838.6254063930282</v>
      </c>
      <c r="AJ48" s="703">
        <v>-504.58571262090663</v>
      </c>
      <c r="AK48" s="703">
        <v>-15.993479900865239</v>
      </c>
      <c r="AL48" s="703">
        <v>-2.4276752014336052</v>
      </c>
      <c r="AM48" s="703">
        <v>0</v>
      </c>
      <c r="AN48" s="704">
        <v>-204.81778577462811</v>
      </c>
      <c r="AO48" s="242">
        <v>-19864.045766727471</v>
      </c>
      <c r="AP48" s="256"/>
      <c r="AQ48" s="261"/>
      <c r="AR48" s="258"/>
      <c r="AS48" s="258"/>
      <c r="AT48" s="260"/>
      <c r="AU48" s="260"/>
      <c r="AV48" s="260"/>
      <c r="AW48" s="260"/>
      <c r="AX48" s="260"/>
      <c r="AY48" s="260"/>
      <c r="AZ48" s="258"/>
      <c r="BA48" s="262"/>
      <c r="BB48" s="263"/>
      <c r="BC48" s="264"/>
      <c r="BD48" s="262"/>
      <c r="BE48" s="262"/>
      <c r="BF48" s="401"/>
      <c r="BG48" s="401"/>
      <c r="BH48" s="401"/>
      <c r="BI48" s="401"/>
      <c r="BK48" s="207"/>
      <c r="BL48" s="208"/>
      <c r="BM48" s="208"/>
      <c r="BN48" s="208"/>
      <c r="BO48" s="209"/>
      <c r="BP48" s="210"/>
      <c r="BQ48" s="209"/>
      <c r="BR48" s="210"/>
      <c r="BS48" s="210"/>
    </row>
    <row r="49" spans="1:257" s="222" customFormat="1" ht="18" customHeight="1">
      <c r="B49" s="709" t="s">
        <v>243</v>
      </c>
      <c r="C49" s="710" t="s">
        <v>10</v>
      </c>
      <c r="D49" s="711">
        <v>28353.042602413254</v>
      </c>
      <c r="E49" s="711">
        <v>891.83678596155937</v>
      </c>
      <c r="F49" s="711">
        <v>29717.289676706932</v>
      </c>
      <c r="G49" s="711">
        <v>12857.651003610201</v>
      </c>
      <c r="H49" s="711">
        <v>17491.494944208222</v>
      </c>
      <c r="I49" s="711">
        <v>4058.8175074431088</v>
      </c>
      <c r="J49" s="711">
        <v>638.74036183321243</v>
      </c>
      <c r="K49" s="711">
        <v>42407.181585142338</v>
      </c>
      <c r="L49" s="711">
        <v>9136.213682667998</v>
      </c>
      <c r="M49" s="711">
        <v>8182.747609490898</v>
      </c>
      <c r="N49" s="711">
        <v>4546.1857021261258</v>
      </c>
      <c r="O49" s="711">
        <v>39409.269658627476</v>
      </c>
      <c r="P49" s="711">
        <v>12766.798563630473</v>
      </c>
      <c r="Q49" s="711">
        <v>80080.739137856057</v>
      </c>
      <c r="R49" s="711">
        <v>8163.4508239737406</v>
      </c>
      <c r="S49" s="711">
        <v>24866.311911856872</v>
      </c>
      <c r="T49" s="711">
        <v>32782.128804348373</v>
      </c>
      <c r="U49" s="711">
        <v>11181.853488864746</v>
      </c>
      <c r="V49" s="711">
        <v>202047.5214513065</v>
      </c>
      <c r="W49" s="711">
        <v>29967.159231066969</v>
      </c>
      <c r="X49" s="711">
        <v>183082.95253925509</v>
      </c>
      <c r="Y49" s="711">
        <v>19561.532175078846</v>
      </c>
      <c r="Z49" s="711">
        <v>21779.299046736905</v>
      </c>
      <c r="AA49" s="711">
        <v>16125.362374417746</v>
      </c>
      <c r="AB49" s="711">
        <v>366829.47815404413</v>
      </c>
      <c r="AC49" s="711">
        <v>158128.79162488467</v>
      </c>
      <c r="AD49" s="711">
        <v>358374.27528477629</v>
      </c>
      <c r="AE49" s="711">
        <v>204667.42230997494</v>
      </c>
      <c r="AF49" s="711">
        <v>58938.743902280861</v>
      </c>
      <c r="AG49" s="711">
        <v>117132.87009431655</v>
      </c>
      <c r="AH49" s="711">
        <v>132961.62233991516</v>
      </c>
      <c r="AI49" s="711">
        <v>373497.5653331927</v>
      </c>
      <c r="AJ49" s="711">
        <v>13386.343083556696</v>
      </c>
      <c r="AK49" s="711">
        <v>202836.10743257878</v>
      </c>
      <c r="AL49" s="711">
        <v>194695.74139125485</v>
      </c>
      <c r="AM49" s="711">
        <v>0</v>
      </c>
      <c r="AN49" s="712">
        <v>16597.436043813759</v>
      </c>
      <c r="AO49" s="242">
        <v>3038141.977663212</v>
      </c>
      <c r="AP49" s="256"/>
      <c r="AQ49" s="261"/>
      <c r="AR49" s="258"/>
      <c r="AS49" s="258"/>
      <c r="AT49" s="260"/>
      <c r="AU49" s="260"/>
      <c r="AV49" s="260"/>
      <c r="AW49" s="260"/>
      <c r="AX49" s="260"/>
      <c r="AY49" s="260"/>
      <c r="AZ49" s="258"/>
      <c r="BA49" s="262"/>
      <c r="BB49" s="263"/>
      <c r="BC49" s="264"/>
      <c r="BD49" s="262"/>
      <c r="BE49" s="262"/>
      <c r="BF49" s="401"/>
      <c r="BG49" s="401"/>
      <c r="BH49" s="401"/>
      <c r="BI49" s="401"/>
      <c r="BK49" s="207"/>
      <c r="BL49" s="208"/>
      <c r="BM49" s="208"/>
      <c r="BN49" s="208"/>
      <c r="BO49" s="209"/>
      <c r="BP49" s="210"/>
      <c r="BQ49" s="209"/>
      <c r="BR49" s="210"/>
      <c r="BS49" s="210"/>
    </row>
    <row r="50" spans="1:257" s="222" customFormat="1" ht="18" customHeight="1">
      <c r="B50" s="705" t="s">
        <v>244</v>
      </c>
      <c r="C50" s="706" t="s">
        <v>236</v>
      </c>
      <c r="D50" s="707">
        <v>58594.782005947236</v>
      </c>
      <c r="E50" s="707">
        <v>1866.3692181592628</v>
      </c>
      <c r="F50" s="707">
        <v>83870.917868660821</v>
      </c>
      <c r="G50" s="707">
        <v>33634.607498914913</v>
      </c>
      <c r="H50" s="707">
        <v>40514.202695136235</v>
      </c>
      <c r="I50" s="707">
        <v>7862.7235219999111</v>
      </c>
      <c r="J50" s="707">
        <v>3020.577649691048</v>
      </c>
      <c r="K50" s="707">
        <v>124921.17559252381</v>
      </c>
      <c r="L50" s="707">
        <v>17313.645067110938</v>
      </c>
      <c r="M50" s="707">
        <v>28407.32657572101</v>
      </c>
      <c r="N50" s="707">
        <v>17186.449567393967</v>
      </c>
      <c r="O50" s="707">
        <v>77026.170021816535</v>
      </c>
      <c r="P50" s="707">
        <v>31677.131963922799</v>
      </c>
      <c r="Q50" s="707">
        <v>157131.37398584536</v>
      </c>
      <c r="R50" s="707">
        <v>19196.51121902719</v>
      </c>
      <c r="S50" s="707">
        <v>70994.943573089244</v>
      </c>
      <c r="T50" s="707">
        <v>84013.070259481508</v>
      </c>
      <c r="U50" s="707">
        <v>31391.770393480227</v>
      </c>
      <c r="V50" s="707">
        <v>786534.5932149447</v>
      </c>
      <c r="W50" s="707">
        <v>69592.264046967059</v>
      </c>
      <c r="X50" s="707">
        <v>355121.7274141073</v>
      </c>
      <c r="Y50" s="707">
        <v>48628.692908713259</v>
      </c>
      <c r="Z50" s="707">
        <v>37569.179143992893</v>
      </c>
      <c r="AA50" s="707">
        <v>24368.004680331313</v>
      </c>
      <c r="AB50" s="707">
        <v>551416.24834649428</v>
      </c>
      <c r="AC50" s="707">
        <v>231475.00734585736</v>
      </c>
      <c r="AD50" s="707">
        <v>423058.29024905857</v>
      </c>
      <c r="AE50" s="707">
        <v>353639.53066819656</v>
      </c>
      <c r="AF50" s="707">
        <v>107746.89366946035</v>
      </c>
      <c r="AG50" s="707">
        <v>172514.00853280639</v>
      </c>
      <c r="AH50" s="707">
        <v>185631.39069906072</v>
      </c>
      <c r="AI50" s="707">
        <v>600991.24947447504</v>
      </c>
      <c r="AJ50" s="707">
        <v>22296.047080759818</v>
      </c>
      <c r="AK50" s="707">
        <v>312878.5584983693</v>
      </c>
      <c r="AL50" s="707">
        <v>356010.5331569775</v>
      </c>
      <c r="AM50" s="707">
        <v>5027.6577600911505</v>
      </c>
      <c r="AN50" s="708">
        <v>37043.933776939375</v>
      </c>
      <c r="AO50" s="239">
        <v>5570167.5593455248</v>
      </c>
      <c r="AP50" s="256"/>
      <c r="AQ50" s="261"/>
      <c r="AR50" s="258"/>
      <c r="AS50" s="258"/>
      <c r="AT50" s="260"/>
      <c r="AU50" s="260"/>
      <c r="AV50" s="260"/>
      <c r="AW50" s="260"/>
      <c r="AX50" s="260"/>
      <c r="AY50" s="260"/>
      <c r="AZ50" s="258"/>
      <c r="BA50" s="262"/>
      <c r="BB50" s="263"/>
      <c r="BC50" s="264"/>
      <c r="BD50" s="262"/>
      <c r="BE50" s="262"/>
      <c r="BF50" s="401"/>
      <c r="BG50" s="401"/>
      <c r="BH50" s="401"/>
      <c r="BI50" s="401"/>
      <c r="BK50" s="207"/>
      <c r="BL50" s="208"/>
      <c r="BM50" s="208"/>
      <c r="BN50" s="208"/>
      <c r="BO50" s="209"/>
      <c r="BP50" s="210"/>
      <c r="BQ50" s="209"/>
      <c r="BR50" s="210"/>
      <c r="BS50" s="210"/>
    </row>
    <row r="51" spans="1:257" s="222" customFormat="1" ht="18" customHeight="1">
      <c r="B51" s="403"/>
      <c r="C51" s="404"/>
      <c r="D51" s="220"/>
      <c r="E51" s="220"/>
      <c r="F51" s="220"/>
      <c r="G51" s="220"/>
      <c r="H51" s="220"/>
      <c r="I51" s="220"/>
      <c r="J51" s="220"/>
      <c r="K51" s="220"/>
      <c r="L51" s="220"/>
      <c r="M51" s="220"/>
      <c r="N51" s="220"/>
      <c r="O51" s="220"/>
      <c r="P51" s="220"/>
      <c r="Q51" s="220"/>
      <c r="R51" s="220"/>
      <c r="S51" s="220"/>
      <c r="T51" s="220"/>
      <c r="U51" s="220"/>
      <c r="V51" s="220"/>
      <c r="W51" s="220"/>
      <c r="X51" s="220"/>
      <c r="Y51" s="220"/>
      <c r="Z51" s="220"/>
      <c r="AA51" s="220"/>
      <c r="AB51" s="220"/>
      <c r="AC51" s="220"/>
      <c r="AD51" s="220"/>
      <c r="AE51" s="220"/>
      <c r="AF51" s="220"/>
      <c r="AG51" s="220"/>
      <c r="AH51" s="220"/>
      <c r="AI51" s="220"/>
      <c r="AJ51" s="220"/>
      <c r="AK51" s="220"/>
      <c r="AL51" s="220"/>
      <c r="AM51" s="220"/>
      <c r="AN51" s="220"/>
      <c r="AO51" s="220"/>
      <c r="AP51" s="256"/>
      <c r="AQ51" s="261"/>
      <c r="AR51" s="258"/>
      <c r="AS51" s="258"/>
      <c r="AT51" s="260"/>
      <c r="AU51" s="260"/>
      <c r="AV51" s="260"/>
      <c r="AW51" s="260"/>
      <c r="AX51" s="260"/>
      <c r="AY51" s="260"/>
      <c r="AZ51" s="258"/>
      <c r="BA51" s="401"/>
      <c r="BB51" s="405"/>
      <c r="BC51" s="406"/>
      <c r="BD51" s="401"/>
      <c r="BE51" s="401"/>
      <c r="BF51" s="401"/>
      <c r="BG51" s="401"/>
      <c r="BH51" s="401"/>
      <c r="BI51" s="401"/>
      <c r="BK51" s="207"/>
      <c r="BL51" s="208"/>
      <c r="BM51" s="208"/>
      <c r="BN51" s="208"/>
      <c r="BO51" s="209"/>
      <c r="BP51" s="210"/>
      <c r="BQ51" s="209"/>
      <c r="BR51" s="210"/>
      <c r="BS51" s="210"/>
    </row>
    <row r="52" spans="1:257" s="222" customFormat="1" ht="18" customHeight="1">
      <c r="B52" s="403"/>
      <c r="C52" s="404"/>
      <c r="D52" s="220"/>
      <c r="E52" s="220"/>
      <c r="F52" s="220"/>
      <c r="G52" s="220"/>
      <c r="H52" s="220"/>
      <c r="I52" s="220"/>
      <c r="J52" s="220"/>
      <c r="K52" s="220"/>
      <c r="L52" s="220"/>
      <c r="M52" s="220"/>
      <c r="N52" s="220"/>
      <c r="O52" s="220"/>
      <c r="P52" s="220"/>
      <c r="Q52" s="220"/>
      <c r="R52" s="220"/>
      <c r="S52" s="220"/>
      <c r="T52" s="220"/>
      <c r="U52" s="220"/>
      <c r="V52" s="220"/>
      <c r="W52" s="220"/>
      <c r="X52" s="220"/>
      <c r="Y52" s="220"/>
      <c r="Z52" s="220"/>
      <c r="AA52" s="220"/>
      <c r="AB52" s="220"/>
      <c r="AC52" s="220"/>
      <c r="AD52" s="220"/>
      <c r="AE52" s="220"/>
      <c r="AF52" s="220"/>
      <c r="AG52" s="220"/>
      <c r="AH52" s="220"/>
      <c r="AI52" s="220"/>
      <c r="AJ52" s="220"/>
      <c r="AK52" s="220"/>
      <c r="AL52" s="220"/>
      <c r="AM52" s="220"/>
      <c r="AN52" s="220"/>
      <c r="AO52" s="220"/>
      <c r="AP52" s="256"/>
      <c r="AQ52" s="261"/>
      <c r="AR52" s="258"/>
      <c r="AS52" s="258"/>
      <c r="AT52" s="260"/>
      <c r="AU52" s="260"/>
      <c r="AV52" s="260"/>
      <c r="AW52" s="260"/>
      <c r="AX52" s="260"/>
      <c r="AY52" s="260"/>
      <c r="AZ52" s="258"/>
      <c r="BA52" s="401"/>
      <c r="BB52" s="405"/>
      <c r="BC52" s="406"/>
      <c r="BD52" s="401"/>
      <c r="BE52" s="401"/>
      <c r="BF52" s="401"/>
      <c r="BG52" s="401"/>
      <c r="BH52" s="401"/>
      <c r="BI52" s="401"/>
      <c r="BK52" s="207"/>
      <c r="BL52" s="208"/>
      <c r="BM52" s="208"/>
      <c r="BN52" s="208"/>
      <c r="BO52" s="209"/>
      <c r="BP52" s="210"/>
      <c r="BQ52" s="209"/>
      <c r="BR52" s="210"/>
      <c r="BS52" s="210"/>
    </row>
    <row r="53" spans="1:257" s="222" customFormat="1" ht="18" customHeight="1">
      <c r="B53" s="403"/>
      <c r="C53" s="404"/>
      <c r="D53" s="220"/>
      <c r="E53" s="220"/>
      <c r="F53" s="220"/>
      <c r="G53" s="220"/>
      <c r="H53" s="220"/>
      <c r="I53" s="220"/>
      <c r="J53" s="220"/>
      <c r="K53" s="220"/>
      <c r="L53" s="220"/>
      <c r="M53" s="220"/>
      <c r="N53" s="220"/>
      <c r="O53" s="220"/>
      <c r="P53" s="220"/>
      <c r="Q53" s="220"/>
      <c r="R53" s="220"/>
      <c r="S53" s="220"/>
      <c r="T53" s="220"/>
      <c r="U53" s="220"/>
      <c r="V53" s="220"/>
      <c r="W53" s="220"/>
      <c r="X53" s="220"/>
      <c r="Y53" s="220"/>
      <c r="Z53" s="220"/>
      <c r="AA53" s="220"/>
      <c r="AB53" s="220"/>
      <c r="AC53" s="220"/>
      <c r="AD53" s="220"/>
      <c r="AE53" s="220"/>
      <c r="AF53" s="220"/>
      <c r="AG53" s="220"/>
      <c r="AH53" s="220"/>
      <c r="AI53" s="220"/>
      <c r="AJ53" s="220"/>
      <c r="AK53" s="220"/>
      <c r="AL53" s="220"/>
      <c r="AM53" s="220"/>
      <c r="AN53" s="220"/>
      <c r="AO53" s="220"/>
      <c r="AP53" s="256"/>
      <c r="AQ53" s="261"/>
      <c r="AR53" s="258"/>
      <c r="AS53" s="258"/>
      <c r="AT53" s="260"/>
      <c r="AU53" s="260"/>
      <c r="AV53" s="260"/>
      <c r="AW53" s="260"/>
      <c r="AX53" s="260"/>
      <c r="AY53" s="260"/>
      <c r="AZ53" s="258"/>
      <c r="BA53" s="401"/>
      <c r="BB53" s="405"/>
      <c r="BC53" s="406"/>
      <c r="BD53" s="401"/>
      <c r="BE53" s="401"/>
      <c r="BF53" s="401"/>
      <c r="BG53" s="401"/>
      <c r="BH53" s="401"/>
      <c r="BI53" s="401"/>
      <c r="BK53" s="207"/>
      <c r="BL53" s="208"/>
      <c r="BM53" s="208"/>
      <c r="BN53" s="208"/>
      <c r="BO53" s="209"/>
      <c r="BP53" s="210"/>
      <c r="BQ53" s="209"/>
      <c r="BR53" s="210"/>
      <c r="BS53" s="210"/>
    </row>
    <row r="54" spans="1:257" s="222" customFormat="1" ht="18" customHeight="1">
      <c r="B54" s="403"/>
      <c r="C54" s="404"/>
      <c r="D54" s="220"/>
      <c r="E54" s="220"/>
      <c r="F54" s="220"/>
      <c r="G54" s="220"/>
      <c r="H54" s="220"/>
      <c r="I54" s="220"/>
      <c r="J54" s="220"/>
      <c r="K54" s="220"/>
      <c r="L54" s="220"/>
      <c r="M54" s="220"/>
      <c r="N54" s="220"/>
      <c r="O54" s="220"/>
      <c r="P54" s="220"/>
      <c r="Q54" s="220"/>
      <c r="R54" s="220"/>
      <c r="S54" s="220"/>
      <c r="T54" s="220"/>
      <c r="U54" s="220"/>
      <c r="V54" s="220"/>
      <c r="W54" s="220"/>
      <c r="X54" s="220"/>
      <c r="Y54" s="220"/>
      <c r="Z54" s="220"/>
      <c r="AA54" s="220"/>
      <c r="AB54" s="220"/>
      <c r="AC54" s="220"/>
      <c r="AD54" s="220"/>
      <c r="AE54" s="220"/>
      <c r="AF54" s="220"/>
      <c r="AG54" s="220"/>
      <c r="AH54" s="220"/>
      <c r="AI54" s="220"/>
      <c r="AJ54" s="220"/>
      <c r="AK54" s="220"/>
      <c r="AL54" s="220"/>
      <c r="AM54" s="220"/>
      <c r="AN54" s="220"/>
      <c r="AO54" s="220"/>
      <c r="AP54" s="256"/>
      <c r="AQ54" s="261"/>
      <c r="AR54" s="258"/>
      <c r="AS54" s="258"/>
      <c r="AT54" s="260"/>
      <c r="AU54" s="260"/>
      <c r="AV54" s="260"/>
      <c r="AW54" s="260"/>
      <c r="AX54" s="260"/>
      <c r="AY54" s="260"/>
      <c r="AZ54" s="258"/>
      <c r="BA54" s="401"/>
      <c r="BB54" s="405"/>
      <c r="BC54" s="406"/>
      <c r="BD54" s="401"/>
      <c r="BE54" s="401"/>
      <c r="BF54" s="401"/>
      <c r="BG54" s="401"/>
      <c r="BH54" s="401"/>
      <c r="BI54" s="401"/>
      <c r="BK54" s="207"/>
      <c r="BL54" s="208"/>
      <c r="BM54" s="208"/>
      <c r="BN54" s="208"/>
      <c r="BO54" s="209"/>
      <c r="BP54" s="210"/>
      <c r="BQ54" s="209"/>
      <c r="BR54" s="210"/>
      <c r="BS54" s="210"/>
    </row>
    <row r="55" spans="1:257" s="222" customFormat="1" ht="18" customHeight="1">
      <c r="B55" s="403"/>
      <c r="C55" s="404"/>
      <c r="D55" s="220"/>
      <c r="E55" s="220"/>
      <c r="F55" s="220"/>
      <c r="G55" s="220"/>
      <c r="H55" s="220"/>
      <c r="I55" s="220"/>
      <c r="J55" s="220"/>
      <c r="K55" s="220"/>
      <c r="L55" s="220"/>
      <c r="M55" s="220"/>
      <c r="N55" s="220"/>
      <c r="O55" s="220"/>
      <c r="P55" s="220"/>
      <c r="Q55" s="220"/>
      <c r="R55" s="220"/>
      <c r="S55" s="220"/>
      <c r="T55" s="220"/>
      <c r="U55" s="220"/>
      <c r="V55" s="220"/>
      <c r="W55" s="220"/>
      <c r="X55" s="220"/>
      <c r="Y55" s="220"/>
      <c r="Z55" s="220"/>
      <c r="AA55" s="220"/>
      <c r="AB55" s="220"/>
      <c r="AC55" s="220"/>
      <c r="AD55" s="220"/>
      <c r="AE55" s="220"/>
      <c r="AF55" s="220"/>
      <c r="AG55" s="220"/>
      <c r="AH55" s="220"/>
      <c r="AI55" s="220"/>
      <c r="AJ55" s="220"/>
      <c r="AK55" s="220"/>
      <c r="AL55" s="220"/>
      <c r="AM55" s="220"/>
      <c r="AN55" s="220"/>
      <c r="AO55" s="220"/>
      <c r="AP55" s="256"/>
      <c r="AQ55" s="261"/>
      <c r="AR55" s="258"/>
      <c r="AS55" s="258"/>
      <c r="AT55" s="260"/>
      <c r="AU55" s="260"/>
      <c r="AV55" s="260"/>
      <c r="AW55" s="260"/>
      <c r="AX55" s="260"/>
      <c r="AY55" s="260"/>
      <c r="AZ55" s="258"/>
      <c r="BA55" s="401"/>
      <c r="BB55" s="405"/>
      <c r="BC55" s="406"/>
      <c r="BD55" s="401"/>
      <c r="BE55" s="401"/>
      <c r="BF55" s="401"/>
      <c r="BG55" s="401"/>
      <c r="BH55" s="401"/>
      <c r="BI55" s="401"/>
      <c r="BK55" s="207"/>
      <c r="BL55" s="208"/>
      <c r="BM55" s="208"/>
      <c r="BN55" s="208"/>
      <c r="BO55" s="209"/>
      <c r="BP55" s="210"/>
      <c r="BQ55" s="209"/>
      <c r="BR55" s="210"/>
      <c r="BS55" s="210"/>
    </row>
    <row r="56" spans="1:257" s="243" customFormat="1" ht="12" customHeight="1">
      <c r="D56" s="376"/>
      <c r="E56" s="376"/>
      <c r="F56" s="376"/>
      <c r="G56" s="376"/>
      <c r="H56" s="376"/>
      <c r="I56" s="376"/>
      <c r="J56" s="376"/>
      <c r="K56" s="376"/>
      <c r="L56" s="376"/>
      <c r="M56" s="376"/>
      <c r="N56" s="376"/>
      <c r="O56" s="376"/>
      <c r="P56" s="376"/>
      <c r="Q56" s="376"/>
      <c r="R56" s="376"/>
      <c r="S56" s="376"/>
      <c r="T56" s="376"/>
      <c r="U56" s="376"/>
      <c r="V56" s="376"/>
      <c r="W56" s="376"/>
      <c r="X56" s="376"/>
      <c r="Y56" s="376"/>
      <c r="Z56" s="376"/>
      <c r="AA56" s="376"/>
      <c r="AB56" s="376"/>
      <c r="AC56" s="376"/>
      <c r="AD56" s="376"/>
      <c r="AE56" s="376"/>
      <c r="AF56" s="376"/>
      <c r="AG56" s="376"/>
      <c r="AH56" s="376"/>
      <c r="AI56" s="376"/>
      <c r="AJ56" s="376"/>
      <c r="AK56" s="376"/>
      <c r="AL56" s="376"/>
      <c r="AM56" s="376"/>
      <c r="AN56" s="376"/>
      <c r="AO56" s="376"/>
      <c r="AP56" s="376"/>
      <c r="AQ56" s="376"/>
      <c r="AR56" s="376"/>
      <c r="AS56" s="376"/>
      <c r="AT56" s="376"/>
      <c r="AU56" s="376"/>
      <c r="AV56" s="376"/>
      <c r="AW56" s="376"/>
      <c r="AX56" s="376"/>
      <c r="AY56" s="376"/>
      <c r="AZ56" s="376"/>
      <c r="BA56" s="376"/>
      <c r="BB56" s="376"/>
      <c r="BC56" s="376"/>
      <c r="BD56" s="376"/>
      <c r="BE56" s="376"/>
      <c r="BF56" s="402"/>
      <c r="BG56" s="402"/>
      <c r="BH56" s="402"/>
      <c r="BI56" s="402"/>
      <c r="BJ56" s="244"/>
      <c r="BK56" s="245"/>
      <c r="BL56" s="244"/>
      <c r="BM56" s="244"/>
      <c r="BN56" s="244"/>
      <c r="BO56" s="246"/>
      <c r="BP56" s="247"/>
      <c r="BQ56" s="246"/>
      <c r="BR56" s="247"/>
      <c r="BS56" s="247"/>
    </row>
    <row r="57" spans="1:257" s="250" customFormat="1" ht="12" hidden="1" customHeight="1">
      <c r="A57" s="248"/>
      <c r="B57" s="249"/>
      <c r="C57" s="248" t="s">
        <v>156</v>
      </c>
      <c r="D57" s="361">
        <v>9.1737990515775747E-2</v>
      </c>
      <c r="E57" s="390">
        <v>0.2479843721891804</v>
      </c>
      <c r="F57" s="390">
        <v>0.17079602272927458</v>
      </c>
      <c r="G57" s="390">
        <v>0.2257460507671433</v>
      </c>
      <c r="H57" s="390">
        <v>0.21879209719233908</v>
      </c>
      <c r="I57" s="390">
        <v>0.10472277532034187</v>
      </c>
      <c r="J57" s="390">
        <v>3.434137791935625E-2</v>
      </c>
      <c r="K57" s="390">
        <v>0.20562043894358509</v>
      </c>
      <c r="L57" s="390">
        <v>0.23386355088044705</v>
      </c>
      <c r="M57" s="390">
        <v>0.11378716850369006</v>
      </c>
      <c r="N57" s="390">
        <v>0.14220272273674009</v>
      </c>
      <c r="O57" s="390">
        <v>0.33763188434014074</v>
      </c>
      <c r="P57" s="390">
        <v>0.18398128366675282</v>
      </c>
      <c r="Q57" s="390">
        <v>0.29850291591362199</v>
      </c>
      <c r="R57" s="390">
        <v>0.22425728567386585</v>
      </c>
      <c r="S57" s="390">
        <v>0.2213747979421406</v>
      </c>
      <c r="T57" s="390">
        <v>0.21674376590838992</v>
      </c>
      <c r="U57" s="390">
        <v>0.20270576918953478</v>
      </c>
      <c r="V57" s="390">
        <v>0.15218517607226273</v>
      </c>
      <c r="W57" s="390">
        <v>0.24339585324301263</v>
      </c>
      <c r="X57" s="390">
        <v>0.38825194570483285</v>
      </c>
      <c r="Y57" s="390">
        <v>8.4468514602722561E-2</v>
      </c>
      <c r="Z57" s="390">
        <v>0.12041153119935774</v>
      </c>
      <c r="AA57" s="390">
        <v>0.48026235411375107</v>
      </c>
      <c r="AB57" s="390">
        <v>0.40625781222556073</v>
      </c>
      <c r="AC57" s="390">
        <v>0.31827298808801469</v>
      </c>
      <c r="AD57" s="390">
        <v>5.2361752033231131E-2</v>
      </c>
      <c r="AE57" s="390">
        <v>0.29217377001027883</v>
      </c>
      <c r="AF57" s="390">
        <v>0.1561028592881773</v>
      </c>
      <c r="AG57" s="390">
        <v>0.34130805301777678</v>
      </c>
      <c r="AH57" s="390">
        <v>0.51886241353370133</v>
      </c>
      <c r="AI57" s="390">
        <v>0.51522759604037427</v>
      </c>
      <c r="AJ57" s="390">
        <v>0.49670158817802706</v>
      </c>
      <c r="AK57" s="390">
        <v>0.36626101007504042</v>
      </c>
      <c r="AL57" s="390">
        <v>0.27566538474372221</v>
      </c>
      <c r="AM57" s="390">
        <v>0</v>
      </c>
      <c r="AN57" s="390">
        <v>1.3772937420563255E-2</v>
      </c>
      <c r="AO57" s="361"/>
      <c r="AP57" s="361"/>
      <c r="AQ57" s="361"/>
      <c r="AR57" s="361"/>
      <c r="AS57" s="361"/>
      <c r="AT57" s="361"/>
      <c r="AU57" s="361"/>
      <c r="AV57" s="361"/>
      <c r="AW57" s="361"/>
      <c r="AX57" s="361"/>
      <c r="AY57" s="361"/>
      <c r="AZ57" s="361"/>
      <c r="BA57" s="361"/>
      <c r="BB57" s="361"/>
      <c r="BC57" s="361"/>
      <c r="BD57" s="361"/>
      <c r="BE57" s="361"/>
      <c r="BF57" s="361"/>
      <c r="BG57" s="361"/>
      <c r="BH57" s="361"/>
      <c r="BI57" s="361"/>
      <c r="BJ57" s="208"/>
      <c r="BK57" s="248"/>
      <c r="BL57" s="248"/>
      <c r="BM57" s="248"/>
      <c r="BN57" s="248"/>
      <c r="BO57" s="248"/>
      <c r="BP57" s="210"/>
      <c r="BQ57" s="248"/>
      <c r="BR57" s="210"/>
      <c r="BS57" s="210"/>
      <c r="BT57" s="248"/>
      <c r="BU57" s="248"/>
      <c r="BV57" s="248"/>
      <c r="BW57" s="248"/>
      <c r="BX57" s="248"/>
      <c r="BY57" s="248"/>
      <c r="BZ57" s="248"/>
      <c r="CA57" s="248"/>
      <c r="CB57" s="248"/>
      <c r="CC57" s="248"/>
      <c r="CD57" s="248"/>
      <c r="CE57" s="248"/>
      <c r="CF57" s="248"/>
      <c r="CG57" s="248"/>
      <c r="CH57" s="248"/>
      <c r="CI57" s="248"/>
      <c r="CJ57" s="248"/>
      <c r="CK57" s="248"/>
      <c r="CL57" s="248"/>
      <c r="CM57" s="248"/>
      <c r="CN57" s="248"/>
      <c r="CO57" s="248"/>
      <c r="CP57" s="248"/>
      <c r="CQ57" s="248"/>
      <c r="CR57" s="248"/>
      <c r="CS57" s="248"/>
      <c r="CT57" s="248"/>
      <c r="CU57" s="248"/>
      <c r="CV57" s="248"/>
      <c r="CW57" s="248"/>
      <c r="CX57" s="248"/>
      <c r="CY57" s="248"/>
      <c r="CZ57" s="248"/>
      <c r="DA57" s="248"/>
      <c r="DB57" s="248"/>
      <c r="DC57" s="248"/>
      <c r="DD57" s="248"/>
      <c r="DE57" s="248"/>
      <c r="DF57" s="248"/>
      <c r="DG57" s="248"/>
      <c r="DH57" s="248"/>
      <c r="DI57" s="248"/>
      <c r="DJ57" s="248"/>
      <c r="DK57" s="248"/>
      <c r="DL57" s="248"/>
      <c r="DM57" s="248"/>
      <c r="DN57" s="248"/>
      <c r="DO57" s="248"/>
      <c r="DP57" s="248"/>
      <c r="DQ57" s="248"/>
      <c r="DR57" s="248"/>
      <c r="DS57" s="248"/>
      <c r="DT57" s="248"/>
      <c r="DU57" s="248"/>
      <c r="DV57" s="248"/>
      <c r="DW57" s="248"/>
      <c r="DX57" s="248"/>
      <c r="DY57" s="248"/>
      <c r="DZ57" s="248"/>
      <c r="EA57" s="248"/>
      <c r="EB57" s="248"/>
      <c r="EC57" s="248"/>
      <c r="ED57" s="248"/>
      <c r="EE57" s="248"/>
      <c r="EF57" s="248"/>
      <c r="EG57" s="248"/>
      <c r="EH57" s="248"/>
      <c r="EI57" s="248"/>
      <c r="EJ57" s="248"/>
      <c r="EK57" s="248"/>
      <c r="EL57" s="248"/>
      <c r="EM57" s="248"/>
      <c r="EN57" s="248"/>
      <c r="EO57" s="248"/>
      <c r="EP57" s="248"/>
      <c r="EQ57" s="248"/>
      <c r="ER57" s="248"/>
      <c r="ES57" s="248"/>
      <c r="ET57" s="248"/>
      <c r="EU57" s="248"/>
      <c r="EV57" s="248"/>
      <c r="EW57" s="248"/>
      <c r="EX57" s="248"/>
      <c r="EY57" s="248"/>
      <c r="EZ57" s="248"/>
      <c r="FA57" s="248"/>
      <c r="FB57" s="248"/>
      <c r="FC57" s="248"/>
      <c r="FD57" s="248"/>
      <c r="FE57" s="248"/>
    </row>
    <row r="58" spans="1:257" s="243" customFormat="1" ht="12" hidden="1" customHeight="1">
      <c r="A58" s="251"/>
      <c r="B58" s="252"/>
      <c r="C58" s="251" t="s">
        <v>245</v>
      </c>
      <c r="D58" s="391">
        <v>0.25700527999202838</v>
      </c>
      <c r="E58" s="392">
        <v>6.251567143354464E-2</v>
      </c>
      <c r="F58" s="392">
        <v>9.8619943832782817E-2</v>
      </c>
      <c r="G58" s="392">
        <v>0</v>
      </c>
      <c r="H58" s="392">
        <v>0.10142601516815726</v>
      </c>
      <c r="I58" s="392">
        <v>0.12727968300013043</v>
      </c>
      <c r="J58" s="392">
        <v>3.9358610738778207E-2</v>
      </c>
      <c r="K58" s="392">
        <v>0</v>
      </c>
      <c r="L58" s="392">
        <v>0.1330375007707322</v>
      </c>
      <c r="M58" s="392">
        <v>0.11984310707643323</v>
      </c>
      <c r="N58" s="392">
        <v>3.3393694759501685E-2</v>
      </c>
      <c r="O58" s="392">
        <v>2.9276522256955029E-2</v>
      </c>
      <c r="P58" s="392">
        <v>9.2113985346518476E-2</v>
      </c>
      <c r="Q58" s="392">
        <v>7.7144081533789238E-2</v>
      </c>
      <c r="R58" s="392">
        <v>2.0548429689710455E-2</v>
      </c>
      <c r="S58" s="392">
        <v>0</v>
      </c>
      <c r="T58" s="392">
        <v>0</v>
      </c>
      <c r="U58" s="392">
        <v>0</v>
      </c>
      <c r="V58" s="392">
        <v>4.0482739174799998E-3</v>
      </c>
      <c r="W58" s="392">
        <v>4.2743364970216732E-2</v>
      </c>
      <c r="X58" s="392">
        <v>3.1193158862652615E-2</v>
      </c>
      <c r="Y58" s="392">
        <v>2.802255498496815E-2</v>
      </c>
      <c r="Z58" s="392">
        <v>0.17589687932085463</v>
      </c>
      <c r="AA58" s="392">
        <v>6.3672314567726582E-2</v>
      </c>
      <c r="AB58" s="392">
        <v>0.1189184890403991</v>
      </c>
      <c r="AC58" s="392">
        <v>0.25419467978470844</v>
      </c>
      <c r="AD58" s="392">
        <v>0.40374802432529922</v>
      </c>
      <c r="AE58" s="392">
        <v>9.819417374573039E-2</v>
      </c>
      <c r="AF58" s="392">
        <v>0.18969717595415922</v>
      </c>
      <c r="AG58" s="392">
        <v>0</v>
      </c>
      <c r="AH58" s="392">
        <v>1.1096153209382183E-2</v>
      </c>
      <c r="AI58" s="392">
        <v>3.2566442547133402E-2</v>
      </c>
      <c r="AJ58" s="392">
        <v>0</v>
      </c>
      <c r="AK58" s="392">
        <v>9.5412800385728344E-2</v>
      </c>
      <c r="AL58" s="392">
        <v>9.6329343587186173E-2</v>
      </c>
      <c r="AM58" s="392">
        <v>0</v>
      </c>
      <c r="AN58" s="392">
        <v>0.36286201707327836</v>
      </c>
      <c r="AO58" s="393"/>
      <c r="AP58" s="393"/>
      <c r="AQ58" s="393"/>
      <c r="AR58" s="393"/>
      <c r="AS58" s="393"/>
      <c r="AT58" s="393"/>
      <c r="AU58" s="393"/>
      <c r="AV58" s="393"/>
      <c r="AW58" s="393"/>
      <c r="AX58" s="393"/>
      <c r="AY58" s="393"/>
      <c r="AZ58" s="393"/>
      <c r="BA58" s="393"/>
      <c r="BB58" s="393"/>
      <c r="BC58" s="393"/>
      <c r="BD58" s="393"/>
      <c r="BE58" s="394"/>
      <c r="BF58" s="394"/>
      <c r="BG58" s="394"/>
      <c r="BH58" s="394"/>
      <c r="BI58" s="394"/>
      <c r="BJ58" s="208"/>
      <c r="BK58" s="251"/>
      <c r="BL58" s="208"/>
      <c r="BM58" s="208"/>
      <c r="BN58" s="208"/>
      <c r="BO58" s="209"/>
      <c r="BP58" s="210"/>
      <c r="BQ58" s="209"/>
      <c r="BR58" s="210"/>
      <c r="BS58" s="210"/>
      <c r="BT58" s="251"/>
      <c r="BU58" s="251"/>
      <c r="BV58" s="251"/>
      <c r="BW58" s="251"/>
      <c r="BX58" s="251"/>
      <c r="BY58" s="251"/>
      <c r="BZ58" s="251"/>
      <c r="CA58" s="251"/>
      <c r="CB58" s="251"/>
      <c r="CC58" s="251"/>
      <c r="CD58" s="251"/>
      <c r="CE58" s="251"/>
      <c r="CF58" s="251"/>
      <c r="CG58" s="251"/>
      <c r="CH58" s="251"/>
      <c r="CI58" s="251"/>
      <c r="CJ58" s="251"/>
      <c r="CK58" s="251"/>
      <c r="CL58" s="251"/>
      <c r="CM58" s="251"/>
      <c r="CN58" s="251"/>
      <c r="CO58" s="251"/>
      <c r="CP58" s="251"/>
      <c r="CQ58" s="251"/>
      <c r="CR58" s="251"/>
      <c r="CS58" s="251"/>
      <c r="CT58" s="251"/>
      <c r="CU58" s="251"/>
      <c r="CV58" s="251"/>
      <c r="CW58" s="251"/>
      <c r="CX58" s="251"/>
      <c r="CY58" s="251"/>
      <c r="CZ58" s="251"/>
      <c r="DA58" s="251"/>
      <c r="DB58" s="251"/>
      <c r="DC58" s="251"/>
      <c r="DD58" s="251"/>
      <c r="DE58" s="251"/>
      <c r="DF58" s="251"/>
      <c r="DG58" s="251"/>
      <c r="DH58" s="251"/>
      <c r="DI58" s="251"/>
      <c r="DJ58" s="251"/>
      <c r="DK58" s="251"/>
      <c r="DL58" s="251"/>
      <c r="DM58" s="251"/>
      <c r="DN58" s="251"/>
      <c r="DO58" s="251"/>
      <c r="DP58" s="251"/>
      <c r="DQ58" s="251"/>
      <c r="DR58" s="251"/>
      <c r="DS58" s="251"/>
      <c r="DT58" s="251"/>
      <c r="DU58" s="251"/>
      <c r="DV58" s="251"/>
      <c r="DW58" s="251"/>
      <c r="DX58" s="251"/>
      <c r="DY58" s="251"/>
      <c r="DZ58" s="251"/>
      <c r="EA58" s="251"/>
      <c r="EB58" s="251"/>
      <c r="EC58" s="251"/>
      <c r="ED58" s="251"/>
      <c r="EE58" s="251"/>
      <c r="EF58" s="251"/>
      <c r="EG58" s="251"/>
      <c r="EH58" s="251"/>
      <c r="EI58" s="251"/>
      <c r="EJ58" s="251"/>
      <c r="EK58" s="251"/>
      <c r="EL58" s="251"/>
      <c r="EM58" s="251"/>
      <c r="EN58" s="251"/>
      <c r="EO58" s="251"/>
      <c r="EP58" s="251"/>
      <c r="EQ58" s="251"/>
      <c r="ER58" s="251"/>
      <c r="ES58" s="251"/>
      <c r="ET58" s="251"/>
      <c r="EU58" s="251"/>
      <c r="EV58" s="251"/>
      <c r="EW58" s="251"/>
      <c r="EX58" s="251"/>
      <c r="EY58" s="251"/>
      <c r="EZ58" s="251"/>
      <c r="FA58" s="251"/>
      <c r="FB58" s="251"/>
      <c r="FC58" s="251"/>
      <c r="FD58" s="251"/>
      <c r="FE58" s="251"/>
      <c r="FF58" s="245"/>
      <c r="FG58" s="245"/>
      <c r="FH58" s="245"/>
      <c r="FI58" s="245"/>
      <c r="FJ58" s="245"/>
      <c r="FK58" s="245"/>
      <c r="FL58" s="245"/>
      <c r="FM58" s="245"/>
      <c r="FN58" s="245"/>
      <c r="FO58" s="245"/>
      <c r="FP58" s="245"/>
      <c r="FQ58" s="245"/>
      <c r="FR58" s="245"/>
      <c r="FS58" s="245"/>
      <c r="FT58" s="245"/>
      <c r="FU58" s="245"/>
      <c r="FV58" s="245"/>
      <c r="FW58" s="245"/>
      <c r="FX58" s="245"/>
      <c r="FY58" s="245"/>
      <c r="FZ58" s="245"/>
      <c r="GA58" s="245"/>
      <c r="GB58" s="245"/>
      <c r="GC58" s="245"/>
      <c r="GD58" s="245"/>
      <c r="GE58" s="245"/>
      <c r="GF58" s="245"/>
      <c r="GG58" s="245"/>
      <c r="GH58" s="245"/>
      <c r="GI58" s="245"/>
      <c r="GJ58" s="245"/>
      <c r="GK58" s="245"/>
      <c r="GL58" s="245"/>
      <c r="GM58" s="245"/>
      <c r="GN58" s="245"/>
      <c r="GO58" s="245"/>
      <c r="GP58" s="245"/>
      <c r="GQ58" s="245"/>
      <c r="GR58" s="245"/>
      <c r="GS58" s="245"/>
      <c r="GT58" s="245"/>
      <c r="GU58" s="245"/>
      <c r="GV58" s="245"/>
      <c r="GW58" s="245"/>
      <c r="GX58" s="245"/>
      <c r="GY58" s="245"/>
      <c r="GZ58" s="245"/>
      <c r="HA58" s="245"/>
      <c r="HB58" s="245"/>
      <c r="HC58" s="245"/>
      <c r="HD58" s="245"/>
      <c r="HE58" s="245"/>
      <c r="HF58" s="245"/>
      <c r="HG58" s="245"/>
      <c r="HH58" s="245"/>
      <c r="HI58" s="245"/>
      <c r="HJ58" s="245"/>
      <c r="HK58" s="245"/>
      <c r="HL58" s="245"/>
      <c r="HM58" s="245"/>
      <c r="HN58" s="245"/>
      <c r="HO58" s="245"/>
      <c r="HP58" s="245"/>
      <c r="HQ58" s="245"/>
      <c r="HR58" s="245"/>
      <c r="HS58" s="245"/>
      <c r="HT58" s="245"/>
      <c r="HU58" s="245"/>
      <c r="HV58" s="245"/>
      <c r="HW58" s="245"/>
      <c r="HX58" s="245"/>
      <c r="HY58" s="245"/>
      <c r="HZ58" s="245"/>
      <c r="IA58" s="245"/>
      <c r="IB58" s="245"/>
      <c r="IC58" s="245"/>
      <c r="ID58" s="245"/>
      <c r="IE58" s="245"/>
      <c r="IF58" s="245"/>
      <c r="IG58" s="245"/>
      <c r="IH58" s="245"/>
      <c r="II58" s="245"/>
      <c r="IJ58" s="245"/>
      <c r="IK58" s="245"/>
      <c r="IL58" s="245"/>
      <c r="IM58" s="245"/>
      <c r="IN58" s="245"/>
      <c r="IO58" s="245"/>
      <c r="IP58" s="245"/>
      <c r="IQ58" s="245"/>
      <c r="IR58" s="245"/>
      <c r="IS58" s="245"/>
      <c r="IT58" s="245"/>
      <c r="IU58" s="245"/>
      <c r="IV58" s="245"/>
      <c r="IW58" s="245"/>
    </row>
    <row r="59" spans="1:257" s="243" customFormat="1" ht="12" hidden="1" customHeight="1">
      <c r="A59" s="251"/>
      <c r="B59" s="252"/>
      <c r="C59" s="251" t="s">
        <v>155</v>
      </c>
      <c r="D59" s="361">
        <v>0.48388340449044565</v>
      </c>
      <c r="E59" s="392">
        <v>0.47784585026597687</v>
      </c>
      <c r="F59" s="392">
        <v>0.35432174145564088</v>
      </c>
      <c r="G59" s="392">
        <v>0.38227444765112845</v>
      </c>
      <c r="H59" s="392">
        <v>0.43173736074307817</v>
      </c>
      <c r="I59" s="392">
        <v>0.51621012694730162</v>
      </c>
      <c r="J59" s="391">
        <v>0.21146298354506607</v>
      </c>
      <c r="K59" s="391">
        <v>0.33947152181363471</v>
      </c>
      <c r="L59" s="391">
        <v>0.52768863213114969</v>
      </c>
      <c r="M59" s="391">
        <v>0.28805060510285668</v>
      </c>
      <c r="N59" s="391">
        <v>0.26452151645975347</v>
      </c>
      <c r="O59" s="391">
        <v>0.51163480733191558</v>
      </c>
      <c r="P59" s="391">
        <v>0.40302886568678714</v>
      </c>
      <c r="Q59" s="391">
        <v>0.50964194550395681</v>
      </c>
      <c r="R59" s="391">
        <v>0.42525700273507483</v>
      </c>
      <c r="S59" s="391">
        <v>0.35025468942386045</v>
      </c>
      <c r="T59" s="391">
        <v>0.39020272325601218</v>
      </c>
      <c r="U59" s="391">
        <v>0.35620334083442173</v>
      </c>
      <c r="V59" s="391">
        <v>0.25688319775668256</v>
      </c>
      <c r="W59" s="391">
        <v>0.43061049444867122</v>
      </c>
      <c r="X59" s="391">
        <v>0.51554984785755487</v>
      </c>
      <c r="Y59" s="391">
        <v>0.40226317026040859</v>
      </c>
      <c r="Z59" s="391">
        <v>0.57971186869062319</v>
      </c>
      <c r="AA59" s="391">
        <v>0.66174324020190978</v>
      </c>
      <c r="AB59" s="391">
        <v>0.66524967164830251</v>
      </c>
      <c r="AC59" s="391">
        <v>0.68313548593441553</v>
      </c>
      <c r="AD59" s="391">
        <v>0.84710377634674838</v>
      </c>
      <c r="AE59" s="391">
        <v>0.57874588263155691</v>
      </c>
      <c r="AF59" s="391">
        <v>0.54701107284902073</v>
      </c>
      <c r="AG59" s="391">
        <v>0.67897599209771886</v>
      </c>
      <c r="AH59" s="391">
        <v>0.71626690851801034</v>
      </c>
      <c r="AI59" s="391">
        <v>0.62146922381946545</v>
      </c>
      <c r="AJ59" s="391">
        <v>0.60039086906612815</v>
      </c>
      <c r="AK59" s="391">
        <v>0.6482902133213323</v>
      </c>
      <c r="AL59" s="391">
        <v>0.54688196909445563</v>
      </c>
      <c r="AM59" s="391">
        <v>0</v>
      </c>
      <c r="AN59" s="391">
        <v>0.44804734140157682</v>
      </c>
      <c r="AO59" s="393"/>
      <c r="AP59" s="393"/>
      <c r="AQ59" s="393"/>
      <c r="AR59" s="393"/>
      <c r="AS59" s="393"/>
      <c r="AT59" s="393"/>
      <c r="AU59" s="393"/>
      <c r="AV59" s="393"/>
      <c r="AW59" s="393"/>
      <c r="AX59" s="393"/>
      <c r="AY59" s="393"/>
      <c r="AZ59" s="393"/>
      <c r="BA59" s="393"/>
      <c r="BB59" s="393"/>
      <c r="BC59" s="393"/>
      <c r="BD59" s="393"/>
      <c r="BE59" s="394"/>
      <c r="BF59" s="394"/>
      <c r="BG59" s="394"/>
      <c r="BH59" s="394"/>
      <c r="BI59" s="394"/>
      <c r="BJ59" s="208"/>
      <c r="BK59" s="251"/>
      <c r="BL59" s="208"/>
      <c r="BM59" s="208"/>
      <c r="BN59" s="208"/>
      <c r="BO59" s="209"/>
      <c r="BP59" s="210"/>
      <c r="BQ59" s="209"/>
      <c r="BR59" s="210"/>
      <c r="BS59" s="210"/>
      <c r="BT59" s="251"/>
      <c r="BU59" s="251"/>
      <c r="BV59" s="251"/>
      <c r="BW59" s="251"/>
      <c r="BX59" s="251"/>
      <c r="BY59" s="251"/>
      <c r="BZ59" s="251"/>
      <c r="CA59" s="251"/>
      <c r="CB59" s="251"/>
      <c r="CC59" s="251"/>
      <c r="CD59" s="251"/>
      <c r="CE59" s="251"/>
      <c r="CF59" s="251"/>
      <c r="CG59" s="251"/>
      <c r="CH59" s="251"/>
      <c r="CI59" s="251"/>
      <c r="CJ59" s="251"/>
      <c r="CK59" s="251"/>
      <c r="CL59" s="251"/>
      <c r="CM59" s="251"/>
      <c r="CN59" s="251"/>
      <c r="CO59" s="251"/>
      <c r="CP59" s="251"/>
      <c r="CQ59" s="251"/>
      <c r="CR59" s="251"/>
      <c r="CS59" s="251"/>
      <c r="CT59" s="251"/>
      <c r="CU59" s="251"/>
      <c r="CV59" s="251"/>
      <c r="CW59" s="251"/>
      <c r="CX59" s="251"/>
      <c r="CY59" s="251"/>
      <c r="CZ59" s="251"/>
      <c r="DA59" s="251"/>
      <c r="DB59" s="251"/>
      <c r="DC59" s="251"/>
      <c r="DD59" s="251"/>
      <c r="DE59" s="251"/>
      <c r="DF59" s="251"/>
      <c r="DG59" s="251"/>
      <c r="DH59" s="251"/>
      <c r="DI59" s="251"/>
      <c r="DJ59" s="251"/>
      <c r="DK59" s="251"/>
      <c r="DL59" s="251"/>
      <c r="DM59" s="251"/>
      <c r="DN59" s="251"/>
      <c r="DO59" s="251"/>
      <c r="DP59" s="251"/>
      <c r="DQ59" s="251"/>
      <c r="DR59" s="251"/>
      <c r="DS59" s="251"/>
      <c r="DT59" s="251"/>
      <c r="DU59" s="251"/>
      <c r="DV59" s="251"/>
      <c r="DW59" s="251"/>
      <c r="DX59" s="251"/>
      <c r="DY59" s="251"/>
      <c r="DZ59" s="251"/>
      <c r="EA59" s="251"/>
      <c r="EB59" s="251"/>
      <c r="EC59" s="251"/>
      <c r="ED59" s="251"/>
      <c r="EE59" s="251"/>
      <c r="EF59" s="251"/>
      <c r="EG59" s="251"/>
      <c r="EH59" s="251"/>
      <c r="EI59" s="251"/>
      <c r="EJ59" s="251"/>
      <c r="EK59" s="251"/>
      <c r="EL59" s="251"/>
      <c r="EM59" s="251"/>
      <c r="EN59" s="251"/>
      <c r="EO59" s="251"/>
      <c r="EP59" s="251"/>
      <c r="EQ59" s="251"/>
      <c r="ER59" s="251"/>
      <c r="ES59" s="251"/>
      <c r="ET59" s="251"/>
      <c r="EU59" s="251"/>
      <c r="EV59" s="251"/>
      <c r="EW59" s="251"/>
      <c r="EX59" s="251"/>
      <c r="EY59" s="251"/>
      <c r="EZ59" s="251"/>
      <c r="FA59" s="251"/>
      <c r="FB59" s="251"/>
      <c r="FC59" s="251"/>
      <c r="FD59" s="251"/>
      <c r="FE59" s="251"/>
      <c r="FF59" s="245"/>
      <c r="FG59" s="245"/>
      <c r="FH59" s="245"/>
      <c r="FI59" s="245"/>
      <c r="FJ59" s="245"/>
      <c r="FK59" s="245"/>
      <c r="FL59" s="245"/>
      <c r="FM59" s="245"/>
      <c r="FN59" s="245"/>
      <c r="FO59" s="245"/>
      <c r="FP59" s="245"/>
      <c r="FQ59" s="245"/>
      <c r="FR59" s="245"/>
      <c r="FS59" s="245"/>
      <c r="FT59" s="245"/>
      <c r="FU59" s="245"/>
      <c r="FV59" s="245"/>
      <c r="FW59" s="245"/>
      <c r="FX59" s="245"/>
      <c r="FY59" s="245"/>
      <c r="FZ59" s="245"/>
      <c r="GA59" s="245"/>
      <c r="GB59" s="245"/>
      <c r="GC59" s="245"/>
      <c r="GD59" s="245"/>
      <c r="GE59" s="245"/>
      <c r="GF59" s="245"/>
      <c r="GG59" s="245"/>
      <c r="GH59" s="245"/>
      <c r="GI59" s="245"/>
      <c r="GJ59" s="245"/>
      <c r="GK59" s="245"/>
      <c r="GL59" s="245"/>
      <c r="GM59" s="245"/>
      <c r="GN59" s="245"/>
      <c r="GO59" s="245"/>
      <c r="GP59" s="245"/>
      <c r="GQ59" s="245"/>
      <c r="GR59" s="245"/>
      <c r="GS59" s="245"/>
      <c r="GT59" s="245"/>
      <c r="GU59" s="245"/>
      <c r="GV59" s="245"/>
      <c r="GW59" s="245"/>
      <c r="GX59" s="245"/>
      <c r="GY59" s="245"/>
      <c r="GZ59" s="245"/>
      <c r="HA59" s="245"/>
      <c r="HB59" s="245"/>
      <c r="HC59" s="245"/>
      <c r="HD59" s="245"/>
      <c r="HE59" s="245"/>
      <c r="HF59" s="245"/>
      <c r="HG59" s="245"/>
      <c r="HH59" s="245"/>
      <c r="HI59" s="245"/>
      <c r="HJ59" s="245"/>
      <c r="HK59" s="245"/>
      <c r="HL59" s="245"/>
      <c r="HM59" s="245"/>
      <c r="HN59" s="245"/>
      <c r="HO59" s="245"/>
      <c r="HP59" s="245"/>
      <c r="HQ59" s="245"/>
      <c r="HR59" s="245"/>
      <c r="HS59" s="245"/>
      <c r="HT59" s="245"/>
      <c r="HU59" s="245"/>
      <c r="HV59" s="245"/>
      <c r="HW59" s="245"/>
      <c r="HX59" s="245"/>
      <c r="HY59" s="245"/>
      <c r="HZ59" s="245"/>
      <c r="IA59" s="245"/>
      <c r="IB59" s="245"/>
      <c r="IC59" s="245"/>
      <c r="ID59" s="245"/>
      <c r="IE59" s="245"/>
      <c r="IF59" s="245"/>
      <c r="IG59" s="245"/>
      <c r="IH59" s="245"/>
      <c r="II59" s="245"/>
      <c r="IJ59" s="245"/>
      <c r="IK59" s="245"/>
      <c r="IL59" s="245"/>
      <c r="IM59" s="245"/>
      <c r="IN59" s="245"/>
      <c r="IO59" s="245"/>
      <c r="IP59" s="245"/>
      <c r="IQ59" s="245"/>
      <c r="IR59" s="245"/>
      <c r="IS59" s="245"/>
      <c r="IT59" s="245"/>
      <c r="IU59" s="245"/>
      <c r="IV59" s="245"/>
      <c r="IW59" s="245"/>
    </row>
    <row r="60" spans="1:257" s="243" customFormat="1" ht="12" hidden="1" customHeight="1">
      <c r="A60" s="251"/>
      <c r="B60" s="252"/>
      <c r="C60" s="251"/>
      <c r="D60" s="395"/>
      <c r="E60" s="396"/>
      <c r="F60" s="396"/>
      <c r="G60" s="396"/>
      <c r="H60" s="396"/>
      <c r="I60" s="396"/>
      <c r="J60" s="395"/>
      <c r="K60" s="395"/>
      <c r="L60" s="395"/>
      <c r="M60" s="395"/>
      <c r="N60" s="395"/>
      <c r="O60" s="395"/>
      <c r="P60" s="395"/>
      <c r="Q60" s="395"/>
      <c r="R60" s="395"/>
      <c r="S60" s="395"/>
      <c r="T60" s="395"/>
      <c r="U60" s="395"/>
      <c r="V60" s="395"/>
      <c r="W60" s="395"/>
      <c r="X60" s="395"/>
      <c r="Y60" s="395"/>
      <c r="Z60" s="395"/>
      <c r="AA60" s="395"/>
      <c r="AB60" s="395"/>
      <c r="AC60" s="395"/>
      <c r="AD60" s="395"/>
      <c r="AE60" s="395"/>
      <c r="AF60" s="395"/>
      <c r="AG60" s="395"/>
      <c r="AH60" s="395"/>
      <c r="AI60" s="395"/>
      <c r="AJ60" s="395"/>
      <c r="AK60" s="395"/>
      <c r="AL60" s="395"/>
      <c r="AM60" s="395"/>
      <c r="AN60" s="395"/>
      <c r="AO60" s="393"/>
      <c r="AP60" s="393"/>
      <c r="AQ60" s="393"/>
      <c r="AR60" s="393"/>
      <c r="AS60" s="393"/>
      <c r="AT60" s="393"/>
      <c r="AU60" s="393"/>
      <c r="AV60" s="393"/>
      <c r="AW60" s="393"/>
      <c r="AX60" s="393"/>
      <c r="AY60" s="393"/>
      <c r="AZ60" s="393"/>
      <c r="BA60" s="393"/>
      <c r="BB60" s="393"/>
      <c r="BC60" s="393"/>
      <c r="BD60" s="393"/>
      <c r="BE60" s="394"/>
      <c r="BF60" s="394"/>
      <c r="BG60" s="394"/>
      <c r="BH60" s="394"/>
      <c r="BI60" s="394"/>
      <c r="BJ60" s="208"/>
      <c r="BK60" s="251"/>
      <c r="BL60" s="208"/>
      <c r="BM60" s="208"/>
      <c r="BN60" s="208"/>
      <c r="BO60" s="209"/>
      <c r="BP60" s="210"/>
      <c r="BQ60" s="209"/>
      <c r="BR60" s="210"/>
      <c r="BS60" s="210"/>
      <c r="BT60" s="251"/>
      <c r="BU60" s="251"/>
      <c r="BV60" s="251"/>
      <c r="BW60" s="251"/>
      <c r="BX60" s="251"/>
      <c r="BY60" s="251"/>
      <c r="BZ60" s="251"/>
      <c r="CA60" s="251"/>
      <c r="CB60" s="251"/>
      <c r="CC60" s="251"/>
      <c r="CD60" s="251"/>
      <c r="CE60" s="251"/>
      <c r="CF60" s="251"/>
      <c r="CG60" s="251"/>
      <c r="CH60" s="251"/>
      <c r="CI60" s="251"/>
      <c r="CJ60" s="251"/>
      <c r="CK60" s="251"/>
      <c r="CL60" s="251"/>
      <c r="CM60" s="251"/>
      <c r="CN60" s="251"/>
      <c r="CO60" s="251"/>
      <c r="CP60" s="251"/>
      <c r="CQ60" s="251"/>
      <c r="CR60" s="251"/>
      <c r="CS60" s="251"/>
      <c r="CT60" s="251"/>
      <c r="CU60" s="251"/>
      <c r="CV60" s="251"/>
      <c r="CW60" s="251"/>
      <c r="CX60" s="251"/>
      <c r="CY60" s="251"/>
      <c r="CZ60" s="251"/>
      <c r="DA60" s="251"/>
      <c r="DB60" s="251"/>
      <c r="DC60" s="251"/>
      <c r="DD60" s="251"/>
      <c r="DE60" s="251"/>
      <c r="DF60" s="251"/>
      <c r="DG60" s="251"/>
      <c r="DH60" s="251"/>
      <c r="DI60" s="251"/>
      <c r="DJ60" s="251"/>
      <c r="DK60" s="251"/>
      <c r="DL60" s="251"/>
      <c r="DM60" s="251"/>
      <c r="DN60" s="251"/>
      <c r="DO60" s="251"/>
      <c r="DP60" s="251"/>
      <c r="DQ60" s="251"/>
      <c r="DR60" s="251"/>
      <c r="DS60" s="251"/>
      <c r="DT60" s="251"/>
      <c r="DU60" s="251"/>
      <c r="DV60" s="251"/>
      <c r="DW60" s="251"/>
      <c r="DX60" s="251"/>
      <c r="DY60" s="251"/>
      <c r="DZ60" s="251"/>
      <c r="EA60" s="251"/>
      <c r="EB60" s="251"/>
      <c r="EC60" s="251"/>
      <c r="ED60" s="251"/>
      <c r="EE60" s="251"/>
      <c r="EF60" s="251"/>
      <c r="EG60" s="251"/>
      <c r="EH60" s="251"/>
      <c r="EI60" s="251"/>
      <c r="EJ60" s="251"/>
      <c r="EK60" s="251"/>
      <c r="EL60" s="251"/>
      <c r="EM60" s="251"/>
      <c r="EN60" s="251"/>
      <c r="EO60" s="251"/>
      <c r="EP60" s="251"/>
      <c r="EQ60" s="251"/>
      <c r="ER60" s="251"/>
      <c r="ES60" s="251"/>
      <c r="ET60" s="251"/>
      <c r="EU60" s="251"/>
      <c r="EV60" s="251"/>
      <c r="EW60" s="251"/>
      <c r="EX60" s="251"/>
      <c r="EY60" s="251"/>
      <c r="EZ60" s="251"/>
      <c r="FA60" s="251"/>
      <c r="FB60" s="251"/>
      <c r="FC60" s="251"/>
      <c r="FD60" s="251"/>
      <c r="FE60" s="251"/>
      <c r="FF60" s="245"/>
      <c r="FG60" s="245"/>
      <c r="FH60" s="245"/>
      <c r="FI60" s="245"/>
      <c r="FJ60" s="245"/>
      <c r="FK60" s="245"/>
      <c r="FL60" s="245"/>
      <c r="FM60" s="245"/>
      <c r="FN60" s="245"/>
      <c r="FO60" s="245"/>
      <c r="FP60" s="245"/>
      <c r="FQ60" s="245"/>
      <c r="FR60" s="245"/>
      <c r="FS60" s="245"/>
      <c r="FT60" s="245"/>
      <c r="FU60" s="245"/>
      <c r="FV60" s="245"/>
      <c r="FW60" s="245"/>
      <c r="FX60" s="245"/>
      <c r="FY60" s="245"/>
      <c r="FZ60" s="245"/>
      <c r="GA60" s="245"/>
      <c r="GB60" s="245"/>
      <c r="GC60" s="245"/>
      <c r="GD60" s="245"/>
      <c r="GE60" s="245"/>
      <c r="GF60" s="245"/>
      <c r="GG60" s="245"/>
      <c r="GH60" s="245"/>
      <c r="GI60" s="245"/>
      <c r="GJ60" s="245"/>
      <c r="GK60" s="245"/>
      <c r="GL60" s="245"/>
      <c r="GM60" s="245"/>
      <c r="GN60" s="245"/>
      <c r="GO60" s="245"/>
      <c r="GP60" s="245"/>
      <c r="GQ60" s="245"/>
      <c r="GR60" s="245"/>
      <c r="GS60" s="245"/>
      <c r="GT60" s="245"/>
      <c r="GU60" s="245"/>
      <c r="GV60" s="245"/>
      <c r="GW60" s="245"/>
      <c r="GX60" s="245"/>
      <c r="GY60" s="245"/>
      <c r="GZ60" s="245"/>
      <c r="HA60" s="245"/>
      <c r="HB60" s="245"/>
      <c r="HC60" s="245"/>
      <c r="HD60" s="245"/>
      <c r="HE60" s="245"/>
      <c r="HF60" s="245"/>
      <c r="HG60" s="245"/>
      <c r="HH60" s="245"/>
      <c r="HI60" s="245"/>
      <c r="HJ60" s="245"/>
      <c r="HK60" s="245"/>
      <c r="HL60" s="245"/>
      <c r="HM60" s="245"/>
      <c r="HN60" s="245"/>
      <c r="HO60" s="245"/>
      <c r="HP60" s="245"/>
      <c r="HQ60" s="245"/>
      <c r="HR60" s="245"/>
      <c r="HS60" s="245"/>
      <c r="HT60" s="245"/>
      <c r="HU60" s="245"/>
      <c r="HV60" s="245"/>
      <c r="HW60" s="245"/>
      <c r="HX60" s="245"/>
      <c r="HY60" s="245"/>
      <c r="HZ60" s="245"/>
      <c r="IA60" s="245"/>
      <c r="IB60" s="245"/>
      <c r="IC60" s="245"/>
      <c r="ID60" s="245"/>
      <c r="IE60" s="245"/>
      <c r="IF60" s="245"/>
      <c r="IG60" s="245"/>
      <c r="IH60" s="245"/>
      <c r="II60" s="245"/>
      <c r="IJ60" s="245"/>
      <c r="IK60" s="245"/>
      <c r="IL60" s="245"/>
      <c r="IM60" s="245"/>
      <c r="IN60" s="245"/>
      <c r="IO60" s="245"/>
      <c r="IP60" s="245"/>
      <c r="IQ60" s="245"/>
      <c r="IR60" s="245"/>
      <c r="IS60" s="245"/>
      <c r="IT60" s="245"/>
      <c r="IU60" s="245"/>
      <c r="IV60" s="245"/>
      <c r="IW60" s="245"/>
    </row>
    <row r="61" spans="1:257" s="243" customFormat="1" ht="12" hidden="1" customHeight="1">
      <c r="A61" s="253"/>
      <c r="B61" s="254"/>
      <c r="C61" s="253" t="s">
        <v>156</v>
      </c>
      <c r="D61" s="357">
        <v>9.1737990515775747E-2</v>
      </c>
      <c r="E61" s="357">
        <v>0.2479843721891804</v>
      </c>
      <c r="F61" s="357">
        <v>0.17079602272927458</v>
      </c>
      <c r="G61" s="357">
        <v>0.2257460507671433</v>
      </c>
      <c r="H61" s="357">
        <v>0.21879209719233908</v>
      </c>
      <c r="I61" s="357">
        <v>0.10472277532034187</v>
      </c>
      <c r="J61" s="357">
        <v>3.434137791935625E-2</v>
      </c>
      <c r="K61" s="357">
        <v>0.20562043894358509</v>
      </c>
      <c r="L61" s="357">
        <v>0.23386355088044705</v>
      </c>
      <c r="M61" s="357">
        <v>0.11378716850369006</v>
      </c>
      <c r="N61" s="357">
        <v>0.14220272273674009</v>
      </c>
      <c r="O61" s="357">
        <v>0.33763188434014074</v>
      </c>
      <c r="P61" s="357">
        <v>0.18398128366675282</v>
      </c>
      <c r="Q61" s="357">
        <v>0.29850291591362199</v>
      </c>
      <c r="R61" s="357">
        <v>0.22425728567386585</v>
      </c>
      <c r="S61" s="357">
        <v>0.2213747979421406</v>
      </c>
      <c r="T61" s="357">
        <v>0.21674376590838992</v>
      </c>
      <c r="U61" s="357">
        <v>0.20270576918953478</v>
      </c>
      <c r="V61" s="357">
        <v>0.15218517607226273</v>
      </c>
      <c r="W61" s="357">
        <v>0.24339585324301263</v>
      </c>
      <c r="X61" s="357">
        <v>0.38825194570483285</v>
      </c>
      <c r="Y61" s="357">
        <v>8.4468514602722561E-2</v>
      </c>
      <c r="Z61" s="357">
        <v>0.12041153119935774</v>
      </c>
      <c r="AA61" s="357">
        <v>0.48026235411375107</v>
      </c>
      <c r="AB61" s="357">
        <v>0.40625781222556073</v>
      </c>
      <c r="AC61" s="357">
        <v>0.31827298808801469</v>
      </c>
      <c r="AD61" s="357">
        <v>5.2361752033231131E-2</v>
      </c>
      <c r="AE61" s="357">
        <v>0.29217377001027883</v>
      </c>
      <c r="AF61" s="357">
        <v>0.1561028592881773</v>
      </c>
      <c r="AG61" s="357">
        <v>0.34130805301777678</v>
      </c>
      <c r="AH61" s="357">
        <v>0.51886241353370133</v>
      </c>
      <c r="AI61" s="357">
        <v>0.51522759604037427</v>
      </c>
      <c r="AJ61" s="357">
        <v>0.49670158817802706</v>
      </c>
      <c r="AK61" s="357">
        <v>0.36626101007504042</v>
      </c>
      <c r="AL61" s="357">
        <v>0.27566538474372221</v>
      </c>
      <c r="AM61" s="357">
        <v>0</v>
      </c>
      <c r="AN61" s="357">
        <v>1.3772937420563255E-2</v>
      </c>
      <c r="AO61" s="395"/>
      <c r="AP61" s="395"/>
      <c r="AQ61" s="395"/>
      <c r="AR61" s="395"/>
      <c r="AS61" s="395"/>
      <c r="AT61" s="395"/>
      <c r="AU61" s="395"/>
      <c r="AV61" s="395"/>
      <c r="AW61" s="395"/>
      <c r="AX61" s="395"/>
      <c r="AY61" s="395"/>
      <c r="AZ61" s="395"/>
      <c r="BA61" s="395"/>
      <c r="BB61" s="395"/>
      <c r="BC61" s="395"/>
      <c r="BD61" s="395"/>
      <c r="BE61" s="394"/>
      <c r="BF61" s="394"/>
      <c r="BG61" s="394"/>
      <c r="BH61" s="394"/>
      <c r="BI61" s="394"/>
      <c r="BJ61" s="208"/>
      <c r="BK61" s="253"/>
      <c r="BL61" s="208"/>
      <c r="BM61" s="208"/>
      <c r="BN61" s="208"/>
      <c r="BO61" s="209"/>
      <c r="BP61" s="210"/>
      <c r="BQ61" s="209"/>
      <c r="BR61" s="210"/>
      <c r="BS61" s="210"/>
      <c r="BT61" s="253"/>
      <c r="BU61" s="253"/>
      <c r="BV61" s="253"/>
      <c r="BW61" s="253"/>
      <c r="BX61" s="253"/>
      <c r="BY61" s="253"/>
      <c r="BZ61" s="253"/>
      <c r="CA61" s="253"/>
      <c r="CB61" s="253"/>
      <c r="CC61" s="253"/>
      <c r="CD61" s="253"/>
      <c r="CE61" s="253"/>
      <c r="CF61" s="253"/>
      <c r="CG61" s="253"/>
      <c r="CH61" s="253"/>
      <c r="CI61" s="253"/>
      <c r="CJ61" s="253"/>
      <c r="CK61" s="253"/>
      <c r="CL61" s="253"/>
      <c r="CM61" s="253"/>
      <c r="CN61" s="253"/>
      <c r="CO61" s="253"/>
      <c r="CP61" s="253"/>
      <c r="CQ61" s="253"/>
      <c r="CR61" s="253"/>
      <c r="CS61" s="253"/>
      <c r="CT61" s="253"/>
      <c r="CU61" s="253"/>
      <c r="CV61" s="253"/>
      <c r="CW61" s="253"/>
      <c r="CX61" s="253"/>
      <c r="CY61" s="253"/>
      <c r="CZ61" s="253"/>
      <c r="DA61" s="253"/>
      <c r="DB61" s="253"/>
      <c r="DC61" s="253"/>
      <c r="DD61" s="253"/>
      <c r="DE61" s="253"/>
      <c r="DF61" s="253"/>
      <c r="DG61" s="253"/>
      <c r="DH61" s="253"/>
      <c r="DI61" s="253"/>
      <c r="DJ61" s="253"/>
      <c r="DK61" s="253"/>
      <c r="DL61" s="253"/>
      <c r="DM61" s="253"/>
      <c r="DN61" s="253"/>
      <c r="DO61" s="253"/>
      <c r="DP61" s="253"/>
      <c r="DQ61" s="253"/>
      <c r="DR61" s="253"/>
      <c r="DS61" s="253"/>
      <c r="DT61" s="253"/>
      <c r="DU61" s="253"/>
      <c r="DV61" s="253"/>
      <c r="DW61" s="253"/>
      <c r="DX61" s="253"/>
      <c r="DY61" s="253"/>
      <c r="DZ61" s="253"/>
      <c r="EA61" s="253"/>
      <c r="EB61" s="253"/>
      <c r="EC61" s="253"/>
      <c r="ED61" s="253"/>
      <c r="EE61" s="253"/>
      <c r="EF61" s="253"/>
      <c r="EG61" s="253"/>
      <c r="EH61" s="253"/>
      <c r="EI61" s="253"/>
      <c r="EJ61" s="253"/>
      <c r="EK61" s="253"/>
      <c r="EL61" s="253"/>
      <c r="EM61" s="253"/>
      <c r="EN61" s="253"/>
      <c r="EO61" s="253"/>
      <c r="EP61" s="253"/>
      <c r="EQ61" s="253"/>
      <c r="ER61" s="253"/>
      <c r="ES61" s="253"/>
      <c r="ET61" s="253"/>
      <c r="EU61" s="253"/>
      <c r="EV61" s="253"/>
      <c r="EW61" s="253"/>
      <c r="EX61" s="253"/>
      <c r="EY61" s="253"/>
      <c r="EZ61" s="253"/>
      <c r="FA61" s="253"/>
      <c r="FB61" s="253"/>
      <c r="FC61" s="253"/>
      <c r="FD61" s="253"/>
      <c r="FE61" s="253"/>
      <c r="FF61" s="245"/>
      <c r="FG61" s="245"/>
      <c r="FH61" s="245"/>
      <c r="FI61" s="245"/>
      <c r="FJ61" s="245"/>
      <c r="FK61" s="245"/>
      <c r="FL61" s="245"/>
      <c r="FM61" s="245"/>
      <c r="FN61" s="245"/>
      <c r="FO61" s="245"/>
      <c r="FP61" s="245"/>
      <c r="FQ61" s="245"/>
      <c r="FR61" s="245"/>
      <c r="FS61" s="245"/>
      <c r="FT61" s="245"/>
      <c r="FU61" s="245"/>
      <c r="FV61" s="245"/>
      <c r="FW61" s="245"/>
      <c r="FX61" s="245"/>
      <c r="FY61" s="245"/>
      <c r="FZ61" s="245"/>
      <c r="GA61" s="245"/>
      <c r="GB61" s="245"/>
      <c r="GC61" s="245"/>
      <c r="GD61" s="245"/>
      <c r="GE61" s="245"/>
      <c r="GF61" s="245"/>
      <c r="GG61" s="245"/>
      <c r="GH61" s="245"/>
      <c r="GI61" s="245"/>
      <c r="GJ61" s="245"/>
      <c r="GK61" s="245"/>
      <c r="GL61" s="245"/>
      <c r="GM61" s="245"/>
      <c r="GN61" s="245"/>
      <c r="GO61" s="245"/>
      <c r="GP61" s="245"/>
      <c r="GQ61" s="245"/>
      <c r="GR61" s="245"/>
      <c r="GS61" s="245"/>
      <c r="GT61" s="245"/>
      <c r="GU61" s="245"/>
      <c r="GV61" s="245"/>
      <c r="GW61" s="245"/>
      <c r="GX61" s="245"/>
      <c r="GY61" s="245"/>
      <c r="GZ61" s="245"/>
      <c r="HA61" s="245"/>
      <c r="HB61" s="245"/>
      <c r="HC61" s="245"/>
      <c r="HD61" s="245"/>
      <c r="HE61" s="245"/>
      <c r="HF61" s="245"/>
      <c r="HG61" s="245"/>
      <c r="HH61" s="245"/>
      <c r="HI61" s="245"/>
      <c r="HJ61" s="245"/>
      <c r="HK61" s="245"/>
      <c r="HL61" s="245"/>
      <c r="HM61" s="245"/>
      <c r="HN61" s="245"/>
      <c r="HO61" s="245"/>
      <c r="HP61" s="245"/>
      <c r="HQ61" s="245"/>
      <c r="HR61" s="245"/>
      <c r="HS61" s="245"/>
      <c r="HT61" s="245"/>
      <c r="HU61" s="245"/>
      <c r="HV61" s="245"/>
      <c r="HW61" s="245"/>
      <c r="HX61" s="245"/>
      <c r="HY61" s="245"/>
      <c r="HZ61" s="245"/>
      <c r="IA61" s="245"/>
      <c r="IB61" s="245"/>
      <c r="IC61" s="245"/>
      <c r="ID61" s="245"/>
      <c r="IE61" s="245"/>
      <c r="IF61" s="245"/>
      <c r="IG61" s="245"/>
      <c r="IH61" s="245"/>
      <c r="II61" s="245"/>
      <c r="IJ61" s="245"/>
      <c r="IK61" s="245"/>
      <c r="IL61" s="245"/>
      <c r="IM61" s="245"/>
      <c r="IN61" s="245"/>
      <c r="IO61" s="245"/>
      <c r="IP61" s="245"/>
      <c r="IQ61" s="245"/>
      <c r="IR61" s="245"/>
      <c r="IS61" s="245"/>
      <c r="IT61" s="245"/>
      <c r="IU61" s="245"/>
      <c r="IV61" s="245"/>
      <c r="IW61" s="245"/>
    </row>
    <row r="62" spans="1:257" s="243" customFormat="1" hidden="1">
      <c r="A62" s="253"/>
      <c r="B62" s="254"/>
      <c r="C62" s="253" t="s">
        <v>245</v>
      </c>
      <c r="D62" s="357">
        <v>0.25700527999202838</v>
      </c>
      <c r="E62" s="357">
        <v>6.251567143354464E-2</v>
      </c>
      <c r="F62" s="357">
        <v>9.8619943832782817E-2</v>
      </c>
      <c r="G62" s="357">
        <v>0</v>
      </c>
      <c r="H62" s="357">
        <v>0.10142601516815726</v>
      </c>
      <c r="I62" s="357">
        <v>0.12727968300013043</v>
      </c>
      <c r="J62" s="357">
        <v>3.9358610738778207E-2</v>
      </c>
      <c r="K62" s="357">
        <v>0</v>
      </c>
      <c r="L62" s="357">
        <v>0.1330375007707322</v>
      </c>
      <c r="M62" s="357">
        <v>0.11984310707643323</v>
      </c>
      <c r="N62" s="357">
        <v>3.3393694759501685E-2</v>
      </c>
      <c r="O62" s="357">
        <v>2.9276522256955029E-2</v>
      </c>
      <c r="P62" s="357">
        <v>9.2113985346518476E-2</v>
      </c>
      <c r="Q62" s="357">
        <v>7.7144081533789238E-2</v>
      </c>
      <c r="R62" s="357">
        <v>2.0548429689710455E-2</v>
      </c>
      <c r="S62" s="357">
        <v>0</v>
      </c>
      <c r="T62" s="357">
        <v>0</v>
      </c>
      <c r="U62" s="357">
        <v>0</v>
      </c>
      <c r="V62" s="357">
        <v>4.0482739174799998E-3</v>
      </c>
      <c r="W62" s="357">
        <v>4.2743364970216732E-2</v>
      </c>
      <c r="X62" s="357">
        <v>3.1193158862652615E-2</v>
      </c>
      <c r="Y62" s="357">
        <v>2.802255498496815E-2</v>
      </c>
      <c r="Z62" s="357">
        <v>0.17589687932085463</v>
      </c>
      <c r="AA62" s="357">
        <v>6.3672314567726582E-2</v>
      </c>
      <c r="AB62" s="357">
        <v>0.1189184890403991</v>
      </c>
      <c r="AC62" s="357">
        <v>0.25419467978470844</v>
      </c>
      <c r="AD62" s="357">
        <v>0.40374802432529922</v>
      </c>
      <c r="AE62" s="357">
        <v>9.819417374573039E-2</v>
      </c>
      <c r="AF62" s="357">
        <v>0.18969717595415922</v>
      </c>
      <c r="AG62" s="357">
        <v>0</v>
      </c>
      <c r="AH62" s="357">
        <v>1.1096153209382183E-2</v>
      </c>
      <c r="AI62" s="357">
        <v>3.2566442547133402E-2</v>
      </c>
      <c r="AJ62" s="357">
        <v>0</v>
      </c>
      <c r="AK62" s="357">
        <v>9.5412800385728344E-2</v>
      </c>
      <c r="AL62" s="357">
        <v>9.6329343587186173E-2</v>
      </c>
      <c r="AM62" s="357">
        <v>0</v>
      </c>
      <c r="AN62" s="357">
        <v>0.36286201707327836</v>
      </c>
      <c r="AO62" s="395"/>
      <c r="AP62" s="395"/>
      <c r="AQ62" s="395"/>
      <c r="AR62" s="395"/>
      <c r="AS62" s="395"/>
      <c r="AT62" s="395"/>
      <c r="AU62" s="395"/>
      <c r="AV62" s="395"/>
      <c r="AW62" s="395"/>
      <c r="AX62" s="395"/>
      <c r="AY62" s="395"/>
      <c r="AZ62" s="395"/>
      <c r="BA62" s="395"/>
      <c r="BB62" s="395"/>
      <c r="BC62" s="395"/>
      <c r="BD62" s="395"/>
      <c r="BE62" s="394"/>
      <c r="BF62" s="394"/>
      <c r="BG62" s="394"/>
      <c r="BH62" s="394"/>
      <c r="BI62" s="394"/>
      <c r="BJ62" s="208"/>
      <c r="BK62" s="253"/>
      <c r="BL62" s="208"/>
      <c r="BM62" s="208"/>
      <c r="BN62" s="208"/>
      <c r="BO62" s="209"/>
      <c r="BP62" s="210"/>
      <c r="BQ62" s="209"/>
      <c r="BR62" s="210"/>
      <c r="BS62" s="210"/>
      <c r="BT62" s="253"/>
      <c r="BU62" s="253"/>
      <c r="BV62" s="253"/>
      <c r="BW62" s="253"/>
      <c r="BX62" s="253"/>
      <c r="BY62" s="253"/>
      <c r="BZ62" s="253"/>
      <c r="CA62" s="253"/>
      <c r="CB62" s="253"/>
      <c r="CC62" s="253"/>
      <c r="CD62" s="253"/>
      <c r="CE62" s="253"/>
      <c r="CF62" s="253"/>
      <c r="CG62" s="253"/>
      <c r="CH62" s="253"/>
      <c r="CI62" s="253"/>
      <c r="CJ62" s="253"/>
      <c r="CK62" s="253"/>
      <c r="CL62" s="253"/>
      <c r="CM62" s="253"/>
      <c r="CN62" s="253"/>
      <c r="CO62" s="253"/>
      <c r="CP62" s="253"/>
      <c r="CQ62" s="253"/>
      <c r="CR62" s="253"/>
      <c r="CS62" s="253"/>
      <c r="CT62" s="253"/>
      <c r="CU62" s="253"/>
      <c r="CV62" s="253"/>
      <c r="CW62" s="253"/>
      <c r="CX62" s="253"/>
      <c r="CY62" s="253"/>
      <c r="CZ62" s="253"/>
      <c r="DA62" s="253"/>
      <c r="DB62" s="253"/>
      <c r="DC62" s="253"/>
      <c r="DD62" s="253"/>
      <c r="DE62" s="253"/>
      <c r="DF62" s="253"/>
      <c r="DG62" s="253"/>
      <c r="DH62" s="253"/>
      <c r="DI62" s="253"/>
      <c r="DJ62" s="253"/>
      <c r="DK62" s="253"/>
      <c r="DL62" s="253"/>
      <c r="DM62" s="253"/>
      <c r="DN62" s="253"/>
      <c r="DO62" s="253"/>
      <c r="DP62" s="253"/>
      <c r="DQ62" s="253"/>
      <c r="DR62" s="253"/>
      <c r="DS62" s="253"/>
      <c r="DT62" s="253"/>
      <c r="DU62" s="253"/>
      <c r="DV62" s="253"/>
      <c r="DW62" s="253"/>
      <c r="DX62" s="253"/>
      <c r="DY62" s="253"/>
      <c r="DZ62" s="253"/>
      <c r="EA62" s="253"/>
      <c r="EB62" s="253"/>
      <c r="EC62" s="253"/>
      <c r="ED62" s="253"/>
      <c r="EE62" s="253"/>
      <c r="EF62" s="253"/>
      <c r="EG62" s="253"/>
      <c r="EH62" s="253"/>
      <c r="EI62" s="253"/>
      <c r="EJ62" s="253"/>
      <c r="EK62" s="253"/>
      <c r="EL62" s="253"/>
      <c r="EM62" s="253"/>
      <c r="EN62" s="253"/>
      <c r="EO62" s="253"/>
      <c r="EP62" s="253"/>
      <c r="EQ62" s="253"/>
      <c r="ER62" s="253"/>
      <c r="ES62" s="253"/>
      <c r="ET62" s="253"/>
      <c r="EU62" s="253"/>
      <c r="EV62" s="253"/>
      <c r="EW62" s="253"/>
      <c r="EX62" s="253"/>
      <c r="EY62" s="253"/>
      <c r="EZ62" s="253"/>
      <c r="FA62" s="253"/>
      <c r="FB62" s="253"/>
      <c r="FC62" s="253"/>
      <c r="FD62" s="253"/>
      <c r="FE62" s="253"/>
      <c r="FF62" s="245"/>
      <c r="FG62" s="245"/>
      <c r="FH62" s="245"/>
      <c r="FI62" s="245"/>
      <c r="FJ62" s="245"/>
      <c r="FK62" s="245"/>
      <c r="FL62" s="245"/>
      <c r="FM62" s="245"/>
      <c r="FN62" s="245"/>
      <c r="FO62" s="245"/>
      <c r="FP62" s="245"/>
      <c r="FQ62" s="245"/>
      <c r="FR62" s="245"/>
      <c r="FS62" s="245"/>
      <c r="FT62" s="245"/>
      <c r="FU62" s="245"/>
      <c r="FV62" s="245"/>
      <c r="FW62" s="245"/>
      <c r="FX62" s="245"/>
      <c r="FY62" s="245"/>
      <c r="FZ62" s="245"/>
      <c r="GA62" s="245"/>
      <c r="GB62" s="245"/>
      <c r="GC62" s="245"/>
      <c r="GD62" s="245"/>
      <c r="GE62" s="245"/>
      <c r="GF62" s="245"/>
      <c r="GG62" s="245"/>
      <c r="GH62" s="245"/>
      <c r="GI62" s="245"/>
      <c r="GJ62" s="245"/>
      <c r="GK62" s="245"/>
      <c r="GL62" s="245"/>
      <c r="GM62" s="245"/>
      <c r="GN62" s="245"/>
      <c r="GO62" s="245"/>
      <c r="GP62" s="245"/>
      <c r="GQ62" s="245"/>
      <c r="GR62" s="245"/>
      <c r="GS62" s="245"/>
      <c r="GT62" s="245"/>
      <c r="GU62" s="245"/>
      <c r="GV62" s="245"/>
      <c r="GW62" s="245"/>
      <c r="GX62" s="245"/>
      <c r="GY62" s="245"/>
      <c r="GZ62" s="245"/>
      <c r="HA62" s="245"/>
      <c r="HB62" s="245"/>
      <c r="HC62" s="245"/>
      <c r="HD62" s="245"/>
      <c r="HE62" s="245"/>
      <c r="HF62" s="245"/>
      <c r="HG62" s="245"/>
      <c r="HH62" s="245"/>
      <c r="HI62" s="245"/>
      <c r="HJ62" s="245"/>
      <c r="HK62" s="245"/>
      <c r="HL62" s="245"/>
      <c r="HM62" s="245"/>
      <c r="HN62" s="245"/>
      <c r="HO62" s="245"/>
      <c r="HP62" s="245"/>
      <c r="HQ62" s="245"/>
      <c r="HR62" s="245"/>
      <c r="HS62" s="245"/>
      <c r="HT62" s="245"/>
      <c r="HU62" s="245"/>
      <c r="HV62" s="245"/>
      <c r="HW62" s="245"/>
      <c r="HX62" s="245"/>
      <c r="HY62" s="245"/>
      <c r="HZ62" s="245"/>
      <c r="IA62" s="245"/>
      <c r="IB62" s="245"/>
      <c r="IC62" s="245"/>
      <c r="ID62" s="245"/>
      <c r="IE62" s="245"/>
      <c r="IF62" s="245"/>
      <c r="IG62" s="245"/>
      <c r="IH62" s="245"/>
      <c r="II62" s="245"/>
      <c r="IJ62" s="245"/>
      <c r="IK62" s="245"/>
      <c r="IL62" s="245"/>
      <c r="IM62" s="245"/>
      <c r="IN62" s="245"/>
      <c r="IO62" s="245"/>
      <c r="IP62" s="245"/>
      <c r="IQ62" s="245"/>
      <c r="IR62" s="245"/>
      <c r="IS62" s="245"/>
      <c r="IT62" s="245"/>
      <c r="IU62" s="245"/>
      <c r="IV62" s="245"/>
      <c r="IW62" s="245"/>
    </row>
    <row r="63" spans="1:257" s="243" customFormat="1" hidden="1">
      <c r="A63" s="253"/>
      <c r="B63" s="254"/>
      <c r="C63" s="253" t="s">
        <v>155</v>
      </c>
      <c r="D63" s="357">
        <v>0.48388340449044565</v>
      </c>
      <c r="E63" s="357">
        <v>0.47784585026597687</v>
      </c>
      <c r="F63" s="357">
        <v>0.35432174145564088</v>
      </c>
      <c r="G63" s="357">
        <v>0.38227444765112845</v>
      </c>
      <c r="H63" s="357">
        <v>0.43173736074307817</v>
      </c>
      <c r="I63" s="357">
        <v>0.51621012694730162</v>
      </c>
      <c r="J63" s="357">
        <v>0.21146298354506607</v>
      </c>
      <c r="K63" s="357">
        <v>0.33947152181363471</v>
      </c>
      <c r="L63" s="357">
        <v>0.52768863213114969</v>
      </c>
      <c r="M63" s="357">
        <v>0.28805060510285668</v>
      </c>
      <c r="N63" s="357">
        <v>0.26452151645975347</v>
      </c>
      <c r="O63" s="357">
        <v>0.51163480733191558</v>
      </c>
      <c r="P63" s="357">
        <v>0.40302886568678714</v>
      </c>
      <c r="Q63" s="357">
        <v>0.50964194550395681</v>
      </c>
      <c r="R63" s="357">
        <v>0.42525700273507483</v>
      </c>
      <c r="S63" s="357">
        <v>0.35025468942386045</v>
      </c>
      <c r="T63" s="357">
        <v>0.39020272325601218</v>
      </c>
      <c r="U63" s="357">
        <v>0.35620334083442173</v>
      </c>
      <c r="V63" s="357">
        <v>0.25688319775668256</v>
      </c>
      <c r="W63" s="357">
        <v>0.43061049444867122</v>
      </c>
      <c r="X63" s="357">
        <v>0.51554984785755487</v>
      </c>
      <c r="Y63" s="357">
        <v>0.40226317026040859</v>
      </c>
      <c r="Z63" s="357">
        <v>0.57971186869062319</v>
      </c>
      <c r="AA63" s="357">
        <v>0.66174324020190978</v>
      </c>
      <c r="AB63" s="357">
        <v>0.66524967164830251</v>
      </c>
      <c r="AC63" s="357">
        <v>0.68313548593441553</v>
      </c>
      <c r="AD63" s="357">
        <v>0.84710377634674838</v>
      </c>
      <c r="AE63" s="357">
        <v>0.57874588263155691</v>
      </c>
      <c r="AF63" s="357">
        <v>0.54701107284902073</v>
      </c>
      <c r="AG63" s="357">
        <v>0.67897599209771886</v>
      </c>
      <c r="AH63" s="357">
        <v>0.71626690851801034</v>
      </c>
      <c r="AI63" s="357">
        <v>0.62146922381946545</v>
      </c>
      <c r="AJ63" s="357">
        <v>0.60039086906612815</v>
      </c>
      <c r="AK63" s="357">
        <v>0.6482902133213323</v>
      </c>
      <c r="AL63" s="357">
        <v>0.54688196909445563</v>
      </c>
      <c r="AM63" s="357">
        <v>0</v>
      </c>
      <c r="AN63" s="357">
        <v>0.44804734140157682</v>
      </c>
      <c r="AO63" s="395"/>
      <c r="AP63" s="395"/>
      <c r="AQ63" s="395"/>
      <c r="AR63" s="395"/>
      <c r="AS63" s="395"/>
      <c r="AT63" s="395"/>
      <c r="AU63" s="395"/>
      <c r="AV63" s="395"/>
      <c r="AW63" s="395"/>
      <c r="AX63" s="395"/>
      <c r="AY63" s="395"/>
      <c r="AZ63" s="395"/>
      <c r="BA63" s="395"/>
      <c r="BB63" s="395"/>
      <c r="BC63" s="395"/>
      <c r="BD63" s="395"/>
      <c r="BE63" s="394"/>
      <c r="BF63" s="394"/>
      <c r="BG63" s="394"/>
      <c r="BH63" s="394"/>
      <c r="BI63" s="394"/>
      <c r="BJ63" s="208"/>
      <c r="BK63" s="253"/>
      <c r="BL63" s="208"/>
      <c r="BM63" s="208"/>
      <c r="BN63" s="208"/>
      <c r="BO63" s="209"/>
      <c r="BP63" s="210"/>
      <c r="BQ63" s="209"/>
      <c r="BR63" s="210"/>
      <c r="BS63" s="210"/>
      <c r="BT63" s="253"/>
      <c r="BU63" s="253"/>
      <c r="BV63" s="253"/>
      <c r="BW63" s="253"/>
      <c r="BX63" s="253"/>
      <c r="BY63" s="253"/>
      <c r="BZ63" s="253"/>
      <c r="CA63" s="253"/>
      <c r="CB63" s="253"/>
      <c r="CC63" s="253"/>
      <c r="CD63" s="253"/>
      <c r="CE63" s="253"/>
      <c r="CF63" s="253"/>
      <c r="CG63" s="253"/>
      <c r="CH63" s="253"/>
      <c r="CI63" s="253"/>
      <c r="CJ63" s="253"/>
      <c r="CK63" s="253"/>
      <c r="CL63" s="253"/>
      <c r="CM63" s="253"/>
      <c r="CN63" s="253"/>
      <c r="CO63" s="253"/>
      <c r="CP63" s="253"/>
      <c r="CQ63" s="253"/>
      <c r="CR63" s="253"/>
      <c r="CS63" s="253"/>
      <c r="CT63" s="253"/>
      <c r="CU63" s="253"/>
      <c r="CV63" s="253"/>
      <c r="CW63" s="253"/>
      <c r="CX63" s="253"/>
      <c r="CY63" s="253"/>
      <c r="CZ63" s="253"/>
      <c r="DA63" s="253"/>
      <c r="DB63" s="253"/>
      <c r="DC63" s="253"/>
      <c r="DD63" s="253"/>
      <c r="DE63" s="253"/>
      <c r="DF63" s="253"/>
      <c r="DG63" s="253"/>
      <c r="DH63" s="253"/>
      <c r="DI63" s="253"/>
      <c r="DJ63" s="253"/>
      <c r="DK63" s="253"/>
      <c r="DL63" s="253"/>
      <c r="DM63" s="253"/>
      <c r="DN63" s="253"/>
      <c r="DO63" s="253"/>
      <c r="DP63" s="253"/>
      <c r="DQ63" s="253"/>
      <c r="DR63" s="253"/>
      <c r="DS63" s="253"/>
      <c r="DT63" s="253"/>
      <c r="DU63" s="253"/>
      <c r="DV63" s="253"/>
      <c r="DW63" s="253"/>
      <c r="DX63" s="253"/>
      <c r="DY63" s="253"/>
      <c r="DZ63" s="253"/>
      <c r="EA63" s="253"/>
      <c r="EB63" s="253"/>
      <c r="EC63" s="253"/>
      <c r="ED63" s="253"/>
      <c r="EE63" s="253"/>
      <c r="EF63" s="253"/>
      <c r="EG63" s="253"/>
      <c r="EH63" s="253"/>
      <c r="EI63" s="253"/>
      <c r="EJ63" s="253"/>
      <c r="EK63" s="253"/>
      <c r="EL63" s="253"/>
      <c r="EM63" s="253"/>
      <c r="EN63" s="253"/>
      <c r="EO63" s="253"/>
      <c r="EP63" s="253"/>
      <c r="EQ63" s="253"/>
      <c r="ER63" s="253"/>
      <c r="ES63" s="253"/>
      <c r="ET63" s="253"/>
      <c r="EU63" s="253"/>
      <c r="EV63" s="253"/>
      <c r="EW63" s="253"/>
      <c r="EX63" s="253"/>
      <c r="EY63" s="253"/>
      <c r="EZ63" s="253"/>
      <c r="FA63" s="253"/>
      <c r="FB63" s="253"/>
      <c r="FC63" s="253"/>
      <c r="FD63" s="253"/>
      <c r="FE63" s="253"/>
      <c r="FF63" s="245"/>
      <c r="FG63" s="245"/>
      <c r="FH63" s="245"/>
      <c r="FI63" s="245"/>
      <c r="FJ63" s="245"/>
      <c r="FK63" s="245"/>
      <c r="FL63" s="245"/>
      <c r="FM63" s="245"/>
      <c r="FN63" s="245"/>
      <c r="FO63" s="245"/>
      <c r="FP63" s="245"/>
      <c r="FQ63" s="245"/>
      <c r="FR63" s="245"/>
      <c r="FS63" s="245"/>
      <c r="FT63" s="245"/>
      <c r="FU63" s="245"/>
      <c r="FV63" s="245"/>
      <c r="FW63" s="245"/>
      <c r="FX63" s="245"/>
      <c r="FY63" s="245"/>
      <c r="FZ63" s="245"/>
      <c r="GA63" s="245"/>
      <c r="GB63" s="245"/>
      <c r="GC63" s="245"/>
      <c r="GD63" s="245"/>
      <c r="GE63" s="245"/>
      <c r="GF63" s="245"/>
      <c r="GG63" s="245"/>
      <c r="GH63" s="245"/>
      <c r="GI63" s="245"/>
      <c r="GJ63" s="245"/>
      <c r="GK63" s="245"/>
      <c r="GL63" s="245"/>
      <c r="GM63" s="245"/>
      <c r="GN63" s="245"/>
      <c r="GO63" s="245"/>
      <c r="GP63" s="245"/>
      <c r="GQ63" s="245"/>
      <c r="GR63" s="245"/>
      <c r="GS63" s="245"/>
      <c r="GT63" s="245"/>
      <c r="GU63" s="245"/>
      <c r="GV63" s="245"/>
      <c r="GW63" s="245"/>
      <c r="GX63" s="245"/>
      <c r="GY63" s="245"/>
      <c r="GZ63" s="245"/>
      <c r="HA63" s="245"/>
      <c r="HB63" s="245"/>
      <c r="HC63" s="245"/>
      <c r="HD63" s="245"/>
      <c r="HE63" s="245"/>
      <c r="HF63" s="245"/>
      <c r="HG63" s="245"/>
      <c r="HH63" s="245"/>
      <c r="HI63" s="245"/>
      <c r="HJ63" s="245"/>
      <c r="HK63" s="245"/>
      <c r="HL63" s="245"/>
      <c r="HM63" s="245"/>
      <c r="HN63" s="245"/>
      <c r="HO63" s="245"/>
      <c r="HP63" s="245"/>
      <c r="HQ63" s="245"/>
      <c r="HR63" s="245"/>
      <c r="HS63" s="245"/>
      <c r="HT63" s="245"/>
      <c r="HU63" s="245"/>
      <c r="HV63" s="245"/>
      <c r="HW63" s="245"/>
      <c r="HX63" s="245"/>
      <c r="HY63" s="245"/>
      <c r="HZ63" s="245"/>
      <c r="IA63" s="245"/>
      <c r="IB63" s="245"/>
      <c r="IC63" s="245"/>
      <c r="ID63" s="245"/>
      <c r="IE63" s="245"/>
      <c r="IF63" s="245"/>
      <c r="IG63" s="245"/>
      <c r="IH63" s="245"/>
      <c r="II63" s="245"/>
      <c r="IJ63" s="245"/>
      <c r="IK63" s="245"/>
      <c r="IL63" s="245"/>
      <c r="IM63" s="245"/>
      <c r="IN63" s="245"/>
      <c r="IO63" s="245"/>
      <c r="IP63" s="245"/>
      <c r="IQ63" s="245"/>
      <c r="IR63" s="245"/>
      <c r="IS63" s="245"/>
      <c r="IT63" s="245"/>
      <c r="IU63" s="245"/>
      <c r="IV63" s="245"/>
      <c r="IW63" s="245"/>
    </row>
  </sheetData>
  <sheetProtection algorithmName="SHA-512" hashValue="Snix5kwL7Cd/9uP6ptKLPaFP/7xpovDRSPQ644Wh0LSWDzFNtvXzIf1P2GLHrycc4REvO1kt/UnTJa9401TKjw==" saltValue="OC2mQw9MRcFftRuY49+qTA==" spinCount="100000" sheet="1" objects="1" scenarios="1"/>
  <mergeCells count="6">
    <mergeCell ref="BT2:BU2"/>
    <mergeCell ref="BG3:BJ3"/>
    <mergeCell ref="BK2:BL2"/>
    <mergeCell ref="BP2:BQ2"/>
    <mergeCell ref="BR2:BS2"/>
    <mergeCell ref="BK3:BL3"/>
  </mergeCells>
  <phoneticPr fontId="11"/>
  <pageMargins left="0.59055118110236227" right="0.19685039370078741" top="0.98425196850393704" bottom="0.6692913385826772" header="0.70866141732283472" footer="0.39370078740157483"/>
  <pageSetup paperSize="9" scale="65" firstPageNumber="138" orientation="portrait" useFirstPageNumber="1"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58"/>
  <sheetViews>
    <sheetView showGridLines="0" showRowColHeaders="0" zoomScale="85" zoomScaleNormal="85" workbookViewId="0">
      <pane xSplit="4" ySplit="5" topLeftCell="E6" activePane="bottomRight" state="frozen"/>
      <selection pane="topRight" activeCell="E1" sqref="E1"/>
      <selection pane="bottomLeft" activeCell="A6" sqref="A6"/>
      <selection pane="bottomRight"/>
    </sheetView>
  </sheetViews>
  <sheetFormatPr defaultRowHeight="12"/>
  <cols>
    <col min="1" max="1" width="1.625" style="2" customWidth="1"/>
    <col min="2" max="2" width="3.125" style="265" customWidth="1"/>
    <col min="3" max="3" width="13.625" style="270" customWidth="1"/>
    <col min="4" max="4" width="8.625" style="274" hidden="1" customWidth="1"/>
    <col min="5" max="41" width="8.625" style="327" customWidth="1"/>
    <col min="42" max="54" width="9" style="2"/>
    <col min="55" max="91" width="8.625" style="2" customWidth="1"/>
    <col min="92" max="185" width="9" style="2"/>
    <col min="186" max="186" width="1.625" style="2" customWidth="1"/>
    <col min="187" max="187" width="3.375" style="2" customWidth="1"/>
    <col min="188" max="188" width="16.625" style="2" customWidth="1"/>
    <col min="189" max="241" width="9.125" style="2" customWidth="1"/>
    <col min="242" max="16384" width="9" style="2"/>
  </cols>
  <sheetData>
    <row r="1" spans="1:256">
      <c r="A1" s="3"/>
      <c r="B1" s="265" t="s">
        <v>1556</v>
      </c>
      <c r="AP1" s="3"/>
      <c r="AQ1" s="3"/>
      <c r="AR1" s="3"/>
      <c r="AS1" s="3"/>
      <c r="AT1" s="3"/>
      <c r="AU1" s="3"/>
      <c r="AV1" s="3"/>
      <c r="AW1" s="3"/>
      <c r="AX1" s="3"/>
      <c r="AY1" s="3"/>
      <c r="AZ1" s="3"/>
      <c r="BA1" s="3"/>
      <c r="BB1" s="3"/>
      <c r="BC1" s="3" t="s">
        <v>1779</v>
      </c>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row>
    <row r="2" spans="1:256" s="523" customFormat="1">
      <c r="B2" s="524"/>
      <c r="C2" s="525"/>
      <c r="D2" s="526"/>
      <c r="E2" s="526">
        <v>1</v>
      </c>
      <c r="F2" s="526">
        <v>2</v>
      </c>
      <c r="G2" s="526">
        <v>3</v>
      </c>
      <c r="H2" s="526">
        <v>4</v>
      </c>
      <c r="I2" s="526">
        <v>5</v>
      </c>
      <c r="J2" s="526">
        <v>6</v>
      </c>
      <c r="K2" s="526">
        <v>7</v>
      </c>
      <c r="L2" s="526">
        <v>8</v>
      </c>
      <c r="M2" s="526">
        <v>9</v>
      </c>
      <c r="N2" s="526">
        <v>10</v>
      </c>
      <c r="O2" s="526">
        <v>11</v>
      </c>
      <c r="P2" s="526">
        <v>12</v>
      </c>
      <c r="Q2" s="526">
        <v>13</v>
      </c>
      <c r="R2" s="526">
        <v>14</v>
      </c>
      <c r="S2" s="526">
        <v>1</v>
      </c>
      <c r="T2" s="526">
        <v>2</v>
      </c>
      <c r="U2" s="526">
        <v>3</v>
      </c>
      <c r="V2" s="526">
        <v>4</v>
      </c>
      <c r="W2" s="526">
        <v>5</v>
      </c>
      <c r="X2" s="526">
        <v>6</v>
      </c>
      <c r="Y2" s="526">
        <v>7</v>
      </c>
      <c r="Z2" s="526">
        <v>8</v>
      </c>
      <c r="AA2" s="526">
        <v>9</v>
      </c>
      <c r="AB2" s="526">
        <v>10</v>
      </c>
      <c r="AC2" s="526">
        <v>11</v>
      </c>
      <c r="AD2" s="526">
        <v>12</v>
      </c>
      <c r="AE2" s="526">
        <v>13</v>
      </c>
      <c r="AF2" s="526">
        <v>14</v>
      </c>
      <c r="AG2" s="526">
        <v>1</v>
      </c>
      <c r="AH2" s="526">
        <v>2</v>
      </c>
      <c r="AI2" s="526">
        <v>3</v>
      </c>
      <c r="AJ2" s="526">
        <v>4</v>
      </c>
      <c r="AK2" s="526">
        <v>5</v>
      </c>
      <c r="AL2" s="526">
        <v>6</v>
      </c>
      <c r="AM2" s="526">
        <v>7</v>
      </c>
      <c r="AN2" s="526">
        <v>8</v>
      </c>
      <c r="AO2" s="526">
        <v>9</v>
      </c>
      <c r="AP2" s="527">
        <v>10</v>
      </c>
      <c r="BC2" s="812"/>
      <c r="BD2" s="812"/>
      <c r="BE2" s="812"/>
      <c r="BF2" s="812"/>
      <c r="BG2" s="812"/>
      <c r="BH2" s="812"/>
      <c r="BI2" s="812"/>
      <c r="BJ2" s="812"/>
      <c r="BK2" s="812"/>
      <c r="BL2" s="812"/>
      <c r="BM2" s="812"/>
      <c r="BN2" s="812"/>
      <c r="BO2" s="812"/>
      <c r="BP2" s="812"/>
      <c r="BQ2" s="812"/>
      <c r="BR2" s="812"/>
      <c r="BS2" s="812"/>
      <c r="BT2" s="812"/>
      <c r="BU2" s="812"/>
      <c r="BV2" s="812"/>
      <c r="BW2" s="812"/>
      <c r="BX2" s="812"/>
      <c r="BY2" s="812"/>
      <c r="BZ2" s="812"/>
      <c r="CA2" s="812"/>
      <c r="CB2" s="812"/>
      <c r="CC2" s="812"/>
      <c r="CD2" s="812"/>
      <c r="CE2" s="812"/>
      <c r="CF2" s="812"/>
      <c r="CG2" s="812"/>
      <c r="CH2" s="812"/>
      <c r="CI2" s="812"/>
      <c r="CJ2" s="812"/>
      <c r="CK2" s="812"/>
      <c r="CL2" s="812"/>
      <c r="CM2" s="812"/>
    </row>
    <row r="3" spans="1:256" ht="12" customHeight="1">
      <c r="B3" s="266"/>
      <c r="C3" s="601"/>
      <c r="D3" s="589"/>
      <c r="E3" s="590" t="s">
        <v>34</v>
      </c>
      <c r="F3" s="590" t="s">
        <v>40</v>
      </c>
      <c r="G3" s="590" t="s">
        <v>41</v>
      </c>
      <c r="H3" s="590" t="s">
        <v>42</v>
      </c>
      <c r="I3" s="590" t="s">
        <v>43</v>
      </c>
      <c r="J3" s="590" t="s">
        <v>44</v>
      </c>
      <c r="K3" s="590" t="s">
        <v>45</v>
      </c>
      <c r="L3" s="590" t="s">
        <v>46</v>
      </c>
      <c r="M3" s="590" t="s">
        <v>47</v>
      </c>
      <c r="N3" s="590" t="s">
        <v>48</v>
      </c>
      <c r="O3" s="590" t="s">
        <v>49</v>
      </c>
      <c r="P3" s="590" t="s">
        <v>50</v>
      </c>
      <c r="Q3" s="590" t="s">
        <v>51</v>
      </c>
      <c r="R3" s="590" t="s">
        <v>53</v>
      </c>
      <c r="S3" s="590" t="s">
        <v>54</v>
      </c>
      <c r="T3" s="590" t="s">
        <v>56</v>
      </c>
      <c r="U3" s="590" t="s">
        <v>57</v>
      </c>
      <c r="V3" s="590" t="s">
        <v>59</v>
      </c>
      <c r="W3" s="590" t="s">
        <v>60</v>
      </c>
      <c r="X3" s="590" t="s">
        <v>61</v>
      </c>
      <c r="Y3" s="590" t="s">
        <v>39</v>
      </c>
      <c r="Z3" s="590" t="s">
        <v>62</v>
      </c>
      <c r="AA3" s="590" t="s">
        <v>63</v>
      </c>
      <c r="AB3" s="590" t="s">
        <v>65</v>
      </c>
      <c r="AC3" s="590" t="s">
        <v>66</v>
      </c>
      <c r="AD3" s="590" t="s">
        <v>67</v>
      </c>
      <c r="AE3" s="590" t="s">
        <v>68</v>
      </c>
      <c r="AF3" s="590" t="s">
        <v>69</v>
      </c>
      <c r="AG3" s="590" t="s">
        <v>71</v>
      </c>
      <c r="AH3" s="590" t="s">
        <v>72</v>
      </c>
      <c r="AI3" s="590" t="s">
        <v>73</v>
      </c>
      <c r="AJ3" s="590" t="s">
        <v>74</v>
      </c>
      <c r="AK3" s="590" t="s">
        <v>77</v>
      </c>
      <c r="AL3" s="590" t="s">
        <v>78</v>
      </c>
      <c r="AM3" s="590" t="s">
        <v>79</v>
      </c>
      <c r="AN3" s="590" t="s">
        <v>80</v>
      </c>
      <c r="AO3" s="591" t="s">
        <v>81</v>
      </c>
      <c r="BC3" s="813" t="s">
        <v>99</v>
      </c>
      <c r="BD3" s="590" t="s">
        <v>40</v>
      </c>
      <c r="BE3" s="590" t="s">
        <v>41</v>
      </c>
      <c r="BF3" s="590" t="s">
        <v>42</v>
      </c>
      <c r="BG3" s="590" t="s">
        <v>43</v>
      </c>
      <c r="BH3" s="590" t="s">
        <v>44</v>
      </c>
      <c r="BI3" s="590" t="s">
        <v>45</v>
      </c>
      <c r="BJ3" s="590" t="s">
        <v>46</v>
      </c>
      <c r="BK3" s="590" t="s">
        <v>47</v>
      </c>
      <c r="BL3" s="590" t="s">
        <v>48</v>
      </c>
      <c r="BM3" s="590" t="s">
        <v>49</v>
      </c>
      <c r="BN3" s="590" t="s">
        <v>50</v>
      </c>
      <c r="BO3" s="590" t="s">
        <v>51</v>
      </c>
      <c r="BP3" s="590" t="s">
        <v>53</v>
      </c>
      <c r="BQ3" s="590" t="s">
        <v>54</v>
      </c>
      <c r="BR3" s="590" t="s">
        <v>56</v>
      </c>
      <c r="BS3" s="590" t="s">
        <v>57</v>
      </c>
      <c r="BT3" s="590" t="s">
        <v>59</v>
      </c>
      <c r="BU3" s="590" t="s">
        <v>60</v>
      </c>
      <c r="BV3" s="590" t="s">
        <v>61</v>
      </c>
      <c r="BW3" s="590" t="s">
        <v>39</v>
      </c>
      <c r="BX3" s="590" t="s">
        <v>62</v>
      </c>
      <c r="BY3" s="590" t="s">
        <v>63</v>
      </c>
      <c r="BZ3" s="590" t="s">
        <v>65</v>
      </c>
      <c r="CA3" s="590" t="s">
        <v>66</v>
      </c>
      <c r="CB3" s="590" t="s">
        <v>67</v>
      </c>
      <c r="CC3" s="590" t="s">
        <v>68</v>
      </c>
      <c r="CD3" s="590" t="s">
        <v>69</v>
      </c>
      <c r="CE3" s="590" t="s">
        <v>71</v>
      </c>
      <c r="CF3" s="590" t="s">
        <v>72</v>
      </c>
      <c r="CG3" s="590" t="s">
        <v>73</v>
      </c>
      <c r="CH3" s="590" t="s">
        <v>74</v>
      </c>
      <c r="CI3" s="590" t="s">
        <v>77</v>
      </c>
      <c r="CJ3" s="590" t="s">
        <v>78</v>
      </c>
      <c r="CK3" s="590" t="s">
        <v>79</v>
      </c>
      <c r="CL3" s="590" t="s">
        <v>80</v>
      </c>
      <c r="CM3" s="591" t="s">
        <v>81</v>
      </c>
    </row>
    <row r="4" spans="1:256" ht="38.25" customHeight="1">
      <c r="A4" s="4"/>
      <c r="B4" s="602"/>
      <c r="C4" s="603"/>
      <c r="D4" s="592"/>
      <c r="E4" s="593" t="s">
        <v>86</v>
      </c>
      <c r="F4" s="593" t="s">
        <v>1541</v>
      </c>
      <c r="G4" s="593" t="s">
        <v>35</v>
      </c>
      <c r="H4" s="593" t="s">
        <v>1542</v>
      </c>
      <c r="I4" s="593" t="s">
        <v>19</v>
      </c>
      <c r="J4" s="593" t="s">
        <v>1543</v>
      </c>
      <c r="K4" s="593" t="s">
        <v>87</v>
      </c>
      <c r="L4" s="593" t="s">
        <v>82</v>
      </c>
      <c r="M4" s="593" t="s">
        <v>88</v>
      </c>
      <c r="N4" s="593" t="s">
        <v>23</v>
      </c>
      <c r="O4" s="593" t="s">
        <v>24</v>
      </c>
      <c r="P4" s="593" t="s">
        <v>1544</v>
      </c>
      <c r="Q4" s="593" t="s">
        <v>89</v>
      </c>
      <c r="R4" s="593" t="s">
        <v>90</v>
      </c>
      <c r="S4" s="593" t="s">
        <v>91</v>
      </c>
      <c r="T4" s="593" t="s">
        <v>37</v>
      </c>
      <c r="U4" s="593" t="s">
        <v>58</v>
      </c>
      <c r="V4" s="593" t="s">
        <v>92</v>
      </c>
      <c r="W4" s="593" t="s">
        <v>1545</v>
      </c>
      <c r="X4" s="593" t="s">
        <v>93</v>
      </c>
      <c r="Y4" s="593" t="s">
        <v>28</v>
      </c>
      <c r="Z4" s="593" t="s">
        <v>1546</v>
      </c>
      <c r="AA4" s="593" t="s">
        <v>64</v>
      </c>
      <c r="AB4" s="593" t="s">
        <v>94</v>
      </c>
      <c r="AC4" s="593" t="s">
        <v>1547</v>
      </c>
      <c r="AD4" s="593" t="s">
        <v>95</v>
      </c>
      <c r="AE4" s="593" t="s">
        <v>1548</v>
      </c>
      <c r="AF4" s="593" t="s">
        <v>96</v>
      </c>
      <c r="AG4" s="593" t="s">
        <v>38</v>
      </c>
      <c r="AH4" s="593" t="s">
        <v>1549</v>
      </c>
      <c r="AI4" s="593" t="s">
        <v>97</v>
      </c>
      <c r="AJ4" s="593" t="s">
        <v>98</v>
      </c>
      <c r="AK4" s="593" t="s">
        <v>76</v>
      </c>
      <c r="AL4" s="593" t="s">
        <v>32</v>
      </c>
      <c r="AM4" s="593" t="s">
        <v>33</v>
      </c>
      <c r="AN4" s="593" t="s">
        <v>1</v>
      </c>
      <c r="AO4" s="594" t="s">
        <v>2</v>
      </c>
      <c r="AP4" s="4"/>
      <c r="AQ4" s="4"/>
      <c r="AR4" s="4"/>
      <c r="AS4" s="4"/>
      <c r="AT4" s="4"/>
      <c r="AU4" s="4"/>
      <c r="AV4" s="4"/>
      <c r="AW4" s="4"/>
      <c r="AX4" s="4"/>
      <c r="AY4" s="4"/>
      <c r="AZ4" s="4"/>
      <c r="BA4" s="4"/>
      <c r="BB4" s="4"/>
      <c r="BC4" s="814" t="s">
        <v>197</v>
      </c>
      <c r="BD4" s="593" t="s">
        <v>1541</v>
      </c>
      <c r="BE4" s="593" t="s">
        <v>1780</v>
      </c>
      <c r="BF4" s="593" t="s">
        <v>1542</v>
      </c>
      <c r="BG4" s="593" t="s">
        <v>1781</v>
      </c>
      <c r="BH4" s="593" t="s">
        <v>20</v>
      </c>
      <c r="BI4" s="593" t="s">
        <v>1782</v>
      </c>
      <c r="BJ4" s="593" t="s">
        <v>1783</v>
      </c>
      <c r="BK4" s="593" t="s">
        <v>1784</v>
      </c>
      <c r="BL4" s="593" t="s">
        <v>1785</v>
      </c>
      <c r="BM4" s="593" t="s">
        <v>25</v>
      </c>
      <c r="BN4" s="593" t="s">
        <v>139</v>
      </c>
      <c r="BO4" s="593" t="s">
        <v>1786</v>
      </c>
      <c r="BP4" s="593" t="s">
        <v>1787</v>
      </c>
      <c r="BQ4" s="593" t="s">
        <v>1788</v>
      </c>
      <c r="BR4" s="593" t="s">
        <v>1789</v>
      </c>
      <c r="BS4" s="593" t="s">
        <v>1790</v>
      </c>
      <c r="BT4" s="593" t="s">
        <v>1545</v>
      </c>
      <c r="BU4" s="593" t="s">
        <v>93</v>
      </c>
      <c r="BV4" s="593" t="s">
        <v>1791</v>
      </c>
      <c r="BW4" s="593" t="s">
        <v>1546</v>
      </c>
      <c r="BX4" s="593" t="s">
        <v>123</v>
      </c>
      <c r="BY4" s="593" t="s">
        <v>84</v>
      </c>
      <c r="BZ4" s="593" t="s">
        <v>1792</v>
      </c>
      <c r="CA4" s="593" t="s">
        <v>1793</v>
      </c>
      <c r="CB4" s="593" t="s">
        <v>1794</v>
      </c>
      <c r="CC4" s="593" t="s">
        <v>1548</v>
      </c>
      <c r="CD4" s="593" t="s">
        <v>1795</v>
      </c>
      <c r="CE4" s="593" t="s">
        <v>1796</v>
      </c>
      <c r="CF4" s="593" t="s">
        <v>1549</v>
      </c>
      <c r="CG4" s="593" t="s">
        <v>1797</v>
      </c>
      <c r="CH4" s="593" t="s">
        <v>1798</v>
      </c>
      <c r="CI4" s="593" t="s">
        <v>1799</v>
      </c>
      <c r="CJ4" s="593" t="s">
        <v>1800</v>
      </c>
      <c r="CK4" s="593" t="s">
        <v>33</v>
      </c>
      <c r="CL4" s="593" t="s">
        <v>1</v>
      </c>
      <c r="CM4" s="594" t="s">
        <v>2</v>
      </c>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c r="IM4" s="4"/>
      <c r="IN4" s="4"/>
      <c r="IO4" s="4"/>
      <c r="IP4" s="4"/>
      <c r="IQ4" s="4"/>
      <c r="IR4" s="4"/>
      <c r="IS4" s="4"/>
      <c r="IT4" s="4"/>
      <c r="IU4" s="4"/>
      <c r="IV4" s="4"/>
    </row>
    <row r="5" spans="1:256" hidden="1">
      <c r="A5" s="4"/>
      <c r="B5" s="595"/>
      <c r="C5" s="596"/>
      <c r="D5" s="597"/>
      <c r="E5" s="598"/>
      <c r="F5" s="598"/>
      <c r="G5" s="598"/>
      <c r="H5" s="598"/>
      <c r="I5" s="598"/>
      <c r="J5" s="598"/>
      <c r="K5" s="598"/>
      <c r="L5" s="598"/>
      <c r="M5" s="598"/>
      <c r="N5" s="598"/>
      <c r="O5" s="598"/>
      <c r="P5" s="598"/>
      <c r="Q5" s="598"/>
      <c r="R5" s="598"/>
      <c r="S5" s="598"/>
      <c r="T5" s="598"/>
      <c r="U5" s="598"/>
      <c r="V5" s="598"/>
      <c r="W5" s="598"/>
      <c r="X5" s="598"/>
      <c r="Y5" s="598"/>
      <c r="Z5" s="598"/>
      <c r="AA5" s="598"/>
      <c r="AB5" s="598"/>
      <c r="AC5" s="598"/>
      <c r="AD5" s="598"/>
      <c r="AE5" s="598"/>
      <c r="AF5" s="598"/>
      <c r="AG5" s="598"/>
      <c r="AH5" s="598"/>
      <c r="AI5" s="598"/>
      <c r="AJ5" s="598"/>
      <c r="AK5" s="598"/>
      <c r="AL5" s="598"/>
      <c r="AM5" s="598"/>
      <c r="AN5" s="598"/>
      <c r="AO5" s="599"/>
      <c r="AP5" s="5"/>
      <c r="AQ5" s="4"/>
      <c r="AR5" s="4"/>
      <c r="AS5" s="4"/>
      <c r="AT5" s="4"/>
      <c r="AU5" s="4"/>
      <c r="AV5" s="4"/>
      <c r="AW5" s="4"/>
      <c r="AX5" s="4"/>
      <c r="AY5" s="4"/>
      <c r="AZ5" s="4"/>
      <c r="BA5" s="4"/>
      <c r="BB5" s="4"/>
      <c r="BC5" s="815"/>
      <c r="BD5" s="598"/>
      <c r="BE5" s="598"/>
      <c r="BF5" s="598"/>
      <c r="BG5" s="598"/>
      <c r="BH5" s="598"/>
      <c r="BI5" s="598"/>
      <c r="BJ5" s="598"/>
      <c r="BK5" s="598"/>
      <c r="BL5" s="598"/>
      <c r="BM5" s="598"/>
      <c r="BN5" s="598"/>
      <c r="BO5" s="598"/>
      <c r="BP5" s="598"/>
      <c r="BQ5" s="598"/>
      <c r="BR5" s="598"/>
      <c r="BS5" s="598"/>
      <c r="BT5" s="598"/>
      <c r="BU5" s="598"/>
      <c r="BV5" s="598"/>
      <c r="BW5" s="598"/>
      <c r="BX5" s="598"/>
      <c r="BY5" s="598"/>
      <c r="BZ5" s="598"/>
      <c r="CA5" s="598"/>
      <c r="CB5" s="598"/>
      <c r="CC5" s="598"/>
      <c r="CD5" s="598"/>
      <c r="CE5" s="598"/>
      <c r="CF5" s="598"/>
      <c r="CG5" s="598"/>
      <c r="CH5" s="598"/>
      <c r="CI5" s="598"/>
      <c r="CJ5" s="598"/>
      <c r="CK5" s="598"/>
      <c r="CL5" s="598"/>
      <c r="CM5" s="599"/>
      <c r="CN5" s="4"/>
      <c r="CO5" s="4"/>
      <c r="CP5" s="4"/>
      <c r="CQ5" s="4"/>
      <c r="CR5" s="4"/>
      <c r="CS5" s="4"/>
      <c r="CT5" s="4"/>
      <c r="CU5" s="4"/>
      <c r="CV5" s="4"/>
      <c r="CW5" s="4"/>
      <c r="CX5" s="4"/>
      <c r="CY5" s="4"/>
      <c r="CZ5" s="4"/>
      <c r="DA5" s="4"/>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4"/>
      <c r="EM5" s="4"/>
      <c r="EN5" s="4"/>
      <c r="EO5" s="4"/>
      <c r="EP5" s="4"/>
      <c r="EQ5" s="4"/>
      <c r="ER5" s="4"/>
      <c r="ES5" s="4"/>
      <c r="ET5" s="4"/>
      <c r="EU5" s="4"/>
      <c r="EV5" s="4"/>
      <c r="EW5" s="4"/>
      <c r="EX5" s="4"/>
      <c r="EY5" s="4"/>
      <c r="EZ5" s="4"/>
      <c r="FA5" s="4"/>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4"/>
      <c r="GM5" s="4"/>
      <c r="GN5" s="4"/>
      <c r="GO5" s="4"/>
      <c r="GP5" s="4"/>
      <c r="GQ5" s="4"/>
      <c r="GR5" s="4"/>
      <c r="GS5" s="4"/>
      <c r="GT5" s="4"/>
      <c r="GU5" s="4"/>
      <c r="GV5" s="4"/>
      <c r="GW5" s="4"/>
      <c r="GX5" s="4"/>
      <c r="GY5" s="4"/>
      <c r="GZ5" s="4"/>
      <c r="HA5" s="4"/>
      <c r="HB5" s="4"/>
      <c r="HC5" s="4"/>
      <c r="HD5" s="4"/>
      <c r="HE5" s="4"/>
      <c r="HF5" s="4"/>
      <c r="HG5" s="4"/>
      <c r="HH5" s="4"/>
      <c r="HI5" s="4"/>
      <c r="HJ5" s="4"/>
      <c r="HK5" s="4"/>
      <c r="HL5" s="4"/>
      <c r="HM5" s="4"/>
      <c r="HN5" s="4"/>
      <c r="HO5" s="4"/>
      <c r="HP5" s="4"/>
      <c r="HQ5" s="4"/>
      <c r="HR5" s="4"/>
      <c r="HS5" s="4"/>
      <c r="HT5" s="4"/>
      <c r="HU5" s="4"/>
      <c r="HV5" s="4"/>
      <c r="HW5" s="4"/>
      <c r="HX5" s="4"/>
      <c r="HY5" s="4"/>
      <c r="HZ5" s="4"/>
      <c r="IA5" s="4"/>
      <c r="IB5" s="4"/>
      <c r="IC5" s="4"/>
      <c r="ID5" s="4"/>
      <c r="IE5" s="4"/>
      <c r="IF5" s="4"/>
      <c r="IG5" s="4"/>
      <c r="IH5" s="4"/>
      <c r="II5" s="4"/>
      <c r="IJ5" s="4"/>
      <c r="IK5" s="4"/>
      <c r="IL5" s="4"/>
      <c r="IM5" s="4"/>
      <c r="IN5" s="4"/>
      <c r="IO5" s="4"/>
      <c r="IP5" s="4"/>
      <c r="IQ5" s="4"/>
      <c r="IR5" s="4"/>
      <c r="IS5" s="4"/>
      <c r="IT5" s="4"/>
      <c r="IU5" s="4"/>
      <c r="IV5" s="4"/>
    </row>
    <row r="6" spans="1:256" ht="18" customHeight="1">
      <c r="A6" s="3"/>
      <c r="B6" s="595" t="s">
        <v>34</v>
      </c>
      <c r="C6" s="596" t="s">
        <v>16</v>
      </c>
      <c r="D6" s="600"/>
      <c r="E6" s="598">
        <v>0.10790840576712678</v>
      </c>
      <c r="F6" s="598">
        <v>0</v>
      </c>
      <c r="G6" s="598">
        <v>0.20045502769052501</v>
      </c>
      <c r="H6" s="598">
        <v>7.6370424152431664E-3</v>
      </c>
      <c r="I6" s="598">
        <v>2.9686678820578474E-2</v>
      </c>
      <c r="J6" s="598">
        <v>3.0141643696167263E-3</v>
      </c>
      <c r="K6" s="598">
        <v>0</v>
      </c>
      <c r="L6" s="598">
        <v>5.4772992279540416E-3</v>
      </c>
      <c r="M6" s="598">
        <v>2.4784758325542973E-4</v>
      </c>
      <c r="N6" s="598">
        <v>0</v>
      </c>
      <c r="O6" s="598">
        <v>3.7516424250809313E-5</v>
      </c>
      <c r="P6" s="598">
        <v>0</v>
      </c>
      <c r="Q6" s="598">
        <v>0</v>
      </c>
      <c r="R6" s="598">
        <v>0</v>
      </c>
      <c r="S6" s="598">
        <v>0</v>
      </c>
      <c r="T6" s="598">
        <v>0</v>
      </c>
      <c r="U6" s="598">
        <v>0</v>
      </c>
      <c r="V6" s="598">
        <v>0</v>
      </c>
      <c r="W6" s="598">
        <v>2.7373997115721754E-7</v>
      </c>
      <c r="X6" s="598">
        <v>7.340760180185789E-3</v>
      </c>
      <c r="Y6" s="598">
        <v>8.6938293316579554E-4</v>
      </c>
      <c r="Z6" s="598">
        <v>0</v>
      </c>
      <c r="AA6" s="598">
        <v>0</v>
      </c>
      <c r="AB6" s="598">
        <v>0</v>
      </c>
      <c r="AC6" s="598">
        <v>1.4600572056319686E-4</v>
      </c>
      <c r="AD6" s="598">
        <v>0</v>
      </c>
      <c r="AE6" s="598">
        <v>2.169310436085283E-6</v>
      </c>
      <c r="AF6" s="598">
        <v>9.3647251323099274E-5</v>
      </c>
      <c r="AG6" s="598">
        <v>0</v>
      </c>
      <c r="AH6" s="598">
        <v>4.9004687241906247E-5</v>
      </c>
      <c r="AI6" s="598">
        <v>3.1029604020947955E-3</v>
      </c>
      <c r="AJ6" s="598">
        <v>3.15214349965523E-3</v>
      </c>
      <c r="AK6" s="598">
        <v>2.0778541433574054E-3</v>
      </c>
      <c r="AL6" s="598">
        <v>1.0122009973250806E-5</v>
      </c>
      <c r="AM6" s="598">
        <v>2.1305448189219665E-2</v>
      </c>
      <c r="AN6" s="598">
        <v>0</v>
      </c>
      <c r="AO6" s="599">
        <v>0</v>
      </c>
      <c r="AP6" s="3"/>
      <c r="AQ6" s="3"/>
      <c r="AR6" s="3"/>
      <c r="AS6" s="3"/>
      <c r="AT6" s="3"/>
      <c r="AU6" s="3"/>
      <c r="AV6" s="3"/>
      <c r="AW6" s="3"/>
      <c r="AX6" s="3"/>
      <c r="AY6" s="3"/>
      <c r="AZ6" s="3"/>
      <c r="BA6" s="3"/>
      <c r="BB6" s="3"/>
      <c r="BC6" s="816">
        <v>8.9433785094995152E-2</v>
      </c>
      <c r="BD6" s="598">
        <v>0</v>
      </c>
      <c r="BE6" s="598">
        <v>0</v>
      </c>
      <c r="BF6" s="598">
        <v>0</v>
      </c>
      <c r="BG6" s="598">
        <v>0</v>
      </c>
      <c r="BH6" s="598">
        <v>0</v>
      </c>
      <c r="BI6" s="598">
        <v>0</v>
      </c>
      <c r="BJ6" s="598">
        <v>0</v>
      </c>
      <c r="BK6" s="598">
        <v>0</v>
      </c>
      <c r="BL6" s="598">
        <v>0</v>
      </c>
      <c r="BM6" s="598">
        <v>0</v>
      </c>
      <c r="BN6" s="598">
        <v>0</v>
      </c>
      <c r="BO6" s="598">
        <v>0</v>
      </c>
      <c r="BP6" s="598">
        <v>0</v>
      </c>
      <c r="BQ6" s="598">
        <v>0</v>
      </c>
      <c r="BR6" s="598">
        <v>0</v>
      </c>
      <c r="BS6" s="598">
        <v>0</v>
      </c>
      <c r="BT6" s="598">
        <v>0</v>
      </c>
      <c r="BU6" s="598">
        <v>0</v>
      </c>
      <c r="BV6" s="598">
        <v>0</v>
      </c>
      <c r="BW6" s="598">
        <v>0</v>
      </c>
      <c r="BX6" s="598">
        <v>0</v>
      </c>
      <c r="BY6" s="598">
        <v>0</v>
      </c>
      <c r="BZ6" s="598">
        <v>0</v>
      </c>
      <c r="CA6" s="598">
        <v>0</v>
      </c>
      <c r="CB6" s="598">
        <v>0</v>
      </c>
      <c r="CC6" s="598">
        <v>0</v>
      </c>
      <c r="CD6" s="598">
        <v>0</v>
      </c>
      <c r="CE6" s="598">
        <v>0</v>
      </c>
      <c r="CF6" s="598">
        <v>0</v>
      </c>
      <c r="CG6" s="598">
        <v>0</v>
      </c>
      <c r="CH6" s="598">
        <v>0</v>
      </c>
      <c r="CI6" s="598">
        <v>0</v>
      </c>
      <c r="CJ6" s="598">
        <v>0</v>
      </c>
      <c r="CK6" s="598">
        <v>1.021444516256379E-2</v>
      </c>
      <c r="CL6" s="598">
        <v>0</v>
      </c>
      <c r="CM6" s="599">
        <v>0</v>
      </c>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ht="18" customHeight="1">
      <c r="A7" s="3"/>
      <c r="B7" s="595" t="s">
        <v>40</v>
      </c>
      <c r="C7" s="596" t="s">
        <v>17</v>
      </c>
      <c r="D7" s="600"/>
      <c r="E7" s="598">
        <v>4.7501022734501393E-5</v>
      </c>
      <c r="F7" s="598">
        <v>0</v>
      </c>
      <c r="G7" s="598">
        <v>3.1778603928889405E-4</v>
      </c>
      <c r="H7" s="598">
        <v>5.2856295373920642E-4</v>
      </c>
      <c r="I7" s="598">
        <v>2.3412393440081584E-4</v>
      </c>
      <c r="J7" s="598">
        <v>3.9203812049663275E-3</v>
      </c>
      <c r="K7" s="598">
        <v>0.53745719909482059</v>
      </c>
      <c r="L7" s="598">
        <v>8.667940308256063E-5</v>
      </c>
      <c r="M7" s="598">
        <v>6.1437767407182813E-2</v>
      </c>
      <c r="N7" s="598">
        <v>4.2297046213780486E-4</v>
      </c>
      <c r="O7" s="598">
        <v>1.8420815167713878E-2</v>
      </c>
      <c r="P7" s="598">
        <v>2.6402859886545758E-4</v>
      </c>
      <c r="Q7" s="598">
        <v>4.2031932739545212E-5</v>
      </c>
      <c r="R7" s="598">
        <v>6.2014458927251839E-5</v>
      </c>
      <c r="S7" s="598">
        <v>1.6270512170024393E-4</v>
      </c>
      <c r="T7" s="598">
        <v>2.2340974103500651E-4</v>
      </c>
      <c r="U7" s="598">
        <v>4.093169362608889E-5</v>
      </c>
      <c r="V7" s="598">
        <v>1.3203000647022583E-4</v>
      </c>
      <c r="W7" s="598">
        <v>1.7390262591570086E-4</v>
      </c>
      <c r="X7" s="598">
        <v>4.9388607822782821E-4</v>
      </c>
      <c r="Y7" s="598">
        <v>5.3275926157205994E-3</v>
      </c>
      <c r="Z7" s="598">
        <v>0.26874638979243498</v>
      </c>
      <c r="AA7" s="598">
        <v>0</v>
      </c>
      <c r="AB7" s="598">
        <v>0</v>
      </c>
      <c r="AC7" s="598">
        <v>2.7810613440608927E-6</v>
      </c>
      <c r="AD7" s="598">
        <v>9.0604425235281823E-7</v>
      </c>
      <c r="AE7" s="598">
        <v>9.8307448778165836E-7</v>
      </c>
      <c r="AF7" s="598">
        <v>8.8523937051720346E-6</v>
      </c>
      <c r="AG7" s="598">
        <v>0</v>
      </c>
      <c r="AH7" s="598">
        <v>1.2536082782813226E-5</v>
      </c>
      <c r="AI7" s="598">
        <v>2.8914999959525893E-5</v>
      </c>
      <c r="AJ7" s="598">
        <v>8.0971726129861254E-6</v>
      </c>
      <c r="AK7" s="598">
        <v>6.5387018497261017E-5</v>
      </c>
      <c r="AL7" s="598">
        <v>6.9958883199728418E-6</v>
      </c>
      <c r="AM7" s="598">
        <v>2.2945969524859709E-5</v>
      </c>
      <c r="AN7" s="598">
        <v>0</v>
      </c>
      <c r="AO7" s="599">
        <v>2.3941150649060434E-4</v>
      </c>
      <c r="AP7" s="3"/>
      <c r="AQ7" s="3"/>
      <c r="AR7" s="3"/>
      <c r="AS7" s="3"/>
      <c r="AT7" s="3"/>
      <c r="AU7" s="3"/>
      <c r="AV7" s="3"/>
      <c r="AW7" s="3"/>
      <c r="AX7" s="3"/>
      <c r="AY7" s="3"/>
      <c r="AZ7" s="3"/>
      <c r="BA7" s="3"/>
      <c r="BB7" s="3"/>
      <c r="BC7" s="816">
        <v>0</v>
      </c>
      <c r="BD7" s="598">
        <v>0</v>
      </c>
      <c r="BE7" s="598">
        <v>0</v>
      </c>
      <c r="BF7" s="598">
        <v>0</v>
      </c>
      <c r="BG7" s="598">
        <v>0</v>
      </c>
      <c r="BH7" s="598">
        <v>0</v>
      </c>
      <c r="BI7" s="598">
        <v>0</v>
      </c>
      <c r="BJ7" s="598">
        <v>0</v>
      </c>
      <c r="BK7" s="598">
        <v>0</v>
      </c>
      <c r="BL7" s="598">
        <v>0</v>
      </c>
      <c r="BM7" s="598">
        <v>0</v>
      </c>
      <c r="BN7" s="598">
        <v>0</v>
      </c>
      <c r="BO7" s="598">
        <v>0</v>
      </c>
      <c r="BP7" s="598">
        <v>0</v>
      </c>
      <c r="BQ7" s="598">
        <v>0</v>
      </c>
      <c r="BR7" s="598">
        <v>0</v>
      </c>
      <c r="BS7" s="598">
        <v>0</v>
      </c>
      <c r="BT7" s="598">
        <v>0</v>
      </c>
      <c r="BU7" s="598">
        <v>0</v>
      </c>
      <c r="BV7" s="598">
        <v>0</v>
      </c>
      <c r="BW7" s="598">
        <v>0</v>
      </c>
      <c r="BX7" s="598">
        <v>0</v>
      </c>
      <c r="BY7" s="598">
        <v>0</v>
      </c>
      <c r="BZ7" s="598">
        <v>0</v>
      </c>
      <c r="CA7" s="598">
        <v>0</v>
      </c>
      <c r="CB7" s="598">
        <v>0</v>
      </c>
      <c r="CC7" s="598">
        <v>0</v>
      </c>
      <c r="CD7" s="598">
        <v>0</v>
      </c>
      <c r="CE7" s="598">
        <v>0</v>
      </c>
      <c r="CF7" s="598">
        <v>0</v>
      </c>
      <c r="CG7" s="598">
        <v>0</v>
      </c>
      <c r="CH7" s="598">
        <v>0</v>
      </c>
      <c r="CI7" s="598">
        <v>0</v>
      </c>
      <c r="CJ7" s="598">
        <v>0</v>
      </c>
      <c r="CK7" s="598">
        <v>0</v>
      </c>
      <c r="CL7" s="598">
        <v>0</v>
      </c>
      <c r="CM7" s="599">
        <v>0</v>
      </c>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row>
    <row r="8" spans="1:256" ht="18" customHeight="1">
      <c r="A8" s="3"/>
      <c r="B8" s="595" t="s">
        <v>41</v>
      </c>
      <c r="C8" s="596" t="s">
        <v>35</v>
      </c>
      <c r="D8" s="600"/>
      <c r="E8" s="598">
        <v>6.5516730576725274E-2</v>
      </c>
      <c r="F8" s="598">
        <v>0</v>
      </c>
      <c r="G8" s="598">
        <v>0.19947163594692893</v>
      </c>
      <c r="H8" s="598">
        <v>2.6917213241312594E-3</v>
      </c>
      <c r="I8" s="598">
        <v>3.2382949294781015E-4</v>
      </c>
      <c r="J8" s="598">
        <v>7.9921820307834231E-3</v>
      </c>
      <c r="K8" s="598">
        <v>0</v>
      </c>
      <c r="L8" s="598">
        <v>1.8536089325827459E-5</v>
      </c>
      <c r="M8" s="598">
        <v>5.6590229022173365E-4</v>
      </c>
      <c r="N8" s="598">
        <v>6.4665639985988914E-6</v>
      </c>
      <c r="O8" s="598">
        <v>0</v>
      </c>
      <c r="P8" s="598">
        <v>0</v>
      </c>
      <c r="Q8" s="598">
        <v>0</v>
      </c>
      <c r="R8" s="598">
        <v>0</v>
      </c>
      <c r="S8" s="598">
        <v>0</v>
      </c>
      <c r="T8" s="598">
        <v>0</v>
      </c>
      <c r="U8" s="598">
        <v>0</v>
      </c>
      <c r="V8" s="598">
        <v>0</v>
      </c>
      <c r="W8" s="598">
        <v>0</v>
      </c>
      <c r="X8" s="598">
        <v>2.8990172952311774E-3</v>
      </c>
      <c r="Y8" s="598">
        <v>1.6473589153175013E-5</v>
      </c>
      <c r="Z8" s="598">
        <v>0</v>
      </c>
      <c r="AA8" s="598">
        <v>0</v>
      </c>
      <c r="AB8" s="598">
        <v>0</v>
      </c>
      <c r="AC8" s="598">
        <v>1.3812604675502436E-4</v>
      </c>
      <c r="AD8" s="598">
        <v>0</v>
      </c>
      <c r="AE8" s="598">
        <v>0</v>
      </c>
      <c r="AF8" s="598">
        <v>3.6894760461028263E-4</v>
      </c>
      <c r="AG8" s="598">
        <v>0</v>
      </c>
      <c r="AH8" s="598">
        <v>3.6240675681223692E-4</v>
      </c>
      <c r="AI8" s="598">
        <v>8.3592533406889463E-3</v>
      </c>
      <c r="AJ8" s="598">
        <v>9.2669455397902164E-3</v>
      </c>
      <c r="AK8" s="598">
        <v>1.4021882855523751E-3</v>
      </c>
      <c r="AL8" s="598">
        <v>5.5591121596757887E-6</v>
      </c>
      <c r="AM8" s="598">
        <v>0.12560148580377514</v>
      </c>
      <c r="AN8" s="598">
        <v>0</v>
      </c>
      <c r="AO8" s="599">
        <v>3.3201407032187576E-3</v>
      </c>
      <c r="AP8" s="3"/>
      <c r="AQ8" s="3"/>
      <c r="AR8" s="3"/>
      <c r="AS8" s="3"/>
      <c r="AT8" s="3"/>
      <c r="AU8" s="3"/>
      <c r="AV8" s="3"/>
      <c r="AW8" s="3"/>
      <c r="AX8" s="3"/>
      <c r="AY8" s="3"/>
      <c r="AZ8" s="3"/>
      <c r="BA8" s="3"/>
      <c r="BB8" s="3"/>
      <c r="BC8" s="816">
        <v>0</v>
      </c>
      <c r="BD8" s="598">
        <v>0</v>
      </c>
      <c r="BE8" s="598">
        <v>0</v>
      </c>
      <c r="BF8" s="598">
        <v>0</v>
      </c>
      <c r="BG8" s="598">
        <v>0</v>
      </c>
      <c r="BH8" s="598">
        <v>0</v>
      </c>
      <c r="BI8" s="598">
        <v>0</v>
      </c>
      <c r="BJ8" s="598">
        <v>0</v>
      </c>
      <c r="BK8" s="598">
        <v>0</v>
      </c>
      <c r="BL8" s="598">
        <v>0</v>
      </c>
      <c r="BM8" s="598">
        <v>0</v>
      </c>
      <c r="BN8" s="598">
        <v>0</v>
      </c>
      <c r="BO8" s="598">
        <v>0</v>
      </c>
      <c r="BP8" s="598">
        <v>0</v>
      </c>
      <c r="BQ8" s="598">
        <v>0</v>
      </c>
      <c r="BR8" s="598">
        <v>0</v>
      </c>
      <c r="BS8" s="598">
        <v>0</v>
      </c>
      <c r="BT8" s="598">
        <v>0</v>
      </c>
      <c r="BU8" s="598">
        <v>0</v>
      </c>
      <c r="BV8" s="598">
        <v>0</v>
      </c>
      <c r="BW8" s="598">
        <v>0</v>
      </c>
      <c r="BX8" s="598">
        <v>0</v>
      </c>
      <c r="BY8" s="598">
        <v>0</v>
      </c>
      <c r="BZ8" s="598">
        <v>0</v>
      </c>
      <c r="CA8" s="598">
        <v>0</v>
      </c>
      <c r="CB8" s="598">
        <v>0</v>
      </c>
      <c r="CC8" s="598">
        <v>0</v>
      </c>
      <c r="CD8" s="598">
        <v>0</v>
      </c>
      <c r="CE8" s="598">
        <v>0</v>
      </c>
      <c r="CF8" s="598">
        <v>0</v>
      </c>
      <c r="CG8" s="598">
        <v>0</v>
      </c>
      <c r="CH8" s="598">
        <v>0</v>
      </c>
      <c r="CI8" s="598">
        <v>0</v>
      </c>
      <c r="CJ8" s="598">
        <v>0</v>
      </c>
      <c r="CK8" s="598">
        <v>0</v>
      </c>
      <c r="CL8" s="598">
        <v>0</v>
      </c>
      <c r="CM8" s="599">
        <v>0</v>
      </c>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row>
    <row r="9" spans="1:256" ht="18" customHeight="1">
      <c r="A9" s="3"/>
      <c r="B9" s="595" t="s">
        <v>42</v>
      </c>
      <c r="C9" s="596" t="s">
        <v>18</v>
      </c>
      <c r="D9" s="600"/>
      <c r="E9" s="598">
        <v>6.5981201317433019E-3</v>
      </c>
      <c r="F9" s="598">
        <v>4.2624828549716184E-3</v>
      </c>
      <c r="G9" s="598">
        <v>1.1066823622765834E-3</v>
      </c>
      <c r="H9" s="598">
        <v>0.23116310766990325</v>
      </c>
      <c r="I9" s="598">
        <v>8.9738901941308936E-3</v>
      </c>
      <c r="J9" s="598">
        <v>9.0213620324987331E-4</v>
      </c>
      <c r="K9" s="598">
        <v>1.2178027817093961E-4</v>
      </c>
      <c r="L9" s="598">
        <v>4.2028520111320623E-3</v>
      </c>
      <c r="M9" s="598">
        <v>2.4615122861470946E-3</v>
      </c>
      <c r="N9" s="598">
        <v>7.4211916324664565E-4</v>
      </c>
      <c r="O9" s="598">
        <v>1.6625040043464294E-3</v>
      </c>
      <c r="P9" s="598">
        <v>1.142454127853586E-3</v>
      </c>
      <c r="Q9" s="598">
        <v>1.4122729400487192E-3</v>
      </c>
      <c r="R9" s="598">
        <v>8.0740393583716118E-4</v>
      </c>
      <c r="S9" s="598">
        <v>1.4086838168257962E-3</v>
      </c>
      <c r="T9" s="598">
        <v>3.5908840309967468E-3</v>
      </c>
      <c r="U9" s="598">
        <v>1.8794384843941795E-3</v>
      </c>
      <c r="V9" s="598">
        <v>1.7159729764418411E-3</v>
      </c>
      <c r="W9" s="598">
        <v>1.1778734947409844E-3</v>
      </c>
      <c r="X9" s="598">
        <v>7.8058322245669115E-3</v>
      </c>
      <c r="Y9" s="598">
        <v>2.8714360141543801E-3</v>
      </c>
      <c r="Z9" s="598">
        <v>1.0844200132853224E-4</v>
      </c>
      <c r="AA9" s="598">
        <v>7.9540892939444861E-4</v>
      </c>
      <c r="AB9" s="598">
        <v>1.9097836221586343E-3</v>
      </c>
      <c r="AC9" s="598">
        <v>4.2235051611804767E-3</v>
      </c>
      <c r="AD9" s="598">
        <v>1.4460466267550978E-3</v>
      </c>
      <c r="AE9" s="598">
        <v>2.4444815397370662E-5</v>
      </c>
      <c r="AF9" s="598">
        <v>1.5317987420042846E-3</v>
      </c>
      <c r="AG9" s="598">
        <v>7.0714649725554162E-4</v>
      </c>
      <c r="AH9" s="598">
        <v>3.5659457297656898E-3</v>
      </c>
      <c r="AI9" s="598">
        <v>2.9022538029907789E-4</v>
      </c>
      <c r="AJ9" s="598">
        <v>3.4004970482937802E-3</v>
      </c>
      <c r="AK9" s="598">
        <v>2.5239389139942753E-2</v>
      </c>
      <c r="AL9" s="598">
        <v>1.9323030609326619E-3</v>
      </c>
      <c r="AM9" s="598">
        <v>3.5554738569605311E-3</v>
      </c>
      <c r="AN9" s="598">
        <v>1.8565078794953532E-2</v>
      </c>
      <c r="AO9" s="599">
        <v>5.5561538298762889E-4</v>
      </c>
      <c r="AP9" s="3"/>
      <c r="AQ9" s="3"/>
      <c r="AR9" s="3"/>
      <c r="AS9" s="3"/>
      <c r="AT9" s="3"/>
      <c r="AU9" s="3"/>
      <c r="AV9" s="3"/>
      <c r="AW9" s="3"/>
      <c r="AX9" s="3"/>
      <c r="AY9" s="3"/>
      <c r="AZ9" s="3"/>
      <c r="BA9" s="3"/>
      <c r="BB9" s="3"/>
      <c r="BC9" s="816">
        <v>9.0375285611443232E-3</v>
      </c>
      <c r="BD9" s="598">
        <v>1.0550419281477371E-3</v>
      </c>
      <c r="BE9" s="598">
        <v>1.2162730358626205E-3</v>
      </c>
      <c r="BF9" s="598">
        <v>5.3053479456298645E-3</v>
      </c>
      <c r="BG9" s="598">
        <v>3.2154959686011425E-3</v>
      </c>
      <c r="BH9" s="598">
        <v>5.3711938876701361E-5</v>
      </c>
      <c r="BI9" s="598">
        <v>9.5184237490271605E-5</v>
      </c>
      <c r="BJ9" s="598">
        <v>9.8804851616695341E-4</v>
      </c>
      <c r="BK9" s="598">
        <v>1.4414233742467779E-3</v>
      </c>
      <c r="BL9" s="598">
        <v>2.7965219970229531E-4</v>
      </c>
      <c r="BM9" s="598">
        <v>4.2261692081311495E-4</v>
      </c>
      <c r="BN9" s="598">
        <v>3.0866418775738675E-3</v>
      </c>
      <c r="BO9" s="598">
        <v>8.827094678435217E-4</v>
      </c>
      <c r="BP9" s="598">
        <v>7.3202493024749596E-4</v>
      </c>
      <c r="BQ9" s="598">
        <v>4.285790626836958E-4</v>
      </c>
      <c r="BR9" s="598">
        <v>2.0581787419824432E-4</v>
      </c>
      <c r="BS9" s="598">
        <v>2.9894509971698668E-4</v>
      </c>
      <c r="BT9" s="598">
        <v>1.8955885877341584E-4</v>
      </c>
      <c r="BU9" s="598">
        <v>1.4753449525154867E-4</v>
      </c>
      <c r="BV9" s="598">
        <v>2.2499083503786988E-3</v>
      </c>
      <c r="BW9" s="598">
        <v>2.1801141700489054E-3</v>
      </c>
      <c r="BX9" s="598">
        <v>2.3364666279684916E-5</v>
      </c>
      <c r="BY9" s="598">
        <v>0</v>
      </c>
      <c r="BZ9" s="598">
        <v>6.3995931384494759E-4</v>
      </c>
      <c r="CA9" s="598">
        <v>4.943163261421045E-4</v>
      </c>
      <c r="CB9" s="598">
        <v>1.2125904026200692E-3</v>
      </c>
      <c r="CC9" s="598">
        <v>1.3845364289168393E-3</v>
      </c>
      <c r="CD9" s="598">
        <v>6.5989095516216258E-4</v>
      </c>
      <c r="CE9" s="598">
        <v>4.5588064202114928E-4</v>
      </c>
      <c r="CF9" s="598">
        <v>0</v>
      </c>
      <c r="CG9" s="598">
        <v>3.5048464279334755E-4</v>
      </c>
      <c r="CH9" s="598">
        <v>2.627631847537002E-3</v>
      </c>
      <c r="CI9" s="598">
        <v>2.5876705420113595E-4</v>
      </c>
      <c r="CJ9" s="598">
        <v>2.5518496014697297E-2</v>
      </c>
      <c r="CK9" s="598">
        <v>5.3842114716231848E-3</v>
      </c>
      <c r="CL9" s="598">
        <v>8.9662447257383964E-3</v>
      </c>
      <c r="CM9" s="599">
        <v>0</v>
      </c>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row>
    <row r="10" spans="1:256" ht="18" customHeight="1">
      <c r="A10" s="3"/>
      <c r="B10" s="595" t="s">
        <v>43</v>
      </c>
      <c r="C10" s="596" t="s">
        <v>19</v>
      </c>
      <c r="D10" s="600"/>
      <c r="E10" s="598">
        <v>3.0661138667458308E-2</v>
      </c>
      <c r="F10" s="598">
        <v>2.4591247240220875E-3</v>
      </c>
      <c r="G10" s="598">
        <v>1.5484264667192851E-2</v>
      </c>
      <c r="H10" s="598">
        <v>5.9918697465625084E-3</v>
      </c>
      <c r="I10" s="598">
        <v>0.20238170071379574</v>
      </c>
      <c r="J10" s="598">
        <v>1.8703461734387132E-2</v>
      </c>
      <c r="K10" s="598">
        <v>6.0890139085469807E-5</v>
      </c>
      <c r="L10" s="598">
        <v>7.2245217288267709E-3</v>
      </c>
      <c r="M10" s="598">
        <v>8.1671974374704619E-3</v>
      </c>
      <c r="N10" s="598">
        <v>1.0048549411554128E-3</v>
      </c>
      <c r="O10" s="598">
        <v>4.9706076607964065E-3</v>
      </c>
      <c r="P10" s="598">
        <v>3.8280272748446829E-3</v>
      </c>
      <c r="Q10" s="598">
        <v>2.2613179813875325E-3</v>
      </c>
      <c r="R10" s="598">
        <v>1.0919408650327874E-3</v>
      </c>
      <c r="S10" s="598">
        <v>8.9359365523265562E-3</v>
      </c>
      <c r="T10" s="598">
        <v>7.9397346668974838E-3</v>
      </c>
      <c r="U10" s="598">
        <v>5.9540707568071366E-3</v>
      </c>
      <c r="V10" s="598">
        <v>6.3572798647703582E-3</v>
      </c>
      <c r="W10" s="598">
        <v>1.598070093161726E-3</v>
      </c>
      <c r="X10" s="598">
        <v>7.1258724383438457E-2</v>
      </c>
      <c r="Y10" s="598">
        <v>4.8574515078691302E-2</v>
      </c>
      <c r="Z10" s="598">
        <v>2.8172328261808271E-3</v>
      </c>
      <c r="AA10" s="598">
        <v>2.3936605164954438E-3</v>
      </c>
      <c r="AB10" s="598">
        <v>3.4080313796096841E-3</v>
      </c>
      <c r="AC10" s="598">
        <v>7.66645910512786E-3</v>
      </c>
      <c r="AD10" s="598">
        <v>4.3037101986758862E-3</v>
      </c>
      <c r="AE10" s="598">
        <v>4.1569373443595733E-4</v>
      </c>
      <c r="AF10" s="598">
        <v>1.2562566950130635E-2</v>
      </c>
      <c r="AG10" s="598">
        <v>6.1269489688948161E-3</v>
      </c>
      <c r="AH10" s="598">
        <v>1.3675726672159885E-3</v>
      </c>
      <c r="AI10" s="598">
        <v>6.8904171839613152E-3</v>
      </c>
      <c r="AJ10" s="598">
        <v>6.9579180433011817E-3</v>
      </c>
      <c r="AK10" s="598">
        <v>1.819212159079351E-2</v>
      </c>
      <c r="AL10" s="598">
        <v>3.3949152981489722E-3</v>
      </c>
      <c r="AM10" s="598">
        <v>5.5454484815290646E-3</v>
      </c>
      <c r="AN10" s="598">
        <v>0.4114174112153729</v>
      </c>
      <c r="AO10" s="599">
        <v>1.3145046865804878E-3</v>
      </c>
      <c r="AP10" s="3"/>
      <c r="AQ10" s="3"/>
      <c r="AR10" s="3"/>
      <c r="AS10" s="3"/>
      <c r="AT10" s="3"/>
      <c r="AU10" s="3"/>
      <c r="AV10" s="3"/>
      <c r="AW10" s="3"/>
      <c r="AX10" s="3"/>
      <c r="AY10" s="3"/>
      <c r="AZ10" s="3"/>
      <c r="BA10" s="3"/>
      <c r="BB10" s="3"/>
      <c r="BC10" s="816">
        <v>8.7138877586152928E-4</v>
      </c>
      <c r="BD10" s="598">
        <v>4.1185710824730186E-3</v>
      </c>
      <c r="BE10" s="598">
        <v>5.8049861041318419E-3</v>
      </c>
      <c r="BF10" s="598">
        <v>1.9927619141498241E-2</v>
      </c>
      <c r="BG10" s="598">
        <v>1.2965088704522178E-2</v>
      </c>
      <c r="BH10" s="598">
        <v>1.3059547452500446E-3</v>
      </c>
      <c r="BI10" s="598">
        <v>1.4641575355121192E-3</v>
      </c>
      <c r="BJ10" s="598">
        <v>4.7841140778928162E-3</v>
      </c>
      <c r="BK10" s="598">
        <v>5.7531593806893142E-3</v>
      </c>
      <c r="BL10" s="598">
        <v>1.9487003425940925E-3</v>
      </c>
      <c r="BM10" s="598">
        <v>2.1073216460544869E-3</v>
      </c>
      <c r="BN10" s="598">
        <v>1.178338673840653E-2</v>
      </c>
      <c r="BO10" s="598">
        <v>3.477629727253689E-3</v>
      </c>
      <c r="BP10" s="598">
        <v>3.0058812902707802E-3</v>
      </c>
      <c r="BQ10" s="598">
        <v>2.5148292630791428E-3</v>
      </c>
      <c r="BR10" s="598">
        <v>1.004738147625789E-3</v>
      </c>
      <c r="BS10" s="598">
        <v>1.5584527174467581E-3</v>
      </c>
      <c r="BT10" s="598">
        <v>1.1986700221451108E-3</v>
      </c>
      <c r="BU10" s="598">
        <v>9.4841352342795772E-4</v>
      </c>
      <c r="BV10" s="598">
        <v>1.6373134960157375E-2</v>
      </c>
      <c r="BW10" s="598">
        <v>2.68658345955351E-3</v>
      </c>
      <c r="BX10" s="598">
        <v>1.7384169131031622E-4</v>
      </c>
      <c r="BY10" s="598">
        <v>0</v>
      </c>
      <c r="BZ10" s="598">
        <v>2.7018149839480405E-3</v>
      </c>
      <c r="CA10" s="598">
        <v>8.845643662670313E-3</v>
      </c>
      <c r="CB10" s="598">
        <v>7.896039126250325E-3</v>
      </c>
      <c r="CC10" s="598">
        <v>5.626068471410204E-3</v>
      </c>
      <c r="CD10" s="598">
        <v>2.8901198196807061E-3</v>
      </c>
      <c r="CE10" s="598">
        <v>2.5745299371427517E-3</v>
      </c>
      <c r="CF10" s="598">
        <v>0</v>
      </c>
      <c r="CG10" s="598">
        <v>4.678894769994453E-3</v>
      </c>
      <c r="CH10" s="598">
        <v>6.8409546095975719E-3</v>
      </c>
      <c r="CI10" s="598">
        <v>1.5869285670906397E-3</v>
      </c>
      <c r="CJ10" s="598">
        <v>1.086868116621535E-2</v>
      </c>
      <c r="CK10" s="598">
        <v>7.7235654915077953E-3</v>
      </c>
      <c r="CL10" s="598">
        <v>3.3293776371308016E-2</v>
      </c>
      <c r="CM10" s="599">
        <v>0</v>
      </c>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ht="18" customHeight="1">
      <c r="A11" s="3"/>
      <c r="B11" s="595" t="s">
        <v>44</v>
      </c>
      <c r="C11" s="596" t="s">
        <v>20</v>
      </c>
      <c r="D11" s="600"/>
      <c r="E11" s="598">
        <v>8.2997097028380262E-2</v>
      </c>
      <c r="F11" s="598">
        <v>1.6640077299216124E-2</v>
      </c>
      <c r="G11" s="598">
        <v>9.9227463120925442E-3</v>
      </c>
      <c r="H11" s="598">
        <v>0.14600438782167555</v>
      </c>
      <c r="I11" s="598">
        <v>3.0679902479060418E-2</v>
      </c>
      <c r="J11" s="598">
        <v>0.17638447451961939</v>
      </c>
      <c r="K11" s="598">
        <v>7.6786591688076571E-3</v>
      </c>
      <c r="L11" s="598">
        <v>0.20514551167226455</v>
      </c>
      <c r="M11" s="598">
        <v>3.2857486089913304E-2</v>
      </c>
      <c r="N11" s="598">
        <v>2.2044557033236538E-3</v>
      </c>
      <c r="O11" s="598">
        <v>1.7252479389543076E-2</v>
      </c>
      <c r="P11" s="598">
        <v>7.2275986782726316E-3</v>
      </c>
      <c r="Q11" s="598">
        <v>8.8519250349482232E-3</v>
      </c>
      <c r="R11" s="598">
        <v>3.9385261267719362E-3</v>
      </c>
      <c r="S11" s="598">
        <v>1.4176754156565991E-2</v>
      </c>
      <c r="T11" s="598">
        <v>1.5148151083489225E-2</v>
      </c>
      <c r="U11" s="598">
        <v>1.1602881414631179E-2</v>
      </c>
      <c r="V11" s="598">
        <v>1.0200058687645723E-2</v>
      </c>
      <c r="W11" s="598">
        <v>1.2533162412443587E-2</v>
      </c>
      <c r="X11" s="598">
        <v>3.6346998427285997E-2</v>
      </c>
      <c r="Y11" s="598">
        <v>5.1152000888373796E-3</v>
      </c>
      <c r="Z11" s="598">
        <v>2.9369708693144147E-4</v>
      </c>
      <c r="AA11" s="598">
        <v>7.3519573006645775E-3</v>
      </c>
      <c r="AB11" s="598">
        <v>1.4146545349323214E-2</v>
      </c>
      <c r="AC11" s="598">
        <v>9.270204480202977E-6</v>
      </c>
      <c r="AD11" s="598">
        <v>2.0839017804114816E-5</v>
      </c>
      <c r="AE11" s="598">
        <v>3.5818234460843611E-5</v>
      </c>
      <c r="AF11" s="598">
        <v>7.3959453434826539E-4</v>
      </c>
      <c r="AG11" s="598">
        <v>3.3516288077764587E-4</v>
      </c>
      <c r="AH11" s="598">
        <v>9.9604875928897807E-4</v>
      </c>
      <c r="AI11" s="598">
        <v>5.356491534905623E-3</v>
      </c>
      <c r="AJ11" s="598">
        <v>0.11708830984913751</v>
      </c>
      <c r="AK11" s="598">
        <v>2.3684631144563432E-3</v>
      </c>
      <c r="AL11" s="598">
        <v>4.1992178891534617E-3</v>
      </c>
      <c r="AM11" s="598">
        <v>6.4813676996527247E-3</v>
      </c>
      <c r="AN11" s="598">
        <v>8.8896870650563477E-3</v>
      </c>
      <c r="AO11" s="599">
        <v>7.9457516965466598E-3</v>
      </c>
      <c r="AP11" s="3"/>
      <c r="AQ11" s="3"/>
      <c r="AR11" s="3"/>
      <c r="AS11" s="3"/>
      <c r="AT11" s="3"/>
      <c r="AU11" s="3"/>
      <c r="AV11" s="3"/>
      <c r="AW11" s="3"/>
      <c r="AX11" s="3"/>
      <c r="AY11" s="3"/>
      <c r="AZ11" s="3"/>
      <c r="BA11" s="3"/>
      <c r="BB11" s="3"/>
      <c r="BC11" s="816">
        <v>0</v>
      </c>
      <c r="BD11" s="598">
        <v>0</v>
      </c>
      <c r="BE11" s="598">
        <v>0</v>
      </c>
      <c r="BF11" s="598">
        <v>0</v>
      </c>
      <c r="BG11" s="598">
        <v>0</v>
      </c>
      <c r="BH11" s="598">
        <v>0</v>
      </c>
      <c r="BI11" s="598">
        <v>0</v>
      </c>
      <c r="BJ11" s="598">
        <v>0</v>
      </c>
      <c r="BK11" s="598">
        <v>0</v>
      </c>
      <c r="BL11" s="598">
        <v>0</v>
      </c>
      <c r="BM11" s="598">
        <v>0</v>
      </c>
      <c r="BN11" s="598">
        <v>0</v>
      </c>
      <c r="BO11" s="598">
        <v>0</v>
      </c>
      <c r="BP11" s="598">
        <v>0</v>
      </c>
      <c r="BQ11" s="598">
        <v>0</v>
      </c>
      <c r="BR11" s="598">
        <v>0</v>
      </c>
      <c r="BS11" s="598">
        <v>0</v>
      </c>
      <c r="BT11" s="598">
        <v>0</v>
      </c>
      <c r="BU11" s="598">
        <v>0</v>
      </c>
      <c r="BV11" s="598">
        <v>0</v>
      </c>
      <c r="BW11" s="598">
        <v>0</v>
      </c>
      <c r="BX11" s="598">
        <v>0</v>
      </c>
      <c r="BY11" s="598">
        <v>0</v>
      </c>
      <c r="BZ11" s="598">
        <v>0</v>
      </c>
      <c r="CA11" s="598">
        <v>0</v>
      </c>
      <c r="CB11" s="598">
        <v>0</v>
      </c>
      <c r="CC11" s="598">
        <v>0</v>
      </c>
      <c r="CD11" s="598">
        <v>0</v>
      </c>
      <c r="CE11" s="598">
        <v>0</v>
      </c>
      <c r="CF11" s="598">
        <v>0</v>
      </c>
      <c r="CG11" s="598">
        <v>0</v>
      </c>
      <c r="CH11" s="598">
        <v>0</v>
      </c>
      <c r="CI11" s="598">
        <v>0</v>
      </c>
      <c r="CJ11" s="598">
        <v>0</v>
      </c>
      <c r="CK11" s="598">
        <v>0</v>
      </c>
      <c r="CL11" s="598">
        <v>0</v>
      </c>
      <c r="CM11" s="599">
        <v>0</v>
      </c>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row>
    <row r="12" spans="1:256" ht="18" customHeight="1">
      <c r="A12" s="3"/>
      <c r="B12" s="595" t="s">
        <v>45</v>
      </c>
      <c r="C12" s="596" t="s">
        <v>21</v>
      </c>
      <c r="D12" s="600"/>
      <c r="E12" s="598">
        <v>1.2685281180504545E-2</v>
      </c>
      <c r="F12" s="598">
        <v>3.2378475532957487E-2</v>
      </c>
      <c r="G12" s="598">
        <v>4.9455804253300383E-3</v>
      </c>
      <c r="H12" s="598">
        <v>8.1092095602401243E-3</v>
      </c>
      <c r="I12" s="598">
        <v>2.5356055149318279E-3</v>
      </c>
      <c r="J12" s="598">
        <v>5.0144257228193143E-3</v>
      </c>
      <c r="K12" s="598">
        <v>0.12429372397945382</v>
      </c>
      <c r="L12" s="598">
        <v>1.6741404914922878E-3</v>
      </c>
      <c r="M12" s="598">
        <v>1.671379097467782E-2</v>
      </c>
      <c r="N12" s="598">
        <v>5.4202329118013181E-3</v>
      </c>
      <c r="O12" s="598">
        <v>1.7885164410372989E-3</v>
      </c>
      <c r="P12" s="598">
        <v>2.6667746740853754E-3</v>
      </c>
      <c r="Q12" s="598">
        <v>9.7303924292047169E-4</v>
      </c>
      <c r="R12" s="598">
        <v>1.1332838376509554E-3</v>
      </c>
      <c r="S12" s="598">
        <v>1.7169672053104689E-3</v>
      </c>
      <c r="T12" s="598">
        <v>1.2934625164794807E-3</v>
      </c>
      <c r="U12" s="598">
        <v>9.0651140034612033E-4</v>
      </c>
      <c r="V12" s="598">
        <v>5.6352150739664541E-4</v>
      </c>
      <c r="W12" s="598">
        <v>2.3434941990361324E-3</v>
      </c>
      <c r="X12" s="598">
        <v>2.0135206770630176E-3</v>
      </c>
      <c r="Y12" s="598">
        <v>9.6793858561165166E-3</v>
      </c>
      <c r="Z12" s="598">
        <v>5.1087478667543748E-2</v>
      </c>
      <c r="AA12" s="598">
        <v>9.6192444358543603E-3</v>
      </c>
      <c r="AB12" s="598">
        <v>1.1497283220268143E-2</v>
      </c>
      <c r="AC12" s="598">
        <v>1.6760529700206982E-3</v>
      </c>
      <c r="AD12" s="598">
        <v>4.3943146239111682E-4</v>
      </c>
      <c r="AE12" s="598">
        <v>3.5736948043951663E-4</v>
      </c>
      <c r="AF12" s="598">
        <v>8.0969496473601299E-2</v>
      </c>
      <c r="AG12" s="598">
        <v>6.2534711132299645E-4</v>
      </c>
      <c r="AH12" s="598">
        <v>1.2028941252053964E-2</v>
      </c>
      <c r="AI12" s="598">
        <v>2.8443636540500827E-3</v>
      </c>
      <c r="AJ12" s="598">
        <v>2.2370652878065363E-3</v>
      </c>
      <c r="AK12" s="598">
        <v>3.4873076531872545E-3</v>
      </c>
      <c r="AL12" s="598">
        <v>2.1222804100954453E-3</v>
      </c>
      <c r="AM12" s="598">
        <v>4.7452724152265259E-3</v>
      </c>
      <c r="AN12" s="598">
        <v>0</v>
      </c>
      <c r="AO12" s="599">
        <v>2.1068212571173178E-2</v>
      </c>
      <c r="AP12" s="3"/>
      <c r="AQ12" s="3"/>
      <c r="AR12" s="3"/>
      <c r="AS12" s="3"/>
      <c r="AT12" s="3"/>
      <c r="AU12" s="3"/>
      <c r="AV12" s="3"/>
      <c r="AW12" s="3"/>
      <c r="AX12" s="3"/>
      <c r="AY12" s="3"/>
      <c r="AZ12" s="3"/>
      <c r="BA12" s="3"/>
      <c r="BB12" s="3"/>
      <c r="BC12" s="816">
        <v>0</v>
      </c>
      <c r="BD12" s="598">
        <v>0</v>
      </c>
      <c r="BE12" s="598">
        <v>0</v>
      </c>
      <c r="BF12" s="598">
        <v>0</v>
      </c>
      <c r="BG12" s="598">
        <v>0</v>
      </c>
      <c r="BH12" s="598">
        <v>0</v>
      </c>
      <c r="BI12" s="598">
        <v>0</v>
      </c>
      <c r="BJ12" s="598">
        <v>0</v>
      </c>
      <c r="BK12" s="598">
        <v>0</v>
      </c>
      <c r="BL12" s="598">
        <v>0</v>
      </c>
      <c r="BM12" s="598">
        <v>0</v>
      </c>
      <c r="BN12" s="598">
        <v>0</v>
      </c>
      <c r="BO12" s="598">
        <v>0</v>
      </c>
      <c r="BP12" s="598">
        <v>0</v>
      </c>
      <c r="BQ12" s="598">
        <v>0</v>
      </c>
      <c r="BR12" s="598">
        <v>0</v>
      </c>
      <c r="BS12" s="598">
        <v>0</v>
      </c>
      <c r="BT12" s="598">
        <v>0</v>
      </c>
      <c r="BU12" s="598">
        <v>0</v>
      </c>
      <c r="BV12" s="598">
        <v>0</v>
      </c>
      <c r="BW12" s="598">
        <v>0</v>
      </c>
      <c r="BX12" s="598">
        <v>7.2196390094753371E-2</v>
      </c>
      <c r="BY12" s="598">
        <v>0</v>
      </c>
      <c r="BZ12" s="598">
        <v>0</v>
      </c>
      <c r="CA12" s="598">
        <v>0</v>
      </c>
      <c r="CB12" s="598">
        <v>0</v>
      </c>
      <c r="CC12" s="598">
        <v>0</v>
      </c>
      <c r="CD12" s="598">
        <v>0</v>
      </c>
      <c r="CE12" s="598">
        <v>0</v>
      </c>
      <c r="CF12" s="598">
        <v>0</v>
      </c>
      <c r="CG12" s="598">
        <v>0</v>
      </c>
      <c r="CH12" s="598">
        <v>0</v>
      </c>
      <c r="CI12" s="598">
        <v>0</v>
      </c>
      <c r="CJ12" s="598">
        <v>0</v>
      </c>
      <c r="CK12" s="598">
        <v>0</v>
      </c>
      <c r="CL12" s="598">
        <v>0</v>
      </c>
      <c r="CM12" s="599">
        <v>0</v>
      </c>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row>
    <row r="13" spans="1:256" ht="18" customHeight="1">
      <c r="A13" s="3"/>
      <c r="B13" s="595" t="s">
        <v>46</v>
      </c>
      <c r="C13" s="596" t="s">
        <v>82</v>
      </c>
      <c r="D13" s="600"/>
      <c r="E13" s="598">
        <v>1.0788107263786725E-2</v>
      </c>
      <c r="F13" s="598">
        <v>3.6886870860331315E-3</v>
      </c>
      <c r="G13" s="598">
        <v>1.9638542072570913E-2</v>
      </c>
      <c r="H13" s="598">
        <v>1.0833172972352924E-2</v>
      </c>
      <c r="I13" s="598">
        <v>3.2488389908092108E-2</v>
      </c>
      <c r="J13" s="598">
        <v>2.773979515993354E-2</v>
      </c>
      <c r="K13" s="598">
        <v>2.0368953517806173E-4</v>
      </c>
      <c r="L13" s="598">
        <v>0.24043348234157011</v>
      </c>
      <c r="M13" s="598">
        <v>4.2053474308030884E-3</v>
      </c>
      <c r="N13" s="598">
        <v>5.5580319378022039E-4</v>
      </c>
      <c r="O13" s="598">
        <v>1.3668250681238564E-2</v>
      </c>
      <c r="P13" s="598">
        <v>4.2087268501482672E-3</v>
      </c>
      <c r="Q13" s="598">
        <v>2.137323779805874E-2</v>
      </c>
      <c r="R13" s="598">
        <v>1.048165952848845E-2</v>
      </c>
      <c r="S13" s="598">
        <v>5.4060917541770531E-2</v>
      </c>
      <c r="T13" s="598">
        <v>1.8627955399715623E-2</v>
      </c>
      <c r="U13" s="598">
        <v>3.2255747806248174E-2</v>
      </c>
      <c r="V13" s="598">
        <v>2.8006034105723818E-2</v>
      </c>
      <c r="W13" s="598">
        <v>4.1150605124760833E-2</v>
      </c>
      <c r="X13" s="598">
        <v>5.6152158991544097E-2</v>
      </c>
      <c r="Y13" s="598">
        <v>1.2393362090016407E-2</v>
      </c>
      <c r="Z13" s="598">
        <v>0</v>
      </c>
      <c r="AA13" s="598">
        <v>3.1727152436032774E-2</v>
      </c>
      <c r="AB13" s="598">
        <v>1.3567823039578175E-2</v>
      </c>
      <c r="AC13" s="598">
        <v>5.906047274337317E-3</v>
      </c>
      <c r="AD13" s="598">
        <v>2.841354775378438E-3</v>
      </c>
      <c r="AE13" s="598">
        <v>5.6949420467183973E-4</v>
      </c>
      <c r="AF13" s="598">
        <v>3.9347058182441471E-3</v>
      </c>
      <c r="AG13" s="598">
        <v>2.3712167794634267E-3</v>
      </c>
      <c r="AH13" s="598">
        <v>2.1015033319552357E-3</v>
      </c>
      <c r="AI13" s="598">
        <v>2.5106690067503534E-3</v>
      </c>
      <c r="AJ13" s="598">
        <v>2.08355690160385E-3</v>
      </c>
      <c r="AK13" s="598">
        <v>7.8028508740064801E-3</v>
      </c>
      <c r="AL13" s="598">
        <v>1.1468273524501513E-2</v>
      </c>
      <c r="AM13" s="598">
        <v>2.5696051824872124E-3</v>
      </c>
      <c r="AN13" s="598">
        <v>4.5054550352444676E-2</v>
      </c>
      <c r="AO13" s="599">
        <v>4.2732695309455034E-3</v>
      </c>
      <c r="AP13" s="3"/>
      <c r="AQ13" s="3"/>
      <c r="AR13" s="3"/>
      <c r="AS13" s="3"/>
      <c r="AT13" s="3"/>
      <c r="AU13" s="3"/>
      <c r="AV13" s="3"/>
      <c r="AW13" s="3"/>
      <c r="AX13" s="3"/>
      <c r="AY13" s="3"/>
      <c r="AZ13" s="3"/>
      <c r="BA13" s="3"/>
      <c r="BB13" s="3"/>
      <c r="BC13" s="816">
        <v>0</v>
      </c>
      <c r="BD13" s="598">
        <v>0</v>
      </c>
      <c r="BE13" s="598">
        <v>0</v>
      </c>
      <c r="BF13" s="598">
        <v>0</v>
      </c>
      <c r="BG13" s="598">
        <v>0</v>
      </c>
      <c r="BH13" s="598">
        <v>0</v>
      </c>
      <c r="BI13" s="598">
        <v>0</v>
      </c>
      <c r="BJ13" s="598">
        <v>0</v>
      </c>
      <c r="BK13" s="598">
        <v>0</v>
      </c>
      <c r="BL13" s="598">
        <v>0</v>
      </c>
      <c r="BM13" s="598">
        <v>0</v>
      </c>
      <c r="BN13" s="598">
        <v>0</v>
      </c>
      <c r="BO13" s="598">
        <v>0</v>
      </c>
      <c r="BP13" s="598">
        <v>0</v>
      </c>
      <c r="BQ13" s="598">
        <v>0</v>
      </c>
      <c r="BR13" s="598">
        <v>0</v>
      </c>
      <c r="BS13" s="598">
        <v>0</v>
      </c>
      <c r="BT13" s="598">
        <v>0</v>
      </c>
      <c r="BU13" s="598">
        <v>0</v>
      </c>
      <c r="BV13" s="598">
        <v>0</v>
      </c>
      <c r="BW13" s="598">
        <v>0</v>
      </c>
      <c r="BX13" s="598">
        <v>0</v>
      </c>
      <c r="BY13" s="598">
        <v>0</v>
      </c>
      <c r="BZ13" s="598">
        <v>0</v>
      </c>
      <c r="CA13" s="598">
        <v>0</v>
      </c>
      <c r="CB13" s="598">
        <v>0</v>
      </c>
      <c r="CC13" s="598">
        <v>0</v>
      </c>
      <c r="CD13" s="598">
        <v>0</v>
      </c>
      <c r="CE13" s="598">
        <v>0</v>
      </c>
      <c r="CF13" s="598">
        <v>0</v>
      </c>
      <c r="CG13" s="598">
        <v>0</v>
      </c>
      <c r="CH13" s="598">
        <v>0</v>
      </c>
      <c r="CI13" s="598">
        <v>0</v>
      </c>
      <c r="CJ13" s="598">
        <v>0</v>
      </c>
      <c r="CK13" s="598">
        <v>0</v>
      </c>
      <c r="CL13" s="598">
        <v>0</v>
      </c>
      <c r="CM13" s="599">
        <v>0</v>
      </c>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row>
    <row r="14" spans="1:256" ht="18" customHeight="1">
      <c r="A14" s="3"/>
      <c r="B14" s="595" t="s">
        <v>47</v>
      </c>
      <c r="C14" s="596" t="s">
        <v>22</v>
      </c>
      <c r="D14" s="600"/>
      <c r="E14" s="598">
        <v>2.5440588194771108E-3</v>
      </c>
      <c r="F14" s="598">
        <v>0</v>
      </c>
      <c r="G14" s="598">
        <v>1.3261339008577371E-3</v>
      </c>
      <c r="H14" s="598">
        <v>6.9996538576378906E-4</v>
      </c>
      <c r="I14" s="598">
        <v>5.8786305643043543E-3</v>
      </c>
      <c r="J14" s="598">
        <v>1.0672281430309221E-2</v>
      </c>
      <c r="K14" s="598">
        <v>2.6791661197606721E-3</v>
      </c>
      <c r="L14" s="598">
        <v>3.4345704877251988E-3</v>
      </c>
      <c r="M14" s="598">
        <v>8.0861646441147073E-2</v>
      </c>
      <c r="N14" s="598">
        <v>4.4231297750416416E-3</v>
      </c>
      <c r="O14" s="598">
        <v>1.1800749206445298E-2</v>
      </c>
      <c r="P14" s="598">
        <v>3.2772638674257461E-3</v>
      </c>
      <c r="Q14" s="598">
        <v>6.2711643647401462E-3</v>
      </c>
      <c r="R14" s="598">
        <v>4.6462205404123403E-3</v>
      </c>
      <c r="S14" s="598">
        <v>8.1566646536569663E-3</v>
      </c>
      <c r="T14" s="598">
        <v>4.4315942215650599E-2</v>
      </c>
      <c r="U14" s="598">
        <v>7.9405260492565414E-3</v>
      </c>
      <c r="V14" s="598">
        <v>1.6355551060289363E-2</v>
      </c>
      <c r="W14" s="598">
        <v>1.9253293801272026E-3</v>
      </c>
      <c r="X14" s="598">
        <v>6.406374652162412E-3</v>
      </c>
      <c r="Y14" s="598">
        <v>4.7704170088159331E-2</v>
      </c>
      <c r="Z14" s="598">
        <v>3.3888125415166328E-5</v>
      </c>
      <c r="AA14" s="598">
        <v>3.7391653409851182E-3</v>
      </c>
      <c r="AB14" s="598">
        <v>4.8869883934025656E-4</v>
      </c>
      <c r="AC14" s="598">
        <v>2.1460523371669892E-4</v>
      </c>
      <c r="AD14" s="598">
        <v>9.0604425235281817E-6</v>
      </c>
      <c r="AE14" s="598">
        <v>7.3630870876519578E-5</v>
      </c>
      <c r="AF14" s="598">
        <v>1.0941751696638956E-5</v>
      </c>
      <c r="AG14" s="598">
        <v>1.8589613897820951E-6</v>
      </c>
      <c r="AH14" s="598">
        <v>1.9259981729958503E-4</v>
      </c>
      <c r="AI14" s="598">
        <v>1.9990409711430992E-3</v>
      </c>
      <c r="AJ14" s="598">
        <v>9.106807209555963E-4</v>
      </c>
      <c r="AK14" s="598">
        <v>4.5770912948082709E-4</v>
      </c>
      <c r="AL14" s="598">
        <v>8.732968215892327E-4</v>
      </c>
      <c r="AM14" s="598">
        <v>1.2926657615435898E-3</v>
      </c>
      <c r="AN14" s="598">
        <v>4.7591253984645091E-3</v>
      </c>
      <c r="AO14" s="599">
        <v>5.117985601016126E-3</v>
      </c>
      <c r="AP14" s="3"/>
      <c r="AQ14" s="3"/>
      <c r="AR14" s="3"/>
      <c r="AS14" s="3"/>
      <c r="AT14" s="3"/>
      <c r="AU14" s="3"/>
      <c r="AV14" s="3"/>
      <c r="AW14" s="3"/>
      <c r="AX14" s="3"/>
      <c r="AY14" s="3"/>
      <c r="AZ14" s="3"/>
      <c r="BA14" s="3"/>
      <c r="BB14" s="3"/>
      <c r="BC14" s="816">
        <v>0</v>
      </c>
      <c r="BD14" s="598">
        <v>0</v>
      </c>
      <c r="BE14" s="598">
        <v>0</v>
      </c>
      <c r="BF14" s="598">
        <v>0</v>
      </c>
      <c r="BG14" s="598">
        <v>0</v>
      </c>
      <c r="BH14" s="598">
        <v>0</v>
      </c>
      <c r="BI14" s="598">
        <v>0</v>
      </c>
      <c r="BJ14" s="598">
        <v>0</v>
      </c>
      <c r="BK14" s="598">
        <v>0</v>
      </c>
      <c r="BL14" s="598">
        <v>0</v>
      </c>
      <c r="BM14" s="598">
        <v>0</v>
      </c>
      <c r="BN14" s="598">
        <v>0</v>
      </c>
      <c r="BO14" s="598">
        <v>0</v>
      </c>
      <c r="BP14" s="598">
        <v>0</v>
      </c>
      <c r="BQ14" s="598">
        <v>0</v>
      </c>
      <c r="BR14" s="598">
        <v>0</v>
      </c>
      <c r="BS14" s="598">
        <v>0</v>
      </c>
      <c r="BT14" s="598">
        <v>0</v>
      </c>
      <c r="BU14" s="598">
        <v>0</v>
      </c>
      <c r="BV14" s="598">
        <v>0</v>
      </c>
      <c r="BW14" s="598">
        <v>0</v>
      </c>
      <c r="BX14" s="598">
        <v>0</v>
      </c>
      <c r="BY14" s="598">
        <v>0</v>
      </c>
      <c r="BZ14" s="598">
        <v>0</v>
      </c>
      <c r="CA14" s="598">
        <v>0</v>
      </c>
      <c r="CB14" s="598">
        <v>0</v>
      </c>
      <c r="CC14" s="598">
        <v>0</v>
      </c>
      <c r="CD14" s="598">
        <v>0</v>
      </c>
      <c r="CE14" s="598">
        <v>0</v>
      </c>
      <c r="CF14" s="598">
        <v>0</v>
      </c>
      <c r="CG14" s="598">
        <v>0</v>
      </c>
      <c r="CH14" s="598">
        <v>0</v>
      </c>
      <c r="CI14" s="598">
        <v>0</v>
      </c>
      <c r="CJ14" s="598">
        <v>0</v>
      </c>
      <c r="CK14" s="598">
        <v>0</v>
      </c>
      <c r="CL14" s="598">
        <v>0</v>
      </c>
      <c r="CM14" s="599">
        <v>0</v>
      </c>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row>
    <row r="15" spans="1:256" ht="18" customHeight="1">
      <c r="A15" s="3"/>
      <c r="B15" s="595" t="s">
        <v>48</v>
      </c>
      <c r="C15" s="596" t="s">
        <v>23</v>
      </c>
      <c r="D15" s="600"/>
      <c r="E15" s="598">
        <v>5.6483976914517639E-5</v>
      </c>
      <c r="F15" s="598">
        <v>1.0656207137429048E-3</v>
      </c>
      <c r="G15" s="598">
        <v>0</v>
      </c>
      <c r="H15" s="598">
        <v>2.0879118454077299E-4</v>
      </c>
      <c r="I15" s="598">
        <v>2.1544361623724386E-2</v>
      </c>
      <c r="J15" s="598">
        <v>4.5607761269066447E-5</v>
      </c>
      <c r="K15" s="598">
        <v>0</v>
      </c>
      <c r="L15" s="598">
        <v>2.0995586800613168E-3</v>
      </c>
      <c r="M15" s="598">
        <v>9.5952884197638161E-3</v>
      </c>
      <c r="N15" s="598">
        <v>0.49044695968965313</v>
      </c>
      <c r="O15" s="598">
        <v>1.8914669944268474E-3</v>
      </c>
      <c r="P15" s="598">
        <v>0.19013944140479797</v>
      </c>
      <c r="Q15" s="598">
        <v>8.9397717743738725E-2</v>
      </c>
      <c r="R15" s="598">
        <v>9.1960146770417167E-2</v>
      </c>
      <c r="S15" s="598">
        <v>2.0479436765585966E-2</v>
      </c>
      <c r="T15" s="598">
        <v>8.3058968741802023E-3</v>
      </c>
      <c r="U15" s="598">
        <v>3.6326073945631775E-2</v>
      </c>
      <c r="V15" s="598">
        <v>6.50633984926799E-3</v>
      </c>
      <c r="W15" s="598">
        <v>5.3123908221485605E-2</v>
      </c>
      <c r="X15" s="598">
        <v>5.3769242574964703E-3</v>
      </c>
      <c r="Y15" s="598">
        <v>2.1759247735577247E-2</v>
      </c>
      <c r="Z15" s="598">
        <v>0</v>
      </c>
      <c r="AA15" s="598">
        <v>2.2301184936292953E-5</v>
      </c>
      <c r="AB15" s="598">
        <v>0</v>
      </c>
      <c r="AC15" s="598">
        <v>0</v>
      </c>
      <c r="AD15" s="598">
        <v>0</v>
      </c>
      <c r="AE15" s="598">
        <v>0</v>
      </c>
      <c r="AF15" s="598">
        <v>8.8682818722838589E-4</v>
      </c>
      <c r="AG15" s="598">
        <v>0</v>
      </c>
      <c r="AH15" s="598">
        <v>3.7608248348439683E-5</v>
      </c>
      <c r="AI15" s="598">
        <v>0</v>
      </c>
      <c r="AJ15" s="598">
        <v>3.3891874493976737E-6</v>
      </c>
      <c r="AK15" s="598">
        <v>7.265224277473445E-6</v>
      </c>
      <c r="AL15" s="598">
        <v>1.2425497480738368E-4</v>
      </c>
      <c r="AM15" s="598">
        <v>2.5896178089567305E-5</v>
      </c>
      <c r="AN15" s="598">
        <v>2.2448704709738253E-5</v>
      </c>
      <c r="AO15" s="599">
        <v>5.3528799092710582E-3</v>
      </c>
      <c r="AP15" s="3"/>
      <c r="AQ15" s="3"/>
      <c r="AR15" s="3"/>
      <c r="AS15" s="3"/>
      <c r="AT15" s="3"/>
      <c r="AU15" s="3"/>
      <c r="AV15" s="3"/>
      <c r="AW15" s="3"/>
      <c r="AX15" s="3"/>
      <c r="AY15" s="3"/>
      <c r="AZ15" s="3"/>
      <c r="BA15" s="3"/>
      <c r="BB15" s="3"/>
      <c r="BC15" s="816">
        <v>0</v>
      </c>
      <c r="BD15" s="598">
        <v>0</v>
      </c>
      <c r="BE15" s="598">
        <v>0</v>
      </c>
      <c r="BF15" s="598">
        <v>0</v>
      </c>
      <c r="BG15" s="598">
        <v>0</v>
      </c>
      <c r="BH15" s="598">
        <v>0</v>
      </c>
      <c r="BI15" s="598">
        <v>0</v>
      </c>
      <c r="BJ15" s="598">
        <v>0</v>
      </c>
      <c r="BK15" s="598">
        <v>0</v>
      </c>
      <c r="BL15" s="598">
        <v>0</v>
      </c>
      <c r="BM15" s="598">
        <v>0</v>
      </c>
      <c r="BN15" s="598">
        <v>0</v>
      </c>
      <c r="BO15" s="598">
        <v>0</v>
      </c>
      <c r="BP15" s="598">
        <v>0</v>
      </c>
      <c r="BQ15" s="598">
        <v>0</v>
      </c>
      <c r="BR15" s="598">
        <v>0</v>
      </c>
      <c r="BS15" s="598">
        <v>0</v>
      </c>
      <c r="BT15" s="598">
        <v>0</v>
      </c>
      <c r="BU15" s="598">
        <v>0</v>
      </c>
      <c r="BV15" s="598">
        <v>0</v>
      </c>
      <c r="BW15" s="598">
        <v>0</v>
      </c>
      <c r="BX15" s="598">
        <v>0</v>
      </c>
      <c r="BY15" s="598">
        <v>0</v>
      </c>
      <c r="BZ15" s="598">
        <v>0</v>
      </c>
      <c r="CA15" s="598">
        <v>0</v>
      </c>
      <c r="CB15" s="598">
        <v>0</v>
      </c>
      <c r="CC15" s="598">
        <v>0</v>
      </c>
      <c r="CD15" s="598">
        <v>0</v>
      </c>
      <c r="CE15" s="598">
        <v>0</v>
      </c>
      <c r="CF15" s="598">
        <v>0</v>
      </c>
      <c r="CG15" s="598">
        <v>0</v>
      </c>
      <c r="CH15" s="598">
        <v>0</v>
      </c>
      <c r="CI15" s="598">
        <v>0</v>
      </c>
      <c r="CJ15" s="598">
        <v>0</v>
      </c>
      <c r="CK15" s="598">
        <v>0</v>
      </c>
      <c r="CL15" s="598">
        <v>0</v>
      </c>
      <c r="CM15" s="599">
        <v>0</v>
      </c>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row>
    <row r="16" spans="1:256" ht="18" customHeight="1">
      <c r="A16" s="3"/>
      <c r="B16" s="595" t="s">
        <v>49</v>
      </c>
      <c r="C16" s="596" t="s">
        <v>24</v>
      </c>
      <c r="D16" s="600"/>
      <c r="E16" s="598">
        <v>0</v>
      </c>
      <c r="F16" s="598">
        <v>0</v>
      </c>
      <c r="G16" s="598">
        <v>1.3656986020288758E-3</v>
      </c>
      <c r="H16" s="598">
        <v>1.0704835002337374E-5</v>
      </c>
      <c r="I16" s="598">
        <v>5.4599569516093826E-3</v>
      </c>
      <c r="J16" s="598">
        <v>6.6944471418150606E-3</v>
      </c>
      <c r="K16" s="598">
        <v>0</v>
      </c>
      <c r="L16" s="598">
        <v>2.4920797205029341E-3</v>
      </c>
      <c r="M16" s="598">
        <v>6.3377016496360943E-3</v>
      </c>
      <c r="N16" s="598">
        <v>4.9295913353364503E-4</v>
      </c>
      <c r="O16" s="598">
        <v>0.49487972377617545</v>
      </c>
      <c r="P16" s="598">
        <v>5.5548557637506463E-2</v>
      </c>
      <c r="Q16" s="598">
        <v>4.6974888029715736E-2</v>
      </c>
      <c r="R16" s="598">
        <v>1.9448220707499332E-2</v>
      </c>
      <c r="S16" s="598">
        <v>5.9849794503316039E-2</v>
      </c>
      <c r="T16" s="598">
        <v>6.0505442009853493E-2</v>
      </c>
      <c r="U16" s="598">
        <v>5.6886556591970026E-2</v>
      </c>
      <c r="V16" s="598">
        <v>3.4246155128896505E-2</v>
      </c>
      <c r="W16" s="598">
        <v>3.7460189800146565E-2</v>
      </c>
      <c r="X16" s="598">
        <v>1.5188294344802055E-2</v>
      </c>
      <c r="Y16" s="598">
        <v>8.6846574610118729E-3</v>
      </c>
      <c r="Z16" s="598">
        <v>3.0725233709750799E-4</v>
      </c>
      <c r="AA16" s="598">
        <v>2.1557812105083186E-4</v>
      </c>
      <c r="AB16" s="598">
        <v>6.4302478860560077E-6</v>
      </c>
      <c r="AC16" s="598">
        <v>1.2514776048274019E-5</v>
      </c>
      <c r="AD16" s="598">
        <v>0</v>
      </c>
      <c r="AE16" s="598">
        <v>0</v>
      </c>
      <c r="AF16" s="598">
        <v>1.3607715454887423E-5</v>
      </c>
      <c r="AG16" s="598">
        <v>1.3012729728474668E-5</v>
      </c>
      <c r="AH16" s="598">
        <v>2.3020806564802472E-4</v>
      </c>
      <c r="AI16" s="598">
        <v>6.0643265776248308E-5</v>
      </c>
      <c r="AJ16" s="598">
        <v>1.1150683218645527E-3</v>
      </c>
      <c r="AK16" s="598">
        <v>2.1795672832420338E-4</v>
      </c>
      <c r="AL16" s="598">
        <v>3.8334159367829477E-4</v>
      </c>
      <c r="AM16" s="598">
        <v>3.4476723521494529E-4</v>
      </c>
      <c r="AN16" s="598">
        <v>8.9794818838953008E-4</v>
      </c>
      <c r="AO16" s="599">
        <v>4.1422707821110218E-3</v>
      </c>
      <c r="AP16" s="3"/>
      <c r="AQ16" s="3"/>
      <c r="AR16" s="3"/>
      <c r="AS16" s="3"/>
      <c r="AT16" s="3"/>
      <c r="AU16" s="3"/>
      <c r="AV16" s="3"/>
      <c r="AW16" s="3"/>
      <c r="AX16" s="3"/>
      <c r="AY16" s="3"/>
      <c r="AZ16" s="3"/>
      <c r="BA16" s="3"/>
      <c r="BB16" s="3"/>
      <c r="BC16" s="816">
        <v>0</v>
      </c>
      <c r="BD16" s="598">
        <v>0</v>
      </c>
      <c r="BE16" s="598">
        <v>0</v>
      </c>
      <c r="BF16" s="598">
        <v>0</v>
      </c>
      <c r="BG16" s="598">
        <v>0</v>
      </c>
      <c r="BH16" s="598">
        <v>0</v>
      </c>
      <c r="BI16" s="598">
        <v>0</v>
      </c>
      <c r="BJ16" s="598">
        <v>0</v>
      </c>
      <c r="BK16" s="598">
        <v>0</v>
      </c>
      <c r="BL16" s="598">
        <v>0</v>
      </c>
      <c r="BM16" s="598">
        <v>0</v>
      </c>
      <c r="BN16" s="598">
        <v>0</v>
      </c>
      <c r="BO16" s="598">
        <v>0</v>
      </c>
      <c r="BP16" s="598">
        <v>0</v>
      </c>
      <c r="BQ16" s="598">
        <v>0</v>
      </c>
      <c r="BR16" s="598">
        <v>0</v>
      </c>
      <c r="BS16" s="598">
        <v>0</v>
      </c>
      <c r="BT16" s="598">
        <v>0</v>
      </c>
      <c r="BU16" s="598">
        <v>0</v>
      </c>
      <c r="BV16" s="598">
        <v>0</v>
      </c>
      <c r="BW16" s="598">
        <v>0</v>
      </c>
      <c r="BX16" s="598">
        <v>0</v>
      </c>
      <c r="BY16" s="598">
        <v>0</v>
      </c>
      <c r="BZ16" s="598">
        <v>0</v>
      </c>
      <c r="CA16" s="598">
        <v>0</v>
      </c>
      <c r="CB16" s="598">
        <v>0</v>
      </c>
      <c r="CC16" s="598">
        <v>0</v>
      </c>
      <c r="CD16" s="598">
        <v>0</v>
      </c>
      <c r="CE16" s="598">
        <v>0</v>
      </c>
      <c r="CF16" s="598">
        <v>0</v>
      </c>
      <c r="CG16" s="598">
        <v>0</v>
      </c>
      <c r="CH16" s="598">
        <v>0</v>
      </c>
      <c r="CI16" s="598">
        <v>0</v>
      </c>
      <c r="CJ16" s="598">
        <v>0</v>
      </c>
      <c r="CK16" s="598">
        <v>0</v>
      </c>
      <c r="CL16" s="598">
        <v>0</v>
      </c>
      <c r="CM16" s="599">
        <v>0</v>
      </c>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row>
    <row r="17" spans="1:256" ht="18" customHeight="1">
      <c r="A17" s="3"/>
      <c r="B17" s="595" t="s">
        <v>50</v>
      </c>
      <c r="C17" s="596" t="s">
        <v>25</v>
      </c>
      <c r="D17" s="600"/>
      <c r="E17" s="598">
        <v>1.4983887786815318E-3</v>
      </c>
      <c r="F17" s="598">
        <v>2.4509276416086807E-2</v>
      </c>
      <c r="G17" s="598">
        <v>5.9724525882121349E-3</v>
      </c>
      <c r="H17" s="598">
        <v>1.1471033060897482E-3</v>
      </c>
      <c r="I17" s="598">
        <v>2.6257190898529743E-2</v>
      </c>
      <c r="J17" s="598">
        <v>1.1224719991171517E-2</v>
      </c>
      <c r="K17" s="598">
        <v>9.9742855796865616E-4</v>
      </c>
      <c r="L17" s="598">
        <v>6.1034924284383684E-3</v>
      </c>
      <c r="M17" s="598">
        <v>9.1873890917365583E-3</v>
      </c>
      <c r="N17" s="598">
        <v>3.3878723420193483E-3</v>
      </c>
      <c r="O17" s="598">
        <v>2.6207917608800273E-3</v>
      </c>
      <c r="P17" s="598">
        <v>6.7253149427048284E-2</v>
      </c>
      <c r="Q17" s="598">
        <v>3.238980736909354E-2</v>
      </c>
      <c r="R17" s="598">
        <v>2.9325543253892802E-2</v>
      </c>
      <c r="S17" s="598">
        <v>2.8880159101793295E-2</v>
      </c>
      <c r="T17" s="598">
        <v>2.5762748346727957E-2</v>
      </c>
      <c r="U17" s="598">
        <v>2.3696931589696768E-2</v>
      </c>
      <c r="V17" s="598">
        <v>2.6453218617737844E-2</v>
      </c>
      <c r="W17" s="598">
        <v>1.1898382959020921E-2</v>
      </c>
      <c r="X17" s="598">
        <v>1.3060196380823001E-2</v>
      </c>
      <c r="Y17" s="598">
        <v>8.752865106714118E-2</v>
      </c>
      <c r="Z17" s="598">
        <v>2.959562952924526E-4</v>
      </c>
      <c r="AA17" s="598">
        <v>6.6903554808878855E-4</v>
      </c>
      <c r="AB17" s="598">
        <v>1.5432594926534417E-4</v>
      </c>
      <c r="AC17" s="598">
        <v>2.5854600295286104E-3</v>
      </c>
      <c r="AD17" s="598">
        <v>1.1325553154410227E-4</v>
      </c>
      <c r="AE17" s="598">
        <v>3.2178445954152531E-4</v>
      </c>
      <c r="AF17" s="598">
        <v>2.3070513719137872E-3</v>
      </c>
      <c r="AG17" s="598">
        <v>4.67654566266738E-4</v>
      </c>
      <c r="AH17" s="598">
        <v>4.9734059331088109E-3</v>
      </c>
      <c r="AI17" s="598">
        <v>2.1268382768869389E-4</v>
      </c>
      <c r="AJ17" s="598">
        <v>3.7559960111477705E-4</v>
      </c>
      <c r="AK17" s="598">
        <v>2.4338501329536043E-3</v>
      </c>
      <c r="AL17" s="598">
        <v>1.0724488172293813E-3</v>
      </c>
      <c r="AM17" s="598">
        <v>2.4695486827355745E-3</v>
      </c>
      <c r="AN17" s="598">
        <v>3.5917927535581204E-4</v>
      </c>
      <c r="AO17" s="599">
        <v>6.3285947281761625E-3</v>
      </c>
      <c r="AP17" s="3"/>
      <c r="AQ17" s="3"/>
      <c r="AR17" s="3"/>
      <c r="AS17" s="3"/>
      <c r="AT17" s="3"/>
      <c r="AU17" s="3"/>
      <c r="AV17" s="3"/>
      <c r="AW17" s="3"/>
      <c r="AX17" s="3"/>
      <c r="AY17" s="3"/>
      <c r="AZ17" s="3"/>
      <c r="BA17" s="3"/>
      <c r="BB17" s="3"/>
      <c r="BC17" s="816">
        <v>6.7983348461610692E-4</v>
      </c>
      <c r="BD17" s="598">
        <v>4.9704197503848951E-3</v>
      </c>
      <c r="BE17" s="598">
        <v>1.6181251346001988E-2</v>
      </c>
      <c r="BF17" s="598">
        <v>2.2525725832855135E-2</v>
      </c>
      <c r="BG17" s="598">
        <v>1.5223771849631916E-2</v>
      </c>
      <c r="BH17" s="598">
        <v>2.6656214293767908E-4</v>
      </c>
      <c r="BI17" s="598">
        <v>4.7032211465781266E-4</v>
      </c>
      <c r="BJ17" s="598">
        <v>4.6547723279065922E-3</v>
      </c>
      <c r="BK17" s="598">
        <v>6.7981913270182279E-3</v>
      </c>
      <c r="BL17" s="598">
        <v>1.4047083114729127E-3</v>
      </c>
      <c r="BM17" s="598">
        <v>2.0285612199029517E-3</v>
      </c>
      <c r="BN17" s="598">
        <v>2.8968967939820765E-2</v>
      </c>
      <c r="BO17" s="598">
        <v>4.1570567983295371E-3</v>
      </c>
      <c r="BP17" s="598">
        <v>3.4512435014753405E-3</v>
      </c>
      <c r="BQ17" s="598">
        <v>2.0563244803078074E-3</v>
      </c>
      <c r="BR17" s="598">
        <v>9.7037957219237069E-4</v>
      </c>
      <c r="BS17" s="598">
        <v>1.4309982797231088E-3</v>
      </c>
      <c r="BT17" s="598">
        <v>9.0180664173861744E-4</v>
      </c>
      <c r="BU17" s="598">
        <v>8.0277049606424942E-4</v>
      </c>
      <c r="BV17" s="598">
        <v>1.071681584855569E-2</v>
      </c>
      <c r="BW17" s="598">
        <v>3.5400860261267102E-3</v>
      </c>
      <c r="BX17" s="598">
        <v>1.2754106822396812E-4</v>
      </c>
      <c r="BY17" s="598">
        <v>0</v>
      </c>
      <c r="BZ17" s="598">
        <v>1.96861656477469E-3</v>
      </c>
      <c r="CA17" s="598">
        <v>6.8515102351753695E-3</v>
      </c>
      <c r="CB17" s="598">
        <v>4.5801687940406101E-3</v>
      </c>
      <c r="CC17" s="598">
        <v>4.4440507495414928E-3</v>
      </c>
      <c r="CD17" s="598">
        <v>3.1455061893408678E-3</v>
      </c>
      <c r="CE17" s="598">
        <v>1.9094983927455383E-3</v>
      </c>
      <c r="CF17" s="598">
        <v>0</v>
      </c>
      <c r="CG17" s="598">
        <v>3.1212688145759492E-3</v>
      </c>
      <c r="CH17" s="598">
        <v>4.5632003344940036E-3</v>
      </c>
      <c r="CI17" s="598">
        <v>1.314959112164956E-3</v>
      </c>
      <c r="CJ17" s="598">
        <v>7.2399267048770923E-3</v>
      </c>
      <c r="CK17" s="598">
        <v>1.7994580230508903E-2</v>
      </c>
      <c r="CL17" s="598">
        <v>4.261163853727145E-2</v>
      </c>
      <c r="CM17" s="599">
        <v>0</v>
      </c>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row>
    <row r="18" spans="1:256" ht="18" customHeight="1">
      <c r="A18" s="3"/>
      <c r="B18" s="595" t="s">
        <v>51</v>
      </c>
      <c r="C18" s="596" t="s">
        <v>52</v>
      </c>
      <c r="D18" s="600"/>
      <c r="E18" s="598">
        <v>0</v>
      </c>
      <c r="F18" s="598">
        <v>3.1148913170946447E-3</v>
      </c>
      <c r="G18" s="598">
        <v>0</v>
      </c>
      <c r="H18" s="598">
        <v>0</v>
      </c>
      <c r="I18" s="598">
        <v>2.4641922597037217E-3</v>
      </c>
      <c r="J18" s="598">
        <v>2.1281443448850711E-5</v>
      </c>
      <c r="K18" s="598">
        <v>0</v>
      </c>
      <c r="L18" s="598">
        <v>4.3996610874878409E-4</v>
      </c>
      <c r="M18" s="598">
        <v>8.7384564135401313E-4</v>
      </c>
      <c r="N18" s="598">
        <v>5.2379168388651015E-4</v>
      </c>
      <c r="O18" s="598">
        <v>1.6413435609729074E-5</v>
      </c>
      <c r="P18" s="598">
        <v>9.6181460794463004E-4</v>
      </c>
      <c r="Q18" s="598">
        <v>0.16125761155190219</v>
      </c>
      <c r="R18" s="598">
        <v>3.9120179855049932E-2</v>
      </c>
      <c r="S18" s="598">
        <v>9.1072051014847062E-3</v>
      </c>
      <c r="T18" s="598">
        <v>2.4722939812508869E-3</v>
      </c>
      <c r="U18" s="598">
        <v>9.8324660165905187E-3</v>
      </c>
      <c r="V18" s="598">
        <v>1.3755059867326476E-3</v>
      </c>
      <c r="W18" s="598">
        <v>1.1232989059576662E-2</v>
      </c>
      <c r="X18" s="598">
        <v>5.3330592678475092E-4</v>
      </c>
      <c r="Y18" s="598">
        <v>5.4782513121264453E-3</v>
      </c>
      <c r="Z18" s="598">
        <v>0</v>
      </c>
      <c r="AA18" s="598">
        <v>8.6454260269695684E-3</v>
      </c>
      <c r="AB18" s="598">
        <v>0</v>
      </c>
      <c r="AC18" s="598">
        <v>4.1715920160913396E-6</v>
      </c>
      <c r="AD18" s="598">
        <v>0</v>
      </c>
      <c r="AE18" s="598">
        <v>0</v>
      </c>
      <c r="AF18" s="598">
        <v>1.2483757066709614E-4</v>
      </c>
      <c r="AG18" s="598">
        <v>0</v>
      </c>
      <c r="AH18" s="598">
        <v>3.760824834843968E-4</v>
      </c>
      <c r="AI18" s="598">
        <v>0</v>
      </c>
      <c r="AJ18" s="598">
        <v>0</v>
      </c>
      <c r="AK18" s="598">
        <v>0</v>
      </c>
      <c r="AL18" s="598">
        <v>6.6306554501011248E-3</v>
      </c>
      <c r="AM18" s="598">
        <v>7.6091301411226915E-6</v>
      </c>
      <c r="AN18" s="598">
        <v>0</v>
      </c>
      <c r="AO18" s="599">
        <v>0</v>
      </c>
      <c r="AP18" s="3"/>
      <c r="AQ18" s="3"/>
      <c r="AR18" s="3"/>
      <c r="AS18" s="3"/>
      <c r="AT18" s="3"/>
      <c r="AU18" s="3"/>
      <c r="AV18" s="3"/>
      <c r="AW18" s="3"/>
      <c r="AX18" s="3"/>
      <c r="AY18" s="3"/>
      <c r="AZ18" s="3"/>
      <c r="BA18" s="3"/>
      <c r="BB18" s="3"/>
      <c r="BC18" s="816">
        <v>4.4978559579329558E-2</v>
      </c>
      <c r="BD18" s="598">
        <v>6.7671170783935225E-2</v>
      </c>
      <c r="BE18" s="598">
        <v>9.4305257868343054E-2</v>
      </c>
      <c r="BF18" s="598">
        <v>3.2522099748990507E-2</v>
      </c>
      <c r="BG18" s="598">
        <v>5.4125911618539621E-2</v>
      </c>
      <c r="BH18" s="598">
        <v>3.2398508850040704E-2</v>
      </c>
      <c r="BI18" s="598">
        <v>0.10451229276431823</v>
      </c>
      <c r="BJ18" s="598">
        <v>2.1528130682618305E-2</v>
      </c>
      <c r="BK18" s="598">
        <v>4.2145966051346011E-2</v>
      </c>
      <c r="BL18" s="598">
        <v>8.8028387518969201E-2</v>
      </c>
      <c r="BM18" s="598">
        <v>7.2067710914658273E-2</v>
      </c>
      <c r="BN18" s="598">
        <v>2.1282064463064822E-2</v>
      </c>
      <c r="BO18" s="598">
        <v>0.17461616804496224</v>
      </c>
      <c r="BP18" s="598">
        <v>0.14255668018225978</v>
      </c>
      <c r="BQ18" s="598">
        <v>2.3189761128627157E-2</v>
      </c>
      <c r="BR18" s="598">
        <v>1.7734028599677897E-2</v>
      </c>
      <c r="BS18" s="598">
        <v>2.7068673238685285E-2</v>
      </c>
      <c r="BT18" s="598">
        <v>1.8579759226599855E-2</v>
      </c>
      <c r="BU18" s="598">
        <v>5.8316319316978338E-2</v>
      </c>
      <c r="BV18" s="598">
        <v>3.7574348009785541E-2</v>
      </c>
      <c r="BW18" s="598">
        <v>3.1700471722636792E-2</v>
      </c>
      <c r="BX18" s="598">
        <v>0.14633569152124126</v>
      </c>
      <c r="BY18" s="598">
        <v>0.13250342175584956</v>
      </c>
      <c r="BZ18" s="598">
        <v>5.4879689768067723E-2</v>
      </c>
      <c r="CA18" s="598">
        <v>8.5581465884863983E-2</v>
      </c>
      <c r="CB18" s="598">
        <v>2.119957599391447E-2</v>
      </c>
      <c r="CC18" s="598">
        <v>4.7391023942815304E-3</v>
      </c>
      <c r="CD18" s="598">
        <v>2.4951980662312374E-2</v>
      </c>
      <c r="CE18" s="598">
        <v>6.4430624626702652E-3</v>
      </c>
      <c r="CF18" s="598">
        <v>0</v>
      </c>
      <c r="CG18" s="598">
        <v>2.1125349027423919E-2</v>
      </c>
      <c r="CH18" s="598">
        <v>7.9507410245259445E-3</v>
      </c>
      <c r="CI18" s="598">
        <v>3.2116160002534859E-2</v>
      </c>
      <c r="CJ18" s="598">
        <v>4.7139121989493729E-2</v>
      </c>
      <c r="CK18" s="598">
        <v>6.4759234831827744E-2</v>
      </c>
      <c r="CL18" s="598">
        <v>0.19945499296765121</v>
      </c>
      <c r="CM18" s="599">
        <v>0</v>
      </c>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row>
    <row r="19" spans="1:256" ht="18" customHeight="1">
      <c r="A19" s="3"/>
      <c r="B19" s="595" t="s">
        <v>53</v>
      </c>
      <c r="C19" s="596" t="s">
        <v>83</v>
      </c>
      <c r="D19" s="600"/>
      <c r="E19" s="598">
        <v>1.116894702186862E-5</v>
      </c>
      <c r="F19" s="598">
        <v>2.5410955481561573E-3</v>
      </c>
      <c r="G19" s="598">
        <v>0</v>
      </c>
      <c r="H19" s="598">
        <v>0</v>
      </c>
      <c r="I19" s="598">
        <v>2.2080370147271907E-4</v>
      </c>
      <c r="J19" s="598">
        <v>0</v>
      </c>
      <c r="K19" s="598">
        <v>0</v>
      </c>
      <c r="L19" s="598">
        <v>2.9271819221804627E-3</v>
      </c>
      <c r="M19" s="598">
        <v>1.0844361260966657E-3</v>
      </c>
      <c r="N19" s="598">
        <v>7.7270125740442133E-4</v>
      </c>
      <c r="O19" s="598">
        <v>1.3149548846196722E-4</v>
      </c>
      <c r="P19" s="598">
        <v>5.9473914111999595E-4</v>
      </c>
      <c r="Q19" s="598">
        <v>4.7622179793904732E-3</v>
      </c>
      <c r="R19" s="598">
        <v>0.11757698218650375</v>
      </c>
      <c r="S19" s="598">
        <v>1.2502604088545062E-3</v>
      </c>
      <c r="T19" s="598">
        <v>2.7235798215146747E-3</v>
      </c>
      <c r="U19" s="598">
        <v>2.0879303858992062E-3</v>
      </c>
      <c r="V19" s="598">
        <v>1.3133357595439005E-3</v>
      </c>
      <c r="W19" s="598">
        <v>1.081996932799124E-3</v>
      </c>
      <c r="X19" s="598">
        <v>1.6160785660143966E-4</v>
      </c>
      <c r="Y19" s="598">
        <v>5.7200642965263619E-5</v>
      </c>
      <c r="Z19" s="598">
        <v>0</v>
      </c>
      <c r="AA19" s="598">
        <v>2.0814439273873423E-4</v>
      </c>
      <c r="AB19" s="598">
        <v>0</v>
      </c>
      <c r="AC19" s="598">
        <v>2.7810613440608927E-6</v>
      </c>
      <c r="AD19" s="598">
        <v>0</v>
      </c>
      <c r="AE19" s="598">
        <v>0</v>
      </c>
      <c r="AF19" s="598">
        <v>5.2949903841520885E-5</v>
      </c>
      <c r="AG19" s="598">
        <v>2.7731586351863836E-6</v>
      </c>
      <c r="AH19" s="598">
        <v>1.7094658340199852E-5</v>
      </c>
      <c r="AI19" s="598">
        <v>0</v>
      </c>
      <c r="AJ19" s="598">
        <v>0</v>
      </c>
      <c r="AK19" s="598">
        <v>0</v>
      </c>
      <c r="AL19" s="598">
        <v>9.6947127551284262E-3</v>
      </c>
      <c r="AM19" s="598">
        <v>8.8290869768756848E-6</v>
      </c>
      <c r="AN19" s="598">
        <v>0</v>
      </c>
      <c r="AO19" s="599">
        <v>0</v>
      </c>
      <c r="AP19" s="3"/>
      <c r="AQ19" s="3"/>
      <c r="AR19" s="3"/>
      <c r="AS19" s="3"/>
      <c r="AT19" s="3"/>
      <c r="AU19" s="3"/>
      <c r="AV19" s="3"/>
      <c r="AW19" s="3"/>
      <c r="AX19" s="3"/>
      <c r="AY19" s="3"/>
      <c r="AZ19" s="3"/>
      <c r="BA19" s="3"/>
      <c r="BB19" s="3"/>
      <c r="BC19" s="816">
        <v>0.30877961751541522</v>
      </c>
      <c r="BD19" s="598">
        <v>0.17029158232843847</v>
      </c>
      <c r="BE19" s="598">
        <v>0.15570192080893439</v>
      </c>
      <c r="BF19" s="598">
        <v>0.19722199730332016</v>
      </c>
      <c r="BG19" s="598">
        <v>0.15318490820233291</v>
      </c>
      <c r="BH19" s="598">
        <v>0.11977717979472273</v>
      </c>
      <c r="BI19" s="598">
        <v>0.30710914272596457</v>
      </c>
      <c r="BJ19" s="598">
        <v>0.35648116967800791</v>
      </c>
      <c r="BK19" s="598">
        <v>0.20539969730109142</v>
      </c>
      <c r="BL19" s="598">
        <v>0.2091250432171447</v>
      </c>
      <c r="BM19" s="598">
        <v>0.10229058371080708</v>
      </c>
      <c r="BN19" s="598">
        <v>0.19170193686206641</v>
      </c>
      <c r="BO19" s="598">
        <v>0.21237621432240453</v>
      </c>
      <c r="BP19" s="598">
        <v>0.15401754350749713</v>
      </c>
      <c r="BQ19" s="598">
        <v>0.10600117565328916</v>
      </c>
      <c r="BR19" s="598">
        <v>0.44234097316828763</v>
      </c>
      <c r="BS19" s="598">
        <v>9.6005055215338933E-2</v>
      </c>
      <c r="BT19" s="598">
        <v>5.5261454757684333E-2</v>
      </c>
      <c r="BU19" s="598">
        <v>0.2249644128198019</v>
      </c>
      <c r="BV19" s="598">
        <v>0.17541857320508511</v>
      </c>
      <c r="BW19" s="598">
        <v>0.13703135343844558</v>
      </c>
      <c r="BX19" s="598">
        <v>7.8239478826467833E-3</v>
      </c>
      <c r="BY19" s="598">
        <v>0</v>
      </c>
      <c r="BZ19" s="598">
        <v>0.28293830326019009</v>
      </c>
      <c r="CA19" s="598">
        <v>6.748534360928672E-3</v>
      </c>
      <c r="CB19" s="598">
        <v>1.2340747370809054E-3</v>
      </c>
      <c r="CC19" s="598">
        <v>4.9954614405205025E-4</v>
      </c>
      <c r="CD19" s="598">
        <v>1.3031093407369931E-3</v>
      </c>
      <c r="CE19" s="598">
        <v>1.2265504734079431E-2</v>
      </c>
      <c r="CF19" s="598">
        <v>0</v>
      </c>
      <c r="CG19" s="598">
        <v>1.5743980745908034E-2</v>
      </c>
      <c r="CH19" s="598">
        <v>4.4257343435210033E-4</v>
      </c>
      <c r="CI19" s="598">
        <v>3.3798145854842243E-4</v>
      </c>
      <c r="CJ19" s="598">
        <v>0.11972437780478236</v>
      </c>
      <c r="CK19" s="598">
        <v>1.4544442170437264E-3</v>
      </c>
      <c r="CL19" s="598">
        <v>2.7096518987341771E-2</v>
      </c>
      <c r="CM19" s="599">
        <v>0</v>
      </c>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row>
    <row r="20" spans="1:256" ht="18" customHeight="1">
      <c r="A20" s="3"/>
      <c r="B20" s="595" t="s">
        <v>54</v>
      </c>
      <c r="C20" s="596" t="s">
        <v>55</v>
      </c>
      <c r="D20" s="600"/>
      <c r="E20" s="598">
        <v>1.3712404427040309E-5</v>
      </c>
      <c r="F20" s="598">
        <v>0</v>
      </c>
      <c r="G20" s="598">
        <v>0</v>
      </c>
      <c r="H20" s="598">
        <v>0</v>
      </c>
      <c r="I20" s="598">
        <v>0</v>
      </c>
      <c r="J20" s="598">
        <v>0</v>
      </c>
      <c r="K20" s="598">
        <v>0</v>
      </c>
      <c r="L20" s="598">
        <v>0</v>
      </c>
      <c r="M20" s="598">
        <v>0</v>
      </c>
      <c r="N20" s="598">
        <v>0</v>
      </c>
      <c r="O20" s="598">
        <v>0</v>
      </c>
      <c r="P20" s="598">
        <v>1.2331047699465681E-5</v>
      </c>
      <c r="Q20" s="598">
        <v>4.2073964672284759E-3</v>
      </c>
      <c r="R20" s="598">
        <v>6.0312101231209643E-3</v>
      </c>
      <c r="S20" s="598">
        <v>5.8775084357348642E-2</v>
      </c>
      <c r="T20" s="598">
        <v>5.7538858339247758E-5</v>
      </c>
      <c r="U20" s="598">
        <v>9.3898572991514258E-4</v>
      </c>
      <c r="V20" s="598">
        <v>9.8579910763864245E-4</v>
      </c>
      <c r="W20" s="598">
        <v>4.1933322883419457E-4</v>
      </c>
      <c r="X20" s="598">
        <v>1.8159731212231614E-4</v>
      </c>
      <c r="Y20" s="598">
        <v>1.5929081695261648E-4</v>
      </c>
      <c r="Z20" s="598">
        <v>0</v>
      </c>
      <c r="AA20" s="598">
        <v>8.177101143307416E-5</v>
      </c>
      <c r="AB20" s="598">
        <v>2.5720991544224031E-5</v>
      </c>
      <c r="AC20" s="598">
        <v>8.8205995629131321E-4</v>
      </c>
      <c r="AD20" s="598">
        <v>1.087253102823382E-5</v>
      </c>
      <c r="AE20" s="598">
        <v>0</v>
      </c>
      <c r="AF20" s="598">
        <v>4.5893257961109555E-5</v>
      </c>
      <c r="AG20" s="598">
        <v>5.3464407795591161E-5</v>
      </c>
      <c r="AH20" s="598">
        <v>3.6411622264625691E-3</v>
      </c>
      <c r="AI20" s="598">
        <v>0</v>
      </c>
      <c r="AJ20" s="598">
        <v>9.642895301448887E-3</v>
      </c>
      <c r="AK20" s="598">
        <v>0</v>
      </c>
      <c r="AL20" s="598">
        <v>3.5213883273798132E-3</v>
      </c>
      <c r="AM20" s="598">
        <v>5.7230497253898331E-4</v>
      </c>
      <c r="AN20" s="598">
        <v>2.3548691240515431E-2</v>
      </c>
      <c r="AO20" s="599">
        <v>0</v>
      </c>
      <c r="AP20" s="3"/>
      <c r="AQ20" s="3"/>
      <c r="AR20" s="3"/>
      <c r="AS20" s="3"/>
      <c r="AT20" s="3"/>
      <c r="AU20" s="3"/>
      <c r="AV20" s="3"/>
      <c r="AW20" s="3"/>
      <c r="AX20" s="3"/>
      <c r="AY20" s="3"/>
      <c r="AZ20" s="3"/>
      <c r="BA20" s="3"/>
      <c r="BB20" s="3"/>
      <c r="BC20" s="816">
        <v>7.9013427650317693E-3</v>
      </c>
      <c r="BD20" s="598">
        <v>5.2673945153449983E-3</v>
      </c>
      <c r="BE20" s="598">
        <v>6.8048732963460534E-2</v>
      </c>
      <c r="BF20" s="598">
        <v>1.3302095031561011E-2</v>
      </c>
      <c r="BG20" s="598">
        <v>5.5717850195555491E-3</v>
      </c>
      <c r="BH20" s="598">
        <v>1.7623508605895528E-2</v>
      </c>
      <c r="BI20" s="598">
        <v>2.3149366464913411E-2</v>
      </c>
      <c r="BJ20" s="598">
        <v>1.5016653706980475E-2</v>
      </c>
      <c r="BK20" s="598">
        <v>2.5185739935887994E-2</v>
      </c>
      <c r="BL20" s="598">
        <v>1.7808284313606974E-2</v>
      </c>
      <c r="BM20" s="598">
        <v>3.464690356266064E-2</v>
      </c>
      <c r="BN20" s="598">
        <v>1.0630751040970544E-2</v>
      </c>
      <c r="BO20" s="598">
        <v>1.6324667909554339E-2</v>
      </c>
      <c r="BP20" s="598">
        <v>1.4038318713743753E-2</v>
      </c>
      <c r="BQ20" s="598">
        <v>1.9986105915673597E-2</v>
      </c>
      <c r="BR20" s="598">
        <v>2.6491795972774665E-2</v>
      </c>
      <c r="BS20" s="598">
        <v>1.8894762374447534E-2</v>
      </c>
      <c r="BT20" s="598">
        <v>2.1741316839593947E-2</v>
      </c>
      <c r="BU20" s="598">
        <v>9.6023519772696006E-3</v>
      </c>
      <c r="BV20" s="598">
        <v>3.3219094110383679E-2</v>
      </c>
      <c r="BW20" s="598">
        <v>2.8189846698808044E-2</v>
      </c>
      <c r="BX20" s="598">
        <v>3.3039781666839581E-2</v>
      </c>
      <c r="BY20" s="598">
        <v>0</v>
      </c>
      <c r="BZ20" s="598">
        <v>2.6085758786196376E-2</v>
      </c>
      <c r="CA20" s="598">
        <v>2.9107311624433974E-2</v>
      </c>
      <c r="CB20" s="598">
        <v>4.0903987965859572E-3</v>
      </c>
      <c r="CC20" s="598">
        <v>6.1858762795107209E-4</v>
      </c>
      <c r="CD20" s="598">
        <v>1.4483944237578195E-2</v>
      </c>
      <c r="CE20" s="598">
        <v>7.3390710017967615E-3</v>
      </c>
      <c r="CF20" s="598">
        <v>0</v>
      </c>
      <c r="CG20" s="598">
        <v>5.5433358090385174E-2</v>
      </c>
      <c r="CH20" s="598">
        <v>0.18192095409681194</v>
      </c>
      <c r="CI20" s="598">
        <v>3.0296869182692181E-2</v>
      </c>
      <c r="CJ20" s="598">
        <v>6.9460166110095783E-2</v>
      </c>
      <c r="CK20" s="598">
        <v>0.27765600727484752</v>
      </c>
      <c r="CL20" s="598">
        <v>1.6504043600562589E-2</v>
      </c>
      <c r="CM20" s="599">
        <v>0</v>
      </c>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row>
    <row r="21" spans="1:256" ht="18" customHeight="1">
      <c r="A21" s="3"/>
      <c r="B21" s="595" t="s">
        <v>56</v>
      </c>
      <c r="C21" s="596" t="s">
        <v>37</v>
      </c>
      <c r="D21" s="600"/>
      <c r="E21" s="598">
        <v>0</v>
      </c>
      <c r="F21" s="598">
        <v>0</v>
      </c>
      <c r="G21" s="598">
        <v>1.5537652162073175E-6</v>
      </c>
      <c r="H21" s="598">
        <v>0</v>
      </c>
      <c r="I21" s="598">
        <v>1.3439889234856254E-5</v>
      </c>
      <c r="J21" s="598">
        <v>9.1942832539040954E-6</v>
      </c>
      <c r="K21" s="598">
        <v>0</v>
      </c>
      <c r="L21" s="598">
        <v>0</v>
      </c>
      <c r="M21" s="598">
        <v>0</v>
      </c>
      <c r="N21" s="598">
        <v>0</v>
      </c>
      <c r="O21" s="598">
        <v>3.7750901902376872E-4</v>
      </c>
      <c r="P21" s="598">
        <v>3.8325856286507811E-3</v>
      </c>
      <c r="Q21" s="598">
        <v>1.542992250868705E-2</v>
      </c>
      <c r="R21" s="598">
        <v>9.9879757966362098E-3</v>
      </c>
      <c r="S21" s="598">
        <v>0.13021119621121363</v>
      </c>
      <c r="T21" s="598">
        <v>0.27832754142825189</v>
      </c>
      <c r="U21" s="598">
        <v>0.17490514851149097</v>
      </c>
      <c r="V21" s="598">
        <v>0.31606286684312701</v>
      </c>
      <c r="W21" s="598">
        <v>1.9453296103845615E-2</v>
      </c>
      <c r="X21" s="598">
        <v>1.424144613181986E-2</v>
      </c>
      <c r="Y21" s="598">
        <v>3.0143829447072434E-4</v>
      </c>
      <c r="Z21" s="598">
        <v>4.5184167220221771E-6</v>
      </c>
      <c r="AA21" s="598">
        <v>1.4867456624195302E-5</v>
      </c>
      <c r="AB21" s="598">
        <v>0</v>
      </c>
      <c r="AC21" s="598">
        <v>2.6883592992588633E-5</v>
      </c>
      <c r="AD21" s="598">
        <v>4.1678035608229632E-5</v>
      </c>
      <c r="AE21" s="598">
        <v>0</v>
      </c>
      <c r="AF21" s="598">
        <v>8.7113088575770295E-6</v>
      </c>
      <c r="AG21" s="598">
        <v>5.2610270796184418E-4</v>
      </c>
      <c r="AH21" s="598">
        <v>2.5163337076774188E-3</v>
      </c>
      <c r="AI21" s="598">
        <v>1.0050597434385865E-3</v>
      </c>
      <c r="AJ21" s="598">
        <v>6.639855783480421E-6</v>
      </c>
      <c r="AK21" s="598">
        <v>0</v>
      </c>
      <c r="AL21" s="598">
        <v>9.7823695713025061E-3</v>
      </c>
      <c r="AM21" s="598">
        <v>1.3828808408643125E-5</v>
      </c>
      <c r="AN21" s="598">
        <v>3.427917209177031E-2</v>
      </c>
      <c r="AO21" s="599">
        <v>0</v>
      </c>
      <c r="AP21" s="3"/>
      <c r="AQ21" s="3"/>
      <c r="AR21" s="3"/>
      <c r="AS21" s="3"/>
      <c r="AT21" s="3"/>
      <c r="AU21" s="3"/>
      <c r="AV21" s="3"/>
      <c r="AW21" s="3"/>
      <c r="AX21" s="3"/>
      <c r="AY21" s="3"/>
      <c r="AZ21" s="3"/>
      <c r="BA21" s="3"/>
      <c r="BB21" s="3"/>
      <c r="BC21" s="816">
        <v>0</v>
      </c>
      <c r="BD21" s="598">
        <v>0</v>
      </c>
      <c r="BE21" s="598">
        <v>0</v>
      </c>
      <c r="BF21" s="598">
        <v>0</v>
      </c>
      <c r="BG21" s="598">
        <v>0</v>
      </c>
      <c r="BH21" s="598">
        <v>0</v>
      </c>
      <c r="BI21" s="598">
        <v>0</v>
      </c>
      <c r="BJ21" s="598">
        <v>0</v>
      </c>
      <c r="BK21" s="598">
        <v>0</v>
      </c>
      <c r="BL21" s="598">
        <v>0</v>
      </c>
      <c r="BM21" s="598">
        <v>0</v>
      </c>
      <c r="BN21" s="598">
        <v>0</v>
      </c>
      <c r="BO21" s="598">
        <v>0</v>
      </c>
      <c r="BP21" s="598">
        <v>0</v>
      </c>
      <c r="BQ21" s="598">
        <v>0</v>
      </c>
      <c r="BR21" s="598">
        <v>0</v>
      </c>
      <c r="BS21" s="598">
        <v>0</v>
      </c>
      <c r="BT21" s="598">
        <v>0</v>
      </c>
      <c r="BU21" s="598">
        <v>0</v>
      </c>
      <c r="BV21" s="598">
        <v>0</v>
      </c>
      <c r="BW21" s="598">
        <v>0</v>
      </c>
      <c r="BX21" s="598">
        <v>0</v>
      </c>
      <c r="BY21" s="598">
        <v>0</v>
      </c>
      <c r="BZ21" s="598">
        <v>0</v>
      </c>
      <c r="CA21" s="598">
        <v>0</v>
      </c>
      <c r="CB21" s="598">
        <v>0</v>
      </c>
      <c r="CC21" s="598">
        <v>0</v>
      </c>
      <c r="CD21" s="598">
        <v>0</v>
      </c>
      <c r="CE21" s="598">
        <v>0</v>
      </c>
      <c r="CF21" s="598">
        <v>0</v>
      </c>
      <c r="CG21" s="598">
        <v>0</v>
      </c>
      <c r="CH21" s="598">
        <v>0</v>
      </c>
      <c r="CI21" s="598">
        <v>0</v>
      </c>
      <c r="CJ21" s="598">
        <v>0</v>
      </c>
      <c r="CK21" s="598">
        <v>0</v>
      </c>
      <c r="CL21" s="598">
        <v>0</v>
      </c>
      <c r="CM21" s="599">
        <v>0</v>
      </c>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row>
    <row r="22" spans="1:256" ht="18" customHeight="1">
      <c r="A22" s="3"/>
      <c r="B22" s="595" t="s">
        <v>57</v>
      </c>
      <c r="C22" s="596" t="s">
        <v>26</v>
      </c>
      <c r="D22" s="600"/>
      <c r="E22" s="598">
        <v>1.3508843337989602E-4</v>
      </c>
      <c r="F22" s="598">
        <v>0</v>
      </c>
      <c r="G22" s="598">
        <v>0</v>
      </c>
      <c r="H22" s="598">
        <v>0</v>
      </c>
      <c r="I22" s="598">
        <v>3.2241788348392401E-4</v>
      </c>
      <c r="J22" s="598">
        <v>4.1683217536386696E-6</v>
      </c>
      <c r="K22" s="598">
        <v>0</v>
      </c>
      <c r="L22" s="598">
        <v>2.5183245281916935E-5</v>
      </c>
      <c r="M22" s="598">
        <v>6.7677701635554367E-5</v>
      </c>
      <c r="N22" s="598">
        <v>0</v>
      </c>
      <c r="O22" s="598">
        <v>6.096418940756514E-5</v>
      </c>
      <c r="P22" s="598">
        <v>5.1952900694996374E-4</v>
      </c>
      <c r="Q22" s="598">
        <v>4.3397970553580432E-2</v>
      </c>
      <c r="R22" s="598">
        <v>2.5663042267836281E-2</v>
      </c>
      <c r="S22" s="598">
        <v>1.6882797233264787E-2</v>
      </c>
      <c r="T22" s="598">
        <v>1.6837327484157411E-2</v>
      </c>
      <c r="U22" s="598">
        <v>0.10440089904474283</v>
      </c>
      <c r="V22" s="598">
        <v>1.1417091618340851E-2</v>
      </c>
      <c r="W22" s="598">
        <v>3.4729173027247061E-2</v>
      </c>
      <c r="X22" s="598">
        <v>1.9928616930032362E-3</v>
      </c>
      <c r="Y22" s="598">
        <v>7.4120836143238677E-3</v>
      </c>
      <c r="Z22" s="598">
        <v>4.5184167220221771E-6</v>
      </c>
      <c r="AA22" s="598">
        <v>1.5610829455405066E-4</v>
      </c>
      <c r="AB22" s="598">
        <v>0</v>
      </c>
      <c r="AC22" s="598">
        <v>2.020904576684249E-4</v>
      </c>
      <c r="AD22" s="598">
        <v>2.718132757058455E-6</v>
      </c>
      <c r="AE22" s="598">
        <v>1.0621857493974107E-5</v>
      </c>
      <c r="AF22" s="598">
        <v>2.6461386299962518E-4</v>
      </c>
      <c r="AG22" s="598">
        <v>3.5116417683430046E-5</v>
      </c>
      <c r="AH22" s="598">
        <v>2.0707329469428757E-3</v>
      </c>
      <c r="AI22" s="598">
        <v>6.3343068981985633E-4</v>
      </c>
      <c r="AJ22" s="598">
        <v>6.4941669001074834E-5</v>
      </c>
      <c r="AK22" s="598">
        <v>0</v>
      </c>
      <c r="AL22" s="598">
        <v>6.2084606230869603E-3</v>
      </c>
      <c r="AM22" s="598">
        <v>1.5305451735428961E-4</v>
      </c>
      <c r="AN22" s="598">
        <v>0</v>
      </c>
      <c r="AO22" s="599">
        <v>1.2602983077524264E-3</v>
      </c>
      <c r="AP22" s="3"/>
      <c r="AQ22" s="3"/>
      <c r="AR22" s="3"/>
      <c r="AS22" s="3"/>
      <c r="AT22" s="3"/>
      <c r="AU22" s="3"/>
      <c r="AV22" s="3"/>
      <c r="AW22" s="3"/>
      <c r="AX22" s="3"/>
      <c r="AY22" s="3"/>
      <c r="AZ22" s="3"/>
      <c r="BA22" s="3"/>
      <c r="BB22" s="3"/>
      <c r="BC22" s="816">
        <v>4.743810447901343E-3</v>
      </c>
      <c r="BD22" s="598">
        <v>2.6243191072000752E-2</v>
      </c>
      <c r="BE22" s="598">
        <v>5.6107516075109477E-2</v>
      </c>
      <c r="BF22" s="598">
        <v>7.3635905975293348E-2</v>
      </c>
      <c r="BG22" s="598">
        <v>0.11582659142305286</v>
      </c>
      <c r="BH22" s="598">
        <v>5.3847106524535705E-2</v>
      </c>
      <c r="BI22" s="598">
        <v>0.12315160609403082</v>
      </c>
      <c r="BJ22" s="598">
        <v>4.7942165104361188E-2</v>
      </c>
      <c r="BK22" s="598">
        <v>5.9773633859661765E-2</v>
      </c>
      <c r="BL22" s="598">
        <v>0.19849825962845746</v>
      </c>
      <c r="BM22" s="598">
        <v>5.9786847393029897E-2</v>
      </c>
      <c r="BN22" s="598">
        <v>4.0094358482267806E-2</v>
      </c>
      <c r="BO22" s="598">
        <v>9.1641478067671214E-2</v>
      </c>
      <c r="BP22" s="598">
        <v>8.7848009795459564E-2</v>
      </c>
      <c r="BQ22" s="598">
        <v>4.3541388339656921E-2</v>
      </c>
      <c r="BR22" s="598">
        <v>3.1041805379685608E-2</v>
      </c>
      <c r="BS22" s="598">
        <v>0.12235697625087043</v>
      </c>
      <c r="BT22" s="598">
        <v>3.8399315643914994E-2</v>
      </c>
      <c r="BU22" s="598">
        <v>4.7654587700194144E-2</v>
      </c>
      <c r="BV22" s="598">
        <v>0.10036811599527495</v>
      </c>
      <c r="BW22" s="598">
        <v>3.2481188283532685E-2</v>
      </c>
      <c r="BX22" s="598">
        <v>0.23863105348493643</v>
      </c>
      <c r="BY22" s="598">
        <v>0.57830932672880142</v>
      </c>
      <c r="BZ22" s="598">
        <v>4.8136807196363672E-2</v>
      </c>
      <c r="CA22" s="598">
        <v>3.8538520125839408E-2</v>
      </c>
      <c r="CB22" s="598">
        <v>2.1000754864836227E-2</v>
      </c>
      <c r="CC22" s="598">
        <v>1.5936905049845122E-2</v>
      </c>
      <c r="CD22" s="598">
        <v>5.0467400685632158E-2</v>
      </c>
      <c r="CE22" s="598">
        <v>2.7095480423608393E-2</v>
      </c>
      <c r="CF22" s="598">
        <v>0</v>
      </c>
      <c r="CG22" s="598">
        <v>4.1274079366720881E-2</v>
      </c>
      <c r="CH22" s="598">
        <v>5.5349685277826265E-2</v>
      </c>
      <c r="CI22" s="598">
        <v>5.5608511851795127E-3</v>
      </c>
      <c r="CJ22" s="598">
        <v>4.3972887502511743E-2</v>
      </c>
      <c r="CK22" s="598">
        <v>2.2765213831988762E-2</v>
      </c>
      <c r="CL22" s="598">
        <v>0.21165172292545711</v>
      </c>
      <c r="CM22" s="599">
        <v>0</v>
      </c>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row>
    <row r="23" spans="1:256" ht="18" customHeight="1">
      <c r="A23" s="3"/>
      <c r="B23" s="595" t="s">
        <v>59</v>
      </c>
      <c r="C23" s="596" t="s">
        <v>36</v>
      </c>
      <c r="D23" s="600"/>
      <c r="E23" s="598">
        <v>9.3341383851665927E-6</v>
      </c>
      <c r="F23" s="598">
        <v>0</v>
      </c>
      <c r="G23" s="598">
        <v>1.5552308711764058E-5</v>
      </c>
      <c r="H23" s="598">
        <v>0</v>
      </c>
      <c r="I23" s="598">
        <v>1.0439519888201495E-5</v>
      </c>
      <c r="J23" s="598">
        <v>7.3303497264898555E-5</v>
      </c>
      <c r="K23" s="598">
        <v>0</v>
      </c>
      <c r="L23" s="598">
        <v>5.2797718271902963E-6</v>
      </c>
      <c r="M23" s="598">
        <v>1.6398891306844775E-5</v>
      </c>
      <c r="N23" s="598">
        <v>0</v>
      </c>
      <c r="O23" s="598">
        <v>4.6895530313511641E-6</v>
      </c>
      <c r="P23" s="598">
        <v>2.7423370282349909E-5</v>
      </c>
      <c r="Q23" s="598">
        <v>2.3748041997843043E-4</v>
      </c>
      <c r="R23" s="598">
        <v>3.0520841550471013E-4</v>
      </c>
      <c r="S23" s="598">
        <v>3.8535423560584091E-5</v>
      </c>
      <c r="T23" s="598">
        <v>5.5215850070182674E-5</v>
      </c>
      <c r="U23" s="598">
        <v>4.2172453080395713E-5</v>
      </c>
      <c r="V23" s="598">
        <v>3.3522356565780002E-2</v>
      </c>
      <c r="W23" s="598">
        <v>3.0300815148709312E-4</v>
      </c>
      <c r="X23" s="598">
        <v>5.9968366562629459E-5</v>
      </c>
      <c r="Y23" s="598">
        <v>1.4678289327429463E-3</v>
      </c>
      <c r="Z23" s="598">
        <v>1.5814458527077616E-5</v>
      </c>
      <c r="AA23" s="598">
        <v>7.4337283120976509E-6</v>
      </c>
      <c r="AB23" s="598">
        <v>1.9290743658168021E-5</v>
      </c>
      <c r="AC23" s="598">
        <v>2.8969389000634303E-4</v>
      </c>
      <c r="AD23" s="598">
        <v>1.4134290336703965E-4</v>
      </c>
      <c r="AE23" s="598">
        <v>5.9367224843280519E-5</v>
      </c>
      <c r="AF23" s="598">
        <v>8.1982258820183874E-5</v>
      </c>
      <c r="AG23" s="598">
        <v>1.3903069896639274E-4</v>
      </c>
      <c r="AH23" s="598">
        <v>1.9168810218810771E-3</v>
      </c>
      <c r="AI23" s="598">
        <v>9.5017475442429921E-5</v>
      </c>
      <c r="AJ23" s="598">
        <v>3.0892317400826422E-5</v>
      </c>
      <c r="AK23" s="598">
        <v>7.2652242774734461E-5</v>
      </c>
      <c r="AL23" s="598">
        <v>1.2892394324822984E-3</v>
      </c>
      <c r="AM23" s="598">
        <v>1.3117441168071582E-4</v>
      </c>
      <c r="AN23" s="598">
        <v>0</v>
      </c>
      <c r="AO23" s="599">
        <v>0</v>
      </c>
      <c r="AP23" s="3"/>
      <c r="AQ23" s="3"/>
      <c r="AR23" s="3"/>
      <c r="AS23" s="3"/>
      <c r="AT23" s="3"/>
      <c r="AU23" s="3"/>
      <c r="AV23" s="3"/>
      <c r="AW23" s="3"/>
      <c r="AX23" s="3"/>
      <c r="AY23" s="3"/>
      <c r="AZ23" s="3"/>
      <c r="BA23" s="3"/>
      <c r="BB23" s="3"/>
      <c r="BC23" s="816">
        <v>3.335941657015869E-3</v>
      </c>
      <c r="BD23" s="598">
        <v>6.9476464749876916E-3</v>
      </c>
      <c r="BE23" s="598">
        <v>2.0186953266810925E-2</v>
      </c>
      <c r="BF23" s="598">
        <v>2.0008589946242425E-2</v>
      </c>
      <c r="BG23" s="598">
        <v>2.6029158045957259E-2</v>
      </c>
      <c r="BH23" s="598">
        <v>9.1283662071114605E-3</v>
      </c>
      <c r="BI23" s="598">
        <v>1.1276532606200413E-2</v>
      </c>
      <c r="BJ23" s="598">
        <v>5.0971364195754529E-3</v>
      </c>
      <c r="BK23" s="598">
        <v>1.1213333792917597E-2</v>
      </c>
      <c r="BL23" s="598">
        <v>1.4919082192763375E-2</v>
      </c>
      <c r="BM23" s="598">
        <v>1.4674412082233568E-2</v>
      </c>
      <c r="BN23" s="598">
        <v>1.4191470038897171E-2</v>
      </c>
      <c r="BO23" s="598">
        <v>9.8919397165370231E-3</v>
      </c>
      <c r="BP23" s="598">
        <v>1.0510548184427627E-2</v>
      </c>
      <c r="BQ23" s="598">
        <v>1.3985464650243147E-2</v>
      </c>
      <c r="BR23" s="598">
        <v>1.2316715346874837E-2</v>
      </c>
      <c r="BS23" s="598">
        <v>2.216239342249177E-2</v>
      </c>
      <c r="BT23" s="598">
        <v>3.566921941755704E-2</v>
      </c>
      <c r="BU23" s="598">
        <v>8.9650849213913832E-3</v>
      </c>
      <c r="BV23" s="598">
        <v>4.2620468335555023E-2</v>
      </c>
      <c r="BW23" s="598">
        <v>1.5648991220621314E-2</v>
      </c>
      <c r="BX23" s="598">
        <v>8.1399067642638073E-3</v>
      </c>
      <c r="BY23" s="598">
        <v>0</v>
      </c>
      <c r="BZ23" s="598">
        <v>2.8459117830919359E-3</v>
      </c>
      <c r="CA23" s="598">
        <v>3.159447618775281E-2</v>
      </c>
      <c r="CB23" s="598">
        <v>9.3078147992106869E-2</v>
      </c>
      <c r="CC23" s="598">
        <v>4.008882503421002E-3</v>
      </c>
      <c r="CD23" s="598">
        <v>3.426431195967046E-2</v>
      </c>
      <c r="CE23" s="598">
        <v>0.29454558360408761</v>
      </c>
      <c r="CF23" s="598">
        <v>0</v>
      </c>
      <c r="CG23" s="598">
        <v>2.2988708904077393E-2</v>
      </c>
      <c r="CH23" s="598">
        <v>9.9233878562504131E-3</v>
      </c>
      <c r="CI23" s="598">
        <v>1.3653922829327285E-2</v>
      </c>
      <c r="CJ23" s="598">
        <v>0.21699183802351951</v>
      </c>
      <c r="CK23" s="598">
        <v>1.8395416086407605E-2</v>
      </c>
      <c r="CL23" s="598">
        <v>8.1838959212376938E-2</v>
      </c>
      <c r="CM23" s="599">
        <v>0</v>
      </c>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row>
    <row r="24" spans="1:256" ht="18" customHeight="1">
      <c r="A24" s="3"/>
      <c r="B24" s="595" t="s">
        <v>60</v>
      </c>
      <c r="C24" s="596" t="s">
        <v>27</v>
      </c>
      <c r="D24" s="600"/>
      <c r="E24" s="598">
        <v>3.4689652225894773E-3</v>
      </c>
      <c r="F24" s="598">
        <v>8.1970824134069598E-5</v>
      </c>
      <c r="G24" s="598">
        <v>0</v>
      </c>
      <c r="H24" s="598">
        <v>0</v>
      </c>
      <c r="I24" s="598">
        <v>0</v>
      </c>
      <c r="J24" s="598">
        <v>0</v>
      </c>
      <c r="K24" s="598">
        <v>0</v>
      </c>
      <c r="L24" s="598">
        <v>0</v>
      </c>
      <c r="M24" s="598">
        <v>0</v>
      </c>
      <c r="N24" s="598">
        <v>0</v>
      </c>
      <c r="O24" s="598">
        <v>0</v>
      </c>
      <c r="P24" s="598">
        <v>0</v>
      </c>
      <c r="Q24" s="598">
        <v>0</v>
      </c>
      <c r="R24" s="598">
        <v>6.3230428710139155E-5</v>
      </c>
      <c r="S24" s="598">
        <v>0</v>
      </c>
      <c r="T24" s="598">
        <v>0</v>
      </c>
      <c r="U24" s="598">
        <v>0</v>
      </c>
      <c r="V24" s="598">
        <v>0</v>
      </c>
      <c r="W24" s="598">
        <v>0.39146802822712906</v>
      </c>
      <c r="X24" s="598">
        <v>0</v>
      </c>
      <c r="Y24" s="598">
        <v>0</v>
      </c>
      <c r="Z24" s="598">
        <v>0</v>
      </c>
      <c r="AA24" s="598">
        <v>0</v>
      </c>
      <c r="AB24" s="598">
        <v>0</v>
      </c>
      <c r="AC24" s="598">
        <v>0</v>
      </c>
      <c r="AD24" s="598">
        <v>0</v>
      </c>
      <c r="AE24" s="598">
        <v>0</v>
      </c>
      <c r="AF24" s="598">
        <v>6.9771522519454466E-3</v>
      </c>
      <c r="AG24" s="598">
        <v>0</v>
      </c>
      <c r="AH24" s="598">
        <v>6.1745905924801862E-3</v>
      </c>
      <c r="AI24" s="598">
        <v>9.1590093416281921E-5</v>
      </c>
      <c r="AJ24" s="598">
        <v>0</v>
      </c>
      <c r="AK24" s="598">
        <v>0</v>
      </c>
      <c r="AL24" s="598">
        <v>3.3293597559246164E-2</v>
      </c>
      <c r="AM24" s="598">
        <v>3.0310652809609886E-5</v>
      </c>
      <c r="AN24" s="598">
        <v>0</v>
      </c>
      <c r="AO24" s="599">
        <v>0</v>
      </c>
      <c r="AP24" s="3"/>
      <c r="AQ24" s="3"/>
      <c r="AR24" s="3"/>
      <c r="AS24" s="3"/>
      <c r="AT24" s="3"/>
      <c r="AU24" s="3"/>
      <c r="AV24" s="3"/>
      <c r="AW24" s="3"/>
      <c r="AX24" s="3"/>
      <c r="AY24" s="3"/>
      <c r="AZ24" s="3"/>
      <c r="BA24" s="3"/>
      <c r="BB24" s="3"/>
      <c r="BC24" s="816">
        <v>7.9876678456289707E-2</v>
      </c>
      <c r="BD24" s="598">
        <v>3.9028736216072585E-2</v>
      </c>
      <c r="BE24" s="598">
        <v>5.2661750981940501E-2</v>
      </c>
      <c r="BF24" s="598">
        <v>3.8174213967111771E-2</v>
      </c>
      <c r="BG24" s="598">
        <v>7.7250262917316806E-2</v>
      </c>
      <c r="BH24" s="598">
        <v>1.2668471269439504E-2</v>
      </c>
      <c r="BI24" s="598">
        <v>1.1805644985190452E-2</v>
      </c>
      <c r="BJ24" s="598">
        <v>2.8616670850502367E-2</v>
      </c>
      <c r="BK24" s="598">
        <v>8.1567328572458159E-2</v>
      </c>
      <c r="BL24" s="598">
        <v>2.0776466018228166E-2</v>
      </c>
      <c r="BM24" s="598">
        <v>2.6899567009754766E-2</v>
      </c>
      <c r="BN24" s="598">
        <v>8.204390068369917E-2</v>
      </c>
      <c r="BO24" s="598">
        <v>2.4361144138815957E-2</v>
      </c>
      <c r="BP24" s="598">
        <v>4.0391843473373615E-2</v>
      </c>
      <c r="BQ24" s="598">
        <v>1.0689894725591835E-2</v>
      </c>
      <c r="BR24" s="598">
        <v>3.1369712949113281E-3</v>
      </c>
      <c r="BS24" s="598">
        <v>9.1233748216622418E-3</v>
      </c>
      <c r="BT24" s="598">
        <v>1.9610181740957913E-3</v>
      </c>
      <c r="BU24" s="598">
        <v>9.556641503313458E-3</v>
      </c>
      <c r="BV24" s="598">
        <v>6.3031777459544386E-2</v>
      </c>
      <c r="BW24" s="598">
        <v>0.34287710949441452</v>
      </c>
      <c r="BX24" s="598">
        <v>3.63095488175764E-3</v>
      </c>
      <c r="BY24" s="598">
        <v>0</v>
      </c>
      <c r="BZ24" s="598">
        <v>0.13125523145548362</v>
      </c>
      <c r="CA24" s="598">
        <v>0.18734540566148827</v>
      </c>
      <c r="CB24" s="598">
        <v>3.0943996166320792E-2</v>
      </c>
      <c r="CC24" s="598">
        <v>1.7993869445903879E-2</v>
      </c>
      <c r="CD24" s="598">
        <v>0.28626614999360367</v>
      </c>
      <c r="CE24" s="598">
        <v>1.2437266591293895E-2</v>
      </c>
      <c r="CF24" s="598">
        <v>0</v>
      </c>
      <c r="CG24" s="598">
        <v>3.453213872723683E-2</v>
      </c>
      <c r="CH24" s="598">
        <v>4.8451338123934366E-2</v>
      </c>
      <c r="CI24" s="598">
        <v>2.4965739770119798E-2</v>
      </c>
      <c r="CJ24" s="598">
        <v>0.11665227396683539</v>
      </c>
      <c r="CK24" s="598">
        <v>0.10743592939874419</v>
      </c>
      <c r="CL24" s="598">
        <v>6.9224683544303792E-2</v>
      </c>
      <c r="CM24" s="599">
        <v>0</v>
      </c>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row>
    <row r="25" spans="1:256" ht="18" customHeight="1">
      <c r="A25" s="3"/>
      <c r="B25" s="595" t="s">
        <v>61</v>
      </c>
      <c r="C25" s="596" t="s">
        <v>0</v>
      </c>
      <c r="D25" s="600"/>
      <c r="E25" s="598">
        <v>2.1430092680427386E-3</v>
      </c>
      <c r="F25" s="598">
        <v>5.5740160411167318E-3</v>
      </c>
      <c r="G25" s="598">
        <v>8.543107972326755E-3</v>
      </c>
      <c r="H25" s="598">
        <v>8.476798526960606E-3</v>
      </c>
      <c r="I25" s="598">
        <v>1.2059921880745641E-2</v>
      </c>
      <c r="J25" s="598">
        <v>2.6657380398083675E-3</v>
      </c>
      <c r="K25" s="598">
        <v>1.1325565869897383E-2</v>
      </c>
      <c r="L25" s="598">
        <v>2.2611381811319725E-3</v>
      </c>
      <c r="M25" s="598">
        <v>4.090234919781709E-3</v>
      </c>
      <c r="N25" s="598">
        <v>3.1594705661338834E-3</v>
      </c>
      <c r="O25" s="598">
        <v>2.0667939188175985E-2</v>
      </c>
      <c r="P25" s="598">
        <v>3.7376902116886437E-3</v>
      </c>
      <c r="Q25" s="598">
        <v>2.3453818468666225E-3</v>
      </c>
      <c r="R25" s="598">
        <v>3.2283997735657582E-3</v>
      </c>
      <c r="S25" s="598">
        <v>6.0500614990117024E-3</v>
      </c>
      <c r="T25" s="598">
        <v>4.7345133901787149E-3</v>
      </c>
      <c r="U25" s="598">
        <v>2.9824046751602503E-3</v>
      </c>
      <c r="V25" s="598">
        <v>4.4087303306933646E-3</v>
      </c>
      <c r="W25" s="598">
        <v>1.3757965092169267E-3</v>
      </c>
      <c r="X25" s="598">
        <v>5.2145223891111488E-2</v>
      </c>
      <c r="Y25" s="598">
        <v>3.1903913959791838E-3</v>
      </c>
      <c r="Z25" s="598">
        <v>7.8643043046795983E-3</v>
      </c>
      <c r="AA25" s="598">
        <v>3.0552623362721343E-3</v>
      </c>
      <c r="AB25" s="598">
        <v>3.8902999710638845E-3</v>
      </c>
      <c r="AC25" s="598">
        <v>6.4474272159811708E-3</v>
      </c>
      <c r="AD25" s="598">
        <v>1.5685438096731986E-2</v>
      </c>
      <c r="AE25" s="598">
        <v>6.1789429284809551E-5</v>
      </c>
      <c r="AF25" s="598">
        <v>3.0385222549942949E-3</v>
      </c>
      <c r="AG25" s="598">
        <v>1.3415172872595499E-2</v>
      </c>
      <c r="AH25" s="598">
        <v>9.732558815020451E-3</v>
      </c>
      <c r="AI25" s="598">
        <v>1.6427356395112933E-2</v>
      </c>
      <c r="AJ25" s="598">
        <v>5.3338000405885738E-3</v>
      </c>
      <c r="AK25" s="598">
        <v>4.7311140494907075E-2</v>
      </c>
      <c r="AL25" s="598">
        <v>7.4210789786882149E-3</v>
      </c>
      <c r="AM25" s="598">
        <v>6.1541535513832957E-3</v>
      </c>
      <c r="AN25" s="598">
        <v>0.13992277645579854</v>
      </c>
      <c r="AO25" s="599">
        <v>1.8068792942687113E-3</v>
      </c>
      <c r="AP25" s="3"/>
      <c r="AQ25" s="3"/>
      <c r="AR25" s="3"/>
      <c r="AS25" s="3"/>
      <c r="AT25" s="3"/>
      <c r="AU25" s="3"/>
      <c r="AV25" s="3"/>
      <c r="AW25" s="3"/>
      <c r="AX25" s="3"/>
      <c r="AY25" s="3"/>
      <c r="AZ25" s="3"/>
      <c r="BA25" s="3"/>
      <c r="BB25" s="3"/>
      <c r="BC25" s="816">
        <v>1.6113180381232589E-3</v>
      </c>
      <c r="BD25" s="598">
        <v>1.2996553529701384E-2</v>
      </c>
      <c r="BE25" s="598">
        <v>1.5047020336167201E-2</v>
      </c>
      <c r="BF25" s="598">
        <v>6.56109951311903E-2</v>
      </c>
      <c r="BG25" s="598">
        <v>3.9783342383646197E-2</v>
      </c>
      <c r="BH25" s="598">
        <v>6.7095533563747191E-4</v>
      </c>
      <c r="BI25" s="598">
        <v>1.2205978689928947E-3</v>
      </c>
      <c r="BJ25" s="598">
        <v>1.2215524683610181E-2</v>
      </c>
      <c r="BK25" s="598">
        <v>1.7789044555649908E-2</v>
      </c>
      <c r="BL25" s="598">
        <v>3.849851752097593E-3</v>
      </c>
      <c r="BM25" s="598">
        <v>5.2596596781195855E-3</v>
      </c>
      <c r="BN25" s="598">
        <v>3.8859473260336883E-2</v>
      </c>
      <c r="BO25" s="598">
        <v>1.0915855413007753E-2</v>
      </c>
      <c r="BP25" s="598">
        <v>9.0521437604126932E-3</v>
      </c>
      <c r="BQ25" s="598">
        <v>5.3043338855341205E-3</v>
      </c>
      <c r="BR25" s="598">
        <v>2.5435353172797615E-3</v>
      </c>
      <c r="BS25" s="598">
        <v>4.5547060582030001E-3</v>
      </c>
      <c r="BT25" s="598">
        <v>3.1981981813566057E-3</v>
      </c>
      <c r="BU25" s="598">
        <v>1.8279460912737286E-3</v>
      </c>
      <c r="BV25" s="598">
        <v>2.8101890418201814E-2</v>
      </c>
      <c r="BW25" s="598">
        <v>1.5259499440240956E-2</v>
      </c>
      <c r="BX25" s="598">
        <v>2.9945356690568649E-4</v>
      </c>
      <c r="BY25" s="598">
        <v>0</v>
      </c>
      <c r="BZ25" s="598">
        <v>7.9443955880950622E-3</v>
      </c>
      <c r="CA25" s="598">
        <v>1.0646837893643754E-2</v>
      </c>
      <c r="CB25" s="598">
        <v>1.2625505837730642E-2</v>
      </c>
      <c r="CC25" s="598">
        <v>1.7125344096571456E-2</v>
      </c>
      <c r="CD25" s="598">
        <v>8.3163400375241888E-3</v>
      </c>
      <c r="CE25" s="598">
        <v>5.3348663474489947E-3</v>
      </c>
      <c r="CF25" s="598">
        <v>0</v>
      </c>
      <c r="CG25" s="598">
        <v>1.7867571709270731E-2</v>
      </c>
      <c r="CH25" s="598">
        <v>1.1301006144552294E-2</v>
      </c>
      <c r="CI25" s="598">
        <v>2.4054774120126003E-3</v>
      </c>
      <c r="CJ25" s="598">
        <v>2.6867781722148331E-2</v>
      </c>
      <c r="CK25" s="598">
        <v>2.4084497168187613E-2</v>
      </c>
      <c r="CL25" s="598">
        <v>8.915699718706048E-2</v>
      </c>
      <c r="CM25" s="599">
        <v>0</v>
      </c>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row>
    <row r="26" spans="1:256" ht="18" customHeight="1">
      <c r="A26" s="3"/>
      <c r="B26" s="595" t="s">
        <v>39</v>
      </c>
      <c r="C26" s="596" t="s">
        <v>28</v>
      </c>
      <c r="D26" s="600"/>
      <c r="E26" s="598">
        <v>3.0259864565361197E-3</v>
      </c>
      <c r="F26" s="598">
        <v>3.5247454377649919E-3</v>
      </c>
      <c r="G26" s="598">
        <v>4.6817681208537789E-4</v>
      </c>
      <c r="H26" s="598">
        <v>2.5452855807840849E-3</v>
      </c>
      <c r="I26" s="598">
        <v>1.9487584172877498E-3</v>
      </c>
      <c r="J26" s="598">
        <v>2.0275025142054348E-3</v>
      </c>
      <c r="K26" s="598">
        <v>1.6860719911509893E-3</v>
      </c>
      <c r="L26" s="598">
        <v>3.3022356939786824E-3</v>
      </c>
      <c r="M26" s="598">
        <v>5.5068773386024476E-3</v>
      </c>
      <c r="N26" s="598">
        <v>3.2188864961446234E-3</v>
      </c>
      <c r="O26" s="598">
        <v>2.6130839448729329E-3</v>
      </c>
      <c r="P26" s="598">
        <v>2.839187374242695E-3</v>
      </c>
      <c r="Q26" s="598">
        <v>1.6896836961297177E-3</v>
      </c>
      <c r="R26" s="598">
        <v>1.5053705912144665E-3</v>
      </c>
      <c r="S26" s="598">
        <v>1.7298123464973302E-3</v>
      </c>
      <c r="T26" s="598">
        <v>4.0830464319838861E-3</v>
      </c>
      <c r="U26" s="598">
        <v>1.5872711075728904E-3</v>
      </c>
      <c r="V26" s="598">
        <v>2.2062251975830398E-3</v>
      </c>
      <c r="W26" s="598">
        <v>6.1439438833711701E-4</v>
      </c>
      <c r="X26" s="598">
        <v>1.4243717291659284E-3</v>
      </c>
      <c r="Y26" s="598">
        <v>5.6744323694071449E-4</v>
      </c>
      <c r="Z26" s="598">
        <v>1.1761438727423726E-2</v>
      </c>
      <c r="AA26" s="598">
        <v>2.4546170886546443E-2</v>
      </c>
      <c r="AB26" s="598">
        <v>2.8421695656367552E-3</v>
      </c>
      <c r="AC26" s="598">
        <v>2.9507060860486075E-3</v>
      </c>
      <c r="AD26" s="598">
        <v>2.3973930917255575E-3</v>
      </c>
      <c r="AE26" s="598">
        <v>9.0948315186338141E-3</v>
      </c>
      <c r="AF26" s="598">
        <v>8.1342865267687858E-3</v>
      </c>
      <c r="AG26" s="598">
        <v>3.2262922453228943E-3</v>
      </c>
      <c r="AH26" s="598">
        <v>8.791212962420112E-3</v>
      </c>
      <c r="AI26" s="598">
        <v>7.6037937235750351E-3</v>
      </c>
      <c r="AJ26" s="598">
        <v>2.50217172448116E-3</v>
      </c>
      <c r="AK26" s="598">
        <v>1.6564711352639457E-3</v>
      </c>
      <c r="AL26" s="598">
        <v>1.1931931847000471E-3</v>
      </c>
      <c r="AM26" s="598">
        <v>2.0453052210406752E-3</v>
      </c>
      <c r="AN26" s="598">
        <v>0</v>
      </c>
      <c r="AO26" s="599">
        <v>0</v>
      </c>
      <c r="AP26" s="3"/>
      <c r="AQ26" s="3"/>
      <c r="AR26" s="3"/>
      <c r="AS26" s="3"/>
      <c r="AT26" s="3"/>
      <c r="AU26" s="3"/>
      <c r="AV26" s="3"/>
      <c r="AW26" s="3"/>
      <c r="AX26" s="3"/>
      <c r="AY26" s="3"/>
      <c r="AZ26" s="3"/>
      <c r="BA26" s="3"/>
      <c r="BB26" s="3"/>
      <c r="BC26" s="816">
        <v>0.20215155403925006</v>
      </c>
      <c r="BD26" s="598">
        <v>0.4995428151644693</v>
      </c>
      <c r="BE26" s="598">
        <v>0.1704397452595092</v>
      </c>
      <c r="BF26" s="598">
        <v>0.13433760601014599</v>
      </c>
      <c r="BG26" s="598">
        <v>0.1709643051078133</v>
      </c>
      <c r="BH26" s="598">
        <v>6.7895663892881528E-2</v>
      </c>
      <c r="BI26" s="598">
        <v>8.8865683842755644E-2</v>
      </c>
      <c r="BJ26" s="598">
        <v>9.7906347388980394E-2</v>
      </c>
      <c r="BK26" s="598">
        <v>0.10514556809315355</v>
      </c>
      <c r="BL26" s="598">
        <v>7.8510541759649013E-2</v>
      </c>
      <c r="BM26" s="598">
        <v>0.22181433286077076</v>
      </c>
      <c r="BN26" s="598">
        <v>0.23099778954402919</v>
      </c>
      <c r="BO26" s="598">
        <v>7.9404287075673582E-2</v>
      </c>
      <c r="BP26" s="598">
        <v>6.5692180694112687E-2</v>
      </c>
      <c r="BQ26" s="598">
        <v>4.2093197242558646E-2</v>
      </c>
      <c r="BR26" s="598">
        <v>4.6653608184145955E-2</v>
      </c>
      <c r="BS26" s="598">
        <v>0.10066000633692007</v>
      </c>
      <c r="BT26" s="598">
        <v>2.3338172630168422E-2</v>
      </c>
      <c r="BU26" s="598">
        <v>5.0001268859708091E-2</v>
      </c>
      <c r="BV26" s="598">
        <v>0.21407274943273077</v>
      </c>
      <c r="BW26" s="598">
        <v>0.1226327218153523</v>
      </c>
      <c r="BX26" s="598">
        <v>0.26344561520238086</v>
      </c>
      <c r="BY26" s="598">
        <v>0</v>
      </c>
      <c r="BZ26" s="598">
        <v>0.1747364405971541</v>
      </c>
      <c r="CA26" s="598">
        <v>0.29768895470491308</v>
      </c>
      <c r="CB26" s="598">
        <v>7.7720490265229578E-2</v>
      </c>
      <c r="CC26" s="598">
        <v>0.86120569759215138</v>
      </c>
      <c r="CD26" s="598">
        <v>0.43191351081153811</v>
      </c>
      <c r="CE26" s="598">
        <v>0.17943154606738418</v>
      </c>
      <c r="CF26" s="598">
        <v>0</v>
      </c>
      <c r="CG26" s="598">
        <v>0.26834788985305591</v>
      </c>
      <c r="CH26" s="598">
        <v>0.50933812196211503</v>
      </c>
      <c r="CI26" s="598">
        <v>0.80988542956651233</v>
      </c>
      <c r="CJ26" s="598">
        <v>7.6425953745610425E-2</v>
      </c>
      <c r="CK26" s="598">
        <v>0.27700283070119808</v>
      </c>
      <c r="CL26" s="598">
        <v>0</v>
      </c>
      <c r="CM26" s="599">
        <v>0.84950924810859352</v>
      </c>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row>
    <row r="27" spans="1:256" ht="18" customHeight="1">
      <c r="A27" s="3"/>
      <c r="B27" s="595" t="s">
        <v>62</v>
      </c>
      <c r="C27" s="596" t="s">
        <v>29</v>
      </c>
      <c r="D27" s="600"/>
      <c r="E27" s="598">
        <v>8.7559861747685316E-3</v>
      </c>
      <c r="F27" s="598">
        <v>2.311577240580763E-2</v>
      </c>
      <c r="G27" s="598">
        <v>1.4587574594938998E-2</v>
      </c>
      <c r="H27" s="598">
        <v>3.4684668494457914E-2</v>
      </c>
      <c r="I27" s="598">
        <v>1.8052102447071235E-2</v>
      </c>
      <c r="J27" s="598">
        <v>3.6236635751665948E-2</v>
      </c>
      <c r="K27" s="598">
        <v>1.17973083517649E-2</v>
      </c>
      <c r="L27" s="598">
        <v>3.4348574159301357E-2</v>
      </c>
      <c r="M27" s="598">
        <v>4.9076253511419241E-2</v>
      </c>
      <c r="N27" s="598">
        <v>4.9149617675447455E-2</v>
      </c>
      <c r="O27" s="598">
        <v>2.9165696554646507E-2</v>
      </c>
      <c r="P27" s="598">
        <v>2.4026747078317492E-2</v>
      </c>
      <c r="Q27" s="598">
        <v>1.4519931164875896E-2</v>
      </c>
      <c r="R27" s="598">
        <v>1.0440316555870284E-2</v>
      </c>
      <c r="S27" s="598">
        <v>1.1128173981550893E-2</v>
      </c>
      <c r="T27" s="598">
        <v>2.6952325257843864E-2</v>
      </c>
      <c r="U27" s="598">
        <v>8.1782732766023155E-3</v>
      </c>
      <c r="V27" s="598">
        <v>1.0974469572016065E-2</v>
      </c>
      <c r="W27" s="598">
        <v>1.4671436766852494E-2</v>
      </c>
      <c r="X27" s="598">
        <v>1.6451690847173791E-2</v>
      </c>
      <c r="Y27" s="598">
        <v>3.181386328599213E-3</v>
      </c>
      <c r="Z27" s="598">
        <v>9.2661430926869792E-2</v>
      </c>
      <c r="AA27" s="598">
        <v>3.5444016592081601E-2</v>
      </c>
      <c r="AB27" s="598">
        <v>7.3761373500948468E-2</v>
      </c>
      <c r="AC27" s="598">
        <v>2.6345921132736864E-2</v>
      </c>
      <c r="AD27" s="598">
        <v>4.952437883360505E-3</v>
      </c>
      <c r="AE27" s="598">
        <v>3.5529176871322609E-3</v>
      </c>
      <c r="AF27" s="598">
        <v>1.200495090100742E-2</v>
      </c>
      <c r="AG27" s="598">
        <v>7.2691156816101915E-3</v>
      </c>
      <c r="AH27" s="598">
        <v>1.3157188702507155E-2</v>
      </c>
      <c r="AI27" s="598">
        <v>2.9593649723979952E-2</v>
      </c>
      <c r="AJ27" s="598">
        <v>1.4437999157844945E-2</v>
      </c>
      <c r="AK27" s="598">
        <v>4.6134174161956377E-3</v>
      </c>
      <c r="AL27" s="598">
        <v>5.2827315261085696E-3</v>
      </c>
      <c r="AM27" s="598">
        <v>3.4940048545446162E-2</v>
      </c>
      <c r="AN27" s="598">
        <v>0</v>
      </c>
      <c r="AO27" s="599">
        <v>4.9372976715892558E-3</v>
      </c>
      <c r="AP27" s="3"/>
      <c r="AQ27" s="3"/>
      <c r="AR27" s="3"/>
      <c r="AS27" s="3"/>
      <c r="AT27" s="3"/>
      <c r="AU27" s="3"/>
      <c r="AV27" s="3"/>
      <c r="AW27" s="3"/>
      <c r="AX27" s="3"/>
      <c r="AY27" s="3"/>
      <c r="AZ27" s="3"/>
      <c r="BA27" s="3"/>
      <c r="BB27" s="3"/>
      <c r="BC27" s="816">
        <v>0</v>
      </c>
      <c r="BD27" s="598">
        <v>0</v>
      </c>
      <c r="BE27" s="598">
        <v>0</v>
      </c>
      <c r="BF27" s="598">
        <v>0</v>
      </c>
      <c r="BG27" s="598">
        <v>0</v>
      </c>
      <c r="BH27" s="598">
        <v>0</v>
      </c>
      <c r="BI27" s="598">
        <v>0</v>
      </c>
      <c r="BJ27" s="598">
        <v>0</v>
      </c>
      <c r="BK27" s="598">
        <v>0</v>
      </c>
      <c r="BL27" s="598">
        <v>0</v>
      </c>
      <c r="BM27" s="598">
        <v>0</v>
      </c>
      <c r="BN27" s="598">
        <v>0</v>
      </c>
      <c r="BO27" s="598">
        <v>0</v>
      </c>
      <c r="BP27" s="598">
        <v>0</v>
      </c>
      <c r="BQ27" s="598">
        <v>0</v>
      </c>
      <c r="BR27" s="598">
        <v>0</v>
      </c>
      <c r="BS27" s="598">
        <v>0</v>
      </c>
      <c r="BT27" s="598">
        <v>0</v>
      </c>
      <c r="BU27" s="598">
        <v>0</v>
      </c>
      <c r="BV27" s="598">
        <v>0</v>
      </c>
      <c r="BW27" s="598">
        <v>0</v>
      </c>
      <c r="BX27" s="598">
        <v>0</v>
      </c>
      <c r="BY27" s="598">
        <v>0</v>
      </c>
      <c r="BZ27" s="598">
        <v>0</v>
      </c>
      <c r="CA27" s="598">
        <v>0</v>
      </c>
      <c r="CB27" s="598">
        <v>0</v>
      </c>
      <c r="CC27" s="598">
        <v>0</v>
      </c>
      <c r="CD27" s="598">
        <v>0</v>
      </c>
      <c r="CE27" s="598">
        <v>0</v>
      </c>
      <c r="CF27" s="598">
        <v>0</v>
      </c>
      <c r="CG27" s="598">
        <v>0</v>
      </c>
      <c r="CH27" s="598">
        <v>0</v>
      </c>
      <c r="CI27" s="598">
        <v>0</v>
      </c>
      <c r="CJ27" s="598">
        <v>0</v>
      </c>
      <c r="CK27" s="598">
        <v>0</v>
      </c>
      <c r="CL27" s="598">
        <v>0</v>
      </c>
      <c r="CM27" s="599">
        <v>0</v>
      </c>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row>
    <row r="28" spans="1:256" ht="18" customHeight="1">
      <c r="A28" s="3"/>
      <c r="B28" s="595" t="s">
        <v>63</v>
      </c>
      <c r="C28" s="596" t="s">
        <v>64</v>
      </c>
      <c r="D28" s="600"/>
      <c r="E28" s="598">
        <v>2.8575855403863279E-4</v>
      </c>
      <c r="F28" s="598">
        <v>1.8853289550836007E-3</v>
      </c>
      <c r="G28" s="598">
        <v>1.9462750700076951E-3</v>
      </c>
      <c r="H28" s="598">
        <v>1.6634005359741529E-3</v>
      </c>
      <c r="I28" s="598">
        <v>8.4311800547097894E-4</v>
      </c>
      <c r="J28" s="598">
        <v>2.7234031667011166E-3</v>
      </c>
      <c r="K28" s="598">
        <v>1.7070911090726418E-3</v>
      </c>
      <c r="L28" s="598">
        <v>1.0342990013743607E-3</v>
      </c>
      <c r="M28" s="598">
        <v>1.0659209912884174E-3</v>
      </c>
      <c r="N28" s="598">
        <v>4.8467098979563248E-4</v>
      </c>
      <c r="O28" s="598">
        <v>5.7335276140772426E-4</v>
      </c>
      <c r="P28" s="598">
        <v>6.4496542768604484E-4</v>
      </c>
      <c r="Q28" s="598">
        <v>7.4186361285297306E-4</v>
      </c>
      <c r="R28" s="598">
        <v>6.0920086122653297E-4</v>
      </c>
      <c r="S28" s="598">
        <v>6.1656677696934545E-4</v>
      </c>
      <c r="T28" s="598">
        <v>1.5518735974824863E-3</v>
      </c>
      <c r="U28" s="598">
        <v>5.148343436119485E-4</v>
      </c>
      <c r="V28" s="598">
        <v>5.9763534309649805E-4</v>
      </c>
      <c r="W28" s="598">
        <v>3.3827015495265677E-4</v>
      </c>
      <c r="X28" s="598">
        <v>8.9618963653055497E-4</v>
      </c>
      <c r="Y28" s="598">
        <v>6.9094170279952228E-4</v>
      </c>
      <c r="Z28" s="598">
        <v>3.6373254612278525E-4</v>
      </c>
      <c r="AA28" s="598">
        <v>7.5311101529861299E-2</v>
      </c>
      <c r="AB28" s="598">
        <v>9.0409285277947473E-3</v>
      </c>
      <c r="AC28" s="598">
        <v>2.6118801122971889E-3</v>
      </c>
      <c r="AD28" s="598">
        <v>1.2322201831998329E-3</v>
      </c>
      <c r="AE28" s="598">
        <v>3.4900132347701833E-4</v>
      </c>
      <c r="AF28" s="598">
        <v>4.1953677696699616E-3</v>
      </c>
      <c r="AG28" s="598">
        <v>2.8402253351329679E-3</v>
      </c>
      <c r="AH28" s="598">
        <v>4.3557189450829231E-3</v>
      </c>
      <c r="AI28" s="598">
        <v>1.120012343595219E-2</v>
      </c>
      <c r="AJ28" s="598">
        <v>5.0330066455993765E-3</v>
      </c>
      <c r="AK28" s="598">
        <v>2.2522195260167681E-3</v>
      </c>
      <c r="AL28" s="598">
        <v>7.6040717986369474E-4</v>
      </c>
      <c r="AM28" s="598">
        <v>8.5400729268577322E-3</v>
      </c>
      <c r="AN28" s="598">
        <v>0</v>
      </c>
      <c r="AO28" s="599">
        <v>1.5042270124787022E-3</v>
      </c>
      <c r="AP28" s="3"/>
      <c r="AQ28" s="3"/>
      <c r="AR28" s="3"/>
      <c r="AS28" s="3"/>
      <c r="AT28" s="3"/>
      <c r="AU28" s="3"/>
      <c r="AV28" s="3"/>
      <c r="AW28" s="3"/>
      <c r="AX28" s="3"/>
      <c r="AY28" s="3"/>
      <c r="AZ28" s="3"/>
      <c r="BA28" s="3"/>
      <c r="BB28" s="3"/>
      <c r="BC28" s="816">
        <v>0</v>
      </c>
      <c r="BD28" s="598">
        <v>0</v>
      </c>
      <c r="BE28" s="598">
        <v>0</v>
      </c>
      <c r="BF28" s="598">
        <v>0</v>
      </c>
      <c r="BG28" s="598">
        <v>0</v>
      </c>
      <c r="BH28" s="598">
        <v>0</v>
      </c>
      <c r="BI28" s="598">
        <v>0</v>
      </c>
      <c r="BJ28" s="598">
        <v>0</v>
      </c>
      <c r="BK28" s="598">
        <v>0</v>
      </c>
      <c r="BL28" s="598">
        <v>0</v>
      </c>
      <c r="BM28" s="598">
        <v>0</v>
      </c>
      <c r="BN28" s="598">
        <v>0</v>
      </c>
      <c r="BO28" s="598">
        <v>0</v>
      </c>
      <c r="BP28" s="598">
        <v>0</v>
      </c>
      <c r="BQ28" s="598">
        <v>0</v>
      </c>
      <c r="BR28" s="598">
        <v>0</v>
      </c>
      <c r="BS28" s="598">
        <v>0</v>
      </c>
      <c r="BT28" s="598">
        <v>0</v>
      </c>
      <c r="BU28" s="598">
        <v>0</v>
      </c>
      <c r="BV28" s="598">
        <v>0</v>
      </c>
      <c r="BW28" s="598">
        <v>0</v>
      </c>
      <c r="BX28" s="598">
        <v>0</v>
      </c>
      <c r="BY28" s="598">
        <v>0</v>
      </c>
      <c r="BZ28" s="598">
        <v>0</v>
      </c>
      <c r="CA28" s="598">
        <v>0</v>
      </c>
      <c r="CB28" s="598">
        <v>0</v>
      </c>
      <c r="CC28" s="598">
        <v>0</v>
      </c>
      <c r="CD28" s="598">
        <v>0</v>
      </c>
      <c r="CE28" s="598">
        <v>0</v>
      </c>
      <c r="CF28" s="598">
        <v>0</v>
      </c>
      <c r="CG28" s="598">
        <v>0</v>
      </c>
      <c r="CH28" s="598">
        <v>0</v>
      </c>
      <c r="CI28" s="598">
        <v>0</v>
      </c>
      <c r="CJ28" s="598">
        <v>0</v>
      </c>
      <c r="CK28" s="598">
        <v>0</v>
      </c>
      <c r="CL28" s="598">
        <v>0</v>
      </c>
      <c r="CM28" s="599">
        <v>0</v>
      </c>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row>
    <row r="29" spans="1:256" ht="18" customHeight="1">
      <c r="A29" s="3"/>
      <c r="B29" s="595" t="s">
        <v>65</v>
      </c>
      <c r="C29" s="596" t="s">
        <v>84</v>
      </c>
      <c r="D29" s="600"/>
      <c r="E29" s="598">
        <v>1.4829161241825906E-4</v>
      </c>
      <c r="F29" s="598">
        <v>1.9672997792176705E-3</v>
      </c>
      <c r="G29" s="598">
        <v>8.4500557571492519E-4</v>
      </c>
      <c r="H29" s="598">
        <v>1.057376051452782E-4</v>
      </c>
      <c r="I29" s="598">
        <v>3.3295815620528201E-4</v>
      </c>
      <c r="J29" s="598">
        <v>3.4131907551201972E-3</v>
      </c>
      <c r="K29" s="598">
        <v>1.2178027817093961E-4</v>
      </c>
      <c r="L29" s="598">
        <v>6.0546297462099141E-5</v>
      </c>
      <c r="M29" s="598">
        <v>2.9438987575473893E-3</v>
      </c>
      <c r="N29" s="598">
        <v>1.2933127997197783E-5</v>
      </c>
      <c r="O29" s="598">
        <v>4.7364485616646754E-4</v>
      </c>
      <c r="P29" s="598">
        <v>6.8536027210378897E-5</v>
      </c>
      <c r="Q29" s="598">
        <v>5.1699277269640618E-4</v>
      </c>
      <c r="R29" s="598">
        <v>2.3103425874858533E-5</v>
      </c>
      <c r="S29" s="598">
        <v>1.6270512170024393E-4</v>
      </c>
      <c r="T29" s="598">
        <v>7.5886051888295611E-4</v>
      </c>
      <c r="U29" s="598">
        <v>2.2676957371602291E-4</v>
      </c>
      <c r="V29" s="598">
        <v>3.676165202506882E-4</v>
      </c>
      <c r="W29" s="598">
        <v>2.27468319161407E-4</v>
      </c>
      <c r="X29" s="598">
        <v>2.6094274188807475E-4</v>
      </c>
      <c r="Y29" s="598">
        <v>1.6601247410944968E-3</v>
      </c>
      <c r="Z29" s="598">
        <v>1.1296041805055444E-2</v>
      </c>
      <c r="AA29" s="598">
        <v>1.6577214135977763E-3</v>
      </c>
      <c r="AB29" s="598">
        <v>0</v>
      </c>
      <c r="AC29" s="598">
        <v>1.3492782620935432E-3</v>
      </c>
      <c r="AD29" s="598">
        <v>3.1276647591219281E-3</v>
      </c>
      <c r="AE29" s="598">
        <v>1.0813819365598243E-5</v>
      </c>
      <c r="AF29" s="598">
        <v>5.3907710333703203E-3</v>
      </c>
      <c r="AG29" s="598">
        <v>4.9819491931605746E-3</v>
      </c>
      <c r="AH29" s="598">
        <v>2.9352668014012498E-2</v>
      </c>
      <c r="AI29" s="598">
        <v>6.8726767014550289E-3</v>
      </c>
      <c r="AJ29" s="598">
        <v>3.7519673792921877E-3</v>
      </c>
      <c r="AK29" s="598">
        <v>3.632612138736723E-5</v>
      </c>
      <c r="AL29" s="598">
        <v>3.2572810577431222E-4</v>
      </c>
      <c r="AM29" s="598">
        <v>1.7118523694750951E-2</v>
      </c>
      <c r="AN29" s="598">
        <v>0</v>
      </c>
      <c r="AO29" s="599">
        <v>1.5620471498953011E-2</v>
      </c>
      <c r="AP29" s="3"/>
      <c r="AQ29" s="3"/>
      <c r="AR29" s="3"/>
      <c r="AS29" s="3"/>
      <c r="AT29" s="3"/>
      <c r="AU29" s="3"/>
      <c r="AV29" s="3"/>
      <c r="AW29" s="3"/>
      <c r="AX29" s="3"/>
      <c r="AY29" s="3"/>
      <c r="AZ29" s="3"/>
      <c r="BA29" s="3"/>
      <c r="BB29" s="3"/>
      <c r="BC29" s="816">
        <v>0</v>
      </c>
      <c r="BD29" s="598">
        <v>0</v>
      </c>
      <c r="BE29" s="598">
        <v>0</v>
      </c>
      <c r="BF29" s="598">
        <v>0</v>
      </c>
      <c r="BG29" s="598">
        <v>0</v>
      </c>
      <c r="BH29" s="598">
        <v>0</v>
      </c>
      <c r="BI29" s="598">
        <v>0</v>
      </c>
      <c r="BJ29" s="598">
        <v>0</v>
      </c>
      <c r="BK29" s="598">
        <v>0</v>
      </c>
      <c r="BL29" s="598">
        <v>0</v>
      </c>
      <c r="BM29" s="598">
        <v>0</v>
      </c>
      <c r="BN29" s="598">
        <v>0</v>
      </c>
      <c r="BO29" s="598">
        <v>0</v>
      </c>
      <c r="BP29" s="598">
        <v>0</v>
      </c>
      <c r="BQ29" s="598">
        <v>0</v>
      </c>
      <c r="BR29" s="598">
        <v>0</v>
      </c>
      <c r="BS29" s="598">
        <v>0</v>
      </c>
      <c r="BT29" s="598">
        <v>0</v>
      </c>
      <c r="BU29" s="598">
        <v>0</v>
      </c>
      <c r="BV29" s="598">
        <v>0</v>
      </c>
      <c r="BW29" s="598">
        <v>0</v>
      </c>
      <c r="BX29" s="598">
        <v>0</v>
      </c>
      <c r="BY29" s="598">
        <v>0</v>
      </c>
      <c r="BZ29" s="598">
        <v>0</v>
      </c>
      <c r="CA29" s="598">
        <v>0</v>
      </c>
      <c r="CB29" s="598">
        <v>0</v>
      </c>
      <c r="CC29" s="598">
        <v>0</v>
      </c>
      <c r="CD29" s="598">
        <v>0</v>
      </c>
      <c r="CE29" s="598">
        <v>0</v>
      </c>
      <c r="CF29" s="598">
        <v>0</v>
      </c>
      <c r="CG29" s="598">
        <v>0</v>
      </c>
      <c r="CH29" s="598">
        <v>0</v>
      </c>
      <c r="CI29" s="598">
        <v>0</v>
      </c>
      <c r="CJ29" s="598">
        <v>0</v>
      </c>
      <c r="CK29" s="598">
        <v>0</v>
      </c>
      <c r="CL29" s="598">
        <v>0</v>
      </c>
      <c r="CM29" s="599">
        <v>0</v>
      </c>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row>
    <row r="30" spans="1:256" ht="18" customHeight="1">
      <c r="A30" s="3"/>
      <c r="B30" s="595" t="s">
        <v>66</v>
      </c>
      <c r="C30" s="596" t="s">
        <v>12</v>
      </c>
      <c r="D30" s="600"/>
      <c r="E30" s="598">
        <v>7.871283132033223E-2</v>
      </c>
      <c r="F30" s="598">
        <v>2.6066722074634129E-2</v>
      </c>
      <c r="G30" s="598">
        <v>7.763768439447595E-2</v>
      </c>
      <c r="H30" s="598">
        <v>6.793998829306773E-2</v>
      </c>
      <c r="I30" s="598">
        <v>7.3028320498417343E-2</v>
      </c>
      <c r="J30" s="598">
        <v>3.8469186750601916E-2</v>
      </c>
      <c r="K30" s="598">
        <v>2.5730967157813273E-2</v>
      </c>
      <c r="L30" s="598">
        <v>6.0068669852843509E-2</v>
      </c>
      <c r="M30" s="598">
        <v>3.1992530665851879E-2</v>
      </c>
      <c r="N30" s="598">
        <v>6.5088836051968954E-2</v>
      </c>
      <c r="O30" s="598">
        <v>4.6791228346272008E-2</v>
      </c>
      <c r="P30" s="598">
        <v>3.9104947898506062E-2</v>
      </c>
      <c r="Q30" s="598">
        <v>4.4173459712625048E-2</v>
      </c>
      <c r="R30" s="598">
        <v>3.7408094400744628E-2</v>
      </c>
      <c r="S30" s="598">
        <v>4.9248271310426465E-2</v>
      </c>
      <c r="T30" s="598">
        <v>4.0082707396930109E-2</v>
      </c>
      <c r="U30" s="598">
        <v>4.5127148992557389E-2</v>
      </c>
      <c r="V30" s="598">
        <v>3.6861512699531612E-2</v>
      </c>
      <c r="W30" s="598">
        <v>5.2888815387606404E-2</v>
      </c>
      <c r="X30" s="598">
        <v>7.1766974788663243E-2</v>
      </c>
      <c r="Y30" s="598">
        <v>5.1450820165882677E-2</v>
      </c>
      <c r="Z30" s="598">
        <v>1.5489132523092024E-2</v>
      </c>
      <c r="AA30" s="598">
        <v>1.4949227635628375E-2</v>
      </c>
      <c r="AB30" s="598">
        <v>1.4712407163296144E-2</v>
      </c>
      <c r="AC30" s="598">
        <v>1.0381701997379313E-2</v>
      </c>
      <c r="AD30" s="598">
        <v>5.2396539113563484E-3</v>
      </c>
      <c r="AE30" s="598">
        <v>1.2041705470967931E-3</v>
      </c>
      <c r="AF30" s="598">
        <v>2.9843410163543759E-2</v>
      </c>
      <c r="AG30" s="598">
        <v>7.3390149086681915E-3</v>
      </c>
      <c r="AH30" s="598">
        <v>1.0845990894912134E-2</v>
      </c>
      <c r="AI30" s="598">
        <v>1.7740260338997432E-2</v>
      </c>
      <c r="AJ30" s="598">
        <v>4.8429461870505883E-2</v>
      </c>
      <c r="AK30" s="598">
        <v>3.8178753578122955E-2</v>
      </c>
      <c r="AL30" s="598">
        <v>1.9857067239202119E-2</v>
      </c>
      <c r="AM30" s="598">
        <v>7.4638282847006757E-2</v>
      </c>
      <c r="AN30" s="598">
        <v>0.2633233062452297</v>
      </c>
      <c r="AO30" s="599">
        <v>1.0945171325032721E-2</v>
      </c>
      <c r="AP30" s="3"/>
      <c r="AQ30" s="3"/>
      <c r="AR30" s="3"/>
      <c r="AS30" s="3"/>
      <c r="AT30" s="3"/>
      <c r="AU30" s="3"/>
      <c r="AV30" s="3"/>
      <c r="AW30" s="3"/>
      <c r="AX30" s="3"/>
      <c r="AY30" s="3"/>
      <c r="AZ30" s="3"/>
      <c r="BA30" s="3"/>
      <c r="BB30" s="3"/>
      <c r="BC30" s="816">
        <v>0.22860308616858119</v>
      </c>
      <c r="BD30" s="598">
        <v>9.1944950256726873E-2</v>
      </c>
      <c r="BE30" s="598">
        <v>7.1039164812175037E-2</v>
      </c>
      <c r="BF30" s="598">
        <v>0.14295923648051595</v>
      </c>
      <c r="BG30" s="598">
        <v>9.4600743729507913E-2</v>
      </c>
      <c r="BH30" s="598">
        <v>3.5816985224333908E-2</v>
      </c>
      <c r="BI30" s="598">
        <v>6.9638467869720777E-2</v>
      </c>
      <c r="BJ30" s="598">
        <v>6.9306513926050195E-2</v>
      </c>
      <c r="BK30" s="598">
        <v>8.4332667980659859E-2</v>
      </c>
      <c r="BL30" s="598">
        <v>6.6364610054423387E-2</v>
      </c>
      <c r="BM30" s="598">
        <v>4.509130446475567E-2</v>
      </c>
      <c r="BN30" s="598">
        <v>8.9180189288141795E-2</v>
      </c>
      <c r="BO30" s="598">
        <v>8.2803468898134377E-2</v>
      </c>
      <c r="BP30" s="598">
        <v>7.2961621068267132E-2</v>
      </c>
      <c r="BQ30" s="598">
        <v>3.2101747448297975E-2</v>
      </c>
      <c r="BR30" s="598">
        <v>7.4088763878529432E-2</v>
      </c>
      <c r="BS30" s="598">
        <v>3.9756118081524301E-2</v>
      </c>
      <c r="BT30" s="598">
        <v>2.5559039732957554E-2</v>
      </c>
      <c r="BU30" s="598">
        <v>4.415805168719724E-2</v>
      </c>
      <c r="BV30" s="598">
        <v>9.1702334809045313E-2</v>
      </c>
      <c r="BW30" s="598">
        <v>0.11481342520544717</v>
      </c>
      <c r="BX30" s="598">
        <v>4.2980053863058192E-2</v>
      </c>
      <c r="BY30" s="598">
        <v>7.4366160464055267E-2</v>
      </c>
      <c r="BZ30" s="598">
        <v>0.13736451192506965</v>
      </c>
      <c r="CA30" s="598">
        <v>6.693978031920593E-2</v>
      </c>
      <c r="CB30" s="598">
        <v>3.9682658172950351E-2</v>
      </c>
      <c r="CC30" s="598">
        <v>2.4090011826763194E-2</v>
      </c>
      <c r="CD30" s="598">
        <v>6.6663789220077457E-2</v>
      </c>
      <c r="CE30" s="598">
        <v>7.1054369175636081E-2</v>
      </c>
      <c r="CF30" s="598">
        <v>0</v>
      </c>
      <c r="CG30" s="598">
        <v>3.8843250256188483E-2</v>
      </c>
      <c r="CH30" s="598">
        <v>8.5520807755685269E-2</v>
      </c>
      <c r="CI30" s="598">
        <v>1.7395483194664118E-2</v>
      </c>
      <c r="CJ30" s="598">
        <v>0.15319816953563808</v>
      </c>
      <c r="CK30" s="598">
        <v>0.10017926494704582</v>
      </c>
      <c r="CL30" s="598">
        <v>0.18411568213783402</v>
      </c>
      <c r="CM30" s="599">
        <v>0</v>
      </c>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row>
    <row r="31" spans="1:256" ht="18" customHeight="1">
      <c r="A31" s="3"/>
      <c r="B31" s="595" t="s">
        <v>67</v>
      </c>
      <c r="C31" s="596" t="s">
        <v>13</v>
      </c>
      <c r="D31" s="600"/>
      <c r="E31" s="598">
        <v>5.7820195502663475E-3</v>
      </c>
      <c r="F31" s="598">
        <v>5.0903881787257209E-2</v>
      </c>
      <c r="G31" s="598">
        <v>4.4476019771392235E-3</v>
      </c>
      <c r="H31" s="598">
        <v>1.7815002935668324E-2</v>
      </c>
      <c r="I31" s="598">
        <v>1.0478288832570676E-2</v>
      </c>
      <c r="J31" s="598">
        <v>6.2478674216960069E-3</v>
      </c>
      <c r="K31" s="598">
        <v>4.5674134602834539E-3</v>
      </c>
      <c r="L31" s="598">
        <v>4.0565597879610501E-3</v>
      </c>
      <c r="M31" s="598">
        <v>9.3865981328732761E-3</v>
      </c>
      <c r="N31" s="598">
        <v>6.7793598191566475E-3</v>
      </c>
      <c r="O31" s="598">
        <v>7.1268626991821179E-3</v>
      </c>
      <c r="P31" s="598">
        <v>9.4307652570912032E-3</v>
      </c>
      <c r="Q31" s="598">
        <v>5.9222993230019201E-3</v>
      </c>
      <c r="R31" s="598">
        <v>6.7012094734918608E-3</v>
      </c>
      <c r="S31" s="598">
        <v>1.5187238596599087E-2</v>
      </c>
      <c r="T31" s="598">
        <v>6.5692339131597456E-3</v>
      </c>
      <c r="U31" s="598">
        <v>5.9805316873948111E-3</v>
      </c>
      <c r="V31" s="598">
        <v>7.0365617612290696E-3</v>
      </c>
      <c r="W31" s="598">
        <v>3.7283277773257481E-3</v>
      </c>
      <c r="X31" s="598">
        <v>1.6271309568769834E-2</v>
      </c>
      <c r="Y31" s="598">
        <v>1.1110260716541217E-2</v>
      </c>
      <c r="Z31" s="598">
        <v>1.7531456881446045E-2</v>
      </c>
      <c r="AA31" s="598">
        <v>1.9833187136676533E-2</v>
      </c>
      <c r="AB31" s="598">
        <v>2.701347136932129E-2</v>
      </c>
      <c r="AC31" s="598">
        <v>1.6056457669935565E-2</v>
      </c>
      <c r="AD31" s="598">
        <v>4.3277203713632355E-2</v>
      </c>
      <c r="AE31" s="598">
        <v>7.5740233573631396E-2</v>
      </c>
      <c r="AF31" s="598">
        <v>2.0391942768985448E-2</v>
      </c>
      <c r="AG31" s="598">
        <v>6.2821712427340191E-3</v>
      </c>
      <c r="AH31" s="598">
        <v>2.3260131781565271E-2</v>
      </c>
      <c r="AI31" s="598">
        <v>1.2540092786602685E-2</v>
      </c>
      <c r="AJ31" s="598">
        <v>1.0875573029329396E-2</v>
      </c>
      <c r="AK31" s="598">
        <v>2.5777015736475783E-2</v>
      </c>
      <c r="AL31" s="598">
        <v>8.4762911279864048E-3</v>
      </c>
      <c r="AM31" s="598">
        <v>6.8953391242695021E-3</v>
      </c>
      <c r="AN31" s="598">
        <v>0</v>
      </c>
      <c r="AO31" s="599">
        <v>3.1078323861421842E-3</v>
      </c>
      <c r="AP31" s="3"/>
      <c r="AQ31" s="3"/>
      <c r="AR31" s="3"/>
      <c r="AS31" s="3"/>
      <c r="AT31" s="3"/>
      <c r="AU31" s="3"/>
      <c r="AV31" s="3"/>
      <c r="AW31" s="3"/>
      <c r="AX31" s="3"/>
      <c r="AY31" s="3"/>
      <c r="AZ31" s="3"/>
      <c r="BA31" s="3"/>
      <c r="BB31" s="3"/>
      <c r="BC31" s="816">
        <v>0</v>
      </c>
      <c r="BD31" s="598">
        <v>0</v>
      </c>
      <c r="BE31" s="598">
        <v>0</v>
      </c>
      <c r="BF31" s="598">
        <v>0</v>
      </c>
      <c r="BG31" s="598">
        <v>0</v>
      </c>
      <c r="BH31" s="598">
        <v>0</v>
      </c>
      <c r="BI31" s="598">
        <v>0</v>
      </c>
      <c r="BJ31" s="598">
        <v>0</v>
      </c>
      <c r="BK31" s="598">
        <v>0</v>
      </c>
      <c r="BL31" s="598">
        <v>0</v>
      </c>
      <c r="BM31" s="598">
        <v>0</v>
      </c>
      <c r="BN31" s="598">
        <v>0</v>
      </c>
      <c r="BO31" s="598">
        <v>0</v>
      </c>
      <c r="BP31" s="598">
        <v>0</v>
      </c>
      <c r="BQ31" s="598">
        <v>0</v>
      </c>
      <c r="BR31" s="598">
        <v>0</v>
      </c>
      <c r="BS31" s="598">
        <v>0</v>
      </c>
      <c r="BT31" s="598">
        <v>0</v>
      </c>
      <c r="BU31" s="598">
        <v>0</v>
      </c>
      <c r="BV31" s="598">
        <v>0</v>
      </c>
      <c r="BW31" s="598">
        <v>0</v>
      </c>
      <c r="BX31" s="598">
        <v>0</v>
      </c>
      <c r="BY31" s="598">
        <v>0</v>
      </c>
      <c r="BZ31" s="598">
        <v>0</v>
      </c>
      <c r="CA31" s="598">
        <v>0</v>
      </c>
      <c r="CB31" s="598">
        <v>0</v>
      </c>
      <c r="CC31" s="598">
        <v>0</v>
      </c>
      <c r="CD31" s="598">
        <v>0</v>
      </c>
      <c r="CE31" s="598">
        <v>0</v>
      </c>
      <c r="CF31" s="598">
        <v>0</v>
      </c>
      <c r="CG31" s="598">
        <v>0</v>
      </c>
      <c r="CH31" s="598">
        <v>0</v>
      </c>
      <c r="CI31" s="598">
        <v>0</v>
      </c>
      <c r="CJ31" s="598">
        <v>0</v>
      </c>
      <c r="CK31" s="598">
        <v>0</v>
      </c>
      <c r="CL31" s="598">
        <v>0</v>
      </c>
      <c r="CM31" s="599">
        <v>0</v>
      </c>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row>
    <row r="32" spans="1:256" ht="18" customHeight="1">
      <c r="A32" s="3"/>
      <c r="B32" s="595" t="s">
        <v>68</v>
      </c>
      <c r="C32" s="596" t="s">
        <v>30</v>
      </c>
      <c r="D32" s="600"/>
      <c r="E32" s="598">
        <v>4.8337607079902061E-4</v>
      </c>
      <c r="F32" s="598">
        <v>6.2297826341892893E-3</v>
      </c>
      <c r="G32" s="598">
        <v>2.3903445728739713E-3</v>
      </c>
      <c r="H32" s="598">
        <v>3.3418133575464828E-3</v>
      </c>
      <c r="I32" s="598">
        <v>3.0887240314764644E-3</v>
      </c>
      <c r="J32" s="598">
        <v>3.1339253033164922E-3</v>
      </c>
      <c r="K32" s="598">
        <v>7.9373902279059451E-4</v>
      </c>
      <c r="L32" s="598">
        <v>3.4401940756879868E-3</v>
      </c>
      <c r="M32" s="598">
        <v>3.0720536172444352E-3</v>
      </c>
      <c r="N32" s="598">
        <v>1.9442220198353734E-3</v>
      </c>
      <c r="O32" s="598">
        <v>1.0837620274884625E-3</v>
      </c>
      <c r="P32" s="598">
        <v>2.876037953100007E-3</v>
      </c>
      <c r="Q32" s="598">
        <v>2.231895628469851E-3</v>
      </c>
      <c r="R32" s="598">
        <v>2.8538810804364725E-3</v>
      </c>
      <c r="S32" s="598">
        <v>1.8368551897211751E-3</v>
      </c>
      <c r="T32" s="598">
        <v>1.7428283393037692E-3</v>
      </c>
      <c r="U32" s="598">
        <v>2.3181648943271876E-3</v>
      </c>
      <c r="V32" s="598">
        <v>1.9401874055771972E-3</v>
      </c>
      <c r="W32" s="598">
        <v>5.5986205903430441E-4</v>
      </c>
      <c r="X32" s="598">
        <v>2.5978118312450817E-3</v>
      </c>
      <c r="Y32" s="598">
        <v>4.4287902581340577E-3</v>
      </c>
      <c r="Z32" s="598">
        <v>4.6313771400727319E-3</v>
      </c>
      <c r="AA32" s="598">
        <v>1.1596616166872336E-3</v>
      </c>
      <c r="AB32" s="598">
        <v>1.8326206475259624E-3</v>
      </c>
      <c r="AC32" s="598">
        <v>2.5352618722683108E-2</v>
      </c>
      <c r="AD32" s="598">
        <v>1.4812011437463872E-2</v>
      </c>
      <c r="AE32" s="598">
        <v>2.8155835155099382E-2</v>
      </c>
      <c r="AF32" s="598">
        <v>1.6016667207818133E-2</v>
      </c>
      <c r="AG32" s="598">
        <v>1.8917502900637123E-2</v>
      </c>
      <c r="AH32" s="598">
        <v>1.797218413499678E-3</v>
      </c>
      <c r="AI32" s="598">
        <v>5.9229134969682393E-3</v>
      </c>
      <c r="AJ32" s="598">
        <v>1.4881363036471498E-2</v>
      </c>
      <c r="AK32" s="598">
        <v>1.8351956524897923E-2</v>
      </c>
      <c r="AL32" s="598">
        <v>7.7924315681153853E-3</v>
      </c>
      <c r="AM32" s="598">
        <v>1.3135287237577446E-2</v>
      </c>
      <c r="AN32" s="598">
        <v>0</v>
      </c>
      <c r="AO32" s="599">
        <v>3.4276500212277461E-2</v>
      </c>
      <c r="AP32" s="3"/>
      <c r="AQ32" s="3"/>
      <c r="AR32" s="3"/>
      <c r="AS32" s="3"/>
      <c r="AT32" s="3"/>
      <c r="AU32" s="3"/>
      <c r="AV32" s="3"/>
      <c r="AW32" s="3"/>
      <c r="AX32" s="3"/>
      <c r="AY32" s="3"/>
      <c r="AZ32" s="3"/>
      <c r="BA32" s="3"/>
      <c r="BB32" s="3"/>
      <c r="BC32" s="816">
        <v>0</v>
      </c>
      <c r="BD32" s="598">
        <v>0</v>
      </c>
      <c r="BE32" s="598">
        <v>0</v>
      </c>
      <c r="BF32" s="598">
        <v>0</v>
      </c>
      <c r="BG32" s="598">
        <v>0</v>
      </c>
      <c r="BH32" s="598">
        <v>0</v>
      </c>
      <c r="BI32" s="598">
        <v>0</v>
      </c>
      <c r="BJ32" s="598">
        <v>0</v>
      </c>
      <c r="BK32" s="598">
        <v>0</v>
      </c>
      <c r="BL32" s="598">
        <v>0</v>
      </c>
      <c r="BM32" s="598">
        <v>0</v>
      </c>
      <c r="BN32" s="598">
        <v>0</v>
      </c>
      <c r="BO32" s="598">
        <v>0</v>
      </c>
      <c r="BP32" s="598">
        <v>0</v>
      </c>
      <c r="BQ32" s="598">
        <v>0</v>
      </c>
      <c r="BR32" s="598">
        <v>0</v>
      </c>
      <c r="BS32" s="598">
        <v>0</v>
      </c>
      <c r="BT32" s="598">
        <v>0</v>
      </c>
      <c r="BU32" s="598">
        <v>0</v>
      </c>
      <c r="BV32" s="598">
        <v>0</v>
      </c>
      <c r="BW32" s="598">
        <v>0</v>
      </c>
      <c r="BX32" s="598">
        <v>0</v>
      </c>
      <c r="BY32" s="598">
        <v>0</v>
      </c>
      <c r="BZ32" s="598">
        <v>0</v>
      </c>
      <c r="CA32" s="598">
        <v>0</v>
      </c>
      <c r="CB32" s="598">
        <v>0</v>
      </c>
      <c r="CC32" s="598">
        <v>2.8575224915135606E-2</v>
      </c>
      <c r="CD32" s="598">
        <v>0</v>
      </c>
      <c r="CE32" s="598">
        <v>0</v>
      </c>
      <c r="CF32" s="598">
        <v>0</v>
      </c>
      <c r="CG32" s="598">
        <v>0</v>
      </c>
      <c r="CH32" s="598">
        <v>0</v>
      </c>
      <c r="CI32" s="598">
        <v>0</v>
      </c>
      <c r="CJ32" s="598">
        <v>0</v>
      </c>
      <c r="CK32" s="598">
        <v>0</v>
      </c>
      <c r="CL32" s="598">
        <v>0</v>
      </c>
      <c r="CM32" s="599">
        <v>0.15049075189140654</v>
      </c>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row>
    <row r="33" spans="1:256" ht="18" customHeight="1">
      <c r="A33" s="3"/>
      <c r="B33" s="595" t="s">
        <v>69</v>
      </c>
      <c r="C33" s="596" t="s">
        <v>70</v>
      </c>
      <c r="D33" s="600"/>
      <c r="E33" s="598">
        <v>6.4438911454168982E-2</v>
      </c>
      <c r="F33" s="598">
        <v>0.26115904569114573</v>
      </c>
      <c r="G33" s="598">
        <v>3.3248949719163048E-2</v>
      </c>
      <c r="H33" s="598">
        <v>2.673600270224339E-2</v>
      </c>
      <c r="I33" s="598">
        <v>3.8424422328242398E-2</v>
      </c>
      <c r="J33" s="598">
        <v>2.5373225135222024E-2</v>
      </c>
      <c r="K33" s="598">
        <v>3.9586189979280449E-2</v>
      </c>
      <c r="L33" s="598">
        <v>2.0657878678017466E-2</v>
      </c>
      <c r="M33" s="598">
        <v>6.1156648190738648E-2</v>
      </c>
      <c r="N33" s="598">
        <v>3.7321973019684464E-2</v>
      </c>
      <c r="O33" s="598">
        <v>2.7107995224038419E-2</v>
      </c>
      <c r="P33" s="598">
        <v>2.4889960014988069E-2</v>
      </c>
      <c r="Q33" s="598">
        <v>2.0860448218636293E-2</v>
      </c>
      <c r="R33" s="598">
        <v>1.8463285183360628E-2</v>
      </c>
      <c r="S33" s="598">
        <v>2.5403407553882821E-2</v>
      </c>
      <c r="T33" s="598">
        <v>1.8705529985361256E-2</v>
      </c>
      <c r="U33" s="598">
        <v>2.0028528371543154E-2</v>
      </c>
      <c r="V33" s="598">
        <v>2.0377226705673074E-2</v>
      </c>
      <c r="W33" s="598">
        <v>1.4245630672080513E-2</v>
      </c>
      <c r="X33" s="598">
        <v>0.11359285616834783</v>
      </c>
      <c r="Y33" s="598">
        <v>3.986399981969254E-2</v>
      </c>
      <c r="Z33" s="598">
        <v>3.2731410734328656E-2</v>
      </c>
      <c r="AA33" s="598">
        <v>1.6562346679353565E-2</v>
      </c>
      <c r="AB33" s="598">
        <v>6.1878275407516961E-2</v>
      </c>
      <c r="AC33" s="598">
        <v>8.3779472989834416E-2</v>
      </c>
      <c r="AD33" s="598">
        <v>3.5147268637270523E-2</v>
      </c>
      <c r="AE33" s="598">
        <v>2.4362435988524267E-3</v>
      </c>
      <c r="AF33" s="598">
        <v>5.5458489643245047E-2</v>
      </c>
      <c r="AG33" s="598">
        <v>2.2668030718330429E-2</v>
      </c>
      <c r="AH33" s="598">
        <v>3.8206561390346672E-2</v>
      </c>
      <c r="AI33" s="598">
        <v>2.9419017448915348E-2</v>
      </c>
      <c r="AJ33" s="598">
        <v>1.6023096823751529E-2</v>
      </c>
      <c r="AK33" s="598">
        <v>3.8244140596620214E-2</v>
      </c>
      <c r="AL33" s="598">
        <v>1.5484620487749644E-2</v>
      </c>
      <c r="AM33" s="598">
        <v>3.723799210243639E-2</v>
      </c>
      <c r="AN33" s="598">
        <v>4.8376958649485942E-2</v>
      </c>
      <c r="AO33" s="599">
        <v>0.10288822421389612</v>
      </c>
      <c r="AP33" s="3"/>
      <c r="AQ33" s="3"/>
      <c r="AR33" s="3"/>
      <c r="AS33" s="3"/>
      <c r="AT33" s="3"/>
      <c r="AU33" s="3"/>
      <c r="AV33" s="3"/>
      <c r="AW33" s="3"/>
      <c r="AX33" s="3"/>
      <c r="AY33" s="3"/>
      <c r="AZ33" s="3"/>
      <c r="BA33" s="3"/>
      <c r="BB33" s="3"/>
      <c r="BC33" s="816">
        <v>7.8631569063194462E-3</v>
      </c>
      <c r="BD33" s="598">
        <v>7.7291590143563852E-3</v>
      </c>
      <c r="BE33" s="598">
        <v>1.0136805078401411E-2</v>
      </c>
      <c r="BF33" s="598">
        <v>1.7466810771229312E-2</v>
      </c>
      <c r="BG33" s="598">
        <v>1.3466865544427871E-2</v>
      </c>
      <c r="BH33" s="598">
        <v>3.766494226188521E-3</v>
      </c>
      <c r="BI33" s="598">
        <v>9.0509011707661218E-3</v>
      </c>
      <c r="BJ33" s="598">
        <v>8.6306918023351924E-3</v>
      </c>
      <c r="BK33" s="598">
        <v>9.5494298543849047E-3</v>
      </c>
      <c r="BL33" s="598">
        <v>9.6484038467892792E-3</v>
      </c>
      <c r="BM33" s="598">
        <v>5.6669087109031324E-3</v>
      </c>
      <c r="BN33" s="598">
        <v>1.3275301724384129E-2</v>
      </c>
      <c r="BO33" s="598">
        <v>1.0803299723522296E-2</v>
      </c>
      <c r="BP33" s="598">
        <v>8.9009715168911468E-3</v>
      </c>
      <c r="BQ33" s="598">
        <v>4.1602094800406138E-3</v>
      </c>
      <c r="BR33" s="598">
        <v>8.6073235136747122E-3</v>
      </c>
      <c r="BS33" s="598">
        <v>4.7172462681090025E-3</v>
      </c>
      <c r="BT33" s="598">
        <v>2.785804845603001E-3</v>
      </c>
      <c r="BU33" s="598">
        <v>5.8588217825855391E-3</v>
      </c>
      <c r="BV33" s="598">
        <v>1.1956381968466141E-2</v>
      </c>
      <c r="BW33" s="598">
        <v>1.3545562306553859E-2</v>
      </c>
      <c r="BX33" s="598">
        <v>1.8173637625601157E-2</v>
      </c>
      <c r="BY33" s="598">
        <v>7.9515088313889069E-3</v>
      </c>
      <c r="BZ33" s="598">
        <v>1.1125120522138991E-2</v>
      </c>
      <c r="CA33" s="598">
        <v>8.9054050124671488E-3</v>
      </c>
      <c r="CB33" s="598">
        <v>4.5346511362846014E-3</v>
      </c>
      <c r="CC33" s="598">
        <v>3.5351863081547696E-3</v>
      </c>
      <c r="CD33" s="598">
        <v>8.332233515074729E-3</v>
      </c>
      <c r="CE33" s="598">
        <v>4.7485985276307895E-3</v>
      </c>
      <c r="CF33" s="598">
        <v>0</v>
      </c>
      <c r="CG33" s="598">
        <v>4.5126778042061918E-3</v>
      </c>
      <c r="CH33" s="598">
        <v>7.0342353429598973E-3</v>
      </c>
      <c r="CI33" s="598">
        <v>2.2523295636078466E-3</v>
      </c>
      <c r="CJ33" s="598">
        <v>1.3864954214469568E-2</v>
      </c>
      <c r="CK33" s="598">
        <v>1.2740276750489983E-2</v>
      </c>
      <c r="CL33" s="598">
        <v>2.4503340365682139E-2</v>
      </c>
      <c r="CM33" s="599">
        <v>0</v>
      </c>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row>
    <row r="34" spans="1:256" ht="18" customHeight="1">
      <c r="A34" s="3"/>
      <c r="B34" s="595" t="s">
        <v>71</v>
      </c>
      <c r="C34" s="596" t="s">
        <v>38</v>
      </c>
      <c r="D34" s="600"/>
      <c r="E34" s="598">
        <v>3.5419195147341999E-3</v>
      </c>
      <c r="F34" s="598">
        <v>3.6067162618990622E-3</v>
      </c>
      <c r="G34" s="598">
        <v>4.374207272605346E-3</v>
      </c>
      <c r="H34" s="598">
        <v>5.5861466173774141E-3</v>
      </c>
      <c r="I34" s="598">
        <v>6.1601254808954951E-3</v>
      </c>
      <c r="J34" s="598">
        <v>2.2727019359436995E-2</v>
      </c>
      <c r="K34" s="598">
        <v>1.4048076283247795E-3</v>
      </c>
      <c r="L34" s="598">
        <v>6.4412622746904628E-3</v>
      </c>
      <c r="M34" s="598">
        <v>5.7003164116763289E-3</v>
      </c>
      <c r="N34" s="598">
        <v>5.0427104674750072E-3</v>
      </c>
      <c r="O34" s="598">
        <v>4.0027425889863815E-3</v>
      </c>
      <c r="P34" s="598">
        <v>5.8692224503265637E-3</v>
      </c>
      <c r="Q34" s="598">
        <v>7.6498117585972305E-3</v>
      </c>
      <c r="R34" s="598">
        <v>8.8498280798537058E-3</v>
      </c>
      <c r="S34" s="598">
        <v>9.0772331053820317E-3</v>
      </c>
      <c r="T34" s="598">
        <v>1.0574750309187411E-2</v>
      </c>
      <c r="U34" s="598">
        <v>1.2460150654553089E-2</v>
      </c>
      <c r="V34" s="598">
        <v>2.4159572750296072E-2</v>
      </c>
      <c r="W34" s="598">
        <v>2.9515402421418768E-3</v>
      </c>
      <c r="X34" s="598">
        <v>6.9070958964786407E-3</v>
      </c>
      <c r="Y34" s="598">
        <v>7.9929386436122154E-3</v>
      </c>
      <c r="Z34" s="598">
        <v>1.0882606674990414E-2</v>
      </c>
      <c r="AA34" s="598">
        <v>3.303548861896196E-2</v>
      </c>
      <c r="AB34" s="598">
        <v>9.6968138121724581E-3</v>
      </c>
      <c r="AC34" s="598">
        <v>3.7663450272392665E-2</v>
      </c>
      <c r="AD34" s="598">
        <v>5.6625047639294074E-2</v>
      </c>
      <c r="AE34" s="598">
        <v>3.0909964492962972E-3</v>
      </c>
      <c r="AF34" s="598">
        <v>1.1190636384575554E-2</v>
      </c>
      <c r="AG34" s="598">
        <v>0.19162637194756887</v>
      </c>
      <c r="AH34" s="598">
        <v>3.3457665303439153E-2</v>
      </c>
      <c r="AI34" s="598">
        <v>2.247026188616625E-2</v>
      </c>
      <c r="AJ34" s="598">
        <v>1.509995803112963E-2</v>
      </c>
      <c r="AK34" s="598">
        <v>6.9644439923860449E-2</v>
      </c>
      <c r="AL34" s="598">
        <v>4.7151343005969404E-2</v>
      </c>
      <c r="AM34" s="598">
        <v>1.9350027456587489E-2</v>
      </c>
      <c r="AN34" s="598">
        <v>0</v>
      </c>
      <c r="AO34" s="599">
        <v>8.2190421898048024E-2</v>
      </c>
      <c r="AP34" s="3"/>
      <c r="AQ34" s="3"/>
      <c r="AR34" s="3"/>
      <c r="AS34" s="3"/>
      <c r="AT34" s="3"/>
      <c r="AU34" s="3"/>
      <c r="AV34" s="3"/>
      <c r="AW34" s="3"/>
      <c r="AX34" s="3"/>
      <c r="AY34" s="3"/>
      <c r="AZ34" s="3"/>
      <c r="BA34" s="3"/>
      <c r="BB34" s="3"/>
      <c r="BC34" s="816">
        <v>7.9207486932298347E-3</v>
      </c>
      <c r="BD34" s="598">
        <v>1.9811342872996397E-2</v>
      </c>
      <c r="BE34" s="598">
        <v>5.9197423880382724E-2</v>
      </c>
      <c r="BF34" s="598">
        <v>5.6964721372419938E-2</v>
      </c>
      <c r="BG34" s="598">
        <v>4.1540248688850243E-2</v>
      </c>
      <c r="BH34" s="598">
        <v>4.4439305065169007E-2</v>
      </c>
      <c r="BI34" s="598">
        <v>6.5285188772739228E-2</v>
      </c>
      <c r="BJ34" s="598">
        <v>4.0018643580057189E-2</v>
      </c>
      <c r="BK34" s="598">
        <v>5.0650363959401999E-2</v>
      </c>
      <c r="BL34" s="598">
        <v>5.4334729982503605E-2</v>
      </c>
      <c r="BM34" s="598">
        <v>6.7889566356619524E-2</v>
      </c>
      <c r="BN34" s="598">
        <v>0.11214037252180468</v>
      </c>
      <c r="BO34" s="598">
        <v>4.7900290666541147E-2</v>
      </c>
      <c r="BP34" s="598">
        <v>4.7490666211686301E-2</v>
      </c>
      <c r="BQ34" s="598">
        <v>7.2759578902367339E-2</v>
      </c>
      <c r="BR34" s="598">
        <v>9.83946205812537E-2</v>
      </c>
      <c r="BS34" s="598">
        <v>0.10240892467478532</v>
      </c>
      <c r="BT34" s="598">
        <v>0.14139184059408569</v>
      </c>
      <c r="BU34" s="598">
        <v>5.0756437413928358E-2</v>
      </c>
      <c r="BV34" s="598">
        <v>5.4450657361401415E-2</v>
      </c>
      <c r="BW34" s="598">
        <v>7.2818932679876755E-2</v>
      </c>
      <c r="BX34" s="598">
        <v>1.5636749318995002E-2</v>
      </c>
      <c r="BY34" s="598">
        <v>0</v>
      </c>
      <c r="BZ34" s="598">
        <v>8.103961602441169E-2</v>
      </c>
      <c r="CA34" s="598">
        <v>0.20267451318195612</v>
      </c>
      <c r="CB34" s="598">
        <v>0.67715017222060991</v>
      </c>
      <c r="CC34" s="598">
        <v>1.021698644590042E-2</v>
      </c>
      <c r="CD34" s="598">
        <v>4.2940436699784833E-2</v>
      </c>
      <c r="CE34" s="598">
        <v>0.21368389706966681</v>
      </c>
      <c r="CF34" s="598">
        <v>0</v>
      </c>
      <c r="CG34" s="598">
        <v>8.4003121268814582E-2</v>
      </c>
      <c r="CH34" s="598">
        <v>1.915155674811083E-2</v>
      </c>
      <c r="CI34" s="598">
        <v>5.7969101101344268E-2</v>
      </c>
      <c r="CJ34" s="598">
        <v>6.2877957879225718E-2</v>
      </c>
      <c r="CK34" s="598">
        <v>5.1891070431749106E-2</v>
      </c>
      <c r="CL34" s="598">
        <v>0</v>
      </c>
      <c r="CM34" s="599">
        <v>0</v>
      </c>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row>
    <row r="35" spans="1:256" ht="18" customHeight="1">
      <c r="A35" s="3"/>
      <c r="B35" s="595" t="s">
        <v>72</v>
      </c>
      <c r="C35" s="596" t="s">
        <v>14</v>
      </c>
      <c r="D35" s="600"/>
      <c r="E35" s="598">
        <v>0</v>
      </c>
      <c r="F35" s="598">
        <v>0</v>
      </c>
      <c r="G35" s="598">
        <v>0</v>
      </c>
      <c r="H35" s="598">
        <v>0</v>
      </c>
      <c r="I35" s="598">
        <v>0</v>
      </c>
      <c r="J35" s="598">
        <v>0</v>
      </c>
      <c r="K35" s="598">
        <v>0</v>
      </c>
      <c r="L35" s="598">
        <v>0</v>
      </c>
      <c r="M35" s="598">
        <v>0</v>
      </c>
      <c r="N35" s="598">
        <v>0</v>
      </c>
      <c r="O35" s="598">
        <v>0</v>
      </c>
      <c r="P35" s="598">
        <v>0</v>
      </c>
      <c r="Q35" s="598">
        <v>0</v>
      </c>
      <c r="R35" s="598">
        <v>0</v>
      </c>
      <c r="S35" s="598">
        <v>0</v>
      </c>
      <c r="T35" s="598">
        <v>0</v>
      </c>
      <c r="U35" s="598">
        <v>0</v>
      </c>
      <c r="V35" s="598">
        <v>0</v>
      </c>
      <c r="W35" s="598">
        <v>0</v>
      </c>
      <c r="X35" s="598">
        <v>0</v>
      </c>
      <c r="Y35" s="598">
        <v>0</v>
      </c>
      <c r="Z35" s="598">
        <v>0</v>
      </c>
      <c r="AA35" s="598">
        <v>0</v>
      </c>
      <c r="AB35" s="598">
        <v>0</v>
      </c>
      <c r="AC35" s="598">
        <v>0</v>
      </c>
      <c r="AD35" s="598">
        <v>0</v>
      </c>
      <c r="AE35" s="598">
        <v>0</v>
      </c>
      <c r="AF35" s="598">
        <v>0</v>
      </c>
      <c r="AG35" s="598">
        <v>0</v>
      </c>
      <c r="AH35" s="598">
        <v>0</v>
      </c>
      <c r="AI35" s="598">
        <v>0</v>
      </c>
      <c r="AJ35" s="598">
        <v>0</v>
      </c>
      <c r="AK35" s="598">
        <v>0</v>
      </c>
      <c r="AL35" s="598">
        <v>0</v>
      </c>
      <c r="AM35" s="598">
        <v>0</v>
      </c>
      <c r="AN35" s="598">
        <v>0</v>
      </c>
      <c r="AO35" s="599">
        <v>0.26833060959537502</v>
      </c>
      <c r="AP35" s="3"/>
      <c r="AQ35" s="3"/>
      <c r="AR35" s="3"/>
      <c r="AS35" s="3"/>
      <c r="AT35" s="3"/>
      <c r="AU35" s="3"/>
      <c r="AV35" s="3"/>
      <c r="AW35" s="3"/>
      <c r="AX35" s="3"/>
      <c r="AY35" s="3"/>
      <c r="AZ35" s="3"/>
      <c r="BA35" s="3"/>
      <c r="BB35" s="3"/>
      <c r="BC35" s="816">
        <v>0</v>
      </c>
      <c r="BD35" s="598">
        <v>0</v>
      </c>
      <c r="BE35" s="598">
        <v>0</v>
      </c>
      <c r="BF35" s="598">
        <v>0</v>
      </c>
      <c r="BG35" s="598">
        <v>0</v>
      </c>
      <c r="BH35" s="598">
        <v>0</v>
      </c>
      <c r="BI35" s="598">
        <v>0</v>
      </c>
      <c r="BJ35" s="598">
        <v>0</v>
      </c>
      <c r="BK35" s="598">
        <v>0</v>
      </c>
      <c r="BL35" s="598">
        <v>0</v>
      </c>
      <c r="BM35" s="598">
        <v>0</v>
      </c>
      <c r="BN35" s="598">
        <v>0</v>
      </c>
      <c r="BO35" s="598">
        <v>0</v>
      </c>
      <c r="BP35" s="598">
        <v>0</v>
      </c>
      <c r="BQ35" s="598">
        <v>0</v>
      </c>
      <c r="BR35" s="598">
        <v>0</v>
      </c>
      <c r="BS35" s="598">
        <v>0</v>
      </c>
      <c r="BT35" s="598">
        <v>0</v>
      </c>
      <c r="BU35" s="598">
        <v>0</v>
      </c>
      <c r="BV35" s="598">
        <v>0</v>
      </c>
      <c r="BW35" s="598">
        <v>0</v>
      </c>
      <c r="BX35" s="598">
        <v>0</v>
      </c>
      <c r="BY35" s="598">
        <v>0</v>
      </c>
      <c r="BZ35" s="598">
        <v>0</v>
      </c>
      <c r="CA35" s="598">
        <v>0</v>
      </c>
      <c r="CB35" s="598">
        <v>0</v>
      </c>
      <c r="CC35" s="598">
        <v>0</v>
      </c>
      <c r="CD35" s="598">
        <v>0</v>
      </c>
      <c r="CE35" s="598">
        <v>0</v>
      </c>
      <c r="CF35" s="598">
        <v>0</v>
      </c>
      <c r="CG35" s="598">
        <v>0</v>
      </c>
      <c r="CH35" s="598">
        <v>0</v>
      </c>
      <c r="CI35" s="598">
        <v>0</v>
      </c>
      <c r="CJ35" s="598">
        <v>0</v>
      </c>
      <c r="CK35" s="598">
        <v>0</v>
      </c>
      <c r="CL35" s="598">
        <v>0</v>
      </c>
      <c r="CM35" s="599">
        <v>0</v>
      </c>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row>
    <row r="36" spans="1:256" ht="18" customHeight="1">
      <c r="A36" s="3"/>
      <c r="B36" s="595" t="s">
        <v>73</v>
      </c>
      <c r="C36" s="596" t="s">
        <v>31</v>
      </c>
      <c r="D36" s="600"/>
      <c r="E36" s="598">
        <v>1.1851066951590462E-5</v>
      </c>
      <c r="F36" s="598">
        <v>0</v>
      </c>
      <c r="G36" s="598">
        <v>3.3140968957503104E-4</v>
      </c>
      <c r="H36" s="598">
        <v>1.2046847877229065E-5</v>
      </c>
      <c r="I36" s="598">
        <v>1.656948998275598E-4</v>
      </c>
      <c r="J36" s="598">
        <v>2.8419917363267579E-4</v>
      </c>
      <c r="K36" s="598">
        <v>0</v>
      </c>
      <c r="L36" s="598">
        <v>1.3803312626057336E-4</v>
      </c>
      <c r="M36" s="598">
        <v>2.3361221637136515E-4</v>
      </c>
      <c r="N36" s="598">
        <v>1.2286471597337893E-4</v>
      </c>
      <c r="O36" s="598">
        <v>1.8758212125404657E-5</v>
      </c>
      <c r="P36" s="598">
        <v>2.6376183423926588E-4</v>
      </c>
      <c r="Q36" s="598">
        <v>8.5534983124974507E-4</v>
      </c>
      <c r="R36" s="598">
        <v>3.2831184137956869E-4</v>
      </c>
      <c r="S36" s="598">
        <v>3.63945666961072E-4</v>
      </c>
      <c r="T36" s="598">
        <v>1.4068872223445431E-3</v>
      </c>
      <c r="U36" s="598">
        <v>9.3089989970564506E-4</v>
      </c>
      <c r="V36" s="598">
        <v>6.6196375424592939E-4</v>
      </c>
      <c r="W36" s="598">
        <v>2.2079973538370712E-4</v>
      </c>
      <c r="X36" s="598">
        <v>5.2778716315223115E-5</v>
      </c>
      <c r="Y36" s="598">
        <v>1.4202841750314503E-4</v>
      </c>
      <c r="Z36" s="598">
        <v>5.4898763172569445E-4</v>
      </c>
      <c r="AA36" s="598">
        <v>8.9204739745171811E-5</v>
      </c>
      <c r="AB36" s="598">
        <v>1.4789570137928816E-4</v>
      </c>
      <c r="AC36" s="598">
        <v>2.1414172349268874E-4</v>
      </c>
      <c r="AD36" s="598">
        <v>2.2288688607879326E-4</v>
      </c>
      <c r="AE36" s="598">
        <v>9.8307448778165836E-7</v>
      </c>
      <c r="AF36" s="598">
        <v>1.1734023485971217E-3</v>
      </c>
      <c r="AG36" s="598">
        <v>5.0068955937389052E-3</v>
      </c>
      <c r="AH36" s="598">
        <v>1.4701406172571875E-4</v>
      </c>
      <c r="AI36" s="598">
        <v>1.6079465275533755E-6</v>
      </c>
      <c r="AJ36" s="598">
        <v>9.4589688943604543E-5</v>
      </c>
      <c r="AK36" s="598">
        <v>0</v>
      </c>
      <c r="AL36" s="598">
        <v>4.5988802443574042E-4</v>
      </c>
      <c r="AM36" s="598">
        <v>4.3361954120681178E-4</v>
      </c>
      <c r="AN36" s="598">
        <v>0</v>
      </c>
      <c r="AO36" s="599">
        <v>1.716535329555276E-4</v>
      </c>
      <c r="AP36" s="3"/>
      <c r="AQ36" s="3"/>
      <c r="AR36" s="3"/>
      <c r="AS36" s="3"/>
      <c r="AT36" s="3"/>
      <c r="AU36" s="3"/>
      <c r="AV36" s="3"/>
      <c r="AW36" s="3"/>
      <c r="AX36" s="3"/>
      <c r="AY36" s="3"/>
      <c r="AZ36" s="3"/>
      <c r="BA36" s="3"/>
      <c r="BB36" s="3"/>
      <c r="BC36" s="816">
        <v>2.2116498168956774E-3</v>
      </c>
      <c r="BD36" s="598">
        <v>3.8012769914893281E-2</v>
      </c>
      <c r="BE36" s="598">
        <v>0.10327911722779994</v>
      </c>
      <c r="BF36" s="598">
        <v>0.16003703534199604</v>
      </c>
      <c r="BG36" s="598">
        <v>7.6666002213317014E-2</v>
      </c>
      <c r="BH36" s="598">
        <v>0.54198830944113841</v>
      </c>
      <c r="BI36" s="598">
        <v>0.12909222232798248</v>
      </c>
      <c r="BJ36" s="598">
        <v>0.27012833150673188</v>
      </c>
      <c r="BK36" s="598">
        <v>0.2479436215448925</v>
      </c>
      <c r="BL36" s="598">
        <v>0.12447988317468914</v>
      </c>
      <c r="BM36" s="598">
        <v>0.32418367699772938</v>
      </c>
      <c r="BN36" s="598">
        <v>9.0932561101686682E-2</v>
      </c>
      <c r="BO36" s="598">
        <v>0.21096960928168323</v>
      </c>
      <c r="BP36" s="598">
        <v>0.32268938557578436</v>
      </c>
      <c r="BQ36" s="598">
        <v>0.61260834713835299</v>
      </c>
      <c r="BR36" s="598">
        <v>0.22347351187338965</v>
      </c>
      <c r="BS36" s="598">
        <v>0.43583617808535507</v>
      </c>
      <c r="BT36" s="598">
        <v>0.61606442159684827</v>
      </c>
      <c r="BU36" s="598">
        <v>0.47171270368153734</v>
      </c>
      <c r="BV36" s="598">
        <v>0.10189281427034522</v>
      </c>
      <c r="BW36" s="598">
        <v>6.4594114038340894E-2</v>
      </c>
      <c r="BX36" s="598">
        <v>2.997236538736902E-2</v>
      </c>
      <c r="BY36" s="598">
        <v>0</v>
      </c>
      <c r="BZ36" s="598">
        <v>0</v>
      </c>
      <c r="CA36" s="598">
        <v>1.1900380400269311E-2</v>
      </c>
      <c r="CB36" s="598">
        <v>3.0507754934387208E-3</v>
      </c>
      <c r="CC36" s="598">
        <v>0</v>
      </c>
      <c r="CD36" s="598">
        <v>1.0112614637550024E-2</v>
      </c>
      <c r="CE36" s="598">
        <v>0.14999592895929587</v>
      </c>
      <c r="CF36" s="598">
        <v>1</v>
      </c>
      <c r="CG36" s="598">
        <v>0.38717722601934812</v>
      </c>
      <c r="CH36" s="598">
        <v>4.9583805441247096E-2</v>
      </c>
      <c r="CI36" s="598">
        <v>0</v>
      </c>
      <c r="CJ36" s="598">
        <v>9.1974136198796283E-3</v>
      </c>
      <c r="CK36" s="598">
        <v>3.1901200426615419E-4</v>
      </c>
      <c r="CL36" s="598">
        <v>1.1581399437412095E-2</v>
      </c>
      <c r="CM36" s="599">
        <v>0</v>
      </c>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row>
    <row r="37" spans="1:256" ht="18" customHeight="1">
      <c r="A37" s="3"/>
      <c r="B37" s="595" t="s">
        <v>74</v>
      </c>
      <c r="C37" s="596" t="s">
        <v>75</v>
      </c>
      <c r="D37" s="600"/>
      <c r="E37" s="598">
        <v>8.441234130307792E-6</v>
      </c>
      <c r="F37" s="598">
        <v>0</v>
      </c>
      <c r="G37" s="598">
        <v>0</v>
      </c>
      <c r="H37" s="598">
        <v>0</v>
      </c>
      <c r="I37" s="598">
        <v>1.3639456329306608E-6</v>
      </c>
      <c r="J37" s="598">
        <v>3.8285274338148719E-5</v>
      </c>
      <c r="K37" s="598">
        <v>0</v>
      </c>
      <c r="L37" s="598">
        <v>1.4813673695245256E-6</v>
      </c>
      <c r="M37" s="598">
        <v>0</v>
      </c>
      <c r="N37" s="598">
        <v>0</v>
      </c>
      <c r="O37" s="598">
        <v>0</v>
      </c>
      <c r="P37" s="598">
        <v>0</v>
      </c>
      <c r="Q37" s="598">
        <v>0</v>
      </c>
      <c r="R37" s="598">
        <v>0</v>
      </c>
      <c r="S37" s="598">
        <v>0</v>
      </c>
      <c r="T37" s="598">
        <v>0</v>
      </c>
      <c r="U37" s="598">
        <v>0</v>
      </c>
      <c r="V37" s="598">
        <v>0</v>
      </c>
      <c r="W37" s="598">
        <v>0</v>
      </c>
      <c r="X37" s="598">
        <v>7.3937404712632502E-6</v>
      </c>
      <c r="Y37" s="598">
        <v>1.0458777478108175E-6</v>
      </c>
      <c r="Z37" s="598">
        <v>2.936970869314415E-5</v>
      </c>
      <c r="AA37" s="598">
        <v>2.4531303429922247E-4</v>
      </c>
      <c r="AB37" s="598">
        <v>0</v>
      </c>
      <c r="AC37" s="598">
        <v>2.6883592992588633E-5</v>
      </c>
      <c r="AD37" s="598">
        <v>1.6218192117115448E-4</v>
      </c>
      <c r="AE37" s="598">
        <v>5.7064850550658162E-6</v>
      </c>
      <c r="AF37" s="598">
        <v>8.7318143051726702E-4</v>
      </c>
      <c r="AG37" s="598">
        <v>8.4951609234398362E-4</v>
      </c>
      <c r="AH37" s="598">
        <v>3.0770385012359734E-5</v>
      </c>
      <c r="AI37" s="598">
        <v>3.5035055062524512E-5</v>
      </c>
      <c r="AJ37" s="598">
        <v>1.456570625713712E-2</v>
      </c>
      <c r="AK37" s="598">
        <v>1.453044855494689E-5</v>
      </c>
      <c r="AL37" s="598">
        <v>3.9519925067066906E-5</v>
      </c>
      <c r="AM37" s="598">
        <v>7.4431534700952358E-5</v>
      </c>
      <c r="AN37" s="598">
        <v>0</v>
      </c>
      <c r="AO37" s="599">
        <v>2.6561125625750065E-3</v>
      </c>
      <c r="AP37" s="3"/>
      <c r="AQ37" s="3"/>
      <c r="AR37" s="3"/>
      <c r="AS37" s="3"/>
      <c r="AT37" s="3"/>
      <c r="AU37" s="3"/>
      <c r="AV37" s="3"/>
      <c r="AW37" s="3"/>
      <c r="AX37" s="3"/>
      <c r="AY37" s="3"/>
      <c r="AZ37" s="3"/>
      <c r="BA37" s="3"/>
      <c r="BB37" s="3"/>
      <c r="BC37" s="816">
        <v>0</v>
      </c>
      <c r="BD37" s="598">
        <v>0</v>
      </c>
      <c r="BE37" s="598">
        <v>0</v>
      </c>
      <c r="BF37" s="598">
        <v>0</v>
      </c>
      <c r="BG37" s="598">
        <v>0</v>
      </c>
      <c r="BH37" s="598">
        <v>0</v>
      </c>
      <c r="BI37" s="598">
        <v>0</v>
      </c>
      <c r="BJ37" s="598">
        <v>0</v>
      </c>
      <c r="BK37" s="598">
        <v>0</v>
      </c>
      <c r="BL37" s="598">
        <v>0</v>
      </c>
      <c r="BM37" s="598">
        <v>0</v>
      </c>
      <c r="BN37" s="598">
        <v>0</v>
      </c>
      <c r="BO37" s="598">
        <v>0</v>
      </c>
      <c r="BP37" s="598">
        <v>0</v>
      </c>
      <c r="BQ37" s="598">
        <v>0</v>
      </c>
      <c r="BR37" s="598">
        <v>0</v>
      </c>
      <c r="BS37" s="598">
        <v>0</v>
      </c>
      <c r="BT37" s="598">
        <v>0</v>
      </c>
      <c r="BU37" s="598">
        <v>0</v>
      </c>
      <c r="BV37" s="598">
        <v>0</v>
      </c>
      <c r="BW37" s="598">
        <v>0</v>
      </c>
      <c r="BX37" s="598">
        <v>0</v>
      </c>
      <c r="BY37" s="598">
        <v>0</v>
      </c>
      <c r="BZ37" s="598">
        <v>0</v>
      </c>
      <c r="CA37" s="598">
        <v>0</v>
      </c>
      <c r="CB37" s="598">
        <v>0</v>
      </c>
      <c r="CC37" s="598">
        <v>0</v>
      </c>
      <c r="CD37" s="598">
        <v>0</v>
      </c>
      <c r="CE37" s="598">
        <v>0</v>
      </c>
      <c r="CF37" s="598">
        <v>0</v>
      </c>
      <c r="CG37" s="598">
        <v>0</v>
      </c>
      <c r="CH37" s="598">
        <v>0</v>
      </c>
      <c r="CI37" s="598">
        <v>0</v>
      </c>
      <c r="CJ37" s="598">
        <v>0</v>
      </c>
      <c r="CK37" s="598">
        <v>0</v>
      </c>
      <c r="CL37" s="598">
        <v>0</v>
      </c>
      <c r="CM37" s="599">
        <v>0</v>
      </c>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row>
    <row r="38" spans="1:256" ht="18" customHeight="1">
      <c r="A38" s="3"/>
      <c r="B38" s="595" t="s">
        <v>77</v>
      </c>
      <c r="C38" s="596" t="s">
        <v>76</v>
      </c>
      <c r="D38" s="600"/>
      <c r="E38" s="598">
        <v>6.373736165707877E-4</v>
      </c>
      <c r="F38" s="598">
        <v>2.213212251619879E-3</v>
      </c>
      <c r="G38" s="598">
        <v>6.1757976569641875E-4</v>
      </c>
      <c r="H38" s="598">
        <v>4.1087230470708758E-4</v>
      </c>
      <c r="I38" s="598">
        <v>1.2661119803995037E-3</v>
      </c>
      <c r="J38" s="598">
        <v>2.8458794873663503E-3</v>
      </c>
      <c r="K38" s="598">
        <v>4.4725009151994088E-4</v>
      </c>
      <c r="L38" s="598">
        <v>5.3298912723770495E-4</v>
      </c>
      <c r="M38" s="598">
        <v>9.6095315117991729E-4</v>
      </c>
      <c r="N38" s="598">
        <v>8.4672771981297553E-4</v>
      </c>
      <c r="O38" s="598">
        <v>3.9555703215826753E-4</v>
      </c>
      <c r="P38" s="598">
        <v>7.737760559520428E-4</v>
      </c>
      <c r="Q38" s="598">
        <v>3.436110501457821E-3</v>
      </c>
      <c r="R38" s="598">
        <v>1.9358238943565677E-3</v>
      </c>
      <c r="S38" s="598">
        <v>8.092438947722659E-4</v>
      </c>
      <c r="T38" s="598">
        <v>7.0681645733326379E-4</v>
      </c>
      <c r="U38" s="598">
        <v>6.3438664731614797E-4</v>
      </c>
      <c r="V38" s="598">
        <v>7.5398532885820205E-4</v>
      </c>
      <c r="W38" s="598">
        <v>1.2037736666531564E-4</v>
      </c>
      <c r="X38" s="598">
        <v>8.749568955594444E-4</v>
      </c>
      <c r="Y38" s="598">
        <v>9.6720481224235762E-4</v>
      </c>
      <c r="Z38" s="598">
        <v>9.6468197015173477E-4</v>
      </c>
      <c r="AA38" s="598">
        <v>7.6567401614605806E-3</v>
      </c>
      <c r="AB38" s="598">
        <v>1.929074365816802E-3</v>
      </c>
      <c r="AC38" s="598">
        <v>6.1044296502136598E-4</v>
      </c>
      <c r="AD38" s="598">
        <v>2.9392075546325423E-3</v>
      </c>
      <c r="AE38" s="598">
        <v>2.9461459379416001E-4</v>
      </c>
      <c r="AF38" s="598">
        <v>1.1367382772721672E-3</v>
      </c>
      <c r="AG38" s="598">
        <v>9.7858576413586756E-4</v>
      </c>
      <c r="AH38" s="598">
        <v>3.4189316680399707E-6</v>
      </c>
      <c r="AI38" s="598">
        <v>1.4341622905320339E-3</v>
      </c>
      <c r="AJ38" s="598">
        <v>8.7760030950655328E-4</v>
      </c>
      <c r="AK38" s="598">
        <v>0</v>
      </c>
      <c r="AL38" s="598">
        <v>1.9599692047250947E-3</v>
      </c>
      <c r="AM38" s="598">
        <v>2.5407301178534394E-3</v>
      </c>
      <c r="AN38" s="598">
        <v>0</v>
      </c>
      <c r="AO38" s="599">
        <v>5.2444671516149359E-3</v>
      </c>
      <c r="AP38" s="3"/>
      <c r="AQ38" s="3"/>
      <c r="AR38" s="3"/>
      <c r="AS38" s="3"/>
      <c r="AT38" s="3"/>
      <c r="AU38" s="3"/>
      <c r="AV38" s="3"/>
      <c r="AW38" s="3"/>
      <c r="AX38" s="3"/>
      <c r="AY38" s="3"/>
      <c r="AZ38" s="3"/>
      <c r="BA38" s="3"/>
      <c r="BB38" s="3"/>
      <c r="BC38" s="816">
        <v>0</v>
      </c>
      <c r="BD38" s="598">
        <v>0</v>
      </c>
      <c r="BE38" s="598">
        <v>0</v>
      </c>
      <c r="BF38" s="598">
        <v>0</v>
      </c>
      <c r="BG38" s="598">
        <v>0</v>
      </c>
      <c r="BH38" s="598">
        <v>0</v>
      </c>
      <c r="BI38" s="598">
        <v>0</v>
      </c>
      <c r="BJ38" s="598">
        <v>0</v>
      </c>
      <c r="BK38" s="598">
        <v>0</v>
      </c>
      <c r="BL38" s="598">
        <v>0</v>
      </c>
      <c r="BM38" s="598">
        <v>0</v>
      </c>
      <c r="BN38" s="598">
        <v>0</v>
      </c>
      <c r="BO38" s="598">
        <v>0</v>
      </c>
      <c r="BP38" s="598">
        <v>0</v>
      </c>
      <c r="BQ38" s="598">
        <v>0</v>
      </c>
      <c r="BR38" s="598">
        <v>0</v>
      </c>
      <c r="BS38" s="598">
        <v>0</v>
      </c>
      <c r="BT38" s="598">
        <v>0</v>
      </c>
      <c r="BU38" s="598">
        <v>0</v>
      </c>
      <c r="BV38" s="598">
        <v>0</v>
      </c>
      <c r="BW38" s="598">
        <v>0</v>
      </c>
      <c r="BX38" s="598">
        <v>0</v>
      </c>
      <c r="BY38" s="598">
        <v>0</v>
      </c>
      <c r="BZ38" s="598">
        <v>0</v>
      </c>
      <c r="CA38" s="598">
        <v>0</v>
      </c>
      <c r="CB38" s="598">
        <v>0</v>
      </c>
      <c r="CC38" s="598">
        <v>0</v>
      </c>
      <c r="CD38" s="598">
        <v>0</v>
      </c>
      <c r="CE38" s="598">
        <v>0</v>
      </c>
      <c r="CF38" s="598">
        <v>0</v>
      </c>
      <c r="CG38" s="598">
        <v>0</v>
      </c>
      <c r="CH38" s="598">
        <v>0</v>
      </c>
      <c r="CI38" s="598">
        <v>0</v>
      </c>
      <c r="CJ38" s="598">
        <v>0</v>
      </c>
      <c r="CK38" s="598">
        <v>0</v>
      </c>
      <c r="CL38" s="598">
        <v>0</v>
      </c>
      <c r="CM38" s="599">
        <v>0</v>
      </c>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row>
    <row r="39" spans="1:256" ht="18" customHeight="1">
      <c r="A39" s="3"/>
      <c r="B39" s="595" t="s">
        <v>78</v>
      </c>
      <c r="C39" s="596" t="s">
        <v>32</v>
      </c>
      <c r="D39" s="600"/>
      <c r="E39" s="598">
        <v>1.7687500263925512E-2</v>
      </c>
      <c r="F39" s="598">
        <v>3.2542417181225629E-2</v>
      </c>
      <c r="G39" s="598">
        <v>3.0984305478742539E-2</v>
      </c>
      <c r="H39" s="598">
        <v>2.9732579824952636E-2</v>
      </c>
      <c r="I39" s="598">
        <v>2.8791019214378401E-2</v>
      </c>
      <c r="J39" s="598">
        <v>6.2557856174292853E-2</v>
      </c>
      <c r="K39" s="598">
        <v>1.419022265046717E-2</v>
      </c>
      <c r="L39" s="598">
        <v>4.0053828343267525E-2</v>
      </c>
      <c r="M39" s="598">
        <v>5.3475329546395667E-2</v>
      </c>
      <c r="N39" s="598">
        <v>1.8726576951878363E-2</v>
      </c>
      <c r="O39" s="598">
        <v>1.7954575907897629E-2</v>
      </c>
      <c r="P39" s="598">
        <v>2.787882447257994E-2</v>
      </c>
      <c r="Q39" s="598">
        <v>4.3389564167032525E-2</v>
      </c>
      <c r="R39" s="598">
        <v>3.0184017920611227E-2</v>
      </c>
      <c r="S39" s="598">
        <v>3.5191405138271188E-2</v>
      </c>
      <c r="T39" s="598">
        <v>4.4065530058654497E-2</v>
      </c>
      <c r="U39" s="598">
        <v>3.6038680072142996E-2</v>
      </c>
      <c r="V39" s="598">
        <v>3.6201147148600309E-2</v>
      </c>
      <c r="W39" s="598">
        <v>2.758772698744686E-2</v>
      </c>
      <c r="X39" s="598">
        <v>4.0884299087806976E-2</v>
      </c>
      <c r="Y39" s="598">
        <v>7.9874272175217892E-2</v>
      </c>
      <c r="Z39" s="598">
        <v>6.428351470420951E-2</v>
      </c>
      <c r="AA39" s="598">
        <v>0.11256894783009473</v>
      </c>
      <c r="AB39" s="598">
        <v>6.1858984663858786E-2</v>
      </c>
      <c r="AC39" s="598">
        <v>8.7254409139238473E-2</v>
      </c>
      <c r="AD39" s="598">
        <v>0.11326187385386871</v>
      </c>
      <c r="AE39" s="598">
        <v>2.4720678073426063E-2</v>
      </c>
      <c r="AF39" s="598">
        <v>0.13210491491991194</v>
      </c>
      <c r="AG39" s="598">
        <v>0.15022229024820938</v>
      </c>
      <c r="AH39" s="598">
        <v>0.10055419928872358</v>
      </c>
      <c r="AI39" s="598">
        <v>6.7683351531533237E-2</v>
      </c>
      <c r="AJ39" s="598">
        <v>4.9993057628944411E-2</v>
      </c>
      <c r="AK39" s="598">
        <v>7.7490882143531781E-2</v>
      </c>
      <c r="AL39" s="598">
        <v>0.13373509995440278</v>
      </c>
      <c r="AM39" s="598">
        <v>3.505515202326049E-2</v>
      </c>
      <c r="AN39" s="598">
        <v>0</v>
      </c>
      <c r="AO39" s="599">
        <v>4.3441895432455496E-2</v>
      </c>
      <c r="AP39" s="3"/>
      <c r="AQ39" s="3"/>
      <c r="AR39" s="3"/>
      <c r="AS39" s="3"/>
      <c r="AT39" s="3"/>
      <c r="AU39" s="3"/>
      <c r="AV39" s="3"/>
      <c r="AW39" s="3"/>
      <c r="AX39" s="3"/>
      <c r="AY39" s="3"/>
      <c r="AZ39" s="3"/>
      <c r="BA39" s="3"/>
      <c r="BB39" s="3"/>
      <c r="BC39" s="816">
        <v>0</v>
      </c>
      <c r="BD39" s="598">
        <v>4.3686550950710005E-3</v>
      </c>
      <c r="BE39" s="598">
        <v>0.10064608095496919</v>
      </c>
      <c r="BF39" s="598">
        <v>0</v>
      </c>
      <c r="BG39" s="598">
        <v>9.9585518582927218E-2</v>
      </c>
      <c r="BH39" s="598">
        <v>5.8352916735841136E-2</v>
      </c>
      <c r="BI39" s="598">
        <v>5.3812688618764731E-2</v>
      </c>
      <c r="BJ39" s="598">
        <v>1.6685085748222889E-2</v>
      </c>
      <c r="BK39" s="598">
        <v>4.5310830416540021E-2</v>
      </c>
      <c r="BL39" s="598">
        <v>0.11002339568690882</v>
      </c>
      <c r="BM39" s="598">
        <v>1.5170026471187131E-2</v>
      </c>
      <c r="BN39" s="598">
        <v>2.0830834432849547E-2</v>
      </c>
      <c r="BO39" s="598">
        <v>1.9474180748065575E-2</v>
      </c>
      <c r="BP39" s="598">
        <v>1.6660937594090607E-2</v>
      </c>
      <c r="BQ39" s="598">
        <v>8.5790626836958258E-3</v>
      </c>
      <c r="BR39" s="598">
        <v>1.0995411295498426E-2</v>
      </c>
      <c r="BS39" s="598">
        <v>1.3167189074720163E-2</v>
      </c>
      <c r="BT39" s="598">
        <v>1.3760402836877312E-2</v>
      </c>
      <c r="BU39" s="598">
        <v>1.472665373007713E-2</v>
      </c>
      <c r="BV39" s="598">
        <v>1.6250935465088882E-2</v>
      </c>
      <c r="BW39" s="598">
        <v>0</v>
      </c>
      <c r="BX39" s="598">
        <v>0.11936965131343721</v>
      </c>
      <c r="BY39" s="598">
        <v>0.20686958221990484</v>
      </c>
      <c r="BZ39" s="598">
        <v>3.6337822231169409E-2</v>
      </c>
      <c r="CA39" s="598">
        <v>6.1369444182497665E-3</v>
      </c>
      <c r="CB39" s="598">
        <v>0</v>
      </c>
      <c r="CC39" s="598">
        <v>0</v>
      </c>
      <c r="CD39" s="598">
        <v>1.3288661234733106E-2</v>
      </c>
      <c r="CE39" s="598">
        <v>1.0684916063491534E-2</v>
      </c>
      <c r="CF39" s="598">
        <v>0</v>
      </c>
      <c r="CG39" s="598">
        <v>0</v>
      </c>
      <c r="CH39" s="598">
        <v>0</v>
      </c>
      <c r="CI39" s="598">
        <v>0</v>
      </c>
      <c r="CJ39" s="598">
        <v>0</v>
      </c>
      <c r="CK39" s="598">
        <v>0</v>
      </c>
      <c r="CL39" s="598">
        <v>0</v>
      </c>
      <c r="CM39" s="599">
        <v>0</v>
      </c>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c r="IN39" s="3"/>
      <c r="IO39" s="3"/>
      <c r="IP39" s="3"/>
      <c r="IQ39" s="3"/>
      <c r="IR39" s="3"/>
      <c r="IS39" s="3"/>
      <c r="IT39" s="3"/>
      <c r="IU39" s="3"/>
      <c r="IV39" s="3"/>
    </row>
    <row r="40" spans="1:256" ht="18" customHeight="1">
      <c r="A40" s="3"/>
      <c r="B40" s="595" t="s">
        <v>79</v>
      </c>
      <c r="C40" s="596" t="s">
        <v>33</v>
      </c>
      <c r="D40" s="600"/>
      <c r="E40" s="598">
        <v>9.186382962347552E-5</v>
      </c>
      <c r="F40" s="598">
        <v>1.639416482681392E-4</v>
      </c>
      <c r="G40" s="598">
        <v>1.4622111266543824E-4</v>
      </c>
      <c r="H40" s="598">
        <v>1.5657775440718169E-4</v>
      </c>
      <c r="I40" s="598">
        <v>9.5337580620257479E-5</v>
      </c>
      <c r="J40" s="598">
        <v>1.5208864151726125E-4</v>
      </c>
      <c r="K40" s="598">
        <v>6.0890139085469807E-5</v>
      </c>
      <c r="L40" s="598">
        <v>9.3744082829004725E-5</v>
      </c>
      <c r="M40" s="598">
        <v>5.0917754875994003E-5</v>
      </c>
      <c r="N40" s="598">
        <v>1.0139298804307912E-4</v>
      </c>
      <c r="O40" s="598">
        <v>1.0437128231378431E-4</v>
      </c>
      <c r="P40" s="598">
        <v>8.5342947347651765E-5</v>
      </c>
      <c r="Q40" s="598">
        <v>1.2609579821863564E-4</v>
      </c>
      <c r="R40" s="598">
        <v>1.5442816242668597E-4</v>
      </c>
      <c r="S40" s="598">
        <v>9.8479415765937117E-5</v>
      </c>
      <c r="T40" s="598">
        <v>1.721027934941341E-4</v>
      </c>
      <c r="U40" s="598">
        <v>1.0863308747416328E-4</v>
      </c>
      <c r="V40" s="598">
        <v>1.6607119656486771E-4</v>
      </c>
      <c r="W40" s="598">
        <v>1.035434758295295E-4</v>
      </c>
      <c r="X40" s="598">
        <v>4.5340973239023038E-4</v>
      </c>
      <c r="Y40" s="598">
        <v>2.2379674202839143E-4</v>
      </c>
      <c r="Z40" s="598">
        <v>7.9072292635388081E-5</v>
      </c>
      <c r="AA40" s="598">
        <v>2.3787930598712483E-4</v>
      </c>
      <c r="AB40" s="598">
        <v>5.1441983088448061E-5</v>
      </c>
      <c r="AC40" s="598">
        <v>7.8472280924918195E-4</v>
      </c>
      <c r="AD40" s="598">
        <v>1.9570555850820874E-4</v>
      </c>
      <c r="AE40" s="598">
        <v>4.9171615278231914E-4</v>
      </c>
      <c r="AF40" s="598">
        <v>6.0520376597604302E-4</v>
      </c>
      <c r="AG40" s="598">
        <v>1.8681626539292417E-3</v>
      </c>
      <c r="AH40" s="598">
        <v>5.4133084743966209E-4</v>
      </c>
      <c r="AI40" s="598">
        <v>4.0750502275845027E-3</v>
      </c>
      <c r="AJ40" s="598">
        <v>1.2536758658958886E-2</v>
      </c>
      <c r="AK40" s="598">
        <v>2.5864198427805467E-3</v>
      </c>
      <c r="AL40" s="598">
        <v>1.1127800569095542E-3</v>
      </c>
      <c r="AM40" s="598">
        <v>1.5387327050610093E-2</v>
      </c>
      <c r="AN40" s="598">
        <v>0</v>
      </c>
      <c r="AO40" s="599">
        <v>1.8113964925043835E-3</v>
      </c>
      <c r="AP40" s="3"/>
      <c r="AQ40" s="3"/>
      <c r="AR40" s="3"/>
      <c r="AS40" s="3"/>
      <c r="AT40" s="3"/>
      <c r="AU40" s="3"/>
      <c r="AV40" s="3"/>
      <c r="AW40" s="3"/>
      <c r="AX40" s="3"/>
      <c r="AY40" s="3"/>
      <c r="AZ40" s="3"/>
      <c r="BA40" s="3"/>
      <c r="BB40" s="3"/>
      <c r="BC40" s="816">
        <v>0</v>
      </c>
      <c r="BD40" s="598">
        <v>0</v>
      </c>
      <c r="BE40" s="598">
        <v>0</v>
      </c>
      <c r="BF40" s="598">
        <v>0</v>
      </c>
      <c r="BG40" s="598">
        <v>0</v>
      </c>
      <c r="BH40" s="598">
        <v>0</v>
      </c>
      <c r="BI40" s="598">
        <v>0</v>
      </c>
      <c r="BJ40" s="598">
        <v>0</v>
      </c>
      <c r="BK40" s="598">
        <v>0</v>
      </c>
      <c r="BL40" s="598">
        <v>0</v>
      </c>
      <c r="BM40" s="598">
        <v>0</v>
      </c>
      <c r="BN40" s="598">
        <v>0</v>
      </c>
      <c r="BO40" s="598">
        <v>0</v>
      </c>
      <c r="BP40" s="598">
        <v>0</v>
      </c>
      <c r="BQ40" s="598">
        <v>0</v>
      </c>
      <c r="BR40" s="598">
        <v>0</v>
      </c>
      <c r="BS40" s="598">
        <v>0</v>
      </c>
      <c r="BT40" s="598">
        <v>0</v>
      </c>
      <c r="BU40" s="598">
        <v>0</v>
      </c>
      <c r="BV40" s="598">
        <v>0</v>
      </c>
      <c r="BW40" s="598">
        <v>0</v>
      </c>
      <c r="BX40" s="598">
        <v>0</v>
      </c>
      <c r="BY40" s="598">
        <v>0</v>
      </c>
      <c r="BZ40" s="598">
        <v>0</v>
      </c>
      <c r="CA40" s="598">
        <v>0</v>
      </c>
      <c r="CB40" s="598">
        <v>0</v>
      </c>
      <c r="CC40" s="598">
        <v>0</v>
      </c>
      <c r="CD40" s="598">
        <v>0</v>
      </c>
      <c r="CE40" s="598">
        <v>0</v>
      </c>
      <c r="CF40" s="598">
        <v>0</v>
      </c>
      <c r="CG40" s="598">
        <v>0</v>
      </c>
      <c r="CH40" s="598">
        <v>0</v>
      </c>
      <c r="CI40" s="598">
        <v>0</v>
      </c>
      <c r="CJ40" s="598">
        <v>0</v>
      </c>
      <c r="CK40" s="598">
        <v>0</v>
      </c>
      <c r="CL40" s="598">
        <v>0</v>
      </c>
      <c r="CM40" s="599">
        <v>0</v>
      </c>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c r="ID40" s="3"/>
      <c r="IE40" s="3"/>
      <c r="IF40" s="3"/>
      <c r="IG40" s="3"/>
      <c r="IH40" s="3"/>
      <c r="II40" s="3"/>
      <c r="IJ40" s="3"/>
      <c r="IK40" s="3"/>
      <c r="IL40" s="3"/>
      <c r="IM40" s="3"/>
      <c r="IN40" s="3"/>
      <c r="IO40" s="3"/>
      <c r="IP40" s="3"/>
      <c r="IQ40" s="3"/>
      <c r="IR40" s="3"/>
      <c r="IS40" s="3"/>
      <c r="IT40" s="3"/>
      <c r="IU40" s="3"/>
      <c r="IV40" s="3"/>
    </row>
    <row r="41" spans="1:256" ht="18" customHeight="1">
      <c r="A41" s="3"/>
      <c r="B41" s="595" t="s">
        <v>80</v>
      </c>
      <c r="C41" s="596" t="s">
        <v>1</v>
      </c>
      <c r="D41" s="600"/>
      <c r="E41" s="598">
        <v>5.1928231228305481E-4</v>
      </c>
      <c r="F41" s="598">
        <v>4.9182494480441762E-4</v>
      </c>
      <c r="G41" s="598">
        <v>7.6148619358571866E-4</v>
      </c>
      <c r="H41" s="598">
        <v>1.0719818530926099E-3</v>
      </c>
      <c r="I41" s="598">
        <v>9.9986540310704835E-4</v>
      </c>
      <c r="J41" s="598">
        <v>5.8405856543910823E-4</v>
      </c>
      <c r="K41" s="598">
        <v>1.2178027817093961E-4</v>
      </c>
      <c r="L41" s="598">
        <v>1.6731893868779282E-4</v>
      </c>
      <c r="M41" s="598">
        <v>8.7965927329762463E-4</v>
      </c>
      <c r="N41" s="598">
        <v>5.9424584072043183E-4</v>
      </c>
      <c r="O41" s="598">
        <v>4.6115331986474196E-4</v>
      </c>
      <c r="P41" s="598">
        <v>3.8386508376034539E-4</v>
      </c>
      <c r="Q41" s="598">
        <v>1.2798723519191518E-3</v>
      </c>
      <c r="R41" s="598">
        <v>1.1004526535129987E-3</v>
      </c>
      <c r="S41" s="598">
        <v>1.3016409736019514E-3</v>
      </c>
      <c r="T41" s="598">
        <v>8.2370340075721524E-4</v>
      </c>
      <c r="U41" s="598">
        <v>7.5373256042004448E-4</v>
      </c>
      <c r="V41" s="598">
        <v>7.9843665388777544E-4</v>
      </c>
      <c r="W41" s="598">
        <v>3.6633271687611774E-4</v>
      </c>
      <c r="X41" s="598">
        <v>1.3100837394307324E-3</v>
      </c>
      <c r="Y41" s="598">
        <v>7.1993018510371298E-4</v>
      </c>
      <c r="Z41" s="598">
        <v>2.936970869314415E-5</v>
      </c>
      <c r="AA41" s="598">
        <v>7.731077444581558E-4</v>
      </c>
      <c r="AB41" s="598">
        <v>3.2537054303443404E-3</v>
      </c>
      <c r="AC41" s="598">
        <v>2.0672555990852636E-3</v>
      </c>
      <c r="AD41" s="598">
        <v>3.5598478674942224E-3</v>
      </c>
      <c r="AE41" s="598">
        <v>2.8786862367746096E-4</v>
      </c>
      <c r="AF41" s="598">
        <v>1.7474176384362642E-3</v>
      </c>
      <c r="AG41" s="598">
        <v>1.979243766783581E-3</v>
      </c>
      <c r="AH41" s="598">
        <v>3.1146467495844136E-3</v>
      </c>
      <c r="AI41" s="598">
        <v>3.319946213704053E-3</v>
      </c>
      <c r="AJ41" s="598">
        <v>2.6206539835281657E-3</v>
      </c>
      <c r="AK41" s="598">
        <v>5.0275352000116241E-3</v>
      </c>
      <c r="AL41" s="598">
        <v>1.5491364478135447E-3</v>
      </c>
      <c r="AM41" s="598">
        <v>1.8095033544553562E-3</v>
      </c>
      <c r="AN41" s="598">
        <v>0</v>
      </c>
      <c r="AO41" s="599">
        <v>-8.7899437088012913E-2</v>
      </c>
      <c r="AP41" s="3"/>
      <c r="AQ41" s="3"/>
      <c r="AR41" s="3"/>
      <c r="AS41" s="3"/>
      <c r="AT41" s="3"/>
      <c r="AU41" s="3"/>
      <c r="AV41" s="3"/>
      <c r="AW41" s="3"/>
      <c r="AX41" s="3"/>
      <c r="AY41" s="3"/>
      <c r="AZ41" s="3"/>
      <c r="BA41" s="3"/>
      <c r="BB41" s="3"/>
      <c r="BC41" s="816">
        <v>0</v>
      </c>
      <c r="BD41" s="598">
        <v>0</v>
      </c>
      <c r="BE41" s="598">
        <v>0</v>
      </c>
      <c r="BF41" s="598">
        <v>0</v>
      </c>
      <c r="BG41" s="598">
        <v>0</v>
      </c>
      <c r="BH41" s="598">
        <v>0</v>
      </c>
      <c r="BI41" s="598">
        <v>0</v>
      </c>
      <c r="BJ41" s="598">
        <v>0</v>
      </c>
      <c r="BK41" s="598">
        <v>0</v>
      </c>
      <c r="BL41" s="598">
        <v>0</v>
      </c>
      <c r="BM41" s="598">
        <v>0</v>
      </c>
      <c r="BN41" s="598">
        <v>0</v>
      </c>
      <c r="BO41" s="598">
        <v>0</v>
      </c>
      <c r="BP41" s="598">
        <v>0</v>
      </c>
      <c r="BQ41" s="598">
        <v>0</v>
      </c>
      <c r="BR41" s="598">
        <v>0</v>
      </c>
      <c r="BS41" s="598">
        <v>0</v>
      </c>
      <c r="BT41" s="598">
        <v>0</v>
      </c>
      <c r="BU41" s="598">
        <v>0</v>
      </c>
      <c r="BV41" s="598">
        <v>0</v>
      </c>
      <c r="BW41" s="598">
        <v>0</v>
      </c>
      <c r="BX41" s="598">
        <v>0</v>
      </c>
      <c r="BY41" s="598">
        <v>0</v>
      </c>
      <c r="BZ41" s="598">
        <v>0</v>
      </c>
      <c r="CA41" s="598">
        <v>0</v>
      </c>
      <c r="CB41" s="598">
        <v>0</v>
      </c>
      <c r="CC41" s="598">
        <v>0</v>
      </c>
      <c r="CD41" s="598">
        <v>0</v>
      </c>
      <c r="CE41" s="598">
        <v>0</v>
      </c>
      <c r="CF41" s="598">
        <v>0</v>
      </c>
      <c r="CG41" s="598">
        <v>0</v>
      </c>
      <c r="CH41" s="598">
        <v>0</v>
      </c>
      <c r="CI41" s="598">
        <v>0</v>
      </c>
      <c r="CJ41" s="598">
        <v>0</v>
      </c>
      <c r="CK41" s="598">
        <v>0</v>
      </c>
      <c r="CL41" s="598">
        <v>0</v>
      </c>
      <c r="CM41" s="599">
        <v>0</v>
      </c>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c r="IN41" s="3"/>
      <c r="IO41" s="3"/>
      <c r="IP41" s="3"/>
      <c r="IQ41" s="3"/>
      <c r="IR41" s="3"/>
      <c r="IS41" s="3"/>
      <c r="IT41" s="3"/>
      <c r="IU41" s="3"/>
      <c r="IV41" s="3"/>
    </row>
    <row r="42" spans="1:256" ht="18" customHeight="1">
      <c r="A42" s="3"/>
      <c r="B42" s="604" t="s">
        <v>81</v>
      </c>
      <c r="C42" s="605" t="s">
        <v>2</v>
      </c>
      <c r="D42" s="606"/>
      <c r="E42" s="607">
        <v>4.9026108506283637E-3</v>
      </c>
      <c r="F42" s="607">
        <v>1.196774032357416E-2</v>
      </c>
      <c r="G42" s="607">
        <v>4.3246716615298738E-3</v>
      </c>
      <c r="H42" s="607">
        <v>2.4210099393646915E-3</v>
      </c>
      <c r="I42" s="607">
        <v>3.0509518046833613E-3</v>
      </c>
      <c r="J42" s="607">
        <v>1.8937867226758466E-3</v>
      </c>
      <c r="K42" s="607">
        <v>1.50340157389458E-3</v>
      </c>
      <c r="L42" s="607">
        <v>2.0793898678497054E-3</v>
      </c>
      <c r="M42" s="607">
        <v>8.038327927357666E-3</v>
      </c>
      <c r="N42" s="607">
        <v>8.9505896260936493E-3</v>
      </c>
      <c r="O42" s="607">
        <v>7.3532664022614765E-3</v>
      </c>
      <c r="P42" s="607">
        <v>3.9871172375523685E-3</v>
      </c>
      <c r="Q42" s="607">
        <v>7.9923720104245217E-3</v>
      </c>
      <c r="R42" s="607">
        <v>4.929541499825078E-3</v>
      </c>
      <c r="S42" s="607">
        <v>2.4448585392326128E-3</v>
      </c>
      <c r="T42" s="607">
        <v>6.2747719463158741E-4</v>
      </c>
      <c r="U42" s="607">
        <v>2.2295950255627672E-3</v>
      </c>
      <c r="V42" s="607">
        <v>1.0721991116712213E-3</v>
      </c>
      <c r="W42" s="607">
        <v>1.0434629026772357E-3</v>
      </c>
      <c r="X42" s="607">
        <v>1.9786413602592219E-3</v>
      </c>
      <c r="Y42" s="607">
        <v>1.2984608691998932E-2</v>
      </c>
      <c r="Z42" s="607">
        <v>2.8737130352061045E-3</v>
      </c>
      <c r="AA42" s="607">
        <v>7.5154993235307241E-3</v>
      </c>
      <c r="AB42" s="607">
        <v>2.1123364305693986E-2</v>
      </c>
      <c r="AC42" s="607">
        <v>6.8650499278143148E-3</v>
      </c>
      <c r="AD42" s="607">
        <v>4.6552553685887807E-3</v>
      </c>
      <c r="AE42" s="607">
        <v>1.5264462810742529E-3</v>
      </c>
      <c r="AF42" s="607">
        <v>6.964035124400119E-3</v>
      </c>
      <c r="AG42" s="607">
        <v>2.11355009993568E-3</v>
      </c>
      <c r="AH42" s="607">
        <v>1.0450534465308845E-3</v>
      </c>
      <c r="AI42" s="607">
        <v>1.3913030709885598E-2</v>
      </c>
      <c r="AJ42" s="607">
        <v>5.1293715973016931E-3</v>
      </c>
      <c r="AK42" s="607">
        <v>4.5988869676406915E-3</v>
      </c>
      <c r="AL42" s="607">
        <v>3.095067541839777E-3</v>
      </c>
      <c r="AM42" s="607">
        <v>2.8851975402312143E-3</v>
      </c>
      <c r="AN42" s="607">
        <v>5.8366632245319451E-4</v>
      </c>
      <c r="AO42" s="608">
        <v>0</v>
      </c>
      <c r="AP42" s="3"/>
      <c r="AQ42" s="3"/>
      <c r="AR42" s="3"/>
      <c r="AS42" s="3"/>
      <c r="AT42" s="3"/>
      <c r="AU42" s="3"/>
      <c r="AV42" s="3"/>
      <c r="AW42" s="3"/>
      <c r="AX42" s="3"/>
      <c r="AY42" s="3"/>
      <c r="AZ42" s="3"/>
      <c r="BA42" s="3"/>
      <c r="BB42" s="3"/>
      <c r="BC42" s="817">
        <v>0</v>
      </c>
      <c r="BD42" s="818">
        <v>0</v>
      </c>
      <c r="BE42" s="818">
        <v>0</v>
      </c>
      <c r="BF42" s="818">
        <v>0</v>
      </c>
      <c r="BG42" s="818">
        <v>0</v>
      </c>
      <c r="BH42" s="818">
        <v>0</v>
      </c>
      <c r="BI42" s="818">
        <v>0</v>
      </c>
      <c r="BJ42" s="818">
        <v>0</v>
      </c>
      <c r="BK42" s="818">
        <v>0</v>
      </c>
      <c r="BL42" s="818">
        <v>0</v>
      </c>
      <c r="BM42" s="818">
        <v>0</v>
      </c>
      <c r="BN42" s="818">
        <v>0</v>
      </c>
      <c r="BO42" s="818">
        <v>0</v>
      </c>
      <c r="BP42" s="818">
        <v>0</v>
      </c>
      <c r="BQ42" s="818">
        <v>0</v>
      </c>
      <c r="BR42" s="818">
        <v>0</v>
      </c>
      <c r="BS42" s="818">
        <v>0</v>
      </c>
      <c r="BT42" s="818">
        <v>0</v>
      </c>
      <c r="BU42" s="818">
        <v>0</v>
      </c>
      <c r="BV42" s="818">
        <v>0</v>
      </c>
      <c r="BW42" s="818">
        <v>0</v>
      </c>
      <c r="BX42" s="818">
        <v>0</v>
      </c>
      <c r="BY42" s="818">
        <v>0</v>
      </c>
      <c r="BZ42" s="818">
        <v>0</v>
      </c>
      <c r="CA42" s="818">
        <v>0</v>
      </c>
      <c r="CB42" s="818">
        <v>0</v>
      </c>
      <c r="CC42" s="818">
        <v>0</v>
      </c>
      <c r="CD42" s="818">
        <v>0</v>
      </c>
      <c r="CE42" s="818">
        <v>0</v>
      </c>
      <c r="CF42" s="818">
        <v>0</v>
      </c>
      <c r="CG42" s="818">
        <v>0</v>
      </c>
      <c r="CH42" s="818">
        <v>0</v>
      </c>
      <c r="CI42" s="818">
        <v>0</v>
      </c>
      <c r="CJ42" s="818">
        <v>0</v>
      </c>
      <c r="CK42" s="818">
        <v>0</v>
      </c>
      <c r="CL42" s="818">
        <v>0</v>
      </c>
      <c r="CM42" s="819">
        <v>0</v>
      </c>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c r="IN42" s="3"/>
      <c r="IO42" s="3"/>
      <c r="IP42" s="3"/>
      <c r="IQ42" s="3"/>
      <c r="IR42" s="3"/>
      <c r="IS42" s="3"/>
      <c r="IT42" s="3"/>
      <c r="IU42" s="3"/>
      <c r="IV42" s="3"/>
    </row>
    <row r="43" spans="1:256" ht="18" customHeight="1">
      <c r="B43" s="614" t="s">
        <v>169</v>
      </c>
      <c r="C43" s="615" t="s">
        <v>3</v>
      </c>
      <c r="D43" s="616"/>
      <c r="E43" s="617">
        <v>0.51611659550955435</v>
      </c>
      <c r="F43" s="617">
        <v>0.52215414973402308</v>
      </c>
      <c r="G43" s="617">
        <v>0.64567825854435901</v>
      </c>
      <c r="H43" s="617">
        <v>0.61772555234887161</v>
      </c>
      <c r="I43" s="617">
        <v>0.56826263925692178</v>
      </c>
      <c r="J43" s="617">
        <v>0.48378987305269844</v>
      </c>
      <c r="K43" s="617">
        <v>0.78853701645493401</v>
      </c>
      <c r="L43" s="617">
        <v>0.66052847818636529</v>
      </c>
      <c r="M43" s="617">
        <v>0.47231136786885036</v>
      </c>
      <c r="N43" s="617">
        <v>0.71194939489714337</v>
      </c>
      <c r="O43" s="617">
        <v>0.7354784835402467</v>
      </c>
      <c r="P43" s="617">
        <v>0.48836519266808448</v>
      </c>
      <c r="Q43" s="617">
        <v>0.59697113431321291</v>
      </c>
      <c r="R43" s="617">
        <v>0.49035805449604331</v>
      </c>
      <c r="S43" s="617">
        <v>0.57474299726492517</v>
      </c>
      <c r="T43" s="617">
        <v>0.6497453105761396</v>
      </c>
      <c r="U43" s="617">
        <v>0.60979727674398776</v>
      </c>
      <c r="V43" s="617">
        <v>0.64379665916557816</v>
      </c>
      <c r="W43" s="617">
        <v>0.74311680224331755</v>
      </c>
      <c r="X43" s="617">
        <v>0.56938950555132872</v>
      </c>
      <c r="Y43" s="617">
        <v>0.48445015214244513</v>
      </c>
      <c r="Z43" s="617">
        <v>0.59773682973959152</v>
      </c>
      <c r="AA43" s="617">
        <v>0.42028813130937698</v>
      </c>
      <c r="AB43" s="617">
        <v>0.33825675979809022</v>
      </c>
      <c r="AC43" s="617">
        <v>0.3347503283516976</v>
      </c>
      <c r="AD43" s="617">
        <v>0.31686451406558447</v>
      </c>
      <c r="AE43" s="617">
        <v>0.15289622365325162</v>
      </c>
      <c r="AF43" s="617">
        <v>0.4212541173684432</v>
      </c>
      <c r="AG43" s="617">
        <v>0.45298892715097933</v>
      </c>
      <c r="AH43" s="617">
        <v>0.32102400790228119</v>
      </c>
      <c r="AI43" s="617">
        <v>0.28373309148198955</v>
      </c>
      <c r="AJ43" s="617">
        <v>0.37853077618053438</v>
      </c>
      <c r="AK43" s="617">
        <v>0.39960913093387196</v>
      </c>
      <c r="AL43" s="617">
        <v>0.35170978667866787</v>
      </c>
      <c r="AM43" s="617">
        <v>0.45311803090554426</v>
      </c>
      <c r="AN43" s="617">
        <v>1</v>
      </c>
      <c r="AO43" s="618">
        <v>0.55195265859842313</v>
      </c>
    </row>
    <row r="44" spans="1:256" ht="18" customHeight="1">
      <c r="B44" s="609" t="s">
        <v>170</v>
      </c>
      <c r="C44" s="610" t="s">
        <v>1554</v>
      </c>
      <c r="D44" s="611"/>
      <c r="E44" s="612">
        <v>4.1362994663077619E-3</v>
      </c>
      <c r="F44" s="612">
        <v>4.2730126485162161E-2</v>
      </c>
      <c r="G44" s="612">
        <v>1.1242626061545368E-2</v>
      </c>
      <c r="H44" s="612">
        <v>1.1600276678845074E-2</v>
      </c>
      <c r="I44" s="612">
        <v>1.5879176778387367E-2</v>
      </c>
      <c r="J44" s="612">
        <v>1.779332810901451E-2</v>
      </c>
      <c r="K44" s="612">
        <v>7.1877051057945007E-3</v>
      </c>
      <c r="L44" s="612">
        <v>1.6334410012600806E-2</v>
      </c>
      <c r="M44" s="612">
        <v>1.8545993637136771E-2</v>
      </c>
      <c r="N44" s="612">
        <v>3.3925640883638638E-3</v>
      </c>
      <c r="O44" s="612">
        <v>1.2133941524445049E-2</v>
      </c>
      <c r="P44" s="612">
        <v>1.6127017858023368E-2</v>
      </c>
      <c r="Q44" s="612">
        <v>1.6207862492880285E-2</v>
      </c>
      <c r="R44" s="612">
        <v>1.8649204012808202E-2</v>
      </c>
      <c r="S44" s="612">
        <v>1.6162878430632837E-2</v>
      </c>
      <c r="T44" s="612">
        <v>1.4660619168983908E-2</v>
      </c>
      <c r="U44" s="612">
        <v>2.0710291042386454E-2</v>
      </c>
      <c r="V44" s="612">
        <v>2.9310302554169169E-2</v>
      </c>
      <c r="W44" s="612">
        <v>7.3022487233258921E-3</v>
      </c>
      <c r="X44" s="612">
        <v>1.7942471472055275E-2</v>
      </c>
      <c r="Y44" s="612">
        <v>2.2441727398293254E-2</v>
      </c>
      <c r="Z44" s="612">
        <v>1.052494042396084E-2</v>
      </c>
      <c r="AA44" s="612">
        <v>1.1871664114419948E-2</v>
      </c>
      <c r="AB44" s="612">
        <v>2.4569977172620005E-2</v>
      </c>
      <c r="AC44" s="612">
        <v>2.2593880549691206E-2</v>
      </c>
      <c r="AD44" s="612">
        <v>3.0514635638225141E-2</v>
      </c>
      <c r="AE44" s="612">
        <v>3.5074861312135914E-3</v>
      </c>
      <c r="AF44" s="612">
        <v>1.8427950407638064E-2</v>
      </c>
      <c r="AG44" s="612">
        <v>1.2406752384646219E-2</v>
      </c>
      <c r="AH44" s="612">
        <v>1.0610184160171015E-2</v>
      </c>
      <c r="AI44" s="612">
        <v>7.0415888029746587E-3</v>
      </c>
      <c r="AJ44" s="612">
        <v>1.2245134555436391E-2</v>
      </c>
      <c r="AK44" s="612">
        <v>3.7205213524941515E-2</v>
      </c>
      <c r="AL44" s="612">
        <v>1.5176115866417494E-2</v>
      </c>
      <c r="AM44" s="612">
        <v>2.2247023760676256E-2</v>
      </c>
      <c r="AN44" s="612">
        <v>0</v>
      </c>
      <c r="AO44" s="613">
        <v>4.5262326321431224E-3</v>
      </c>
    </row>
    <row r="45" spans="1:256" ht="18" customHeight="1">
      <c r="B45" s="595" t="s">
        <v>176</v>
      </c>
      <c r="C45" s="596" t="s">
        <v>15</v>
      </c>
      <c r="D45" s="600"/>
      <c r="E45" s="598">
        <v>9.1737990515775747E-2</v>
      </c>
      <c r="F45" s="598">
        <v>0.2479843721891804</v>
      </c>
      <c r="G45" s="598">
        <v>0.17079602272927458</v>
      </c>
      <c r="H45" s="598">
        <v>0.2257460507671433</v>
      </c>
      <c r="I45" s="598">
        <v>0.21879209719233908</v>
      </c>
      <c r="J45" s="598">
        <v>0.10472277532034187</v>
      </c>
      <c r="K45" s="598">
        <v>3.434137791935625E-2</v>
      </c>
      <c r="L45" s="598">
        <v>0.20562043894358509</v>
      </c>
      <c r="M45" s="598">
        <v>0.23386355088044705</v>
      </c>
      <c r="N45" s="598">
        <v>0.11378716850369006</v>
      </c>
      <c r="O45" s="598">
        <v>0.14220272273674009</v>
      </c>
      <c r="P45" s="598">
        <v>0.33763188434014074</v>
      </c>
      <c r="Q45" s="598">
        <v>0.18398128366675282</v>
      </c>
      <c r="R45" s="598">
        <v>0.29850291591362199</v>
      </c>
      <c r="S45" s="598">
        <v>0.22425728567386585</v>
      </c>
      <c r="T45" s="598">
        <v>0.2213747979421406</v>
      </c>
      <c r="U45" s="598">
        <v>0.21674376590838992</v>
      </c>
      <c r="V45" s="598">
        <v>0.20270576918953478</v>
      </c>
      <c r="W45" s="598">
        <v>0.15218517607226273</v>
      </c>
      <c r="X45" s="598">
        <v>0.24339585324301263</v>
      </c>
      <c r="Y45" s="598">
        <v>0.38825194570483285</v>
      </c>
      <c r="Z45" s="598">
        <v>8.4468514602722561E-2</v>
      </c>
      <c r="AA45" s="598">
        <v>0.12041153119935774</v>
      </c>
      <c r="AB45" s="598">
        <v>0.48026235411375107</v>
      </c>
      <c r="AC45" s="598">
        <v>0.40625781222556073</v>
      </c>
      <c r="AD45" s="598">
        <v>0.31827298808801469</v>
      </c>
      <c r="AE45" s="598">
        <v>5.2361752033231131E-2</v>
      </c>
      <c r="AF45" s="598">
        <v>0.29217377001027883</v>
      </c>
      <c r="AG45" s="598">
        <v>0.1561028592881773</v>
      </c>
      <c r="AH45" s="598">
        <v>0.34130805301777678</v>
      </c>
      <c r="AI45" s="598">
        <v>0.51886241353370133</v>
      </c>
      <c r="AJ45" s="598">
        <v>0.51522759604037427</v>
      </c>
      <c r="AK45" s="598">
        <v>0.49670158817802706</v>
      </c>
      <c r="AL45" s="598">
        <v>0.36626101007504042</v>
      </c>
      <c r="AM45" s="598">
        <v>0.27566538474372221</v>
      </c>
      <c r="AN45" s="598">
        <v>0</v>
      </c>
      <c r="AO45" s="599">
        <v>1.3772937420563255E-2</v>
      </c>
    </row>
    <row r="46" spans="1:256" ht="18" customHeight="1">
      <c r="B46" s="595" t="s">
        <v>177</v>
      </c>
      <c r="C46" s="596" t="s">
        <v>7</v>
      </c>
      <c r="D46" s="600"/>
      <c r="E46" s="598">
        <v>0.25700527999202838</v>
      </c>
      <c r="F46" s="598">
        <v>6.251567143354464E-2</v>
      </c>
      <c r="G46" s="598">
        <v>9.8619943832782817E-2</v>
      </c>
      <c r="H46" s="598">
        <v>-3.7560904686971916E-2</v>
      </c>
      <c r="I46" s="598">
        <v>0.10142601516815726</v>
      </c>
      <c r="J46" s="598">
        <v>0.12727968300013043</v>
      </c>
      <c r="K46" s="598">
        <v>3.9358610738778207E-2</v>
      </c>
      <c r="L46" s="598">
        <v>-6.1609329590106359E-4</v>
      </c>
      <c r="M46" s="598">
        <v>0.1330375007707322</v>
      </c>
      <c r="N46" s="598">
        <v>0.11984310707643323</v>
      </c>
      <c r="O46" s="598">
        <v>3.3393694759501685E-2</v>
      </c>
      <c r="P46" s="598">
        <v>2.9276522256955029E-2</v>
      </c>
      <c r="Q46" s="598">
        <v>9.2113985346518476E-2</v>
      </c>
      <c r="R46" s="598">
        <v>7.7144081533789238E-2</v>
      </c>
      <c r="S46" s="598">
        <v>2.0548429689710455E-2</v>
      </c>
      <c r="T46" s="598">
        <v>-6.4698930296886586E-2</v>
      </c>
      <c r="U46" s="598">
        <v>-3.2361042351640598E-2</v>
      </c>
      <c r="V46" s="598">
        <v>-0.10026020649630935</v>
      </c>
      <c r="W46" s="598">
        <v>4.0482739174799998E-3</v>
      </c>
      <c r="X46" s="598">
        <v>4.2743364970216732E-2</v>
      </c>
      <c r="Y46" s="598">
        <v>3.1193158862652615E-2</v>
      </c>
      <c r="Z46" s="598">
        <v>2.802255498496815E-2</v>
      </c>
      <c r="AA46" s="598">
        <v>0.17589687932085463</v>
      </c>
      <c r="AB46" s="598">
        <v>6.3672314567726582E-2</v>
      </c>
      <c r="AC46" s="598">
        <v>0.1189184890403991</v>
      </c>
      <c r="AD46" s="598">
        <v>0.25419467978470844</v>
      </c>
      <c r="AE46" s="598">
        <v>0.40374802432529922</v>
      </c>
      <c r="AF46" s="598">
        <v>9.819417374573039E-2</v>
      </c>
      <c r="AG46" s="598">
        <v>0.18969717595415922</v>
      </c>
      <c r="AH46" s="598">
        <v>0</v>
      </c>
      <c r="AI46" s="598">
        <v>1.1096153209382183E-2</v>
      </c>
      <c r="AJ46" s="598">
        <v>3.2566442547133402E-2</v>
      </c>
      <c r="AK46" s="598">
        <v>-6.945554409264614E-3</v>
      </c>
      <c r="AL46" s="598">
        <v>9.5412800385728344E-2</v>
      </c>
      <c r="AM46" s="598">
        <v>9.6329343587186173E-2</v>
      </c>
      <c r="AN46" s="598">
        <v>0</v>
      </c>
      <c r="AO46" s="599">
        <v>0.36286201707327836</v>
      </c>
    </row>
    <row r="47" spans="1:256" ht="18" customHeight="1">
      <c r="B47" s="595" t="s">
        <v>178</v>
      </c>
      <c r="C47" s="596" t="s">
        <v>8</v>
      </c>
      <c r="D47" s="600"/>
      <c r="E47" s="598">
        <v>0.15851456372280134</v>
      </c>
      <c r="F47" s="598">
        <v>7.6731336081332049E-2</v>
      </c>
      <c r="G47" s="598">
        <v>5.523157040657644E-2</v>
      </c>
      <c r="H47" s="598">
        <v>0.14306853501932773</v>
      </c>
      <c r="I47" s="598">
        <v>6.4754877324522661E-2</v>
      </c>
      <c r="J47" s="598">
        <v>0.23915170104405131</v>
      </c>
      <c r="K47" s="598">
        <v>7.2974908776269387E-2</v>
      </c>
      <c r="L47" s="598">
        <v>8.4491883237379967E-2</v>
      </c>
      <c r="M47" s="598">
        <v>0.10695398480565012</v>
      </c>
      <c r="N47" s="598">
        <v>2.7580163109458551E-2</v>
      </c>
      <c r="O47" s="598">
        <v>6.8454659420245687E-2</v>
      </c>
      <c r="P47" s="598">
        <v>9.6973292467341141E-2</v>
      </c>
      <c r="Q47" s="598">
        <v>0.1018607472148082</v>
      </c>
      <c r="R47" s="598">
        <v>0.1066235556845011</v>
      </c>
      <c r="S47" s="598">
        <v>0.15259596340658302</v>
      </c>
      <c r="T47" s="598">
        <v>0.16886841513953785</v>
      </c>
      <c r="U47" s="598">
        <v>0.17948348484089349</v>
      </c>
      <c r="V47" s="598">
        <v>0.21171616021611966</v>
      </c>
      <c r="W47" s="598">
        <v>9.1044661746280023E-2</v>
      </c>
      <c r="X47" s="598">
        <v>9.9668410342067679E-2</v>
      </c>
      <c r="Y47" s="598">
        <v>3.9810315222790674E-2</v>
      </c>
      <c r="Z47" s="598">
        <v>0.23937316896579844</v>
      </c>
      <c r="AA47" s="598">
        <v>0.275724416824014</v>
      </c>
      <c r="AB47" s="598">
        <v>7.4147188374111814E-2</v>
      </c>
      <c r="AC47" s="598">
        <v>7.6129864493350075E-2</v>
      </c>
      <c r="AD47" s="598">
        <v>7.4243631626390014E-2</v>
      </c>
      <c r="AE47" s="598">
        <v>0.33927613473779727</v>
      </c>
      <c r="AF47" s="598">
        <v>0.11380499527854337</v>
      </c>
      <c r="AG47" s="598">
        <v>0.15211535500843554</v>
      </c>
      <c r="AH47" s="598">
        <v>0.32520478733168962</v>
      </c>
      <c r="AI47" s="598">
        <v>0.16990824710151026</v>
      </c>
      <c r="AJ47" s="598">
        <v>5.8024694932327051E-2</v>
      </c>
      <c r="AK47" s="598">
        <v>6.1623632321529773E-2</v>
      </c>
      <c r="AL47" s="598">
        <v>0.1213551415464396</v>
      </c>
      <c r="AM47" s="598">
        <v>9.8365443575581871E-2</v>
      </c>
      <c r="AN47" s="598">
        <v>0</v>
      </c>
      <c r="AO47" s="599">
        <v>5.3375214352697743E-2</v>
      </c>
    </row>
    <row r="48" spans="1:256" ht="18" customHeight="1">
      <c r="B48" s="595" t="s">
        <v>179</v>
      </c>
      <c r="C48" s="596" t="s">
        <v>1555</v>
      </c>
      <c r="D48" s="600"/>
      <c r="E48" s="598">
        <v>4.3079630694082764E-2</v>
      </c>
      <c r="F48" s="598">
        <v>4.7884344076757596E-2</v>
      </c>
      <c r="G48" s="598">
        <v>2.2988821811991186E-2</v>
      </c>
      <c r="H48" s="598">
        <v>3.9420489872784265E-2</v>
      </c>
      <c r="I48" s="598">
        <v>3.0897039775720066E-2</v>
      </c>
      <c r="J48" s="598">
        <v>2.7265785832555196E-2</v>
      </c>
      <c r="K48" s="598">
        <v>5.847267604356212E-2</v>
      </c>
      <c r="L48" s="598">
        <v>3.3644033241007919E-2</v>
      </c>
      <c r="M48" s="598">
        <v>3.5287602037183487E-2</v>
      </c>
      <c r="N48" s="598">
        <v>2.3447602324910926E-2</v>
      </c>
      <c r="O48" s="598">
        <v>8.3418237301998259E-3</v>
      </c>
      <c r="P48" s="598">
        <v>3.1632931427921479E-2</v>
      </c>
      <c r="Q48" s="598">
        <v>8.8684860725831392E-3</v>
      </c>
      <c r="R48" s="598">
        <v>8.7295080876344539E-3</v>
      </c>
      <c r="S48" s="598">
        <v>1.1699519004055456E-2</v>
      </c>
      <c r="T48" s="598">
        <v>1.0054606297657906E-2</v>
      </c>
      <c r="U48" s="598">
        <v>5.6298754472964034E-3</v>
      </c>
      <c r="V48" s="598">
        <v>1.2733473554868119E-2</v>
      </c>
      <c r="W48" s="598">
        <v>2.306289076329503E-3</v>
      </c>
      <c r="X48" s="598">
        <v>2.6866967550736729E-2</v>
      </c>
      <c r="Y48" s="598">
        <v>4.0038859673178488E-2</v>
      </c>
      <c r="Z48" s="598">
        <v>3.9903000139050737E-2</v>
      </c>
      <c r="AA48" s="598">
        <v>3.7428822051411674E-2</v>
      </c>
      <c r="AB48" s="598">
        <v>1.9097836221586343E-2</v>
      </c>
      <c r="AC48" s="598">
        <v>4.1836693504553733E-2</v>
      </c>
      <c r="AD48" s="598">
        <v>2.0608765113875931E-2</v>
      </c>
      <c r="AE48" s="598">
        <v>4.8479304628381119E-2</v>
      </c>
      <c r="AF48" s="598">
        <v>5.9169243457380123E-2</v>
      </c>
      <c r="AG48" s="598">
        <v>3.6696977654281163E-2</v>
      </c>
      <c r="AH48" s="598">
        <v>1.8529675880813747E-3</v>
      </c>
      <c r="AI48" s="598">
        <v>1.0179543607939054E-2</v>
      </c>
      <c r="AJ48" s="598">
        <v>1.3120348119704859E-2</v>
      </c>
      <c r="AK48" s="598">
        <v>3.4437163075224132E-2</v>
      </c>
      <c r="AL48" s="598">
        <v>5.0136262660652013E-2</v>
      </c>
      <c r="AM48" s="598">
        <v>5.428159253789222E-2</v>
      </c>
      <c r="AN48" s="598">
        <v>0</v>
      </c>
      <c r="AO48" s="599">
        <v>1.9039990563356549E-2</v>
      </c>
    </row>
    <row r="49" spans="2:41" ht="18" customHeight="1">
      <c r="B49" s="595" t="s">
        <v>180</v>
      </c>
      <c r="C49" s="596" t="s">
        <v>9</v>
      </c>
      <c r="D49" s="600"/>
      <c r="E49" s="598">
        <v>-7.0590359900550279E-2</v>
      </c>
      <c r="F49" s="598">
        <v>0</v>
      </c>
      <c r="G49" s="598">
        <v>-4.5572433865294359E-3</v>
      </c>
      <c r="H49" s="598">
        <v>0</v>
      </c>
      <c r="I49" s="598">
        <v>-1.184549604834112E-5</v>
      </c>
      <c r="J49" s="598">
        <v>-3.1463587916199686E-6</v>
      </c>
      <c r="K49" s="598">
        <v>-8.722950386944072E-4</v>
      </c>
      <c r="L49" s="598">
        <v>-3.1503250379875945E-6</v>
      </c>
      <c r="M49" s="598">
        <v>0</v>
      </c>
      <c r="N49" s="598">
        <v>0</v>
      </c>
      <c r="O49" s="598">
        <v>-5.3257113788181323E-6</v>
      </c>
      <c r="P49" s="598">
        <v>-6.841018466091035E-6</v>
      </c>
      <c r="Q49" s="598">
        <v>-3.4991067558031708E-6</v>
      </c>
      <c r="R49" s="598">
        <v>-7.31972839815064E-6</v>
      </c>
      <c r="S49" s="598">
        <v>-7.0734697727058361E-6</v>
      </c>
      <c r="T49" s="598">
        <v>-4.8188275732655028E-6</v>
      </c>
      <c r="U49" s="598">
        <v>-3.6516313134137844E-6</v>
      </c>
      <c r="V49" s="598">
        <v>-2.158183960684205E-6</v>
      </c>
      <c r="W49" s="598">
        <v>-3.4517789955753389E-6</v>
      </c>
      <c r="X49" s="598">
        <v>-6.5731294178597758E-6</v>
      </c>
      <c r="Y49" s="598">
        <v>-6.1861590041930141E-3</v>
      </c>
      <c r="Z49" s="598">
        <v>-2.9008856092099538E-5</v>
      </c>
      <c r="AA49" s="598">
        <v>-4.1621444819434743E-2</v>
      </c>
      <c r="AB49" s="598">
        <v>-6.4302478860560077E-6</v>
      </c>
      <c r="AC49" s="598">
        <v>-4.8706816525239668E-4</v>
      </c>
      <c r="AD49" s="598">
        <v>-1.4699214316798567E-2</v>
      </c>
      <c r="AE49" s="598">
        <v>-2.6892550917391624E-4</v>
      </c>
      <c r="AF49" s="598">
        <v>-3.0242502680138802E-3</v>
      </c>
      <c r="AG49" s="598">
        <v>-8.0474406786986808E-6</v>
      </c>
      <c r="AH49" s="598">
        <v>0</v>
      </c>
      <c r="AI49" s="598">
        <v>-8.2103773749705664E-4</v>
      </c>
      <c r="AJ49" s="598">
        <v>-9.7149923755104582E-3</v>
      </c>
      <c r="AK49" s="598">
        <v>-2.2631173624329783E-2</v>
      </c>
      <c r="AL49" s="598">
        <v>-5.1117212945573567E-5</v>
      </c>
      <c r="AM49" s="598">
        <v>-6.8191106030089236E-6</v>
      </c>
      <c r="AN49" s="598">
        <v>0</v>
      </c>
      <c r="AO49" s="599">
        <v>-5.5290506404622576E-3</v>
      </c>
    </row>
    <row r="50" spans="2:41" ht="18" customHeight="1">
      <c r="B50" s="604" t="s">
        <v>181</v>
      </c>
      <c r="C50" s="605" t="s">
        <v>10</v>
      </c>
      <c r="D50" s="606"/>
      <c r="E50" s="607">
        <v>0.48388340449044565</v>
      </c>
      <c r="F50" s="607">
        <v>0.47784585026597687</v>
      </c>
      <c r="G50" s="607">
        <v>0.35432174145564088</v>
      </c>
      <c r="H50" s="607">
        <v>0.38227444765112845</v>
      </c>
      <c r="I50" s="607">
        <v>0.43173736074307817</v>
      </c>
      <c r="J50" s="607">
        <v>0.51621012694730162</v>
      </c>
      <c r="K50" s="607">
        <v>0.21146298354506607</v>
      </c>
      <c r="L50" s="607">
        <v>0.33947152181363471</v>
      </c>
      <c r="M50" s="607">
        <v>0.52768863213114969</v>
      </c>
      <c r="N50" s="607">
        <v>0.28805060510285668</v>
      </c>
      <c r="O50" s="607">
        <v>0.26452151645975347</v>
      </c>
      <c r="P50" s="607">
        <v>0.51163480733191558</v>
      </c>
      <c r="Q50" s="607">
        <v>0.40302886568678714</v>
      </c>
      <c r="R50" s="607">
        <v>0.50964194550395681</v>
      </c>
      <c r="S50" s="607">
        <v>0.42525700273507483</v>
      </c>
      <c r="T50" s="607">
        <v>0.35025468942386045</v>
      </c>
      <c r="U50" s="607">
        <v>0.39020272325601218</v>
      </c>
      <c r="V50" s="607">
        <v>0.35620334083442173</v>
      </c>
      <c r="W50" s="607">
        <v>0.25688319775668256</v>
      </c>
      <c r="X50" s="607">
        <v>0.43061049444867122</v>
      </c>
      <c r="Y50" s="607">
        <v>0.51554984785755487</v>
      </c>
      <c r="Z50" s="607">
        <v>0.40226317026040859</v>
      </c>
      <c r="AA50" s="607">
        <v>0.57971186869062319</v>
      </c>
      <c r="AB50" s="607">
        <v>0.66174324020190978</v>
      </c>
      <c r="AC50" s="607">
        <v>0.66524967164830251</v>
      </c>
      <c r="AD50" s="607">
        <v>0.68313548593441553</v>
      </c>
      <c r="AE50" s="607">
        <v>0.84710377634674838</v>
      </c>
      <c r="AF50" s="607">
        <v>0.57874588263155691</v>
      </c>
      <c r="AG50" s="607">
        <v>0.54701107284902073</v>
      </c>
      <c r="AH50" s="607">
        <v>0.67897599209771886</v>
      </c>
      <c r="AI50" s="607">
        <v>0.71626690851801034</v>
      </c>
      <c r="AJ50" s="607">
        <v>0.62146922381946545</v>
      </c>
      <c r="AK50" s="607">
        <v>0.60039086906612815</v>
      </c>
      <c r="AL50" s="607">
        <v>0.6482902133213323</v>
      </c>
      <c r="AM50" s="607">
        <v>0.54688196909445563</v>
      </c>
      <c r="AN50" s="607">
        <v>0</v>
      </c>
      <c r="AO50" s="608">
        <v>0.44804734140157682</v>
      </c>
    </row>
    <row r="51" spans="2:41" ht="18" customHeight="1">
      <c r="B51" s="614" t="s">
        <v>171</v>
      </c>
      <c r="C51" s="615" t="s">
        <v>236</v>
      </c>
      <c r="D51" s="616"/>
      <c r="E51" s="617">
        <v>1</v>
      </c>
      <c r="F51" s="617">
        <v>1</v>
      </c>
      <c r="G51" s="617">
        <v>1</v>
      </c>
      <c r="H51" s="617">
        <v>1</v>
      </c>
      <c r="I51" s="617">
        <v>1</v>
      </c>
      <c r="J51" s="617">
        <v>1</v>
      </c>
      <c r="K51" s="617">
        <v>1</v>
      </c>
      <c r="L51" s="617">
        <v>1</v>
      </c>
      <c r="M51" s="617">
        <v>1</v>
      </c>
      <c r="N51" s="617">
        <v>1</v>
      </c>
      <c r="O51" s="617">
        <v>1</v>
      </c>
      <c r="P51" s="617">
        <v>1</v>
      </c>
      <c r="Q51" s="617">
        <v>1</v>
      </c>
      <c r="R51" s="617">
        <v>1</v>
      </c>
      <c r="S51" s="617">
        <v>1</v>
      </c>
      <c r="T51" s="617">
        <v>1</v>
      </c>
      <c r="U51" s="617">
        <v>1</v>
      </c>
      <c r="V51" s="617">
        <v>1</v>
      </c>
      <c r="W51" s="617">
        <v>1</v>
      </c>
      <c r="X51" s="617">
        <v>1</v>
      </c>
      <c r="Y51" s="617">
        <v>1</v>
      </c>
      <c r="Z51" s="617">
        <v>1</v>
      </c>
      <c r="AA51" s="617">
        <v>1</v>
      </c>
      <c r="AB51" s="617">
        <v>1</v>
      </c>
      <c r="AC51" s="617">
        <v>1</v>
      </c>
      <c r="AD51" s="617">
        <v>1</v>
      </c>
      <c r="AE51" s="617">
        <v>1</v>
      </c>
      <c r="AF51" s="617">
        <v>1</v>
      </c>
      <c r="AG51" s="617">
        <v>1</v>
      </c>
      <c r="AH51" s="617">
        <v>1</v>
      </c>
      <c r="AI51" s="617">
        <v>1</v>
      </c>
      <c r="AJ51" s="617">
        <v>1</v>
      </c>
      <c r="AK51" s="617">
        <v>1</v>
      </c>
      <c r="AL51" s="617">
        <v>1</v>
      </c>
      <c r="AM51" s="617">
        <v>1</v>
      </c>
      <c r="AN51" s="617">
        <v>1</v>
      </c>
      <c r="AO51" s="618">
        <v>1</v>
      </c>
    </row>
    <row r="52" spans="2:41">
      <c r="B52" s="267"/>
      <c r="C52" s="271"/>
      <c r="D52" s="275"/>
      <c r="E52" s="328"/>
      <c r="F52" s="328"/>
      <c r="G52" s="328"/>
      <c r="H52" s="328"/>
      <c r="I52" s="328"/>
      <c r="J52" s="328"/>
      <c r="K52" s="328"/>
      <c r="L52" s="328"/>
      <c r="M52" s="328"/>
      <c r="N52" s="328"/>
      <c r="O52" s="328"/>
      <c r="P52" s="328"/>
      <c r="Q52" s="328"/>
      <c r="R52" s="328"/>
      <c r="S52" s="328"/>
      <c r="T52" s="328"/>
      <c r="U52" s="328"/>
      <c r="V52" s="328"/>
      <c r="W52" s="328"/>
      <c r="X52" s="328"/>
      <c r="Y52" s="328"/>
      <c r="Z52" s="328"/>
      <c r="AA52" s="328"/>
      <c r="AB52" s="328"/>
      <c r="AC52" s="328"/>
      <c r="AD52" s="328"/>
      <c r="AE52" s="328"/>
      <c r="AF52" s="328"/>
      <c r="AG52" s="328"/>
      <c r="AH52" s="328"/>
      <c r="AI52" s="328"/>
      <c r="AJ52" s="328"/>
      <c r="AK52" s="328"/>
      <c r="AL52" s="328"/>
      <c r="AM52" s="328"/>
      <c r="AN52" s="328"/>
      <c r="AO52" s="329"/>
    </row>
    <row r="53" spans="2:41">
      <c r="B53" s="268"/>
      <c r="C53" s="272"/>
      <c r="D53" s="276"/>
      <c r="E53" s="330"/>
      <c r="F53" s="330"/>
      <c r="G53" s="330"/>
      <c r="H53" s="330"/>
      <c r="I53" s="330"/>
      <c r="J53" s="330"/>
      <c r="K53" s="330"/>
      <c r="L53" s="330"/>
      <c r="M53" s="330"/>
      <c r="N53" s="330"/>
      <c r="O53" s="330"/>
      <c r="P53" s="330"/>
      <c r="Q53" s="330"/>
      <c r="R53" s="330"/>
      <c r="S53" s="330"/>
      <c r="T53" s="330"/>
      <c r="U53" s="330"/>
      <c r="V53" s="330"/>
      <c r="W53" s="330"/>
      <c r="X53" s="330"/>
      <c r="Y53" s="330"/>
      <c r="Z53" s="330"/>
      <c r="AA53" s="330"/>
      <c r="AB53" s="330"/>
      <c r="AC53" s="330"/>
      <c r="AD53" s="330"/>
      <c r="AE53" s="330"/>
      <c r="AF53" s="330"/>
      <c r="AG53" s="330"/>
      <c r="AH53" s="330"/>
      <c r="AI53" s="330"/>
      <c r="AJ53" s="330"/>
      <c r="AK53" s="330"/>
      <c r="AL53" s="330"/>
      <c r="AM53" s="330"/>
      <c r="AN53" s="330"/>
      <c r="AO53" s="331"/>
    </row>
    <row r="54" spans="2:41">
      <c r="B54" s="268"/>
      <c r="C54" s="272"/>
      <c r="D54" s="275"/>
      <c r="E54" s="330"/>
      <c r="F54" s="330"/>
      <c r="G54" s="330"/>
      <c r="H54" s="330"/>
      <c r="I54" s="330"/>
      <c r="J54" s="332"/>
      <c r="K54" s="332"/>
      <c r="L54" s="332"/>
      <c r="M54" s="332"/>
      <c r="N54" s="332"/>
      <c r="O54" s="332"/>
      <c r="P54" s="332"/>
      <c r="Q54" s="332"/>
      <c r="R54" s="332"/>
      <c r="S54" s="332"/>
      <c r="T54" s="332"/>
      <c r="U54" s="332"/>
      <c r="V54" s="332"/>
      <c r="W54" s="332"/>
      <c r="X54" s="332"/>
      <c r="Y54" s="332"/>
      <c r="Z54" s="332"/>
      <c r="AA54" s="332"/>
      <c r="AB54" s="332"/>
      <c r="AC54" s="332"/>
      <c r="AD54" s="332"/>
      <c r="AE54" s="332"/>
      <c r="AF54" s="332"/>
      <c r="AG54" s="332"/>
      <c r="AH54" s="332"/>
      <c r="AI54" s="332"/>
      <c r="AJ54" s="332"/>
      <c r="AK54" s="332"/>
      <c r="AL54" s="332"/>
      <c r="AM54" s="332"/>
      <c r="AN54" s="332"/>
      <c r="AO54" s="331"/>
    </row>
    <row r="55" spans="2:41">
      <c r="B55" s="268"/>
      <c r="C55" s="272"/>
      <c r="D55" s="277"/>
      <c r="E55" s="333"/>
      <c r="F55" s="333"/>
      <c r="G55" s="333"/>
      <c r="H55" s="333"/>
      <c r="I55" s="333"/>
      <c r="J55" s="334"/>
      <c r="K55" s="334"/>
      <c r="L55" s="334"/>
      <c r="M55" s="334"/>
      <c r="N55" s="334"/>
      <c r="O55" s="334"/>
      <c r="P55" s="334"/>
      <c r="Q55" s="334"/>
      <c r="R55" s="334"/>
      <c r="S55" s="334"/>
      <c r="T55" s="334"/>
      <c r="U55" s="334"/>
      <c r="V55" s="334"/>
      <c r="W55" s="334"/>
      <c r="X55" s="334"/>
      <c r="Y55" s="334"/>
      <c r="Z55" s="334"/>
      <c r="AA55" s="334"/>
      <c r="AB55" s="334"/>
      <c r="AC55" s="334"/>
      <c r="AD55" s="334"/>
      <c r="AE55" s="334"/>
      <c r="AF55" s="334"/>
      <c r="AG55" s="334"/>
      <c r="AH55" s="334"/>
      <c r="AI55" s="334"/>
      <c r="AJ55" s="334"/>
      <c r="AK55" s="334"/>
      <c r="AL55" s="334"/>
      <c r="AM55" s="334"/>
      <c r="AN55" s="334"/>
      <c r="AO55" s="331"/>
    </row>
    <row r="56" spans="2:41">
      <c r="B56" s="269"/>
      <c r="C56" s="273"/>
      <c r="D56" s="278"/>
      <c r="E56" s="335"/>
      <c r="F56" s="335"/>
      <c r="G56" s="335"/>
      <c r="H56" s="335"/>
      <c r="I56" s="335"/>
      <c r="J56" s="335"/>
      <c r="K56" s="335"/>
      <c r="L56" s="335"/>
      <c r="M56" s="335"/>
      <c r="N56" s="335"/>
      <c r="O56" s="335"/>
      <c r="P56" s="335"/>
      <c r="Q56" s="335"/>
      <c r="R56" s="335"/>
      <c r="S56" s="335"/>
      <c r="T56" s="335"/>
      <c r="U56" s="335"/>
      <c r="V56" s="335"/>
      <c r="W56" s="335"/>
      <c r="X56" s="335"/>
      <c r="Y56" s="335"/>
      <c r="Z56" s="335"/>
      <c r="AA56" s="335"/>
      <c r="AB56" s="335"/>
      <c r="AC56" s="335"/>
      <c r="AD56" s="335"/>
      <c r="AE56" s="335"/>
      <c r="AF56" s="335"/>
      <c r="AG56" s="335"/>
      <c r="AH56" s="335"/>
      <c r="AI56" s="335"/>
      <c r="AJ56" s="335"/>
      <c r="AK56" s="335"/>
      <c r="AL56" s="335"/>
      <c r="AM56" s="335"/>
      <c r="AN56" s="335"/>
      <c r="AO56" s="334"/>
    </row>
    <row r="57" spans="2:41">
      <c r="B57" s="269"/>
      <c r="C57" s="273"/>
      <c r="D57" s="278"/>
      <c r="E57" s="335"/>
      <c r="F57" s="335"/>
      <c r="G57" s="335"/>
      <c r="H57" s="335"/>
      <c r="I57" s="335"/>
      <c r="J57" s="335"/>
      <c r="K57" s="335"/>
      <c r="L57" s="335"/>
      <c r="M57" s="335"/>
      <c r="N57" s="335"/>
      <c r="O57" s="335"/>
      <c r="P57" s="335"/>
      <c r="Q57" s="335"/>
      <c r="R57" s="335"/>
      <c r="S57" s="335"/>
      <c r="T57" s="335"/>
      <c r="U57" s="335"/>
      <c r="V57" s="335"/>
      <c r="W57" s="335"/>
      <c r="X57" s="335"/>
      <c r="Y57" s="335"/>
      <c r="Z57" s="335"/>
      <c r="AA57" s="335"/>
      <c r="AB57" s="335"/>
      <c r="AC57" s="335"/>
      <c r="AD57" s="335"/>
      <c r="AE57" s="335"/>
      <c r="AF57" s="335"/>
      <c r="AG57" s="335"/>
      <c r="AH57" s="335"/>
      <c r="AI57" s="335"/>
      <c r="AJ57" s="335"/>
      <c r="AK57" s="335"/>
      <c r="AL57" s="335"/>
      <c r="AM57" s="335"/>
      <c r="AN57" s="335"/>
      <c r="AO57" s="334"/>
    </row>
    <row r="58" spans="2:41">
      <c r="B58" s="269"/>
      <c r="C58" s="273"/>
      <c r="D58" s="278"/>
      <c r="E58" s="335"/>
      <c r="F58" s="335"/>
      <c r="G58" s="335"/>
      <c r="H58" s="335"/>
      <c r="I58" s="335"/>
      <c r="J58" s="335"/>
      <c r="K58" s="335"/>
      <c r="L58" s="335"/>
      <c r="M58" s="335"/>
      <c r="N58" s="335"/>
      <c r="O58" s="335"/>
      <c r="P58" s="335"/>
      <c r="Q58" s="335"/>
      <c r="R58" s="335"/>
      <c r="S58" s="335"/>
      <c r="T58" s="335"/>
      <c r="U58" s="335"/>
      <c r="V58" s="335"/>
      <c r="W58" s="335"/>
      <c r="X58" s="335"/>
      <c r="Y58" s="335"/>
      <c r="Z58" s="335"/>
      <c r="AA58" s="335"/>
      <c r="AB58" s="335"/>
      <c r="AC58" s="335"/>
      <c r="AD58" s="335"/>
      <c r="AE58" s="335"/>
      <c r="AF58" s="335"/>
      <c r="AG58" s="335"/>
      <c r="AH58" s="335"/>
      <c r="AI58" s="335"/>
      <c r="AJ58" s="335"/>
      <c r="AK58" s="335"/>
      <c r="AL58" s="335"/>
      <c r="AM58" s="335"/>
      <c r="AN58" s="335"/>
      <c r="AO58" s="334"/>
    </row>
  </sheetData>
  <sheetProtection algorithmName="SHA-512" hashValue="zaKCTs4KTArZ+vduNCsND7zwJfvpq6ZMtYTHEwPfQLd9TPQLrIGlx4qHdnN1Wi/SfGtmdTPagDtkrNeULb/8JA==" saltValue="mCVDPabotg8kkA5vali7QQ==" spinCount="100000" sheet="1" objects="1" scenarios="1"/>
  <phoneticPr fontId="13"/>
  <pageMargins left="0.70866141732283472" right="0.70866141732283472" top="0.74803149606299213" bottom="0.74803149606299213" header="0.31496062992125984" footer="0.31496062992125984"/>
  <pageSetup paperSize="9" scale="75"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49"/>
  <sheetViews>
    <sheetView showGridLines="0" showRowColHeaders="0" zoomScale="85" zoomScaleNormal="85" workbookViewId="0">
      <pane xSplit="4" ySplit="5" topLeftCell="E6" activePane="bottomRight" state="frozen"/>
      <selection pane="topRight" activeCell="E1" sqref="E1"/>
      <selection pane="bottomLeft" activeCell="A6" sqref="A6"/>
      <selection pane="bottomRight"/>
    </sheetView>
  </sheetViews>
  <sheetFormatPr defaultRowHeight="13.5"/>
  <cols>
    <col min="1" max="1" width="1.625" style="279" customWidth="1"/>
    <col min="2" max="2" width="3.125" style="279" customWidth="1"/>
    <col min="3" max="3" width="13.625" style="284" customWidth="1"/>
    <col min="4" max="4" width="9.125" style="279" hidden="1" customWidth="1"/>
    <col min="5" max="41" width="8.625" style="285" customWidth="1"/>
    <col min="42" max="42" width="9" style="279" hidden="1" customWidth="1"/>
    <col min="43" max="43" width="8.625" style="285" hidden="1" customWidth="1"/>
    <col min="44" max="45" width="9" style="279" hidden="1" customWidth="1"/>
    <col min="46" max="48" width="9" style="279"/>
    <col min="49" max="49" width="13.125" style="279" hidden="1" customWidth="1"/>
    <col min="50" max="51" width="0" style="320" hidden="1" customWidth="1"/>
    <col min="52" max="181" width="9" style="279"/>
    <col min="182" max="182" width="1.625" style="279" customWidth="1"/>
    <col min="183" max="183" width="3.375" style="279" customWidth="1"/>
    <col min="184" max="184" width="16.625" style="279" customWidth="1"/>
    <col min="185" max="237" width="9.125" style="279" customWidth="1"/>
    <col min="238" max="252" width="9" style="279"/>
    <col min="253" max="16384" width="9" style="319"/>
  </cols>
  <sheetData>
    <row r="1" spans="1:256" ht="12" customHeight="1">
      <c r="A1" s="281"/>
      <c r="B1" s="315" t="s">
        <v>1560</v>
      </c>
      <c r="C1" s="316"/>
      <c r="D1" s="281"/>
      <c r="E1" s="317"/>
      <c r="F1" s="317"/>
      <c r="G1" s="317"/>
      <c r="H1" s="317"/>
      <c r="I1" s="317"/>
      <c r="J1" s="317"/>
      <c r="K1" s="317"/>
      <c r="L1" s="317"/>
      <c r="M1" s="317"/>
      <c r="N1" s="317"/>
      <c r="O1" s="317"/>
      <c r="P1" s="317"/>
      <c r="Q1" s="317"/>
      <c r="R1" s="317"/>
      <c r="S1" s="317"/>
      <c r="T1" s="317"/>
      <c r="U1" s="317"/>
      <c r="V1" s="317"/>
      <c r="W1" s="317"/>
      <c r="X1" s="317"/>
      <c r="Y1" s="317"/>
      <c r="Z1" s="317"/>
      <c r="AA1" s="317"/>
      <c r="AB1" s="317"/>
      <c r="AC1" s="317"/>
      <c r="AD1" s="317"/>
      <c r="AE1" s="317"/>
      <c r="AF1" s="317"/>
      <c r="AG1" s="317"/>
      <c r="AH1" s="317"/>
      <c r="AI1" s="317"/>
      <c r="AJ1" s="317"/>
      <c r="AK1" s="317"/>
      <c r="AL1" s="317"/>
      <c r="AM1" s="317"/>
      <c r="AN1" s="317"/>
      <c r="AO1" s="317"/>
      <c r="AP1" s="281"/>
      <c r="AQ1" s="317"/>
      <c r="AR1" s="281"/>
      <c r="AS1" s="281"/>
      <c r="AT1" s="281"/>
      <c r="AU1" s="281"/>
      <c r="AV1" s="281"/>
      <c r="AW1" s="281"/>
      <c r="AX1" s="318"/>
      <c r="AY1" s="318"/>
      <c r="AZ1" s="281"/>
      <c r="BA1" s="281"/>
      <c r="BB1" s="281"/>
      <c r="BC1" s="281"/>
      <c r="BD1" s="281"/>
      <c r="BE1" s="281"/>
      <c r="BF1" s="281"/>
      <c r="BG1" s="281"/>
      <c r="BH1" s="281"/>
      <c r="BI1" s="281"/>
      <c r="BJ1" s="281"/>
      <c r="BK1" s="281"/>
      <c r="BL1" s="281"/>
      <c r="BM1" s="281"/>
      <c r="BN1" s="281"/>
      <c r="BO1" s="281"/>
      <c r="BP1" s="281"/>
      <c r="BQ1" s="281"/>
      <c r="BR1" s="281"/>
      <c r="BS1" s="281"/>
      <c r="BT1" s="281"/>
      <c r="BU1" s="281"/>
      <c r="BV1" s="281"/>
      <c r="BW1" s="281"/>
      <c r="BX1" s="281"/>
      <c r="BY1" s="281"/>
      <c r="BZ1" s="281"/>
      <c r="CA1" s="281"/>
      <c r="CB1" s="281"/>
      <c r="CC1" s="281"/>
      <c r="CD1" s="281"/>
      <c r="CE1" s="281"/>
      <c r="CF1" s="281"/>
      <c r="CG1" s="281"/>
      <c r="CH1" s="281"/>
      <c r="CI1" s="281"/>
      <c r="CJ1" s="281"/>
      <c r="CK1" s="281"/>
      <c r="CL1" s="281"/>
      <c r="CM1" s="281"/>
      <c r="CN1" s="281"/>
      <c r="CO1" s="281"/>
      <c r="CP1" s="281"/>
      <c r="CQ1" s="281"/>
      <c r="CR1" s="281"/>
      <c r="CS1" s="281"/>
      <c r="CT1" s="281"/>
      <c r="CU1" s="281"/>
      <c r="CV1" s="281"/>
      <c r="CW1" s="281"/>
      <c r="CX1" s="281"/>
      <c r="CY1" s="281"/>
      <c r="CZ1" s="281"/>
      <c r="DA1" s="281"/>
      <c r="DB1" s="281"/>
      <c r="DC1" s="281"/>
      <c r="DD1" s="281"/>
      <c r="DE1" s="281"/>
      <c r="DF1" s="281"/>
      <c r="DG1" s="281"/>
      <c r="DH1" s="281"/>
      <c r="DI1" s="281"/>
      <c r="DJ1" s="281"/>
      <c r="DK1" s="281"/>
      <c r="DL1" s="281"/>
      <c r="DM1" s="281"/>
      <c r="DN1" s="281"/>
      <c r="DO1" s="281"/>
      <c r="DP1" s="281"/>
      <c r="DQ1" s="281"/>
      <c r="DR1" s="281"/>
      <c r="DS1" s="281"/>
      <c r="DT1" s="281"/>
      <c r="DU1" s="281"/>
      <c r="DV1" s="281"/>
      <c r="DW1" s="281"/>
      <c r="DX1" s="281"/>
      <c r="DY1" s="281"/>
      <c r="DZ1" s="281"/>
      <c r="EA1" s="281"/>
      <c r="EB1" s="281"/>
      <c r="EC1" s="281"/>
      <c r="ED1" s="281"/>
      <c r="EE1" s="281"/>
      <c r="EF1" s="281"/>
      <c r="EG1" s="281"/>
      <c r="EH1" s="281"/>
      <c r="EI1" s="281"/>
      <c r="EJ1" s="281"/>
      <c r="EK1" s="281"/>
      <c r="EL1" s="281"/>
      <c r="EM1" s="281"/>
      <c r="EN1" s="281"/>
      <c r="EO1" s="281"/>
      <c r="EP1" s="281"/>
      <c r="EQ1" s="281"/>
      <c r="ER1" s="281"/>
      <c r="ES1" s="281"/>
      <c r="ET1" s="281"/>
      <c r="EU1" s="281"/>
      <c r="EV1" s="281"/>
      <c r="EW1" s="281"/>
      <c r="EX1" s="281"/>
      <c r="EY1" s="281"/>
      <c r="EZ1" s="281"/>
      <c r="FA1" s="281"/>
      <c r="FB1" s="281"/>
      <c r="FC1" s="281"/>
      <c r="FD1" s="281"/>
      <c r="FE1" s="281"/>
      <c r="FF1" s="281"/>
      <c r="FG1" s="281"/>
      <c r="FH1" s="281"/>
      <c r="FI1" s="281"/>
      <c r="FJ1" s="281"/>
      <c r="FK1" s="281"/>
      <c r="FL1" s="281"/>
      <c r="FM1" s="281"/>
      <c r="FN1" s="281"/>
      <c r="FO1" s="281"/>
      <c r="FP1" s="281"/>
      <c r="FQ1" s="281"/>
      <c r="FR1" s="281"/>
      <c r="FS1" s="281"/>
      <c r="FT1" s="281"/>
      <c r="FU1" s="281"/>
      <c r="FV1" s="281"/>
      <c r="FW1" s="281"/>
      <c r="FX1" s="281"/>
      <c r="FY1" s="281"/>
      <c r="FZ1" s="281"/>
      <c r="GA1" s="281"/>
      <c r="GB1" s="281"/>
      <c r="GC1" s="281"/>
      <c r="GD1" s="281"/>
      <c r="GE1" s="281"/>
      <c r="GF1" s="281"/>
      <c r="GG1" s="281"/>
      <c r="GH1" s="281"/>
      <c r="GI1" s="281"/>
      <c r="GJ1" s="281"/>
      <c r="GK1" s="281"/>
      <c r="GL1" s="281"/>
      <c r="GM1" s="281"/>
      <c r="GN1" s="281"/>
      <c r="GO1" s="281"/>
      <c r="GP1" s="281"/>
      <c r="GQ1" s="281"/>
      <c r="GR1" s="281"/>
      <c r="GS1" s="281"/>
      <c r="GT1" s="281"/>
      <c r="GU1" s="281"/>
      <c r="GV1" s="281"/>
      <c r="GW1" s="281"/>
      <c r="GX1" s="281"/>
      <c r="GY1" s="281"/>
      <c r="GZ1" s="281"/>
      <c r="HA1" s="281"/>
      <c r="HB1" s="281"/>
      <c r="HC1" s="281"/>
      <c r="HD1" s="281"/>
      <c r="HE1" s="281"/>
      <c r="HF1" s="281"/>
      <c r="HG1" s="281"/>
      <c r="HH1" s="281"/>
      <c r="HI1" s="281"/>
      <c r="HJ1" s="281"/>
      <c r="HK1" s="281"/>
      <c r="HL1" s="281"/>
      <c r="HM1" s="281"/>
      <c r="HN1" s="281"/>
      <c r="HO1" s="281"/>
      <c r="HP1" s="281"/>
      <c r="HQ1" s="281"/>
      <c r="HR1" s="281"/>
      <c r="HS1" s="281"/>
      <c r="HT1" s="281"/>
      <c r="HU1" s="281"/>
      <c r="HV1" s="281"/>
      <c r="HW1" s="281"/>
      <c r="HX1" s="281"/>
      <c r="HY1" s="281"/>
      <c r="HZ1" s="281"/>
      <c r="IA1" s="281"/>
      <c r="IB1" s="281"/>
      <c r="IC1" s="281"/>
      <c r="ID1" s="281"/>
      <c r="IE1" s="281"/>
      <c r="IF1" s="281"/>
      <c r="IG1" s="281"/>
      <c r="IH1" s="281"/>
      <c r="II1" s="281"/>
      <c r="IJ1" s="281"/>
      <c r="IK1" s="281"/>
      <c r="IL1" s="281"/>
      <c r="IM1" s="281"/>
      <c r="IN1" s="281"/>
      <c r="IO1" s="281"/>
      <c r="IP1" s="281"/>
      <c r="IQ1" s="281"/>
      <c r="IR1" s="281"/>
      <c r="IS1" s="281"/>
      <c r="IT1" s="281"/>
      <c r="IU1" s="281"/>
      <c r="IV1" s="281"/>
    </row>
    <row r="2" spans="1:256" s="522" customFormat="1" ht="12" customHeight="1">
      <c r="A2" s="516"/>
      <c r="B2" s="516"/>
      <c r="C2" s="517"/>
      <c r="D2" s="518"/>
      <c r="E2" s="520">
        <v>1</v>
      </c>
      <c r="F2" s="520">
        <v>2</v>
      </c>
      <c r="G2" s="520">
        <v>3</v>
      </c>
      <c r="H2" s="520">
        <v>4</v>
      </c>
      <c r="I2" s="520">
        <v>5</v>
      </c>
      <c r="J2" s="520">
        <v>6</v>
      </c>
      <c r="K2" s="520">
        <v>7</v>
      </c>
      <c r="L2" s="520">
        <v>8</v>
      </c>
      <c r="M2" s="520">
        <v>9</v>
      </c>
      <c r="N2" s="520">
        <v>10</v>
      </c>
      <c r="O2" s="520">
        <v>11</v>
      </c>
      <c r="P2" s="520">
        <v>12</v>
      </c>
      <c r="Q2" s="520">
        <v>13</v>
      </c>
      <c r="R2" s="520">
        <v>14</v>
      </c>
      <c r="S2" s="520">
        <v>1</v>
      </c>
      <c r="T2" s="520">
        <v>2</v>
      </c>
      <c r="U2" s="520">
        <v>3</v>
      </c>
      <c r="V2" s="520">
        <v>4</v>
      </c>
      <c r="W2" s="520">
        <v>5</v>
      </c>
      <c r="X2" s="520">
        <v>6</v>
      </c>
      <c r="Y2" s="520">
        <v>7</v>
      </c>
      <c r="Z2" s="520">
        <v>8</v>
      </c>
      <c r="AA2" s="520">
        <v>9</v>
      </c>
      <c r="AB2" s="520">
        <v>10</v>
      </c>
      <c r="AC2" s="520">
        <v>11</v>
      </c>
      <c r="AD2" s="520">
        <v>12</v>
      </c>
      <c r="AE2" s="520">
        <v>13</v>
      </c>
      <c r="AF2" s="520">
        <v>14</v>
      </c>
      <c r="AG2" s="520">
        <v>1</v>
      </c>
      <c r="AH2" s="520">
        <v>2</v>
      </c>
      <c r="AI2" s="520">
        <v>3</v>
      </c>
      <c r="AJ2" s="520">
        <v>4</v>
      </c>
      <c r="AK2" s="520">
        <v>5</v>
      </c>
      <c r="AL2" s="520">
        <v>6</v>
      </c>
      <c r="AM2" s="520">
        <v>7</v>
      </c>
      <c r="AN2" s="520">
        <v>8</v>
      </c>
      <c r="AO2" s="520">
        <v>9</v>
      </c>
      <c r="AP2" s="520">
        <v>10</v>
      </c>
      <c r="AQ2" s="519">
        <v>10</v>
      </c>
      <c r="AR2" s="516"/>
      <c r="AS2" s="516"/>
      <c r="AT2" s="516"/>
      <c r="AU2" s="516"/>
      <c r="AV2" s="516"/>
      <c r="AW2" s="516"/>
      <c r="AX2" s="521"/>
      <c r="AY2" s="521"/>
      <c r="AZ2" s="516"/>
      <c r="BA2" s="516"/>
      <c r="BB2" s="516"/>
      <c r="BC2" s="516"/>
      <c r="BD2" s="516"/>
      <c r="BE2" s="516"/>
      <c r="BF2" s="516"/>
      <c r="BG2" s="516"/>
      <c r="BH2" s="516"/>
      <c r="BI2" s="516"/>
      <c r="BJ2" s="516"/>
      <c r="BK2" s="516"/>
      <c r="BL2" s="516"/>
      <c r="BM2" s="516"/>
      <c r="BN2" s="516"/>
      <c r="BO2" s="516"/>
      <c r="BP2" s="516"/>
      <c r="BQ2" s="516"/>
      <c r="BR2" s="516"/>
      <c r="BS2" s="516"/>
      <c r="BT2" s="516"/>
      <c r="BU2" s="516"/>
      <c r="BV2" s="516"/>
      <c r="BW2" s="516"/>
      <c r="BX2" s="516"/>
      <c r="BY2" s="516"/>
      <c r="BZ2" s="516"/>
      <c r="CA2" s="516"/>
      <c r="CB2" s="516"/>
      <c r="CC2" s="516"/>
      <c r="CD2" s="516"/>
      <c r="CE2" s="516"/>
      <c r="CF2" s="516"/>
      <c r="CG2" s="516"/>
      <c r="CH2" s="516"/>
      <c r="CI2" s="516"/>
      <c r="CJ2" s="516"/>
      <c r="CK2" s="516"/>
      <c r="CL2" s="516"/>
      <c r="CM2" s="516"/>
      <c r="CN2" s="516"/>
      <c r="CO2" s="516"/>
      <c r="CP2" s="516"/>
      <c r="CQ2" s="516"/>
      <c r="CR2" s="516"/>
      <c r="CS2" s="516"/>
      <c r="CT2" s="516"/>
      <c r="CU2" s="516"/>
      <c r="CV2" s="516"/>
      <c r="CW2" s="516"/>
      <c r="CX2" s="516"/>
      <c r="CY2" s="516"/>
      <c r="CZ2" s="516"/>
      <c r="DA2" s="516"/>
      <c r="DB2" s="516"/>
      <c r="DC2" s="516"/>
      <c r="DD2" s="516"/>
      <c r="DE2" s="516"/>
      <c r="DF2" s="516"/>
      <c r="DG2" s="516"/>
      <c r="DH2" s="516"/>
      <c r="DI2" s="516"/>
      <c r="DJ2" s="516"/>
      <c r="DK2" s="516"/>
      <c r="DL2" s="516"/>
      <c r="DM2" s="516"/>
      <c r="DN2" s="516"/>
      <c r="DO2" s="516"/>
      <c r="DP2" s="516"/>
      <c r="DQ2" s="516"/>
      <c r="DR2" s="516"/>
      <c r="DS2" s="516"/>
      <c r="DT2" s="516"/>
      <c r="DU2" s="516"/>
      <c r="DV2" s="516"/>
      <c r="DW2" s="516"/>
      <c r="DX2" s="516"/>
      <c r="DY2" s="516"/>
      <c r="DZ2" s="516"/>
      <c r="EA2" s="516"/>
      <c r="EB2" s="516"/>
      <c r="EC2" s="516"/>
      <c r="ED2" s="516"/>
      <c r="EE2" s="516"/>
      <c r="EF2" s="516"/>
      <c r="EG2" s="516"/>
      <c r="EH2" s="516"/>
      <c r="EI2" s="516"/>
      <c r="EJ2" s="516"/>
      <c r="EK2" s="516"/>
      <c r="EL2" s="516"/>
      <c r="EM2" s="516"/>
      <c r="EN2" s="516"/>
      <c r="EO2" s="516"/>
      <c r="EP2" s="516"/>
      <c r="EQ2" s="516"/>
      <c r="ER2" s="516"/>
      <c r="ES2" s="516"/>
      <c r="ET2" s="516"/>
      <c r="EU2" s="516"/>
      <c r="EV2" s="516"/>
      <c r="EW2" s="516"/>
      <c r="EX2" s="516"/>
      <c r="EY2" s="516"/>
      <c r="EZ2" s="516"/>
      <c r="FA2" s="516"/>
      <c r="FB2" s="516"/>
      <c r="FC2" s="516"/>
      <c r="FD2" s="516"/>
      <c r="FE2" s="516"/>
      <c r="FF2" s="516"/>
      <c r="FG2" s="516"/>
      <c r="FH2" s="516"/>
      <c r="FI2" s="516"/>
      <c r="FJ2" s="516"/>
      <c r="FK2" s="516"/>
      <c r="FL2" s="516"/>
      <c r="FM2" s="516"/>
      <c r="FN2" s="516"/>
      <c r="FO2" s="516"/>
      <c r="FP2" s="516"/>
      <c r="FQ2" s="516"/>
      <c r="FR2" s="516"/>
      <c r="FS2" s="516"/>
      <c r="FT2" s="516"/>
      <c r="FU2" s="516"/>
      <c r="FV2" s="516"/>
      <c r="FW2" s="516"/>
      <c r="FX2" s="516"/>
      <c r="FY2" s="516"/>
      <c r="FZ2" s="516"/>
      <c r="GA2" s="516"/>
      <c r="GB2" s="516"/>
      <c r="GC2" s="516"/>
      <c r="GD2" s="516"/>
      <c r="GE2" s="516"/>
      <c r="GF2" s="516"/>
      <c r="GG2" s="516"/>
      <c r="GH2" s="516"/>
      <c r="GI2" s="516"/>
      <c r="GJ2" s="516"/>
      <c r="GK2" s="516"/>
      <c r="GL2" s="516"/>
      <c r="GM2" s="516"/>
      <c r="GN2" s="516"/>
      <c r="GO2" s="516"/>
      <c r="GP2" s="516"/>
      <c r="GQ2" s="516"/>
      <c r="GR2" s="516"/>
      <c r="GS2" s="516"/>
      <c r="GT2" s="516"/>
      <c r="GU2" s="516"/>
      <c r="GV2" s="516"/>
      <c r="GW2" s="516"/>
      <c r="GX2" s="516"/>
      <c r="GY2" s="516"/>
      <c r="GZ2" s="516"/>
      <c r="HA2" s="516"/>
      <c r="HB2" s="516"/>
      <c r="HC2" s="516"/>
      <c r="HD2" s="516"/>
      <c r="HE2" s="516"/>
      <c r="HF2" s="516"/>
      <c r="HG2" s="516"/>
      <c r="HH2" s="516"/>
      <c r="HI2" s="516"/>
      <c r="HJ2" s="516"/>
      <c r="HK2" s="516"/>
      <c r="HL2" s="516"/>
      <c r="HM2" s="516"/>
      <c r="HN2" s="516"/>
      <c r="HO2" s="516"/>
      <c r="HP2" s="516"/>
      <c r="HQ2" s="516"/>
      <c r="HR2" s="516"/>
      <c r="HS2" s="516"/>
      <c r="HT2" s="516"/>
      <c r="HU2" s="516"/>
      <c r="HV2" s="516"/>
      <c r="HW2" s="516"/>
      <c r="HX2" s="516"/>
      <c r="HY2" s="516"/>
      <c r="HZ2" s="516"/>
      <c r="IA2" s="516"/>
      <c r="IB2" s="516"/>
      <c r="IC2" s="516"/>
      <c r="ID2" s="516"/>
      <c r="IE2" s="516"/>
      <c r="IF2" s="516"/>
      <c r="IG2" s="516"/>
      <c r="IH2" s="516"/>
      <c r="II2" s="516"/>
      <c r="IJ2" s="516"/>
      <c r="IK2" s="516"/>
      <c r="IL2" s="516"/>
      <c r="IM2" s="516"/>
      <c r="IN2" s="516"/>
      <c r="IO2" s="516"/>
      <c r="IP2" s="516"/>
      <c r="IQ2" s="516"/>
      <c r="IR2" s="516"/>
    </row>
    <row r="3" spans="1:256" ht="12" customHeight="1">
      <c r="B3" s="585"/>
      <c r="C3" s="586"/>
      <c r="D3" s="563"/>
      <c r="E3" s="564" t="s">
        <v>34</v>
      </c>
      <c r="F3" s="564" t="s">
        <v>40</v>
      </c>
      <c r="G3" s="564" t="s">
        <v>41</v>
      </c>
      <c r="H3" s="564" t="s">
        <v>42</v>
      </c>
      <c r="I3" s="564" t="s">
        <v>43</v>
      </c>
      <c r="J3" s="564" t="s">
        <v>44</v>
      </c>
      <c r="K3" s="564" t="s">
        <v>45</v>
      </c>
      <c r="L3" s="564" t="s">
        <v>46</v>
      </c>
      <c r="M3" s="564" t="s">
        <v>47</v>
      </c>
      <c r="N3" s="564" t="s">
        <v>48</v>
      </c>
      <c r="O3" s="564" t="s">
        <v>49</v>
      </c>
      <c r="P3" s="564" t="s">
        <v>50</v>
      </c>
      <c r="Q3" s="564" t="s">
        <v>51</v>
      </c>
      <c r="R3" s="564" t="s">
        <v>53</v>
      </c>
      <c r="S3" s="564" t="s">
        <v>54</v>
      </c>
      <c r="T3" s="564" t="s">
        <v>56</v>
      </c>
      <c r="U3" s="564" t="s">
        <v>57</v>
      </c>
      <c r="V3" s="564" t="s">
        <v>59</v>
      </c>
      <c r="W3" s="564" t="s">
        <v>60</v>
      </c>
      <c r="X3" s="564" t="s">
        <v>61</v>
      </c>
      <c r="Y3" s="564" t="s">
        <v>39</v>
      </c>
      <c r="Z3" s="564" t="s">
        <v>62</v>
      </c>
      <c r="AA3" s="564" t="s">
        <v>63</v>
      </c>
      <c r="AB3" s="564" t="s">
        <v>65</v>
      </c>
      <c r="AC3" s="564" t="s">
        <v>66</v>
      </c>
      <c r="AD3" s="564" t="s">
        <v>67</v>
      </c>
      <c r="AE3" s="564" t="s">
        <v>68</v>
      </c>
      <c r="AF3" s="564" t="s">
        <v>69</v>
      </c>
      <c r="AG3" s="564" t="s">
        <v>71</v>
      </c>
      <c r="AH3" s="564" t="s">
        <v>72</v>
      </c>
      <c r="AI3" s="564" t="s">
        <v>73</v>
      </c>
      <c r="AJ3" s="564" t="s">
        <v>74</v>
      </c>
      <c r="AK3" s="564" t="s">
        <v>77</v>
      </c>
      <c r="AL3" s="564" t="s">
        <v>78</v>
      </c>
      <c r="AM3" s="564" t="s">
        <v>79</v>
      </c>
      <c r="AN3" s="564" t="s">
        <v>80</v>
      </c>
      <c r="AO3" s="565" t="s">
        <v>81</v>
      </c>
      <c r="AQ3" s="476"/>
      <c r="AS3" s="477"/>
    </row>
    <row r="4" spans="1:256" ht="38.25" customHeight="1">
      <c r="A4" s="280"/>
      <c r="B4" s="587"/>
      <c r="C4" s="588"/>
      <c r="D4" s="566"/>
      <c r="E4" s="567" t="s">
        <v>86</v>
      </c>
      <c r="F4" s="567" t="s">
        <v>17</v>
      </c>
      <c r="G4" s="567" t="s">
        <v>35</v>
      </c>
      <c r="H4" s="567" t="s">
        <v>18</v>
      </c>
      <c r="I4" s="567" t="s">
        <v>19</v>
      </c>
      <c r="J4" s="567" t="s">
        <v>20</v>
      </c>
      <c r="K4" s="567" t="s">
        <v>87</v>
      </c>
      <c r="L4" s="567" t="s">
        <v>82</v>
      </c>
      <c r="M4" s="567" t="s">
        <v>88</v>
      </c>
      <c r="N4" s="567" t="s">
        <v>23</v>
      </c>
      <c r="O4" s="567" t="s">
        <v>24</v>
      </c>
      <c r="P4" s="567" t="s">
        <v>25</v>
      </c>
      <c r="Q4" s="567" t="s">
        <v>89</v>
      </c>
      <c r="R4" s="567" t="s">
        <v>90</v>
      </c>
      <c r="S4" s="567" t="s">
        <v>91</v>
      </c>
      <c r="T4" s="567" t="s">
        <v>37</v>
      </c>
      <c r="U4" s="567" t="s">
        <v>58</v>
      </c>
      <c r="V4" s="567" t="s">
        <v>92</v>
      </c>
      <c r="W4" s="567" t="s">
        <v>27</v>
      </c>
      <c r="X4" s="567" t="s">
        <v>93</v>
      </c>
      <c r="Y4" s="567" t="s">
        <v>28</v>
      </c>
      <c r="Z4" s="567" t="s">
        <v>29</v>
      </c>
      <c r="AA4" s="567" t="s">
        <v>64</v>
      </c>
      <c r="AB4" s="567" t="s">
        <v>94</v>
      </c>
      <c r="AC4" s="567" t="s">
        <v>12</v>
      </c>
      <c r="AD4" s="567" t="s">
        <v>95</v>
      </c>
      <c r="AE4" s="567" t="s">
        <v>30</v>
      </c>
      <c r="AF4" s="567" t="s">
        <v>96</v>
      </c>
      <c r="AG4" s="567" t="s">
        <v>38</v>
      </c>
      <c r="AH4" s="567" t="s">
        <v>14</v>
      </c>
      <c r="AI4" s="567" t="s">
        <v>97</v>
      </c>
      <c r="AJ4" s="567" t="s">
        <v>98</v>
      </c>
      <c r="AK4" s="567" t="s">
        <v>76</v>
      </c>
      <c r="AL4" s="567" t="s">
        <v>32</v>
      </c>
      <c r="AM4" s="567" t="s">
        <v>33</v>
      </c>
      <c r="AN4" s="567" t="s">
        <v>1</v>
      </c>
      <c r="AO4" s="568" t="s">
        <v>2</v>
      </c>
      <c r="AP4" s="280"/>
      <c r="AQ4" s="471" t="s">
        <v>287</v>
      </c>
      <c r="AR4" s="280" t="s">
        <v>288</v>
      </c>
      <c r="AS4" s="323" t="s">
        <v>289</v>
      </c>
      <c r="AT4" s="280"/>
      <c r="AU4" s="280"/>
      <c r="AV4" s="280"/>
      <c r="AW4" s="280"/>
      <c r="AX4" s="321"/>
      <c r="AY4" s="322"/>
      <c r="AZ4" s="280"/>
      <c r="BA4" s="280"/>
      <c r="BB4" s="280"/>
      <c r="BC4" s="280"/>
      <c r="BD4" s="280"/>
      <c r="BE4" s="280"/>
      <c r="BF4" s="280"/>
      <c r="BG4" s="280"/>
      <c r="BH4" s="280"/>
      <c r="BI4" s="280"/>
      <c r="BJ4" s="280"/>
      <c r="BK4" s="280"/>
      <c r="BL4" s="280"/>
      <c r="BM4" s="280"/>
      <c r="BN4" s="280"/>
      <c r="BO4" s="280"/>
      <c r="BP4" s="280"/>
      <c r="BQ4" s="280"/>
      <c r="BR4" s="280"/>
      <c r="BS4" s="280"/>
      <c r="BT4" s="280"/>
      <c r="BU4" s="280"/>
      <c r="BV4" s="280"/>
      <c r="BW4" s="280"/>
      <c r="BX4" s="280"/>
      <c r="BY4" s="280"/>
      <c r="BZ4" s="280"/>
      <c r="CA4" s="280"/>
      <c r="CB4" s="280"/>
      <c r="CC4" s="280"/>
      <c r="CD4" s="280"/>
      <c r="CE4" s="280"/>
      <c r="CF4" s="280"/>
      <c r="CG4" s="280"/>
      <c r="CH4" s="280"/>
      <c r="CI4" s="280"/>
      <c r="CJ4" s="280"/>
      <c r="CK4" s="280"/>
      <c r="CL4" s="280"/>
      <c r="CM4" s="280"/>
      <c r="CN4" s="280"/>
      <c r="CO4" s="280"/>
      <c r="CP4" s="280"/>
      <c r="CQ4" s="280"/>
      <c r="CR4" s="280"/>
      <c r="CS4" s="280"/>
      <c r="CT4" s="280"/>
      <c r="CU4" s="280"/>
      <c r="CV4" s="280"/>
      <c r="CW4" s="280"/>
      <c r="CX4" s="280"/>
      <c r="CY4" s="280"/>
      <c r="CZ4" s="280"/>
      <c r="DA4" s="280"/>
      <c r="DB4" s="280"/>
      <c r="DC4" s="280"/>
      <c r="DD4" s="280"/>
      <c r="DE4" s="280"/>
      <c r="DF4" s="280"/>
      <c r="DG4" s="280"/>
      <c r="DH4" s="280"/>
      <c r="DI4" s="280"/>
      <c r="DJ4" s="280"/>
      <c r="DK4" s="280"/>
      <c r="DL4" s="280"/>
      <c r="DM4" s="280"/>
      <c r="DN4" s="280"/>
      <c r="DO4" s="280"/>
      <c r="DP4" s="280"/>
      <c r="DQ4" s="280"/>
      <c r="DR4" s="280"/>
      <c r="DS4" s="280"/>
      <c r="DT4" s="280"/>
      <c r="DU4" s="280"/>
      <c r="DV4" s="280"/>
      <c r="DW4" s="280"/>
      <c r="DX4" s="280"/>
      <c r="DY4" s="280"/>
      <c r="DZ4" s="280"/>
      <c r="EA4" s="280"/>
      <c r="EB4" s="280"/>
      <c r="EC4" s="280"/>
      <c r="ED4" s="280"/>
      <c r="EE4" s="280"/>
      <c r="EF4" s="280"/>
      <c r="EG4" s="280"/>
      <c r="EH4" s="280"/>
      <c r="EI4" s="280"/>
      <c r="EJ4" s="280"/>
      <c r="EK4" s="280"/>
      <c r="EL4" s="280"/>
      <c r="EM4" s="280"/>
      <c r="EN4" s="280"/>
      <c r="EO4" s="280"/>
      <c r="EP4" s="280"/>
      <c r="EQ4" s="280"/>
      <c r="ER4" s="280"/>
      <c r="ES4" s="280"/>
      <c r="ET4" s="280"/>
      <c r="EU4" s="280"/>
      <c r="EV4" s="280"/>
      <c r="EW4" s="280"/>
      <c r="EX4" s="280"/>
      <c r="EY4" s="280"/>
      <c r="EZ4" s="280"/>
      <c r="FA4" s="280"/>
      <c r="FB4" s="280"/>
      <c r="FC4" s="280"/>
      <c r="FD4" s="280"/>
      <c r="FE4" s="280"/>
      <c r="FF4" s="280"/>
      <c r="FG4" s="280"/>
      <c r="FH4" s="280"/>
      <c r="FI4" s="280"/>
      <c r="FJ4" s="280"/>
      <c r="FK4" s="280"/>
      <c r="FL4" s="280"/>
      <c r="FM4" s="280"/>
      <c r="FN4" s="280"/>
      <c r="FO4" s="280"/>
      <c r="FP4" s="280"/>
      <c r="FQ4" s="280"/>
      <c r="FR4" s="280"/>
      <c r="FS4" s="280"/>
      <c r="FT4" s="280"/>
      <c r="FU4" s="280"/>
      <c r="FV4" s="280"/>
      <c r="FW4" s="280"/>
      <c r="FX4" s="280"/>
      <c r="FY4" s="280"/>
      <c r="FZ4" s="280"/>
      <c r="GA4" s="280"/>
      <c r="GB4" s="280"/>
      <c r="GC4" s="280"/>
      <c r="GD4" s="280"/>
      <c r="GE4" s="280"/>
      <c r="GF4" s="280"/>
      <c r="GG4" s="280"/>
      <c r="GH4" s="280"/>
      <c r="GI4" s="280"/>
      <c r="GJ4" s="280"/>
      <c r="GK4" s="280"/>
      <c r="GL4" s="280"/>
      <c r="GM4" s="280"/>
      <c r="GN4" s="280"/>
      <c r="GO4" s="280"/>
      <c r="GP4" s="280"/>
      <c r="GQ4" s="280"/>
      <c r="GR4" s="280"/>
      <c r="GS4" s="280"/>
      <c r="GT4" s="280"/>
      <c r="GU4" s="280"/>
      <c r="GV4" s="280"/>
      <c r="GW4" s="280"/>
      <c r="GX4" s="280"/>
      <c r="GY4" s="280"/>
      <c r="GZ4" s="280"/>
      <c r="HA4" s="280"/>
      <c r="HB4" s="280"/>
      <c r="HC4" s="280"/>
      <c r="HD4" s="280"/>
      <c r="HE4" s="280"/>
      <c r="HF4" s="280"/>
      <c r="HG4" s="280"/>
      <c r="HH4" s="280"/>
      <c r="HI4" s="280"/>
      <c r="HJ4" s="280"/>
      <c r="HK4" s="280"/>
      <c r="HL4" s="280"/>
      <c r="HM4" s="280"/>
      <c r="HN4" s="280"/>
      <c r="HO4" s="280"/>
      <c r="HP4" s="280"/>
      <c r="HQ4" s="280"/>
      <c r="HR4" s="280"/>
      <c r="HS4" s="280"/>
      <c r="HT4" s="280"/>
      <c r="HU4" s="280"/>
      <c r="HV4" s="280"/>
      <c r="HW4" s="280"/>
      <c r="HX4" s="280"/>
      <c r="HY4" s="280"/>
      <c r="HZ4" s="280"/>
      <c r="IA4" s="280"/>
      <c r="IB4" s="280"/>
      <c r="IC4" s="280"/>
      <c r="ID4" s="280"/>
      <c r="IE4" s="280"/>
      <c r="IF4" s="280"/>
      <c r="IG4" s="280"/>
      <c r="IH4" s="280"/>
      <c r="II4" s="280"/>
      <c r="IJ4" s="280"/>
      <c r="IK4" s="280"/>
      <c r="IL4" s="280"/>
      <c r="IM4" s="280"/>
      <c r="IN4" s="280"/>
      <c r="IO4" s="280"/>
      <c r="IP4" s="280"/>
      <c r="IQ4" s="280"/>
      <c r="IR4" s="280"/>
    </row>
    <row r="5" spans="1:256" hidden="1">
      <c r="A5" s="280"/>
      <c r="B5" s="569"/>
      <c r="C5" s="570"/>
      <c r="D5" s="571"/>
      <c r="E5" s="567"/>
      <c r="F5" s="567"/>
      <c r="G5" s="567"/>
      <c r="H5" s="567"/>
      <c r="I5" s="567"/>
      <c r="J5" s="567"/>
      <c r="K5" s="567"/>
      <c r="L5" s="567"/>
      <c r="M5" s="567"/>
      <c r="N5" s="567"/>
      <c r="O5" s="567"/>
      <c r="P5" s="567"/>
      <c r="Q5" s="567"/>
      <c r="R5" s="567"/>
      <c r="S5" s="567"/>
      <c r="T5" s="567"/>
      <c r="U5" s="567"/>
      <c r="V5" s="567"/>
      <c r="W5" s="567"/>
      <c r="X5" s="567"/>
      <c r="Y5" s="567"/>
      <c r="Z5" s="567"/>
      <c r="AA5" s="567"/>
      <c r="AB5" s="567"/>
      <c r="AC5" s="567"/>
      <c r="AD5" s="567"/>
      <c r="AE5" s="567"/>
      <c r="AF5" s="567"/>
      <c r="AG5" s="567"/>
      <c r="AH5" s="567"/>
      <c r="AI5" s="567"/>
      <c r="AJ5" s="567"/>
      <c r="AK5" s="567"/>
      <c r="AL5" s="567"/>
      <c r="AM5" s="567"/>
      <c r="AN5" s="567"/>
      <c r="AO5" s="568"/>
      <c r="AP5" s="280"/>
      <c r="AQ5" s="472"/>
      <c r="AR5" s="280"/>
      <c r="AS5" s="478"/>
      <c r="AT5" s="280"/>
      <c r="AU5" s="280"/>
      <c r="AV5" s="280"/>
      <c r="AW5" s="323"/>
      <c r="AX5" s="324" t="s">
        <v>289</v>
      </c>
      <c r="AY5" s="324" t="s">
        <v>286</v>
      </c>
      <c r="AZ5" s="280"/>
      <c r="BA5" s="280"/>
      <c r="BB5" s="280"/>
      <c r="BC5" s="280"/>
      <c r="BD5" s="280"/>
      <c r="BE5" s="280"/>
      <c r="BF5" s="280"/>
      <c r="BG5" s="280"/>
      <c r="BH5" s="280"/>
      <c r="BI5" s="280"/>
      <c r="BJ5" s="280"/>
      <c r="BK5" s="280"/>
      <c r="BL5" s="280"/>
      <c r="BM5" s="280"/>
      <c r="BN5" s="280"/>
      <c r="BO5" s="280"/>
      <c r="BP5" s="280"/>
      <c r="BQ5" s="280"/>
      <c r="BR5" s="280"/>
      <c r="BS5" s="280"/>
      <c r="BT5" s="280"/>
      <c r="BU5" s="280"/>
      <c r="BV5" s="280"/>
      <c r="BW5" s="280"/>
      <c r="BX5" s="280"/>
      <c r="BY5" s="280"/>
      <c r="BZ5" s="280"/>
      <c r="CA5" s="280"/>
      <c r="CB5" s="280"/>
      <c r="CC5" s="280"/>
      <c r="CD5" s="280"/>
      <c r="CE5" s="280"/>
      <c r="CF5" s="280"/>
      <c r="CG5" s="280"/>
      <c r="CH5" s="280"/>
      <c r="CI5" s="280"/>
      <c r="CJ5" s="280"/>
      <c r="CK5" s="280"/>
      <c r="CL5" s="280"/>
      <c r="CM5" s="280"/>
      <c r="CN5" s="280"/>
      <c r="CO5" s="280"/>
      <c r="CP5" s="280"/>
      <c r="CQ5" s="280"/>
      <c r="CR5" s="280"/>
      <c r="CS5" s="280"/>
      <c r="CT5" s="280"/>
      <c r="CU5" s="280"/>
      <c r="CV5" s="280"/>
      <c r="CW5" s="280"/>
      <c r="CX5" s="280"/>
      <c r="CY5" s="280"/>
      <c r="CZ5" s="280"/>
      <c r="DA5" s="280"/>
      <c r="DB5" s="280"/>
      <c r="DC5" s="280"/>
      <c r="DD5" s="280"/>
      <c r="DE5" s="280"/>
      <c r="DF5" s="280"/>
      <c r="DG5" s="280"/>
      <c r="DH5" s="280"/>
      <c r="DI5" s="280"/>
      <c r="DJ5" s="280"/>
      <c r="DK5" s="280"/>
      <c r="DL5" s="280"/>
      <c r="DM5" s="280"/>
      <c r="DN5" s="280"/>
      <c r="DO5" s="280"/>
      <c r="DP5" s="280"/>
      <c r="DQ5" s="280"/>
      <c r="DR5" s="280"/>
      <c r="DS5" s="280"/>
      <c r="DT5" s="280"/>
      <c r="DU5" s="280"/>
      <c r="DV5" s="280"/>
      <c r="DW5" s="280"/>
      <c r="DX5" s="280"/>
      <c r="DY5" s="280"/>
      <c r="DZ5" s="280"/>
      <c r="EA5" s="280"/>
      <c r="EB5" s="280"/>
      <c r="EC5" s="280"/>
      <c r="ED5" s="280"/>
      <c r="EE5" s="280"/>
      <c r="EF5" s="280"/>
      <c r="EG5" s="280"/>
      <c r="EH5" s="280"/>
      <c r="EI5" s="280"/>
      <c r="EJ5" s="280"/>
      <c r="EK5" s="280"/>
      <c r="EL5" s="280"/>
      <c r="EM5" s="280"/>
      <c r="EN5" s="280"/>
      <c r="EO5" s="280"/>
      <c r="EP5" s="280"/>
      <c r="EQ5" s="280"/>
      <c r="ER5" s="280"/>
      <c r="ES5" s="280"/>
      <c r="ET5" s="280"/>
      <c r="EU5" s="280"/>
      <c r="EV5" s="280"/>
      <c r="EW5" s="280"/>
      <c r="EX5" s="280"/>
      <c r="EY5" s="280"/>
      <c r="EZ5" s="280"/>
      <c r="FA5" s="280"/>
      <c r="FB5" s="280"/>
      <c r="FC5" s="280"/>
      <c r="FD5" s="280"/>
      <c r="FE5" s="280"/>
      <c r="FF5" s="280"/>
      <c r="FG5" s="280"/>
      <c r="FH5" s="280"/>
      <c r="FI5" s="280"/>
      <c r="FJ5" s="280"/>
      <c r="FK5" s="280"/>
      <c r="FL5" s="280"/>
      <c r="FM5" s="280"/>
      <c r="FN5" s="280"/>
      <c r="FO5" s="280"/>
      <c r="FP5" s="280"/>
      <c r="FQ5" s="280"/>
      <c r="FR5" s="280"/>
      <c r="FS5" s="280"/>
      <c r="FT5" s="280"/>
      <c r="FU5" s="280"/>
      <c r="FV5" s="280"/>
      <c r="FW5" s="280"/>
      <c r="FX5" s="280"/>
      <c r="FY5" s="280"/>
      <c r="FZ5" s="280"/>
      <c r="GA5" s="280"/>
      <c r="GB5" s="280"/>
      <c r="GC5" s="280"/>
      <c r="GD5" s="280"/>
      <c r="GE5" s="280"/>
      <c r="GF5" s="280"/>
      <c r="GG5" s="280"/>
      <c r="GH5" s="280"/>
      <c r="GI5" s="280"/>
      <c r="GJ5" s="280"/>
      <c r="GK5" s="280"/>
      <c r="GL5" s="280"/>
      <c r="GM5" s="280"/>
      <c r="GN5" s="280"/>
      <c r="GO5" s="280"/>
      <c r="GP5" s="280"/>
      <c r="GQ5" s="280"/>
      <c r="GR5" s="280"/>
      <c r="GS5" s="280"/>
      <c r="GT5" s="280"/>
      <c r="GU5" s="280"/>
      <c r="GV5" s="280"/>
      <c r="GW5" s="280"/>
      <c r="GX5" s="280"/>
      <c r="GY5" s="280"/>
      <c r="GZ5" s="280"/>
      <c r="HA5" s="280"/>
      <c r="HB5" s="280"/>
      <c r="HC5" s="280"/>
      <c r="HD5" s="280"/>
      <c r="HE5" s="280"/>
      <c r="HF5" s="280"/>
      <c r="HG5" s="280"/>
      <c r="HH5" s="280"/>
      <c r="HI5" s="280"/>
      <c r="HJ5" s="280"/>
      <c r="HK5" s="280"/>
      <c r="HL5" s="280"/>
      <c r="HM5" s="280"/>
      <c r="HN5" s="280"/>
      <c r="HO5" s="280"/>
      <c r="HP5" s="280"/>
      <c r="HQ5" s="280"/>
      <c r="HR5" s="280"/>
      <c r="HS5" s="280"/>
      <c r="HT5" s="280"/>
      <c r="HU5" s="280"/>
      <c r="HV5" s="280"/>
      <c r="HW5" s="280"/>
      <c r="HX5" s="280"/>
      <c r="HY5" s="280"/>
      <c r="HZ5" s="280"/>
      <c r="IA5" s="280"/>
      <c r="IB5" s="280"/>
      <c r="IC5" s="280"/>
      <c r="ID5" s="280"/>
      <c r="IE5" s="280"/>
      <c r="IF5" s="280"/>
      <c r="IG5" s="280"/>
      <c r="IH5" s="280"/>
      <c r="II5" s="280"/>
      <c r="IJ5" s="280"/>
      <c r="IK5" s="280"/>
      <c r="IL5" s="280"/>
      <c r="IM5" s="280"/>
      <c r="IN5" s="280"/>
      <c r="IO5" s="280"/>
      <c r="IP5" s="280"/>
      <c r="IQ5" s="280"/>
      <c r="IR5" s="280"/>
    </row>
    <row r="6" spans="1:256" ht="18" customHeight="1">
      <c r="A6" s="281"/>
      <c r="B6" s="572" t="s">
        <v>34</v>
      </c>
      <c r="C6" s="573" t="s">
        <v>16</v>
      </c>
      <c r="D6" s="574"/>
      <c r="E6" s="575">
        <v>1.0709429618539312</v>
      </c>
      <c r="F6" s="575">
        <v>5.6200227059399871E-5</v>
      </c>
      <c r="G6" s="575">
        <v>0.13228906353945841</v>
      </c>
      <c r="H6" s="575">
        <v>5.2296096092240979E-3</v>
      </c>
      <c r="I6" s="575">
        <v>1.9817067126084893E-2</v>
      </c>
      <c r="J6" s="575">
        <v>2.1144513794442311E-3</v>
      </c>
      <c r="K6" s="575">
        <v>3.0804708062498667E-5</v>
      </c>
      <c r="L6" s="575">
        <v>3.8434199744887261E-3</v>
      </c>
      <c r="M6" s="575">
        <v>2.1694062498450102E-4</v>
      </c>
      <c r="N6" s="575">
        <v>2.809251659633751E-5</v>
      </c>
      <c r="O6" s="575">
        <v>9.8169594363497833E-5</v>
      </c>
      <c r="P6" s="575">
        <v>3.343898107578554E-5</v>
      </c>
      <c r="Q6" s="575">
        <v>5.0143752718588744E-5</v>
      </c>
      <c r="R6" s="575">
        <v>3.568861879123961E-5</v>
      </c>
      <c r="S6" s="575">
        <v>9.9124095004563578E-5</v>
      </c>
      <c r="T6" s="575">
        <v>6.7596883281969262E-5</v>
      </c>
      <c r="U6" s="575">
        <v>6.7678454665751959E-5</v>
      </c>
      <c r="V6" s="575">
        <v>6.7999006024054787E-5</v>
      </c>
      <c r="W6" s="575">
        <v>6.7165195121787107E-5</v>
      </c>
      <c r="X6" s="575">
        <v>5.1193393729497333E-3</v>
      </c>
      <c r="Y6" s="575">
        <v>6.9984630559001256E-4</v>
      </c>
      <c r="Z6" s="575">
        <v>4.0385669467671133E-5</v>
      </c>
      <c r="AA6" s="575">
        <v>8.7114140681144407E-5</v>
      </c>
      <c r="AB6" s="575">
        <v>4.8572848036456408E-5</v>
      </c>
      <c r="AC6" s="575">
        <v>1.5886517400625326E-4</v>
      </c>
      <c r="AD6" s="575">
        <v>6.1764938879251159E-5</v>
      </c>
      <c r="AE6" s="575">
        <v>2.1662171860576477E-5</v>
      </c>
      <c r="AF6" s="575">
        <v>1.3246679492534395E-4</v>
      </c>
      <c r="AG6" s="576">
        <v>8.8844732522918752E-5</v>
      </c>
      <c r="AH6" s="576">
        <v>8.6550461279157344E-5</v>
      </c>
      <c r="AI6" s="576">
        <v>2.1971729563238849E-3</v>
      </c>
      <c r="AJ6" s="576">
        <v>2.3456131524604153E-3</v>
      </c>
      <c r="AK6" s="576">
        <v>1.5551817486019566E-3</v>
      </c>
      <c r="AL6" s="576">
        <v>6.7594736241309323E-5</v>
      </c>
      <c r="AM6" s="576">
        <v>1.508464257971614E-2</v>
      </c>
      <c r="AN6" s="576">
        <v>1.1073871920164213E-3</v>
      </c>
      <c r="AO6" s="577">
        <v>9.6961557723489315E-6</v>
      </c>
      <c r="AP6" s="435"/>
      <c r="AQ6" s="473">
        <v>1.2640683172717133</v>
      </c>
      <c r="AR6" s="208">
        <v>1.2295079941568883</v>
      </c>
      <c r="AS6" s="230">
        <v>1.028109067431094</v>
      </c>
      <c r="AT6" s="281"/>
      <c r="AU6" s="281"/>
      <c r="AV6" s="281"/>
      <c r="AW6" s="325" t="s">
        <v>1696</v>
      </c>
      <c r="AX6" s="326">
        <v>1.028109067431094</v>
      </c>
      <c r="AY6" s="326">
        <v>1.0114249968647773</v>
      </c>
      <c r="AZ6" s="281"/>
      <c r="BA6" s="281"/>
      <c r="BB6" s="281"/>
      <c r="BC6" s="281"/>
      <c r="BD6" s="281"/>
      <c r="BE6" s="281"/>
      <c r="BF6" s="281"/>
      <c r="BG6" s="281"/>
      <c r="BH6" s="281"/>
      <c r="BI6" s="281"/>
      <c r="BJ6" s="281"/>
      <c r="BK6" s="281"/>
      <c r="BL6" s="281"/>
      <c r="BM6" s="281"/>
      <c r="BN6" s="281"/>
      <c r="BO6" s="281"/>
      <c r="BP6" s="281"/>
      <c r="BQ6" s="281"/>
      <c r="BR6" s="281"/>
      <c r="BS6" s="281"/>
      <c r="BT6" s="281"/>
      <c r="BU6" s="281"/>
      <c r="BV6" s="281"/>
      <c r="BW6" s="281"/>
      <c r="BX6" s="281"/>
      <c r="BY6" s="281"/>
      <c r="BZ6" s="281"/>
      <c r="CA6" s="281"/>
      <c r="CB6" s="281"/>
      <c r="CC6" s="281"/>
      <c r="CD6" s="281"/>
      <c r="CE6" s="281"/>
      <c r="CF6" s="281"/>
      <c r="CG6" s="281"/>
      <c r="CH6" s="281"/>
      <c r="CI6" s="281"/>
      <c r="CJ6" s="281"/>
      <c r="CK6" s="281"/>
      <c r="CL6" s="281"/>
      <c r="CM6" s="281"/>
      <c r="CN6" s="281"/>
      <c r="CO6" s="281"/>
      <c r="CP6" s="281"/>
      <c r="CQ6" s="281"/>
      <c r="CR6" s="281"/>
      <c r="CS6" s="281"/>
      <c r="CT6" s="281"/>
      <c r="CU6" s="281"/>
      <c r="CV6" s="281"/>
      <c r="CW6" s="281"/>
      <c r="CX6" s="281"/>
      <c r="CY6" s="281"/>
      <c r="CZ6" s="281"/>
      <c r="DA6" s="281"/>
      <c r="DB6" s="281"/>
      <c r="DC6" s="281"/>
      <c r="DD6" s="281"/>
      <c r="DE6" s="281"/>
      <c r="DF6" s="281"/>
      <c r="DG6" s="281"/>
      <c r="DH6" s="281"/>
      <c r="DI6" s="281"/>
      <c r="DJ6" s="281"/>
      <c r="DK6" s="281"/>
      <c r="DL6" s="281"/>
      <c r="DM6" s="281"/>
      <c r="DN6" s="281"/>
      <c r="DO6" s="281"/>
      <c r="DP6" s="281"/>
      <c r="DQ6" s="281"/>
      <c r="DR6" s="281"/>
      <c r="DS6" s="281"/>
      <c r="DT6" s="281"/>
      <c r="DU6" s="281"/>
      <c r="DV6" s="281"/>
      <c r="DW6" s="281"/>
      <c r="DX6" s="281"/>
      <c r="DY6" s="281"/>
      <c r="DZ6" s="281"/>
      <c r="EA6" s="281"/>
      <c r="EB6" s="281"/>
      <c r="EC6" s="281"/>
      <c r="ED6" s="281"/>
      <c r="EE6" s="281"/>
      <c r="EF6" s="281"/>
      <c r="EG6" s="281"/>
      <c r="EH6" s="281"/>
      <c r="EI6" s="281"/>
      <c r="EJ6" s="281"/>
      <c r="EK6" s="281"/>
      <c r="EL6" s="281"/>
      <c r="EM6" s="281"/>
      <c r="EN6" s="281"/>
      <c r="EO6" s="281"/>
      <c r="EP6" s="281"/>
      <c r="EQ6" s="281"/>
      <c r="ER6" s="281"/>
      <c r="ES6" s="281"/>
      <c r="ET6" s="281"/>
      <c r="EU6" s="281"/>
      <c r="EV6" s="281"/>
      <c r="EW6" s="281"/>
      <c r="EX6" s="281"/>
      <c r="EY6" s="281"/>
      <c r="EZ6" s="281"/>
      <c r="FA6" s="281"/>
      <c r="FB6" s="281"/>
      <c r="FC6" s="281"/>
      <c r="FD6" s="281"/>
      <c r="FE6" s="281"/>
      <c r="FF6" s="281"/>
      <c r="FG6" s="281"/>
      <c r="FH6" s="281"/>
      <c r="FI6" s="281"/>
      <c r="FJ6" s="281"/>
      <c r="FK6" s="281"/>
      <c r="FL6" s="281"/>
      <c r="FM6" s="281"/>
      <c r="FN6" s="281"/>
      <c r="FO6" s="281"/>
      <c r="FP6" s="281"/>
      <c r="FQ6" s="281"/>
      <c r="FR6" s="281"/>
      <c r="FS6" s="281"/>
      <c r="FT6" s="281"/>
      <c r="FU6" s="281"/>
      <c r="FV6" s="281"/>
      <c r="FW6" s="281"/>
      <c r="FX6" s="281"/>
      <c r="FY6" s="281"/>
      <c r="FZ6" s="281"/>
      <c r="GA6" s="281"/>
      <c r="GB6" s="281"/>
      <c r="GC6" s="281"/>
      <c r="GD6" s="281"/>
      <c r="GE6" s="281"/>
      <c r="GF6" s="281"/>
      <c r="GG6" s="281"/>
      <c r="GH6" s="281"/>
      <c r="GI6" s="281"/>
      <c r="GJ6" s="281"/>
      <c r="GK6" s="281"/>
      <c r="GL6" s="281"/>
      <c r="GM6" s="281"/>
      <c r="GN6" s="281"/>
      <c r="GO6" s="281"/>
      <c r="GP6" s="281"/>
      <c r="GQ6" s="281"/>
      <c r="GR6" s="281"/>
      <c r="GS6" s="281"/>
      <c r="GT6" s="281"/>
      <c r="GU6" s="281"/>
      <c r="GV6" s="281"/>
      <c r="GW6" s="281"/>
      <c r="GX6" s="281"/>
      <c r="GY6" s="281"/>
      <c r="GZ6" s="281"/>
      <c r="HA6" s="281"/>
      <c r="HB6" s="281"/>
      <c r="HC6" s="281"/>
      <c r="HD6" s="281"/>
      <c r="HE6" s="281"/>
      <c r="HF6" s="281"/>
      <c r="HG6" s="281"/>
      <c r="HH6" s="281"/>
      <c r="HI6" s="281"/>
      <c r="HJ6" s="281"/>
      <c r="HK6" s="281"/>
      <c r="HL6" s="281"/>
      <c r="HM6" s="281"/>
      <c r="HN6" s="281"/>
      <c r="HO6" s="281"/>
      <c r="HP6" s="281"/>
      <c r="HQ6" s="281"/>
      <c r="HR6" s="281"/>
      <c r="HS6" s="281"/>
      <c r="HT6" s="281"/>
      <c r="HU6" s="281"/>
      <c r="HV6" s="281"/>
      <c r="HW6" s="281"/>
      <c r="HX6" s="281"/>
      <c r="HY6" s="281"/>
      <c r="HZ6" s="281"/>
      <c r="IA6" s="281"/>
      <c r="IB6" s="281"/>
      <c r="IC6" s="281"/>
      <c r="ID6" s="281"/>
      <c r="IE6" s="281"/>
      <c r="IF6" s="281"/>
      <c r="IG6" s="281"/>
      <c r="IH6" s="281"/>
      <c r="II6" s="281"/>
      <c r="IJ6" s="281"/>
      <c r="IK6" s="281"/>
      <c r="IL6" s="281"/>
      <c r="IM6" s="281"/>
      <c r="IN6" s="281"/>
      <c r="IO6" s="281"/>
      <c r="IP6" s="281"/>
      <c r="IQ6" s="281"/>
      <c r="IR6" s="281"/>
    </row>
    <row r="7" spans="1:256" ht="18" customHeight="1">
      <c r="A7" s="281"/>
      <c r="B7" s="572" t="s">
        <v>40</v>
      </c>
      <c r="C7" s="573" t="s">
        <v>17</v>
      </c>
      <c r="D7" s="574"/>
      <c r="E7" s="575">
        <v>1.0854959158182748E-4</v>
      </c>
      <c r="F7" s="575">
        <v>1.0002341018059981</v>
      </c>
      <c r="G7" s="575">
        <v>1.5966612798579575E-4</v>
      </c>
      <c r="H7" s="575">
        <v>3.0383699702781419E-4</v>
      </c>
      <c r="I7" s="575">
        <v>1.7326812327071985E-4</v>
      </c>
      <c r="J7" s="575">
        <v>5.3399386103894118E-4</v>
      </c>
      <c r="K7" s="575">
        <v>3.5778269595713071E-2</v>
      </c>
      <c r="L7" s="575">
        <v>2.7170472716851529E-4</v>
      </c>
      <c r="M7" s="575">
        <v>4.5002982260195414E-3</v>
      </c>
      <c r="N7" s="575">
        <v>4.1935004420020353E-4</v>
      </c>
      <c r="O7" s="575">
        <v>1.4693771622210452E-3</v>
      </c>
      <c r="P7" s="575">
        <v>2.1735517717469467E-4</v>
      </c>
      <c r="Q7" s="575">
        <v>1.3369866145960196E-4</v>
      </c>
      <c r="R7" s="575">
        <v>1.0667377569109085E-4</v>
      </c>
      <c r="S7" s="575">
        <v>1.2508493136296787E-4</v>
      </c>
      <c r="T7" s="575">
        <v>2.6910621660443976E-4</v>
      </c>
      <c r="U7" s="575">
        <v>9.7420272360606845E-5</v>
      </c>
      <c r="V7" s="575">
        <v>1.3078875320878385E-4</v>
      </c>
      <c r="W7" s="575">
        <v>1.5463396144742346E-4</v>
      </c>
      <c r="X7" s="575">
        <v>1.8820030676890544E-4</v>
      </c>
      <c r="Y7" s="575">
        <v>4.5279371648838273E-4</v>
      </c>
      <c r="Z7" s="575">
        <v>1.846905812608525E-2</v>
      </c>
      <c r="AA7" s="575">
        <v>2.9651070860522581E-4</v>
      </c>
      <c r="AB7" s="575">
        <v>5.2333730162324734E-4</v>
      </c>
      <c r="AC7" s="575">
        <v>1.9847523668757399E-4</v>
      </c>
      <c r="AD7" s="575">
        <v>5.0611478109543832E-5</v>
      </c>
      <c r="AE7" s="575">
        <v>3.4333574510238846E-5</v>
      </c>
      <c r="AF7" s="575">
        <v>1.9771664315567709E-4</v>
      </c>
      <c r="AG7" s="576">
        <v>7.0637360008976089E-5</v>
      </c>
      <c r="AH7" s="576">
        <v>1.3546950818741916E-4</v>
      </c>
      <c r="AI7" s="576">
        <v>2.2685444349481812E-4</v>
      </c>
      <c r="AJ7" s="576">
        <v>1.218667236445919E-4</v>
      </c>
      <c r="AK7" s="576">
        <v>6.2485559840858089E-5</v>
      </c>
      <c r="AL7" s="576">
        <v>5.4735579677714904E-5</v>
      </c>
      <c r="AM7" s="576">
        <v>2.7646419622732348E-4</v>
      </c>
      <c r="AN7" s="576">
        <v>6.6133088290552737E-5</v>
      </c>
      <c r="AO7" s="577">
        <v>1.3658583763310499E-4</v>
      </c>
      <c r="AP7" s="434"/>
      <c r="AQ7" s="474">
        <v>1.0667494474005752</v>
      </c>
      <c r="AR7" s="208"/>
      <c r="AS7" s="230">
        <v>0.86762302682877501</v>
      </c>
      <c r="AT7" s="281"/>
      <c r="AU7" s="281"/>
      <c r="AV7" s="281"/>
      <c r="AW7" s="325" t="s">
        <v>1697</v>
      </c>
      <c r="AX7" s="326">
        <v>0.86762302682877501</v>
      </c>
      <c r="AY7" s="326">
        <v>1.0919956760997809</v>
      </c>
      <c r="AZ7" s="281"/>
      <c r="BA7" s="281"/>
      <c r="BB7" s="281"/>
      <c r="BC7" s="281"/>
      <c r="BD7" s="281"/>
      <c r="BE7" s="281"/>
      <c r="BF7" s="281"/>
      <c r="BG7" s="281"/>
      <c r="BH7" s="281"/>
      <c r="BI7" s="281"/>
      <c r="BJ7" s="281"/>
      <c r="BK7" s="281"/>
      <c r="BL7" s="281"/>
      <c r="BM7" s="281"/>
      <c r="BN7" s="281"/>
      <c r="BO7" s="281"/>
      <c r="BP7" s="281"/>
      <c r="BQ7" s="281"/>
      <c r="BR7" s="281"/>
      <c r="BS7" s="281"/>
      <c r="BT7" s="281"/>
      <c r="BU7" s="281"/>
      <c r="BV7" s="281"/>
      <c r="BW7" s="281"/>
      <c r="BX7" s="281"/>
      <c r="BY7" s="281"/>
      <c r="BZ7" s="281"/>
      <c r="CA7" s="281"/>
      <c r="CB7" s="281"/>
      <c r="CC7" s="281"/>
      <c r="CD7" s="281"/>
      <c r="CE7" s="281"/>
      <c r="CF7" s="281"/>
      <c r="CG7" s="281"/>
      <c r="CH7" s="281"/>
      <c r="CI7" s="281"/>
      <c r="CJ7" s="281"/>
      <c r="CK7" s="281"/>
      <c r="CL7" s="281"/>
      <c r="CM7" s="281"/>
      <c r="CN7" s="281"/>
      <c r="CO7" s="281"/>
      <c r="CP7" s="281"/>
      <c r="CQ7" s="281"/>
      <c r="CR7" s="281"/>
      <c r="CS7" s="281"/>
      <c r="CT7" s="281"/>
      <c r="CU7" s="281"/>
      <c r="CV7" s="281"/>
      <c r="CW7" s="281"/>
      <c r="CX7" s="281"/>
      <c r="CY7" s="281"/>
      <c r="CZ7" s="281"/>
      <c r="DA7" s="281"/>
      <c r="DB7" s="281"/>
      <c r="DC7" s="281"/>
      <c r="DD7" s="281"/>
      <c r="DE7" s="281"/>
      <c r="DF7" s="281"/>
      <c r="DG7" s="281"/>
      <c r="DH7" s="281"/>
      <c r="DI7" s="281"/>
      <c r="DJ7" s="281"/>
      <c r="DK7" s="281"/>
      <c r="DL7" s="281"/>
      <c r="DM7" s="281"/>
      <c r="DN7" s="281"/>
      <c r="DO7" s="281"/>
      <c r="DP7" s="281"/>
      <c r="DQ7" s="281"/>
      <c r="DR7" s="281"/>
      <c r="DS7" s="281"/>
      <c r="DT7" s="281"/>
      <c r="DU7" s="281"/>
      <c r="DV7" s="281"/>
      <c r="DW7" s="281"/>
      <c r="DX7" s="281"/>
      <c r="DY7" s="281"/>
      <c r="DZ7" s="281"/>
      <c r="EA7" s="281"/>
      <c r="EB7" s="281"/>
      <c r="EC7" s="281"/>
      <c r="ED7" s="281"/>
      <c r="EE7" s="281"/>
      <c r="EF7" s="281"/>
      <c r="EG7" s="281"/>
      <c r="EH7" s="281"/>
      <c r="EI7" s="281"/>
      <c r="EJ7" s="281"/>
      <c r="EK7" s="281"/>
      <c r="EL7" s="281"/>
      <c r="EM7" s="281"/>
      <c r="EN7" s="281"/>
      <c r="EO7" s="281"/>
      <c r="EP7" s="281"/>
      <c r="EQ7" s="281"/>
      <c r="ER7" s="281"/>
      <c r="ES7" s="281"/>
      <c r="ET7" s="281"/>
      <c r="EU7" s="281"/>
      <c r="EV7" s="281"/>
      <c r="EW7" s="281"/>
      <c r="EX7" s="281"/>
      <c r="EY7" s="281"/>
      <c r="EZ7" s="281"/>
      <c r="FA7" s="281"/>
      <c r="FB7" s="281"/>
      <c r="FC7" s="281"/>
      <c r="FD7" s="281"/>
      <c r="FE7" s="281"/>
      <c r="FF7" s="281"/>
      <c r="FG7" s="281"/>
      <c r="FH7" s="281"/>
      <c r="FI7" s="281"/>
      <c r="FJ7" s="281"/>
      <c r="FK7" s="281"/>
      <c r="FL7" s="281"/>
      <c r="FM7" s="281"/>
      <c r="FN7" s="281"/>
      <c r="FO7" s="281"/>
      <c r="FP7" s="281"/>
      <c r="FQ7" s="281"/>
      <c r="FR7" s="281"/>
      <c r="FS7" s="281"/>
      <c r="FT7" s="281"/>
      <c r="FU7" s="281"/>
      <c r="FV7" s="281"/>
      <c r="FW7" s="281"/>
      <c r="FX7" s="281"/>
      <c r="FY7" s="281"/>
      <c r="FZ7" s="281"/>
      <c r="GA7" s="281"/>
      <c r="GB7" s="281"/>
      <c r="GC7" s="281"/>
      <c r="GD7" s="281"/>
      <c r="GE7" s="281"/>
      <c r="GF7" s="281"/>
      <c r="GG7" s="281"/>
      <c r="GH7" s="281"/>
      <c r="GI7" s="281"/>
      <c r="GJ7" s="281"/>
      <c r="GK7" s="281"/>
      <c r="GL7" s="281"/>
      <c r="GM7" s="281"/>
      <c r="GN7" s="281"/>
      <c r="GO7" s="281"/>
      <c r="GP7" s="281"/>
      <c r="GQ7" s="281"/>
      <c r="GR7" s="281"/>
      <c r="GS7" s="281"/>
      <c r="GT7" s="281"/>
      <c r="GU7" s="281"/>
      <c r="GV7" s="281"/>
      <c r="GW7" s="281"/>
      <c r="GX7" s="281"/>
      <c r="GY7" s="281"/>
      <c r="GZ7" s="281"/>
      <c r="HA7" s="281"/>
      <c r="HB7" s="281"/>
      <c r="HC7" s="281"/>
      <c r="HD7" s="281"/>
      <c r="HE7" s="281"/>
      <c r="HF7" s="281"/>
      <c r="HG7" s="281"/>
      <c r="HH7" s="281"/>
      <c r="HI7" s="281"/>
      <c r="HJ7" s="281"/>
      <c r="HK7" s="281"/>
      <c r="HL7" s="281"/>
      <c r="HM7" s="281"/>
      <c r="HN7" s="281"/>
      <c r="HO7" s="281"/>
      <c r="HP7" s="281"/>
      <c r="HQ7" s="281"/>
      <c r="HR7" s="281"/>
      <c r="HS7" s="281"/>
      <c r="HT7" s="281"/>
      <c r="HU7" s="281"/>
      <c r="HV7" s="281"/>
      <c r="HW7" s="281"/>
      <c r="HX7" s="281"/>
      <c r="HY7" s="281"/>
      <c r="HZ7" s="281"/>
      <c r="IA7" s="281"/>
      <c r="IB7" s="281"/>
      <c r="IC7" s="281"/>
      <c r="ID7" s="281"/>
      <c r="IE7" s="281"/>
      <c r="IF7" s="281"/>
      <c r="IG7" s="281"/>
      <c r="IH7" s="281"/>
      <c r="II7" s="281"/>
      <c r="IJ7" s="281"/>
      <c r="IK7" s="281"/>
      <c r="IL7" s="281"/>
      <c r="IM7" s="281"/>
      <c r="IN7" s="281"/>
      <c r="IO7" s="281"/>
      <c r="IP7" s="281"/>
      <c r="IQ7" s="281"/>
      <c r="IR7" s="281"/>
    </row>
    <row r="8" spans="1:256" ht="18" customHeight="1">
      <c r="A8" s="281"/>
      <c r="B8" s="572" t="s">
        <v>41</v>
      </c>
      <c r="C8" s="573" t="s">
        <v>35</v>
      </c>
      <c r="D8" s="574"/>
      <c r="E8" s="575">
        <v>4.1673950046369531E-3</v>
      </c>
      <c r="F8" s="575">
        <v>8.661881968636562E-6</v>
      </c>
      <c r="G8" s="575">
        <v>1.0123541890796219</v>
      </c>
      <c r="H8" s="575">
        <v>1.8937272161536226E-4</v>
      </c>
      <c r="I8" s="575">
        <v>1.007529536498885E-4</v>
      </c>
      <c r="J8" s="575">
        <v>4.8602014669760018E-4</v>
      </c>
      <c r="K8" s="575">
        <v>2.8131586956184833E-6</v>
      </c>
      <c r="L8" s="575">
        <v>1.9269777168371647E-5</v>
      </c>
      <c r="M8" s="575">
        <v>3.8819995038015229E-5</v>
      </c>
      <c r="N8" s="575">
        <v>4.5841811053691857E-6</v>
      </c>
      <c r="O8" s="575">
        <v>4.6438329497671708E-6</v>
      </c>
      <c r="P8" s="575">
        <v>2.9459378232308259E-6</v>
      </c>
      <c r="Q8" s="575">
        <v>4.1132593900673801E-6</v>
      </c>
      <c r="R8" s="575">
        <v>3.4918336655449029E-6</v>
      </c>
      <c r="S8" s="575">
        <v>3.5065071951863432E-6</v>
      </c>
      <c r="T8" s="575">
        <v>4.0933728212432747E-6</v>
      </c>
      <c r="U8" s="575">
        <v>3.3290073788428517E-6</v>
      </c>
      <c r="V8" s="575">
        <v>3.5856271856779955E-6</v>
      </c>
      <c r="W8" s="575">
        <v>2.7082274907145169E-6</v>
      </c>
      <c r="X8" s="575">
        <v>2.0161240114070076E-4</v>
      </c>
      <c r="Y8" s="575">
        <v>9.3776093275697832E-6</v>
      </c>
      <c r="Z8" s="575">
        <v>3.3570973142959315E-6</v>
      </c>
      <c r="AA8" s="575">
        <v>5.5603987816183E-6</v>
      </c>
      <c r="AB8" s="575">
        <v>5.5997130330802065E-6</v>
      </c>
      <c r="AC8" s="575">
        <v>1.7283328420106855E-5</v>
      </c>
      <c r="AD8" s="575">
        <v>5.2176838070976039E-6</v>
      </c>
      <c r="AE8" s="575">
        <v>3.805786029701805E-6</v>
      </c>
      <c r="AF8" s="575">
        <v>3.0350290473555561E-5</v>
      </c>
      <c r="AG8" s="576">
        <v>1.7146317644336752E-5</v>
      </c>
      <c r="AH8" s="576">
        <v>2.7691799768795077E-5</v>
      </c>
      <c r="AI8" s="576">
        <v>5.3202191796475145E-4</v>
      </c>
      <c r="AJ8" s="576">
        <v>6.4172690230403467E-4</v>
      </c>
      <c r="AK8" s="576">
        <v>1.1014478198985515E-4</v>
      </c>
      <c r="AL8" s="576">
        <v>9.747905629852782E-6</v>
      </c>
      <c r="AM8" s="576">
        <v>7.601730637839004E-3</v>
      </c>
      <c r="AN8" s="576">
        <v>1.7884932468652938E-5</v>
      </c>
      <c r="AO8" s="577">
        <v>2.1858555986766157E-4</v>
      </c>
      <c r="AP8" s="434"/>
      <c r="AQ8" s="474">
        <v>1.0268631415699025</v>
      </c>
      <c r="AR8" s="208"/>
      <c r="AS8" s="230">
        <v>0.83518215940845053</v>
      </c>
      <c r="AT8" s="281"/>
      <c r="AU8" s="281"/>
      <c r="AV8" s="281"/>
      <c r="AW8" s="325" t="s">
        <v>1698</v>
      </c>
      <c r="AX8" s="326">
        <v>0.83518215940845053</v>
      </c>
      <c r="AY8" s="326">
        <v>1.0687612658296142</v>
      </c>
      <c r="AZ8" s="281"/>
      <c r="BA8" s="281"/>
      <c r="BB8" s="281"/>
      <c r="BC8" s="281"/>
      <c r="BD8" s="281"/>
      <c r="BE8" s="281"/>
      <c r="BF8" s="281"/>
      <c r="BG8" s="281"/>
      <c r="BH8" s="281"/>
      <c r="BI8" s="281"/>
      <c r="BJ8" s="281"/>
      <c r="BK8" s="281"/>
      <c r="BL8" s="281"/>
      <c r="BM8" s="281"/>
      <c r="BN8" s="281"/>
      <c r="BO8" s="281"/>
      <c r="BP8" s="281"/>
      <c r="BQ8" s="281"/>
      <c r="BR8" s="281"/>
      <c r="BS8" s="281"/>
      <c r="BT8" s="281"/>
      <c r="BU8" s="281"/>
      <c r="BV8" s="281"/>
      <c r="BW8" s="281"/>
      <c r="BX8" s="281"/>
      <c r="BY8" s="281"/>
      <c r="BZ8" s="281"/>
      <c r="CA8" s="281"/>
      <c r="CB8" s="281"/>
      <c r="CC8" s="281"/>
      <c r="CD8" s="281"/>
      <c r="CE8" s="281"/>
      <c r="CF8" s="281"/>
      <c r="CG8" s="281"/>
      <c r="CH8" s="281"/>
      <c r="CI8" s="281"/>
      <c r="CJ8" s="281"/>
      <c r="CK8" s="281"/>
      <c r="CL8" s="281"/>
      <c r="CM8" s="281"/>
      <c r="CN8" s="281"/>
      <c r="CO8" s="281"/>
      <c r="CP8" s="281"/>
      <c r="CQ8" s="281"/>
      <c r="CR8" s="281"/>
      <c r="CS8" s="281"/>
      <c r="CT8" s="281"/>
      <c r="CU8" s="281"/>
      <c r="CV8" s="281"/>
      <c r="CW8" s="281"/>
      <c r="CX8" s="281"/>
      <c r="CY8" s="281"/>
      <c r="CZ8" s="281"/>
      <c r="DA8" s="281"/>
      <c r="DB8" s="281"/>
      <c r="DC8" s="281"/>
      <c r="DD8" s="281"/>
      <c r="DE8" s="281"/>
      <c r="DF8" s="281"/>
      <c r="DG8" s="281"/>
      <c r="DH8" s="281"/>
      <c r="DI8" s="281"/>
      <c r="DJ8" s="281"/>
      <c r="DK8" s="281"/>
      <c r="DL8" s="281"/>
      <c r="DM8" s="281"/>
      <c r="DN8" s="281"/>
      <c r="DO8" s="281"/>
      <c r="DP8" s="281"/>
      <c r="DQ8" s="281"/>
      <c r="DR8" s="281"/>
      <c r="DS8" s="281"/>
      <c r="DT8" s="281"/>
      <c r="DU8" s="281"/>
      <c r="DV8" s="281"/>
      <c r="DW8" s="281"/>
      <c r="DX8" s="281"/>
      <c r="DY8" s="281"/>
      <c r="DZ8" s="281"/>
      <c r="EA8" s="281"/>
      <c r="EB8" s="281"/>
      <c r="EC8" s="281"/>
      <c r="ED8" s="281"/>
      <c r="EE8" s="281"/>
      <c r="EF8" s="281"/>
      <c r="EG8" s="281"/>
      <c r="EH8" s="281"/>
      <c r="EI8" s="281"/>
      <c r="EJ8" s="281"/>
      <c r="EK8" s="281"/>
      <c r="EL8" s="281"/>
      <c r="EM8" s="281"/>
      <c r="EN8" s="281"/>
      <c r="EO8" s="281"/>
      <c r="EP8" s="281"/>
      <c r="EQ8" s="281"/>
      <c r="ER8" s="281"/>
      <c r="ES8" s="281"/>
      <c r="ET8" s="281"/>
      <c r="EU8" s="281"/>
      <c r="EV8" s="281"/>
      <c r="EW8" s="281"/>
      <c r="EX8" s="281"/>
      <c r="EY8" s="281"/>
      <c r="EZ8" s="281"/>
      <c r="FA8" s="281"/>
      <c r="FB8" s="281"/>
      <c r="FC8" s="281"/>
      <c r="FD8" s="281"/>
      <c r="FE8" s="281"/>
      <c r="FF8" s="281"/>
      <c r="FG8" s="281"/>
      <c r="FH8" s="281"/>
      <c r="FI8" s="281"/>
      <c r="FJ8" s="281"/>
      <c r="FK8" s="281"/>
      <c r="FL8" s="281"/>
      <c r="FM8" s="281"/>
      <c r="FN8" s="281"/>
      <c r="FO8" s="281"/>
      <c r="FP8" s="281"/>
      <c r="FQ8" s="281"/>
      <c r="FR8" s="281"/>
      <c r="FS8" s="281"/>
      <c r="FT8" s="281"/>
      <c r="FU8" s="281"/>
      <c r="FV8" s="281"/>
      <c r="FW8" s="281"/>
      <c r="FX8" s="281"/>
      <c r="FY8" s="281"/>
      <c r="FZ8" s="281"/>
      <c r="GA8" s="281"/>
      <c r="GB8" s="281"/>
      <c r="GC8" s="281"/>
      <c r="GD8" s="281"/>
      <c r="GE8" s="281"/>
      <c r="GF8" s="281"/>
      <c r="GG8" s="281"/>
      <c r="GH8" s="281"/>
      <c r="GI8" s="281"/>
      <c r="GJ8" s="281"/>
      <c r="GK8" s="281"/>
      <c r="GL8" s="281"/>
      <c r="GM8" s="281"/>
      <c r="GN8" s="281"/>
      <c r="GO8" s="281"/>
      <c r="GP8" s="281"/>
      <c r="GQ8" s="281"/>
      <c r="GR8" s="281"/>
      <c r="GS8" s="281"/>
      <c r="GT8" s="281"/>
      <c r="GU8" s="281"/>
      <c r="GV8" s="281"/>
      <c r="GW8" s="281"/>
      <c r="GX8" s="281"/>
      <c r="GY8" s="281"/>
      <c r="GZ8" s="281"/>
      <c r="HA8" s="281"/>
      <c r="HB8" s="281"/>
      <c r="HC8" s="281"/>
      <c r="HD8" s="281"/>
      <c r="HE8" s="281"/>
      <c r="HF8" s="281"/>
      <c r="HG8" s="281"/>
      <c r="HH8" s="281"/>
      <c r="HI8" s="281"/>
      <c r="HJ8" s="281"/>
      <c r="HK8" s="281"/>
      <c r="HL8" s="281"/>
      <c r="HM8" s="281"/>
      <c r="HN8" s="281"/>
      <c r="HO8" s="281"/>
      <c r="HP8" s="281"/>
      <c r="HQ8" s="281"/>
      <c r="HR8" s="281"/>
      <c r="HS8" s="281"/>
      <c r="HT8" s="281"/>
      <c r="HU8" s="281"/>
      <c r="HV8" s="281"/>
      <c r="HW8" s="281"/>
      <c r="HX8" s="281"/>
      <c r="HY8" s="281"/>
      <c r="HZ8" s="281"/>
      <c r="IA8" s="281"/>
      <c r="IB8" s="281"/>
      <c r="IC8" s="281"/>
      <c r="ID8" s="281"/>
      <c r="IE8" s="281"/>
      <c r="IF8" s="281"/>
      <c r="IG8" s="281"/>
      <c r="IH8" s="281"/>
      <c r="II8" s="281"/>
      <c r="IJ8" s="281"/>
      <c r="IK8" s="281"/>
      <c r="IL8" s="281"/>
      <c r="IM8" s="281"/>
      <c r="IN8" s="281"/>
      <c r="IO8" s="281"/>
      <c r="IP8" s="281"/>
      <c r="IQ8" s="281"/>
      <c r="IR8" s="281"/>
    </row>
    <row r="9" spans="1:256" ht="18" customHeight="1">
      <c r="A9" s="281"/>
      <c r="B9" s="572" t="s">
        <v>42</v>
      </c>
      <c r="C9" s="573" t="s">
        <v>18</v>
      </c>
      <c r="D9" s="574"/>
      <c r="E9" s="575">
        <v>1.136445013732917E-3</v>
      </c>
      <c r="F9" s="575">
        <v>7.3710474627648379E-4</v>
      </c>
      <c r="G9" s="575">
        <v>3.7471230708995955E-4</v>
      </c>
      <c r="H9" s="575">
        <v>1.0348788532874809</v>
      </c>
      <c r="I9" s="575">
        <v>1.47271452526898E-3</v>
      </c>
      <c r="J9" s="575">
        <v>1.9955400494273845E-4</v>
      </c>
      <c r="K9" s="575">
        <v>7.6189489822007524E-5</v>
      </c>
      <c r="L9" s="575">
        <v>7.3031691346228504E-4</v>
      </c>
      <c r="M9" s="575">
        <v>4.350466349178638E-4</v>
      </c>
      <c r="N9" s="575">
        <v>1.804993169507687E-4</v>
      </c>
      <c r="O9" s="575">
        <v>3.0805920632004819E-4</v>
      </c>
      <c r="P9" s="575">
        <v>2.2338752047566983E-4</v>
      </c>
      <c r="Q9" s="575">
        <v>2.7890440213961806E-4</v>
      </c>
      <c r="R9" s="575">
        <v>1.8181628739515366E-4</v>
      </c>
      <c r="S9" s="575">
        <v>2.9324443198581898E-4</v>
      </c>
      <c r="T9" s="575">
        <v>6.2937181300343529E-4</v>
      </c>
      <c r="U9" s="575">
        <v>3.6143890718174011E-4</v>
      </c>
      <c r="V9" s="575">
        <v>3.46525904117976E-4</v>
      </c>
      <c r="W9" s="575">
        <v>2.6189623343438414E-4</v>
      </c>
      <c r="X9" s="575">
        <v>1.3010038509235124E-3</v>
      </c>
      <c r="Y9" s="575">
        <v>5.1024776787070996E-4</v>
      </c>
      <c r="Z9" s="575">
        <v>7.908258935970977E-5</v>
      </c>
      <c r="AA9" s="575">
        <v>2.1908227492816872E-4</v>
      </c>
      <c r="AB9" s="575">
        <v>3.5046610698406458E-4</v>
      </c>
      <c r="AC9" s="575">
        <v>6.9651958653814796E-4</v>
      </c>
      <c r="AD9" s="575">
        <v>2.922501516581682E-4</v>
      </c>
      <c r="AE9" s="575">
        <v>3.7357050420571874E-5</v>
      </c>
      <c r="AF9" s="575">
        <v>3.0689222949112545E-4</v>
      </c>
      <c r="AG9" s="576">
        <v>1.7841901134602313E-4</v>
      </c>
      <c r="AH9" s="576">
        <v>6.0769563195367071E-4</v>
      </c>
      <c r="AI9" s="576">
        <v>1.1146642028211519E-4</v>
      </c>
      <c r="AJ9" s="576">
        <v>5.8626068597643604E-4</v>
      </c>
      <c r="AK9" s="576">
        <v>3.8957725782367649E-3</v>
      </c>
      <c r="AL9" s="576">
        <v>3.5575806121772779E-4</v>
      </c>
      <c r="AM9" s="576">
        <v>6.3829851292090652E-4</v>
      </c>
      <c r="AN9" s="576">
        <v>3.057962609177589E-3</v>
      </c>
      <c r="AO9" s="577">
        <v>4.2020114178735024E-5</v>
      </c>
      <c r="AP9" s="434"/>
      <c r="AQ9" s="474">
        <v>1.0563726361794625</v>
      </c>
      <c r="AR9" s="208"/>
      <c r="AS9" s="230">
        <v>0.85918321897845806</v>
      </c>
      <c r="AT9" s="281"/>
      <c r="AU9" s="281"/>
      <c r="AV9" s="281"/>
      <c r="AW9" s="325" t="s">
        <v>1699</v>
      </c>
      <c r="AX9" s="326">
        <v>0.85918321897845806</v>
      </c>
      <c r="AY9" s="326">
        <v>0.97571363568927316</v>
      </c>
      <c r="AZ9" s="281"/>
      <c r="BA9" s="281"/>
      <c r="BB9" s="281"/>
      <c r="BC9" s="281"/>
      <c r="BD9" s="281"/>
      <c r="BE9" s="281"/>
      <c r="BF9" s="281"/>
      <c r="BG9" s="281"/>
      <c r="BH9" s="281"/>
      <c r="BI9" s="281"/>
      <c r="BJ9" s="281"/>
      <c r="BK9" s="281"/>
      <c r="BL9" s="281"/>
      <c r="BM9" s="281"/>
      <c r="BN9" s="281"/>
      <c r="BO9" s="281"/>
      <c r="BP9" s="281"/>
      <c r="BQ9" s="281"/>
      <c r="BR9" s="281"/>
      <c r="BS9" s="281"/>
      <c r="BT9" s="281"/>
      <c r="BU9" s="281"/>
      <c r="BV9" s="281"/>
      <c r="BW9" s="281"/>
      <c r="BX9" s="281"/>
      <c r="BY9" s="281"/>
      <c r="BZ9" s="281"/>
      <c r="CA9" s="281"/>
      <c r="CB9" s="281"/>
      <c r="CC9" s="281"/>
      <c r="CD9" s="281"/>
      <c r="CE9" s="281"/>
      <c r="CF9" s="281"/>
      <c r="CG9" s="281"/>
      <c r="CH9" s="281"/>
      <c r="CI9" s="281"/>
      <c r="CJ9" s="281"/>
      <c r="CK9" s="281"/>
      <c r="CL9" s="281"/>
      <c r="CM9" s="281"/>
      <c r="CN9" s="281"/>
      <c r="CO9" s="281"/>
      <c r="CP9" s="281"/>
      <c r="CQ9" s="281"/>
      <c r="CR9" s="281"/>
      <c r="CS9" s="281"/>
      <c r="CT9" s="281"/>
      <c r="CU9" s="281"/>
      <c r="CV9" s="281"/>
      <c r="CW9" s="281"/>
      <c r="CX9" s="281"/>
      <c r="CY9" s="281"/>
      <c r="CZ9" s="281"/>
      <c r="DA9" s="281"/>
      <c r="DB9" s="281"/>
      <c r="DC9" s="281"/>
      <c r="DD9" s="281"/>
      <c r="DE9" s="281"/>
      <c r="DF9" s="281"/>
      <c r="DG9" s="281"/>
      <c r="DH9" s="281"/>
      <c r="DI9" s="281"/>
      <c r="DJ9" s="281"/>
      <c r="DK9" s="281"/>
      <c r="DL9" s="281"/>
      <c r="DM9" s="281"/>
      <c r="DN9" s="281"/>
      <c r="DO9" s="281"/>
      <c r="DP9" s="281"/>
      <c r="DQ9" s="281"/>
      <c r="DR9" s="281"/>
      <c r="DS9" s="281"/>
      <c r="DT9" s="281"/>
      <c r="DU9" s="281"/>
      <c r="DV9" s="281"/>
      <c r="DW9" s="281"/>
      <c r="DX9" s="281"/>
      <c r="DY9" s="281"/>
      <c r="DZ9" s="281"/>
      <c r="EA9" s="281"/>
      <c r="EB9" s="281"/>
      <c r="EC9" s="281"/>
      <c r="ED9" s="281"/>
      <c r="EE9" s="281"/>
      <c r="EF9" s="281"/>
      <c r="EG9" s="281"/>
      <c r="EH9" s="281"/>
      <c r="EI9" s="281"/>
      <c r="EJ9" s="281"/>
      <c r="EK9" s="281"/>
      <c r="EL9" s="281"/>
      <c r="EM9" s="281"/>
      <c r="EN9" s="281"/>
      <c r="EO9" s="281"/>
      <c r="EP9" s="281"/>
      <c r="EQ9" s="281"/>
      <c r="ER9" s="281"/>
      <c r="ES9" s="281"/>
      <c r="ET9" s="281"/>
      <c r="EU9" s="281"/>
      <c r="EV9" s="281"/>
      <c r="EW9" s="281"/>
      <c r="EX9" s="281"/>
      <c r="EY9" s="281"/>
      <c r="EZ9" s="281"/>
      <c r="FA9" s="281"/>
      <c r="FB9" s="281"/>
      <c r="FC9" s="281"/>
      <c r="FD9" s="281"/>
      <c r="FE9" s="281"/>
      <c r="FF9" s="281"/>
      <c r="FG9" s="281"/>
      <c r="FH9" s="281"/>
      <c r="FI9" s="281"/>
      <c r="FJ9" s="281"/>
      <c r="FK9" s="281"/>
      <c r="FL9" s="281"/>
      <c r="FM9" s="281"/>
      <c r="FN9" s="281"/>
      <c r="FO9" s="281"/>
      <c r="FP9" s="281"/>
      <c r="FQ9" s="281"/>
      <c r="FR9" s="281"/>
      <c r="FS9" s="281"/>
      <c r="FT9" s="281"/>
      <c r="FU9" s="281"/>
      <c r="FV9" s="281"/>
      <c r="FW9" s="281"/>
      <c r="FX9" s="281"/>
      <c r="FY9" s="281"/>
      <c r="FZ9" s="281"/>
      <c r="GA9" s="281"/>
      <c r="GB9" s="281"/>
      <c r="GC9" s="281"/>
      <c r="GD9" s="281"/>
      <c r="GE9" s="281"/>
      <c r="GF9" s="281"/>
      <c r="GG9" s="281"/>
      <c r="GH9" s="281"/>
      <c r="GI9" s="281"/>
      <c r="GJ9" s="281"/>
      <c r="GK9" s="281"/>
      <c r="GL9" s="281"/>
      <c r="GM9" s="281"/>
      <c r="GN9" s="281"/>
      <c r="GO9" s="281"/>
      <c r="GP9" s="281"/>
      <c r="GQ9" s="281"/>
      <c r="GR9" s="281"/>
      <c r="GS9" s="281"/>
      <c r="GT9" s="281"/>
      <c r="GU9" s="281"/>
      <c r="GV9" s="281"/>
      <c r="GW9" s="281"/>
      <c r="GX9" s="281"/>
      <c r="GY9" s="281"/>
      <c r="GZ9" s="281"/>
      <c r="HA9" s="281"/>
      <c r="HB9" s="281"/>
      <c r="HC9" s="281"/>
      <c r="HD9" s="281"/>
      <c r="HE9" s="281"/>
      <c r="HF9" s="281"/>
      <c r="HG9" s="281"/>
      <c r="HH9" s="281"/>
      <c r="HI9" s="281"/>
      <c r="HJ9" s="281"/>
      <c r="HK9" s="281"/>
      <c r="HL9" s="281"/>
      <c r="HM9" s="281"/>
      <c r="HN9" s="281"/>
      <c r="HO9" s="281"/>
      <c r="HP9" s="281"/>
      <c r="HQ9" s="281"/>
      <c r="HR9" s="281"/>
      <c r="HS9" s="281"/>
      <c r="HT9" s="281"/>
      <c r="HU9" s="281"/>
      <c r="HV9" s="281"/>
      <c r="HW9" s="281"/>
      <c r="HX9" s="281"/>
      <c r="HY9" s="281"/>
      <c r="HZ9" s="281"/>
      <c r="IA9" s="281"/>
      <c r="IB9" s="281"/>
      <c r="IC9" s="281"/>
      <c r="ID9" s="281"/>
      <c r="IE9" s="281"/>
      <c r="IF9" s="281"/>
      <c r="IG9" s="281"/>
      <c r="IH9" s="281"/>
      <c r="II9" s="281"/>
      <c r="IJ9" s="281"/>
      <c r="IK9" s="281"/>
      <c r="IL9" s="281"/>
      <c r="IM9" s="281"/>
      <c r="IN9" s="281"/>
      <c r="IO9" s="281"/>
      <c r="IP9" s="281"/>
      <c r="IQ9" s="281"/>
      <c r="IR9" s="281"/>
    </row>
    <row r="10" spans="1:256" ht="18" customHeight="1">
      <c r="A10" s="281"/>
      <c r="B10" s="572" t="s">
        <v>43</v>
      </c>
      <c r="C10" s="573" t="s">
        <v>19</v>
      </c>
      <c r="D10" s="574"/>
      <c r="E10" s="575">
        <v>3.4047907810942977E-3</v>
      </c>
      <c r="F10" s="575">
        <v>5.7216358161611247E-4</v>
      </c>
      <c r="G10" s="575">
        <v>2.1132761852030385E-3</v>
      </c>
      <c r="H10" s="575">
        <v>8.0667852916526577E-4</v>
      </c>
      <c r="I10" s="575">
        <v>1.0201558568151434</v>
      </c>
      <c r="J10" s="575">
        <v>1.9853002322431823E-3</v>
      </c>
      <c r="K10" s="575">
        <v>1.2743580125785636E-4</v>
      </c>
      <c r="L10" s="575">
        <v>8.8610198217991588E-4</v>
      </c>
      <c r="M10" s="575">
        <v>9.9212637667466202E-4</v>
      </c>
      <c r="N10" s="575">
        <v>2.513044414952678E-4</v>
      </c>
      <c r="O10" s="575">
        <v>6.4801459630570103E-4</v>
      </c>
      <c r="P10" s="575">
        <v>4.9916631042397125E-4</v>
      </c>
      <c r="Q10" s="575">
        <v>3.745768040458529E-4</v>
      </c>
      <c r="R10" s="575">
        <v>2.5147831961703587E-4</v>
      </c>
      <c r="S10" s="575">
        <v>1.0798078736915055E-3</v>
      </c>
      <c r="T10" s="575">
        <v>9.8952305091188752E-4</v>
      </c>
      <c r="U10" s="575">
        <v>7.5713534087239946E-4</v>
      </c>
      <c r="V10" s="575">
        <v>8.2259546478018523E-4</v>
      </c>
      <c r="W10" s="575">
        <v>2.9806974964320237E-4</v>
      </c>
      <c r="X10" s="575">
        <v>7.3998941838694611E-3</v>
      </c>
      <c r="Y10" s="575">
        <v>4.9252915694442262E-3</v>
      </c>
      <c r="Z10" s="575">
        <v>4.5536134677427259E-4</v>
      </c>
      <c r="AA10" s="575">
        <v>5.262953304772947E-4</v>
      </c>
      <c r="AB10" s="575">
        <v>5.7726944952533833E-4</v>
      </c>
      <c r="AC10" s="575">
        <v>9.9600046046565208E-4</v>
      </c>
      <c r="AD10" s="575">
        <v>7.3229459422193346E-4</v>
      </c>
      <c r="AE10" s="575">
        <v>1.6151607636970099E-4</v>
      </c>
      <c r="AF10" s="575">
        <v>1.4776260211075676E-3</v>
      </c>
      <c r="AG10" s="576">
        <v>8.7604425593659286E-4</v>
      </c>
      <c r="AH10" s="576">
        <v>4.453938837413752E-4</v>
      </c>
      <c r="AI10" s="576">
        <v>9.6482618394091405E-4</v>
      </c>
      <c r="AJ10" s="576">
        <v>9.2066031803203952E-4</v>
      </c>
      <c r="AK10" s="576">
        <v>2.2430210526403062E-3</v>
      </c>
      <c r="AL10" s="576">
        <v>5.1535427283719889E-4</v>
      </c>
      <c r="AM10" s="576">
        <v>8.3882609757278089E-4</v>
      </c>
      <c r="AN10" s="576">
        <v>4.1027258204320766E-2</v>
      </c>
      <c r="AO10" s="577">
        <v>-3.1847582695573098E-3</v>
      </c>
      <c r="AP10" s="434"/>
      <c r="AQ10" s="474">
        <v>1.0989135772680854</v>
      </c>
      <c r="AR10" s="208"/>
      <c r="AS10" s="230">
        <v>0.89378319009763285</v>
      </c>
      <c r="AT10" s="281"/>
      <c r="AU10" s="281"/>
      <c r="AV10" s="281"/>
      <c r="AW10" s="325" t="s">
        <v>1700</v>
      </c>
      <c r="AX10" s="326">
        <v>0.89378319009763285</v>
      </c>
      <c r="AY10" s="326">
        <v>0.99142484916944551</v>
      </c>
      <c r="AZ10" s="281"/>
      <c r="BA10" s="281"/>
      <c r="BB10" s="281"/>
      <c r="BC10" s="281"/>
      <c r="BD10" s="281"/>
      <c r="BE10" s="281"/>
      <c r="BF10" s="281"/>
      <c r="BG10" s="281"/>
      <c r="BH10" s="281"/>
      <c r="BI10" s="281"/>
      <c r="BJ10" s="281"/>
      <c r="BK10" s="281"/>
      <c r="BL10" s="281"/>
      <c r="BM10" s="281"/>
      <c r="BN10" s="281"/>
      <c r="BO10" s="281"/>
      <c r="BP10" s="281"/>
      <c r="BQ10" s="281"/>
      <c r="BR10" s="281"/>
      <c r="BS10" s="281"/>
      <c r="BT10" s="281"/>
      <c r="BU10" s="281"/>
      <c r="BV10" s="281"/>
      <c r="BW10" s="281"/>
      <c r="BX10" s="281"/>
      <c r="BY10" s="281"/>
      <c r="BZ10" s="281"/>
      <c r="CA10" s="281"/>
      <c r="CB10" s="281"/>
      <c r="CC10" s="281"/>
      <c r="CD10" s="281"/>
      <c r="CE10" s="281"/>
      <c r="CF10" s="281"/>
      <c r="CG10" s="281"/>
      <c r="CH10" s="281"/>
      <c r="CI10" s="281"/>
      <c r="CJ10" s="281"/>
      <c r="CK10" s="281"/>
      <c r="CL10" s="281"/>
      <c r="CM10" s="281"/>
      <c r="CN10" s="281"/>
      <c r="CO10" s="281"/>
      <c r="CP10" s="281"/>
      <c r="CQ10" s="281"/>
      <c r="CR10" s="281"/>
      <c r="CS10" s="281"/>
      <c r="CT10" s="281"/>
      <c r="CU10" s="281"/>
      <c r="CV10" s="281"/>
      <c r="CW10" s="281"/>
      <c r="CX10" s="281"/>
      <c r="CY10" s="281"/>
      <c r="CZ10" s="281"/>
      <c r="DA10" s="281"/>
      <c r="DB10" s="281"/>
      <c r="DC10" s="281"/>
      <c r="DD10" s="281"/>
      <c r="DE10" s="281"/>
      <c r="DF10" s="281"/>
      <c r="DG10" s="281"/>
      <c r="DH10" s="281"/>
      <c r="DI10" s="281"/>
      <c r="DJ10" s="281"/>
      <c r="DK10" s="281"/>
      <c r="DL10" s="281"/>
      <c r="DM10" s="281"/>
      <c r="DN10" s="281"/>
      <c r="DO10" s="281"/>
      <c r="DP10" s="281"/>
      <c r="DQ10" s="281"/>
      <c r="DR10" s="281"/>
      <c r="DS10" s="281"/>
      <c r="DT10" s="281"/>
      <c r="DU10" s="281"/>
      <c r="DV10" s="281"/>
      <c r="DW10" s="281"/>
      <c r="DX10" s="281"/>
      <c r="DY10" s="281"/>
      <c r="DZ10" s="281"/>
      <c r="EA10" s="281"/>
      <c r="EB10" s="281"/>
      <c r="EC10" s="281"/>
      <c r="ED10" s="281"/>
      <c r="EE10" s="281"/>
      <c r="EF10" s="281"/>
      <c r="EG10" s="281"/>
      <c r="EH10" s="281"/>
      <c r="EI10" s="281"/>
      <c r="EJ10" s="281"/>
      <c r="EK10" s="281"/>
      <c r="EL10" s="281"/>
      <c r="EM10" s="281"/>
      <c r="EN10" s="281"/>
      <c r="EO10" s="281"/>
      <c r="EP10" s="281"/>
      <c r="EQ10" s="281"/>
      <c r="ER10" s="281"/>
      <c r="ES10" s="281"/>
      <c r="ET10" s="281"/>
      <c r="EU10" s="281"/>
      <c r="EV10" s="281"/>
      <c r="EW10" s="281"/>
      <c r="EX10" s="281"/>
      <c r="EY10" s="281"/>
      <c r="EZ10" s="281"/>
      <c r="FA10" s="281"/>
      <c r="FB10" s="281"/>
      <c r="FC10" s="281"/>
      <c r="FD10" s="281"/>
      <c r="FE10" s="281"/>
      <c r="FF10" s="281"/>
      <c r="FG10" s="281"/>
      <c r="FH10" s="281"/>
      <c r="FI10" s="281"/>
      <c r="FJ10" s="281"/>
      <c r="FK10" s="281"/>
      <c r="FL10" s="281"/>
      <c r="FM10" s="281"/>
      <c r="FN10" s="281"/>
      <c r="FO10" s="281"/>
      <c r="FP10" s="281"/>
      <c r="FQ10" s="281"/>
      <c r="FR10" s="281"/>
      <c r="FS10" s="281"/>
      <c r="FT10" s="281"/>
      <c r="FU10" s="281"/>
      <c r="FV10" s="281"/>
      <c r="FW10" s="281"/>
      <c r="FX10" s="281"/>
      <c r="FY10" s="281"/>
      <c r="FZ10" s="281"/>
      <c r="GA10" s="281"/>
      <c r="GB10" s="281"/>
      <c r="GC10" s="281"/>
      <c r="GD10" s="281"/>
      <c r="GE10" s="281"/>
      <c r="GF10" s="281"/>
      <c r="GG10" s="281"/>
      <c r="GH10" s="281"/>
      <c r="GI10" s="281"/>
      <c r="GJ10" s="281"/>
      <c r="GK10" s="281"/>
      <c r="GL10" s="281"/>
      <c r="GM10" s="281"/>
      <c r="GN10" s="281"/>
      <c r="GO10" s="281"/>
      <c r="GP10" s="281"/>
      <c r="GQ10" s="281"/>
      <c r="GR10" s="281"/>
      <c r="GS10" s="281"/>
      <c r="GT10" s="281"/>
      <c r="GU10" s="281"/>
      <c r="GV10" s="281"/>
      <c r="GW10" s="281"/>
      <c r="GX10" s="281"/>
      <c r="GY10" s="281"/>
      <c r="GZ10" s="281"/>
      <c r="HA10" s="281"/>
      <c r="HB10" s="281"/>
      <c r="HC10" s="281"/>
      <c r="HD10" s="281"/>
      <c r="HE10" s="281"/>
      <c r="HF10" s="281"/>
      <c r="HG10" s="281"/>
      <c r="HH10" s="281"/>
      <c r="HI10" s="281"/>
      <c r="HJ10" s="281"/>
      <c r="HK10" s="281"/>
      <c r="HL10" s="281"/>
      <c r="HM10" s="281"/>
      <c r="HN10" s="281"/>
      <c r="HO10" s="281"/>
      <c r="HP10" s="281"/>
      <c r="HQ10" s="281"/>
      <c r="HR10" s="281"/>
      <c r="HS10" s="281"/>
      <c r="HT10" s="281"/>
      <c r="HU10" s="281"/>
      <c r="HV10" s="281"/>
      <c r="HW10" s="281"/>
      <c r="HX10" s="281"/>
      <c r="HY10" s="281"/>
      <c r="HZ10" s="281"/>
      <c r="IA10" s="281"/>
      <c r="IB10" s="281"/>
      <c r="IC10" s="281"/>
      <c r="ID10" s="281"/>
      <c r="IE10" s="281"/>
      <c r="IF10" s="281"/>
      <c r="IG10" s="281"/>
      <c r="IH10" s="281"/>
      <c r="II10" s="281"/>
      <c r="IJ10" s="281"/>
      <c r="IK10" s="281"/>
      <c r="IL10" s="281"/>
      <c r="IM10" s="281"/>
      <c r="IN10" s="281"/>
      <c r="IO10" s="281"/>
      <c r="IP10" s="281"/>
      <c r="IQ10" s="281"/>
      <c r="IR10" s="281"/>
    </row>
    <row r="11" spans="1:256" ht="18" customHeight="1">
      <c r="A11" s="281"/>
      <c r="B11" s="572" t="s">
        <v>44</v>
      </c>
      <c r="C11" s="573" t="s">
        <v>20</v>
      </c>
      <c r="D11" s="574"/>
      <c r="E11" s="575">
        <v>3.7432638888949891E-4</v>
      </c>
      <c r="F11" s="575">
        <v>7.3613384570218784E-5</v>
      </c>
      <c r="G11" s="575">
        <v>9.4576171601985169E-5</v>
      </c>
      <c r="H11" s="575">
        <v>6.3324166652470998E-4</v>
      </c>
      <c r="I11" s="575">
        <v>1.476195049652289E-4</v>
      </c>
      <c r="J11" s="575">
        <v>1.0007418224985944</v>
      </c>
      <c r="K11" s="575">
        <v>3.6074441842611408E-5</v>
      </c>
      <c r="L11" s="575">
        <v>9.1026760927246145E-4</v>
      </c>
      <c r="M11" s="575">
        <v>1.4251816979876308E-4</v>
      </c>
      <c r="N11" s="575">
        <v>1.1896782559465565E-5</v>
      </c>
      <c r="O11" s="575">
        <v>7.9117878163597553E-5</v>
      </c>
      <c r="P11" s="575">
        <v>3.3651146671167128E-5</v>
      </c>
      <c r="Q11" s="575">
        <v>4.4913017053493209E-5</v>
      </c>
      <c r="R11" s="575">
        <v>2.2269279245467373E-5</v>
      </c>
      <c r="S11" s="575">
        <v>7.5854817638874476E-5</v>
      </c>
      <c r="T11" s="575">
        <v>7.5002898913644405E-5</v>
      </c>
      <c r="U11" s="575">
        <v>6.1240377756990798E-5</v>
      </c>
      <c r="V11" s="575">
        <v>5.5834509596144905E-5</v>
      </c>
      <c r="W11" s="575">
        <v>7.2531725598958753E-5</v>
      </c>
      <c r="X11" s="575">
        <v>1.7243168839945744E-4</v>
      </c>
      <c r="Y11" s="575">
        <v>2.9664769963171142E-5</v>
      </c>
      <c r="Z11" s="575">
        <v>5.5726582839811746E-6</v>
      </c>
      <c r="AA11" s="575">
        <v>4.4667330629862509E-5</v>
      </c>
      <c r="AB11" s="575">
        <v>6.4883672710489563E-5</v>
      </c>
      <c r="AC11" s="575">
        <v>4.7186030302541829E-6</v>
      </c>
      <c r="AD11" s="575">
        <v>4.5352223001051602E-6</v>
      </c>
      <c r="AE11" s="575">
        <v>1.3383443250352896E-6</v>
      </c>
      <c r="AF11" s="575">
        <v>8.4420030811121136E-6</v>
      </c>
      <c r="AG11" s="576">
        <v>6.6889342427289523E-6</v>
      </c>
      <c r="AH11" s="576">
        <v>1.0079414631012649E-5</v>
      </c>
      <c r="AI11" s="576">
        <v>2.7718539941739568E-5</v>
      </c>
      <c r="AJ11" s="576">
        <v>4.9707649719697581E-4</v>
      </c>
      <c r="AK11" s="576">
        <v>1.9604678768192386E-5</v>
      </c>
      <c r="AL11" s="576">
        <v>2.4145665065700333E-5</v>
      </c>
      <c r="AM11" s="576">
        <v>3.7114449031942018E-5</v>
      </c>
      <c r="AN11" s="576">
        <v>6.4404567733632677E-5</v>
      </c>
      <c r="AO11" s="577">
        <v>3.5295037418658788E-5</v>
      </c>
      <c r="AP11" s="434"/>
      <c r="AQ11" s="474">
        <v>1.004744754346012</v>
      </c>
      <c r="AR11" s="208"/>
      <c r="AS11" s="230">
        <v>0.81719253483585241</v>
      </c>
      <c r="AT11" s="281"/>
      <c r="AU11" s="281"/>
      <c r="AV11" s="281"/>
      <c r="AW11" s="325" t="s">
        <v>1701</v>
      </c>
      <c r="AX11" s="326">
        <v>0.81719253483585241</v>
      </c>
      <c r="AY11" s="326">
        <v>0.94640060899743561</v>
      </c>
      <c r="AZ11" s="281"/>
      <c r="BA11" s="281"/>
      <c r="BB11" s="281"/>
      <c r="BC11" s="281"/>
      <c r="BD11" s="281"/>
      <c r="BE11" s="281"/>
      <c r="BF11" s="281"/>
      <c r="BG11" s="281"/>
      <c r="BH11" s="281"/>
      <c r="BI11" s="281"/>
      <c r="BJ11" s="281"/>
      <c r="BK11" s="281"/>
      <c r="BL11" s="281"/>
      <c r="BM11" s="281"/>
      <c r="BN11" s="281"/>
      <c r="BO11" s="281"/>
      <c r="BP11" s="281"/>
      <c r="BQ11" s="281"/>
      <c r="BR11" s="281"/>
      <c r="BS11" s="281"/>
      <c r="BT11" s="281"/>
      <c r="BU11" s="281"/>
      <c r="BV11" s="281"/>
      <c r="BW11" s="281"/>
      <c r="BX11" s="281"/>
      <c r="BY11" s="281"/>
      <c r="BZ11" s="281"/>
      <c r="CA11" s="281"/>
      <c r="CB11" s="281"/>
      <c r="CC11" s="281"/>
      <c r="CD11" s="281"/>
      <c r="CE11" s="281"/>
      <c r="CF11" s="281"/>
      <c r="CG11" s="281"/>
      <c r="CH11" s="281"/>
      <c r="CI11" s="281"/>
      <c r="CJ11" s="281"/>
      <c r="CK11" s="281"/>
      <c r="CL11" s="281"/>
      <c r="CM11" s="281"/>
      <c r="CN11" s="281"/>
      <c r="CO11" s="281"/>
      <c r="CP11" s="281"/>
      <c r="CQ11" s="281"/>
      <c r="CR11" s="281"/>
      <c r="CS11" s="281"/>
      <c r="CT11" s="281"/>
      <c r="CU11" s="281"/>
      <c r="CV11" s="281"/>
      <c r="CW11" s="281"/>
      <c r="CX11" s="281"/>
      <c r="CY11" s="281"/>
      <c r="CZ11" s="281"/>
      <c r="DA11" s="281"/>
      <c r="DB11" s="281"/>
      <c r="DC11" s="281"/>
      <c r="DD11" s="281"/>
      <c r="DE11" s="281"/>
      <c r="DF11" s="281"/>
      <c r="DG11" s="281"/>
      <c r="DH11" s="281"/>
      <c r="DI11" s="281"/>
      <c r="DJ11" s="281"/>
      <c r="DK11" s="281"/>
      <c r="DL11" s="281"/>
      <c r="DM11" s="281"/>
      <c r="DN11" s="281"/>
      <c r="DO11" s="281"/>
      <c r="DP11" s="281"/>
      <c r="DQ11" s="281"/>
      <c r="DR11" s="281"/>
      <c r="DS11" s="281"/>
      <c r="DT11" s="281"/>
      <c r="DU11" s="281"/>
      <c r="DV11" s="281"/>
      <c r="DW11" s="281"/>
      <c r="DX11" s="281"/>
      <c r="DY11" s="281"/>
      <c r="DZ11" s="281"/>
      <c r="EA11" s="281"/>
      <c r="EB11" s="281"/>
      <c r="EC11" s="281"/>
      <c r="ED11" s="281"/>
      <c r="EE11" s="281"/>
      <c r="EF11" s="281"/>
      <c r="EG11" s="281"/>
      <c r="EH11" s="281"/>
      <c r="EI11" s="281"/>
      <c r="EJ11" s="281"/>
      <c r="EK11" s="281"/>
      <c r="EL11" s="281"/>
      <c r="EM11" s="281"/>
      <c r="EN11" s="281"/>
      <c r="EO11" s="281"/>
      <c r="EP11" s="281"/>
      <c r="EQ11" s="281"/>
      <c r="ER11" s="281"/>
      <c r="ES11" s="281"/>
      <c r="ET11" s="281"/>
      <c r="EU11" s="281"/>
      <c r="EV11" s="281"/>
      <c r="EW11" s="281"/>
      <c r="EX11" s="281"/>
      <c r="EY11" s="281"/>
      <c r="EZ11" s="281"/>
      <c r="FA11" s="281"/>
      <c r="FB11" s="281"/>
      <c r="FC11" s="281"/>
      <c r="FD11" s="281"/>
      <c r="FE11" s="281"/>
      <c r="FF11" s="281"/>
      <c r="FG11" s="281"/>
      <c r="FH11" s="281"/>
      <c r="FI11" s="281"/>
      <c r="FJ11" s="281"/>
      <c r="FK11" s="281"/>
      <c r="FL11" s="281"/>
      <c r="FM11" s="281"/>
      <c r="FN11" s="281"/>
      <c r="FO11" s="281"/>
      <c r="FP11" s="281"/>
      <c r="FQ11" s="281"/>
      <c r="FR11" s="281"/>
      <c r="FS11" s="281"/>
      <c r="FT11" s="281"/>
      <c r="FU11" s="281"/>
      <c r="FV11" s="281"/>
      <c r="FW11" s="281"/>
      <c r="FX11" s="281"/>
      <c r="FY11" s="281"/>
      <c r="FZ11" s="281"/>
      <c r="GA11" s="281"/>
      <c r="GB11" s="281"/>
      <c r="GC11" s="281"/>
      <c r="GD11" s="281"/>
      <c r="GE11" s="281"/>
      <c r="GF11" s="281"/>
      <c r="GG11" s="281"/>
      <c r="GH11" s="281"/>
      <c r="GI11" s="281"/>
      <c r="GJ11" s="281"/>
      <c r="GK11" s="281"/>
      <c r="GL11" s="281"/>
      <c r="GM11" s="281"/>
      <c r="GN11" s="281"/>
      <c r="GO11" s="281"/>
      <c r="GP11" s="281"/>
      <c r="GQ11" s="281"/>
      <c r="GR11" s="281"/>
      <c r="GS11" s="281"/>
      <c r="GT11" s="281"/>
      <c r="GU11" s="281"/>
      <c r="GV11" s="281"/>
      <c r="GW11" s="281"/>
      <c r="GX11" s="281"/>
      <c r="GY11" s="281"/>
      <c r="GZ11" s="281"/>
      <c r="HA11" s="281"/>
      <c r="HB11" s="281"/>
      <c r="HC11" s="281"/>
      <c r="HD11" s="281"/>
      <c r="HE11" s="281"/>
      <c r="HF11" s="281"/>
      <c r="HG11" s="281"/>
      <c r="HH11" s="281"/>
      <c r="HI11" s="281"/>
      <c r="HJ11" s="281"/>
      <c r="HK11" s="281"/>
      <c r="HL11" s="281"/>
      <c r="HM11" s="281"/>
      <c r="HN11" s="281"/>
      <c r="HO11" s="281"/>
      <c r="HP11" s="281"/>
      <c r="HQ11" s="281"/>
      <c r="HR11" s="281"/>
      <c r="HS11" s="281"/>
      <c r="HT11" s="281"/>
      <c r="HU11" s="281"/>
      <c r="HV11" s="281"/>
      <c r="HW11" s="281"/>
      <c r="HX11" s="281"/>
      <c r="HY11" s="281"/>
      <c r="HZ11" s="281"/>
      <c r="IA11" s="281"/>
      <c r="IB11" s="281"/>
      <c r="IC11" s="281"/>
      <c r="ID11" s="281"/>
      <c r="IE11" s="281"/>
      <c r="IF11" s="281"/>
      <c r="IG11" s="281"/>
      <c r="IH11" s="281"/>
      <c r="II11" s="281"/>
      <c r="IJ11" s="281"/>
      <c r="IK11" s="281"/>
      <c r="IL11" s="281"/>
      <c r="IM11" s="281"/>
      <c r="IN11" s="281"/>
      <c r="IO11" s="281"/>
      <c r="IP11" s="281"/>
      <c r="IQ11" s="281"/>
      <c r="IR11" s="281"/>
    </row>
    <row r="12" spans="1:256" ht="18" customHeight="1">
      <c r="A12" s="281"/>
      <c r="B12" s="572" t="s">
        <v>45</v>
      </c>
      <c r="C12" s="573" t="s">
        <v>21</v>
      </c>
      <c r="D12" s="574"/>
      <c r="E12" s="575">
        <v>5.660004654748132E-4</v>
      </c>
      <c r="F12" s="575">
        <v>1.4711216687337755E-3</v>
      </c>
      <c r="G12" s="575">
        <v>3.1088070483472821E-4</v>
      </c>
      <c r="H12" s="575">
        <v>3.5375007880878221E-4</v>
      </c>
      <c r="I12" s="575">
        <v>1.8889679453110023E-4</v>
      </c>
      <c r="J12" s="575">
        <v>2.4297446790127008E-4</v>
      </c>
      <c r="K12" s="575">
        <v>1.0040631704819474</v>
      </c>
      <c r="L12" s="575">
        <v>1.341535565631123E-4</v>
      </c>
      <c r="M12" s="575">
        <v>6.927584747315848E-4</v>
      </c>
      <c r="N12" s="575">
        <v>3.0858102274777924E-4</v>
      </c>
      <c r="O12" s="575">
        <v>1.4125116133389612E-4</v>
      </c>
      <c r="P12" s="575">
        <v>1.6646652345447244E-4</v>
      </c>
      <c r="Q12" s="575">
        <v>9.9388050435302139E-5</v>
      </c>
      <c r="R12" s="575">
        <v>9.7765987217023783E-5</v>
      </c>
      <c r="S12" s="575">
        <v>1.2485105923320917E-4</v>
      </c>
      <c r="T12" s="575">
        <v>1.1641021776787417E-4</v>
      </c>
      <c r="U12" s="575">
        <v>8.9186122994846183E-5</v>
      </c>
      <c r="V12" s="575">
        <v>8.0950774195542055E-5</v>
      </c>
      <c r="W12" s="575">
        <v>1.4110083545942307E-4</v>
      </c>
      <c r="X12" s="575">
        <v>2.8265085267678309E-4</v>
      </c>
      <c r="Y12" s="575">
        <v>4.0772457231504246E-4</v>
      </c>
      <c r="Z12" s="575">
        <v>1.7745789470000185E-3</v>
      </c>
      <c r="AA12" s="575">
        <v>4.1411692087382768E-4</v>
      </c>
      <c r="AB12" s="575">
        <v>5.3480488831785325E-4</v>
      </c>
      <c r="AC12" s="575">
        <v>2.199041041426471E-4</v>
      </c>
      <c r="AD12" s="575">
        <v>9.4005843782251567E-5</v>
      </c>
      <c r="AE12" s="575">
        <v>3.1383013292808952E-5</v>
      </c>
      <c r="AF12" s="575">
        <v>2.6849188507758704E-3</v>
      </c>
      <c r="AG12" s="576">
        <v>8.6738980054112432E-5</v>
      </c>
      <c r="AH12" s="576">
        <v>4.8353775636234881E-4</v>
      </c>
      <c r="AI12" s="576">
        <v>1.87551385458492E-4</v>
      </c>
      <c r="AJ12" s="576">
        <v>1.3242071009517194E-4</v>
      </c>
      <c r="AK12" s="576">
        <v>2.0101770493615101E-4</v>
      </c>
      <c r="AL12" s="576">
        <v>1.1527036748940834E-4</v>
      </c>
      <c r="AM12" s="576">
        <v>2.7535714539091166E-4</v>
      </c>
      <c r="AN12" s="576">
        <v>1.3922714894908472E-4</v>
      </c>
      <c r="AO12" s="577">
        <v>9.6876325515819349E-4</v>
      </c>
      <c r="AP12" s="434"/>
      <c r="AQ12" s="474">
        <v>1.0184236308954366</v>
      </c>
      <c r="AR12" s="208"/>
      <c r="AS12" s="230">
        <v>0.82831802292900203</v>
      </c>
      <c r="AT12" s="281"/>
      <c r="AU12" s="281"/>
      <c r="AV12" s="281"/>
      <c r="AW12" s="325" t="s">
        <v>1702</v>
      </c>
      <c r="AX12" s="326">
        <v>0.82831802292900203</v>
      </c>
      <c r="AY12" s="326">
        <v>0.92268734029096922</v>
      </c>
      <c r="AZ12" s="281"/>
      <c r="BA12" s="281"/>
      <c r="BB12" s="281"/>
      <c r="BC12" s="281"/>
      <c r="BD12" s="281"/>
      <c r="BE12" s="281"/>
      <c r="BF12" s="281"/>
      <c r="BG12" s="281"/>
      <c r="BH12" s="281"/>
      <c r="BI12" s="281"/>
      <c r="BJ12" s="281"/>
      <c r="BK12" s="281"/>
      <c r="BL12" s="281"/>
      <c r="BM12" s="281"/>
      <c r="BN12" s="281"/>
      <c r="BO12" s="281"/>
      <c r="BP12" s="281"/>
      <c r="BQ12" s="281"/>
      <c r="BR12" s="281"/>
      <c r="BS12" s="281"/>
      <c r="BT12" s="281"/>
      <c r="BU12" s="281"/>
      <c r="BV12" s="281"/>
      <c r="BW12" s="281"/>
      <c r="BX12" s="281"/>
      <c r="BY12" s="281"/>
      <c r="BZ12" s="281"/>
      <c r="CA12" s="281"/>
      <c r="CB12" s="281"/>
      <c r="CC12" s="281"/>
      <c r="CD12" s="281"/>
      <c r="CE12" s="281"/>
      <c r="CF12" s="281"/>
      <c r="CG12" s="281"/>
      <c r="CH12" s="281"/>
      <c r="CI12" s="281"/>
      <c r="CJ12" s="281"/>
      <c r="CK12" s="281"/>
      <c r="CL12" s="281"/>
      <c r="CM12" s="281"/>
      <c r="CN12" s="281"/>
      <c r="CO12" s="281"/>
      <c r="CP12" s="281"/>
      <c r="CQ12" s="281"/>
      <c r="CR12" s="281"/>
      <c r="CS12" s="281"/>
      <c r="CT12" s="281"/>
      <c r="CU12" s="281"/>
      <c r="CV12" s="281"/>
      <c r="CW12" s="281"/>
      <c r="CX12" s="281"/>
      <c r="CY12" s="281"/>
      <c r="CZ12" s="281"/>
      <c r="DA12" s="281"/>
      <c r="DB12" s="281"/>
      <c r="DC12" s="281"/>
      <c r="DD12" s="281"/>
      <c r="DE12" s="281"/>
      <c r="DF12" s="281"/>
      <c r="DG12" s="281"/>
      <c r="DH12" s="281"/>
      <c r="DI12" s="281"/>
      <c r="DJ12" s="281"/>
      <c r="DK12" s="281"/>
      <c r="DL12" s="281"/>
      <c r="DM12" s="281"/>
      <c r="DN12" s="281"/>
      <c r="DO12" s="281"/>
      <c r="DP12" s="281"/>
      <c r="DQ12" s="281"/>
      <c r="DR12" s="281"/>
      <c r="DS12" s="281"/>
      <c r="DT12" s="281"/>
      <c r="DU12" s="281"/>
      <c r="DV12" s="281"/>
      <c r="DW12" s="281"/>
      <c r="DX12" s="281"/>
      <c r="DY12" s="281"/>
      <c r="DZ12" s="281"/>
      <c r="EA12" s="281"/>
      <c r="EB12" s="281"/>
      <c r="EC12" s="281"/>
      <c r="ED12" s="281"/>
      <c r="EE12" s="281"/>
      <c r="EF12" s="281"/>
      <c r="EG12" s="281"/>
      <c r="EH12" s="281"/>
      <c r="EI12" s="281"/>
      <c r="EJ12" s="281"/>
      <c r="EK12" s="281"/>
      <c r="EL12" s="281"/>
      <c r="EM12" s="281"/>
      <c r="EN12" s="281"/>
      <c r="EO12" s="281"/>
      <c r="EP12" s="281"/>
      <c r="EQ12" s="281"/>
      <c r="ER12" s="281"/>
      <c r="ES12" s="281"/>
      <c r="ET12" s="281"/>
      <c r="EU12" s="281"/>
      <c r="EV12" s="281"/>
      <c r="EW12" s="281"/>
      <c r="EX12" s="281"/>
      <c r="EY12" s="281"/>
      <c r="EZ12" s="281"/>
      <c r="FA12" s="281"/>
      <c r="FB12" s="281"/>
      <c r="FC12" s="281"/>
      <c r="FD12" s="281"/>
      <c r="FE12" s="281"/>
      <c r="FF12" s="281"/>
      <c r="FG12" s="281"/>
      <c r="FH12" s="281"/>
      <c r="FI12" s="281"/>
      <c r="FJ12" s="281"/>
      <c r="FK12" s="281"/>
      <c r="FL12" s="281"/>
      <c r="FM12" s="281"/>
      <c r="FN12" s="281"/>
      <c r="FO12" s="281"/>
      <c r="FP12" s="281"/>
      <c r="FQ12" s="281"/>
      <c r="FR12" s="281"/>
      <c r="FS12" s="281"/>
      <c r="FT12" s="281"/>
      <c r="FU12" s="281"/>
      <c r="FV12" s="281"/>
      <c r="FW12" s="281"/>
      <c r="FX12" s="281"/>
      <c r="FY12" s="281"/>
      <c r="FZ12" s="281"/>
      <c r="GA12" s="281"/>
      <c r="GB12" s="281"/>
      <c r="GC12" s="281"/>
      <c r="GD12" s="281"/>
      <c r="GE12" s="281"/>
      <c r="GF12" s="281"/>
      <c r="GG12" s="281"/>
      <c r="GH12" s="281"/>
      <c r="GI12" s="281"/>
      <c r="GJ12" s="281"/>
      <c r="GK12" s="281"/>
      <c r="GL12" s="281"/>
      <c r="GM12" s="281"/>
      <c r="GN12" s="281"/>
      <c r="GO12" s="281"/>
      <c r="GP12" s="281"/>
      <c r="GQ12" s="281"/>
      <c r="GR12" s="281"/>
      <c r="GS12" s="281"/>
      <c r="GT12" s="281"/>
      <c r="GU12" s="281"/>
      <c r="GV12" s="281"/>
      <c r="GW12" s="281"/>
      <c r="GX12" s="281"/>
      <c r="GY12" s="281"/>
      <c r="GZ12" s="281"/>
      <c r="HA12" s="281"/>
      <c r="HB12" s="281"/>
      <c r="HC12" s="281"/>
      <c r="HD12" s="281"/>
      <c r="HE12" s="281"/>
      <c r="HF12" s="281"/>
      <c r="HG12" s="281"/>
      <c r="HH12" s="281"/>
      <c r="HI12" s="281"/>
      <c r="HJ12" s="281"/>
      <c r="HK12" s="281"/>
      <c r="HL12" s="281"/>
      <c r="HM12" s="281"/>
      <c r="HN12" s="281"/>
      <c r="HO12" s="281"/>
      <c r="HP12" s="281"/>
      <c r="HQ12" s="281"/>
      <c r="HR12" s="281"/>
      <c r="HS12" s="281"/>
      <c r="HT12" s="281"/>
      <c r="HU12" s="281"/>
      <c r="HV12" s="281"/>
      <c r="HW12" s="281"/>
      <c r="HX12" s="281"/>
      <c r="HY12" s="281"/>
      <c r="HZ12" s="281"/>
      <c r="IA12" s="281"/>
      <c r="IB12" s="281"/>
      <c r="IC12" s="281"/>
      <c r="ID12" s="281"/>
      <c r="IE12" s="281"/>
      <c r="IF12" s="281"/>
      <c r="IG12" s="281"/>
      <c r="IH12" s="281"/>
      <c r="II12" s="281"/>
      <c r="IJ12" s="281"/>
      <c r="IK12" s="281"/>
      <c r="IL12" s="281"/>
      <c r="IM12" s="281"/>
      <c r="IN12" s="281"/>
      <c r="IO12" s="281"/>
      <c r="IP12" s="281"/>
      <c r="IQ12" s="281"/>
      <c r="IR12" s="281"/>
    </row>
    <row r="13" spans="1:256" ht="18" customHeight="1">
      <c r="A13" s="281"/>
      <c r="B13" s="572" t="s">
        <v>46</v>
      </c>
      <c r="C13" s="573" t="s">
        <v>82</v>
      </c>
      <c r="D13" s="574"/>
      <c r="E13" s="575">
        <v>3.4782917351833891E-3</v>
      </c>
      <c r="F13" s="575">
        <v>1.5165578864119521E-3</v>
      </c>
      <c r="G13" s="575">
        <v>6.1328668872400538E-3</v>
      </c>
      <c r="H13" s="575">
        <v>3.3724581763084718E-3</v>
      </c>
      <c r="I13" s="575">
        <v>9.3913821376840102E-3</v>
      </c>
      <c r="J13" s="575">
        <v>7.8667002524125743E-3</v>
      </c>
      <c r="K13" s="575">
        <v>3.0451853527939561E-4</v>
      </c>
      <c r="L13" s="575">
        <v>1.065525485499097</v>
      </c>
      <c r="M13" s="575">
        <v>1.495209638739435E-3</v>
      </c>
      <c r="N13" s="575">
        <v>4.1801857040003453E-4</v>
      </c>
      <c r="O13" s="575">
        <v>4.0770446329188807E-3</v>
      </c>
      <c r="P13" s="575">
        <v>1.3961978970595465E-3</v>
      </c>
      <c r="Q13" s="575">
        <v>6.1709288420522309E-3</v>
      </c>
      <c r="R13" s="575">
        <v>3.2892223084389567E-3</v>
      </c>
      <c r="S13" s="575">
        <v>1.513060619522877E-2</v>
      </c>
      <c r="T13" s="575">
        <v>5.6771871072005117E-3</v>
      </c>
      <c r="U13" s="575">
        <v>9.3306685041582987E-3</v>
      </c>
      <c r="V13" s="575">
        <v>8.2067865222585409E-3</v>
      </c>
      <c r="W13" s="575">
        <v>1.3046796885932875E-2</v>
      </c>
      <c r="X13" s="575">
        <v>1.596916254404256E-2</v>
      </c>
      <c r="Y13" s="575">
        <v>3.8011711249671424E-3</v>
      </c>
      <c r="Z13" s="575">
        <v>3.8332629265077945E-4</v>
      </c>
      <c r="AA13" s="575">
        <v>9.7927463612498978E-3</v>
      </c>
      <c r="AB13" s="575">
        <v>4.1062052109296669E-3</v>
      </c>
      <c r="AC13" s="575">
        <v>2.0308232918497967E-3</v>
      </c>
      <c r="AD13" s="575">
        <v>1.2855596282520501E-3</v>
      </c>
      <c r="AE13" s="575">
        <v>3.4938865613056254E-4</v>
      </c>
      <c r="AF13" s="575">
        <v>1.6329160541965332E-3</v>
      </c>
      <c r="AG13" s="576">
        <v>1.238474927316947E-3</v>
      </c>
      <c r="AH13" s="576">
        <v>1.1852680017805698E-3</v>
      </c>
      <c r="AI13" s="576">
        <v>1.2212659165169433E-3</v>
      </c>
      <c r="AJ13" s="576">
        <v>9.5901884124942902E-4</v>
      </c>
      <c r="AK13" s="576">
        <v>2.8033408924040947E-3</v>
      </c>
      <c r="AL13" s="576">
        <v>3.7011022038367582E-3</v>
      </c>
      <c r="AM13" s="576">
        <v>1.266186847624075E-3</v>
      </c>
      <c r="AN13" s="576">
        <v>1.377804132299517E-2</v>
      </c>
      <c r="AO13" s="577">
        <v>6.2929077751971594E-4</v>
      </c>
      <c r="AP13" s="434"/>
      <c r="AQ13" s="474">
        <v>1.2319602171095174</v>
      </c>
      <c r="AR13" s="208"/>
      <c r="AS13" s="230">
        <v>1.0019944749967329</v>
      </c>
      <c r="AT13" s="281"/>
      <c r="AU13" s="281"/>
      <c r="AV13" s="281"/>
      <c r="AW13" s="325" t="s">
        <v>1703</v>
      </c>
      <c r="AX13" s="326">
        <v>1.0019944749967329</v>
      </c>
      <c r="AY13" s="326">
        <v>0.98440566770547266</v>
      </c>
      <c r="AZ13" s="281"/>
      <c r="BA13" s="281"/>
      <c r="BB13" s="281"/>
      <c r="BC13" s="281"/>
      <c r="BD13" s="281"/>
      <c r="BE13" s="281"/>
      <c r="BF13" s="281"/>
      <c r="BG13" s="281"/>
      <c r="BH13" s="281"/>
      <c r="BI13" s="281"/>
      <c r="BJ13" s="281"/>
      <c r="BK13" s="281"/>
      <c r="BL13" s="281"/>
      <c r="BM13" s="281"/>
      <c r="BN13" s="281"/>
      <c r="BO13" s="281"/>
      <c r="BP13" s="281"/>
      <c r="BQ13" s="281"/>
      <c r="BR13" s="281"/>
      <c r="BS13" s="281"/>
      <c r="BT13" s="281"/>
      <c r="BU13" s="281"/>
      <c r="BV13" s="281"/>
      <c r="BW13" s="281"/>
      <c r="BX13" s="281"/>
      <c r="BY13" s="281"/>
      <c r="BZ13" s="281"/>
      <c r="CA13" s="281"/>
      <c r="CB13" s="281"/>
      <c r="CC13" s="281"/>
      <c r="CD13" s="281"/>
      <c r="CE13" s="281"/>
      <c r="CF13" s="281"/>
      <c r="CG13" s="281"/>
      <c r="CH13" s="281"/>
      <c r="CI13" s="281"/>
      <c r="CJ13" s="281"/>
      <c r="CK13" s="281"/>
      <c r="CL13" s="281"/>
      <c r="CM13" s="281"/>
      <c r="CN13" s="281"/>
      <c r="CO13" s="281"/>
      <c r="CP13" s="281"/>
      <c r="CQ13" s="281"/>
      <c r="CR13" s="281"/>
      <c r="CS13" s="281"/>
      <c r="CT13" s="281"/>
      <c r="CU13" s="281"/>
      <c r="CV13" s="281"/>
      <c r="CW13" s="281"/>
      <c r="CX13" s="281"/>
      <c r="CY13" s="281"/>
      <c r="CZ13" s="281"/>
      <c r="DA13" s="281"/>
      <c r="DB13" s="281"/>
      <c r="DC13" s="281"/>
      <c r="DD13" s="281"/>
      <c r="DE13" s="281"/>
      <c r="DF13" s="281"/>
      <c r="DG13" s="281"/>
      <c r="DH13" s="281"/>
      <c r="DI13" s="281"/>
      <c r="DJ13" s="281"/>
      <c r="DK13" s="281"/>
      <c r="DL13" s="281"/>
      <c r="DM13" s="281"/>
      <c r="DN13" s="281"/>
      <c r="DO13" s="281"/>
      <c r="DP13" s="281"/>
      <c r="DQ13" s="281"/>
      <c r="DR13" s="281"/>
      <c r="DS13" s="281"/>
      <c r="DT13" s="281"/>
      <c r="DU13" s="281"/>
      <c r="DV13" s="281"/>
      <c r="DW13" s="281"/>
      <c r="DX13" s="281"/>
      <c r="DY13" s="281"/>
      <c r="DZ13" s="281"/>
      <c r="EA13" s="281"/>
      <c r="EB13" s="281"/>
      <c r="EC13" s="281"/>
      <c r="ED13" s="281"/>
      <c r="EE13" s="281"/>
      <c r="EF13" s="281"/>
      <c r="EG13" s="281"/>
      <c r="EH13" s="281"/>
      <c r="EI13" s="281"/>
      <c r="EJ13" s="281"/>
      <c r="EK13" s="281"/>
      <c r="EL13" s="281"/>
      <c r="EM13" s="281"/>
      <c r="EN13" s="281"/>
      <c r="EO13" s="281"/>
      <c r="EP13" s="281"/>
      <c r="EQ13" s="281"/>
      <c r="ER13" s="281"/>
      <c r="ES13" s="281"/>
      <c r="ET13" s="281"/>
      <c r="EU13" s="281"/>
      <c r="EV13" s="281"/>
      <c r="EW13" s="281"/>
      <c r="EX13" s="281"/>
      <c r="EY13" s="281"/>
      <c r="EZ13" s="281"/>
      <c r="FA13" s="281"/>
      <c r="FB13" s="281"/>
      <c r="FC13" s="281"/>
      <c r="FD13" s="281"/>
      <c r="FE13" s="281"/>
      <c r="FF13" s="281"/>
      <c r="FG13" s="281"/>
      <c r="FH13" s="281"/>
      <c r="FI13" s="281"/>
      <c r="FJ13" s="281"/>
      <c r="FK13" s="281"/>
      <c r="FL13" s="281"/>
      <c r="FM13" s="281"/>
      <c r="FN13" s="281"/>
      <c r="FO13" s="281"/>
      <c r="FP13" s="281"/>
      <c r="FQ13" s="281"/>
      <c r="FR13" s="281"/>
      <c r="FS13" s="281"/>
      <c r="FT13" s="281"/>
      <c r="FU13" s="281"/>
      <c r="FV13" s="281"/>
      <c r="FW13" s="281"/>
      <c r="FX13" s="281"/>
      <c r="FY13" s="281"/>
      <c r="FZ13" s="281"/>
      <c r="GA13" s="281"/>
      <c r="GB13" s="281"/>
      <c r="GC13" s="281"/>
      <c r="GD13" s="281"/>
      <c r="GE13" s="281"/>
      <c r="GF13" s="281"/>
      <c r="GG13" s="281"/>
      <c r="GH13" s="281"/>
      <c r="GI13" s="281"/>
      <c r="GJ13" s="281"/>
      <c r="GK13" s="281"/>
      <c r="GL13" s="281"/>
      <c r="GM13" s="281"/>
      <c r="GN13" s="281"/>
      <c r="GO13" s="281"/>
      <c r="GP13" s="281"/>
      <c r="GQ13" s="281"/>
      <c r="GR13" s="281"/>
      <c r="GS13" s="281"/>
      <c r="GT13" s="281"/>
      <c r="GU13" s="281"/>
      <c r="GV13" s="281"/>
      <c r="GW13" s="281"/>
      <c r="GX13" s="281"/>
      <c r="GY13" s="281"/>
      <c r="GZ13" s="281"/>
      <c r="HA13" s="281"/>
      <c r="HB13" s="281"/>
      <c r="HC13" s="281"/>
      <c r="HD13" s="281"/>
      <c r="HE13" s="281"/>
      <c r="HF13" s="281"/>
      <c r="HG13" s="281"/>
      <c r="HH13" s="281"/>
      <c r="HI13" s="281"/>
      <c r="HJ13" s="281"/>
      <c r="HK13" s="281"/>
      <c r="HL13" s="281"/>
      <c r="HM13" s="281"/>
      <c r="HN13" s="281"/>
      <c r="HO13" s="281"/>
      <c r="HP13" s="281"/>
      <c r="HQ13" s="281"/>
      <c r="HR13" s="281"/>
      <c r="HS13" s="281"/>
      <c r="HT13" s="281"/>
      <c r="HU13" s="281"/>
      <c r="HV13" s="281"/>
      <c r="HW13" s="281"/>
      <c r="HX13" s="281"/>
      <c r="HY13" s="281"/>
      <c r="HZ13" s="281"/>
      <c r="IA13" s="281"/>
      <c r="IB13" s="281"/>
      <c r="IC13" s="281"/>
      <c r="ID13" s="281"/>
      <c r="IE13" s="281"/>
      <c r="IF13" s="281"/>
      <c r="IG13" s="281"/>
      <c r="IH13" s="281"/>
      <c r="II13" s="281"/>
      <c r="IJ13" s="281"/>
      <c r="IK13" s="281"/>
      <c r="IL13" s="281"/>
      <c r="IM13" s="281"/>
      <c r="IN13" s="281"/>
      <c r="IO13" s="281"/>
      <c r="IP13" s="281"/>
      <c r="IQ13" s="281"/>
      <c r="IR13" s="281"/>
    </row>
    <row r="14" spans="1:256" ht="18" customHeight="1">
      <c r="A14" s="281"/>
      <c r="B14" s="572" t="s">
        <v>47</v>
      </c>
      <c r="C14" s="573" t="s">
        <v>22</v>
      </c>
      <c r="D14" s="574"/>
      <c r="E14" s="575">
        <v>5.9783768737038429E-4</v>
      </c>
      <c r="F14" s="575">
        <v>8.4725524193988779E-5</v>
      </c>
      <c r="G14" s="575">
        <v>3.7395569212726889E-4</v>
      </c>
      <c r="H14" s="575">
        <v>1.9888350651018258E-4</v>
      </c>
      <c r="I14" s="575">
        <v>1.2543118722734804E-3</v>
      </c>
      <c r="J14" s="575">
        <v>2.1614667451927715E-3</v>
      </c>
      <c r="K14" s="575">
        <v>5.657229146054651E-4</v>
      </c>
      <c r="L14" s="575">
        <v>7.8238057146131365E-4</v>
      </c>
      <c r="M14" s="575">
        <v>1.0160396087738452</v>
      </c>
      <c r="N14" s="575">
        <v>1.0173920522522507E-3</v>
      </c>
      <c r="O14" s="575">
        <v>2.4318122568675509E-3</v>
      </c>
      <c r="P14" s="575">
        <v>7.5302148373302248E-4</v>
      </c>
      <c r="Q14" s="575">
        <v>1.354088397605992E-3</v>
      </c>
      <c r="R14" s="575">
        <v>1.0582054983213985E-3</v>
      </c>
      <c r="S14" s="575">
        <v>1.9126729668769694E-3</v>
      </c>
      <c r="T14" s="575">
        <v>9.3245960065770801E-3</v>
      </c>
      <c r="U14" s="575">
        <v>1.9680192904760591E-3</v>
      </c>
      <c r="V14" s="575">
        <v>3.8525339324464421E-3</v>
      </c>
      <c r="W14" s="575">
        <v>5.3453625457760645E-4</v>
      </c>
      <c r="X14" s="575">
        <v>1.3802722404966121E-3</v>
      </c>
      <c r="Y14" s="575">
        <v>9.4810205035859366E-3</v>
      </c>
      <c r="Z14" s="575">
        <v>1.4745662527644335E-4</v>
      </c>
      <c r="AA14" s="575">
        <v>1.0884744310248661E-3</v>
      </c>
      <c r="AB14" s="575">
        <v>1.7403390606250381E-4</v>
      </c>
      <c r="AC14" s="575">
        <v>1.1023180670615042E-4</v>
      </c>
      <c r="AD14" s="575">
        <v>6.5407279393925509E-5</v>
      </c>
      <c r="AE14" s="575">
        <v>1.1411591057831035E-4</v>
      </c>
      <c r="AF14" s="575">
        <v>1.2589503009203954E-4</v>
      </c>
      <c r="AG14" s="576">
        <v>7.9299035680305052E-5</v>
      </c>
      <c r="AH14" s="576">
        <v>1.6781544244130997E-4</v>
      </c>
      <c r="AI14" s="576">
        <v>5.2062606100405776E-4</v>
      </c>
      <c r="AJ14" s="576">
        <v>2.432795991901591E-4</v>
      </c>
      <c r="AK14" s="576">
        <v>1.6582759820182915E-4</v>
      </c>
      <c r="AL14" s="576">
        <v>2.4783126570711056E-4</v>
      </c>
      <c r="AM14" s="576">
        <v>3.2702322458990349E-4</v>
      </c>
      <c r="AN14" s="576">
        <v>1.1459980369062459E-3</v>
      </c>
      <c r="AO14" s="577">
        <v>9.862131310261783E-4</v>
      </c>
      <c r="AP14" s="434"/>
      <c r="AQ14" s="474">
        <v>1.0628365925552787</v>
      </c>
      <c r="AR14" s="208"/>
      <c r="AS14" s="230">
        <v>0.86444057103028327</v>
      </c>
      <c r="AT14" s="281"/>
      <c r="AU14" s="281"/>
      <c r="AV14" s="281"/>
      <c r="AW14" s="325" t="s">
        <v>1704</v>
      </c>
      <c r="AX14" s="326">
        <v>0.86444057103028327</v>
      </c>
      <c r="AY14" s="326">
        <v>0.97409307389398758</v>
      </c>
      <c r="AZ14" s="281"/>
      <c r="BA14" s="281"/>
      <c r="BB14" s="281"/>
      <c r="BC14" s="281"/>
      <c r="BD14" s="281"/>
      <c r="BE14" s="281"/>
      <c r="BF14" s="281"/>
      <c r="BG14" s="281"/>
      <c r="BH14" s="281"/>
      <c r="BI14" s="281"/>
      <c r="BJ14" s="281"/>
      <c r="BK14" s="281"/>
      <c r="BL14" s="281"/>
      <c r="BM14" s="281"/>
      <c r="BN14" s="281"/>
      <c r="BO14" s="281"/>
      <c r="BP14" s="281"/>
      <c r="BQ14" s="281"/>
      <c r="BR14" s="281"/>
      <c r="BS14" s="281"/>
      <c r="BT14" s="281"/>
      <c r="BU14" s="281"/>
      <c r="BV14" s="281"/>
      <c r="BW14" s="281"/>
      <c r="BX14" s="281"/>
      <c r="BY14" s="281"/>
      <c r="BZ14" s="281"/>
      <c r="CA14" s="281"/>
      <c r="CB14" s="281"/>
      <c r="CC14" s="281"/>
      <c r="CD14" s="281"/>
      <c r="CE14" s="281"/>
      <c r="CF14" s="281"/>
      <c r="CG14" s="281"/>
      <c r="CH14" s="281"/>
      <c r="CI14" s="281"/>
      <c r="CJ14" s="281"/>
      <c r="CK14" s="281"/>
      <c r="CL14" s="281"/>
      <c r="CM14" s="281"/>
      <c r="CN14" s="281"/>
      <c r="CO14" s="281"/>
      <c r="CP14" s="281"/>
      <c r="CQ14" s="281"/>
      <c r="CR14" s="281"/>
      <c r="CS14" s="281"/>
      <c r="CT14" s="281"/>
      <c r="CU14" s="281"/>
      <c r="CV14" s="281"/>
      <c r="CW14" s="281"/>
      <c r="CX14" s="281"/>
      <c r="CY14" s="281"/>
      <c r="CZ14" s="281"/>
      <c r="DA14" s="281"/>
      <c r="DB14" s="281"/>
      <c r="DC14" s="281"/>
      <c r="DD14" s="281"/>
      <c r="DE14" s="281"/>
      <c r="DF14" s="281"/>
      <c r="DG14" s="281"/>
      <c r="DH14" s="281"/>
      <c r="DI14" s="281"/>
      <c r="DJ14" s="281"/>
      <c r="DK14" s="281"/>
      <c r="DL14" s="281"/>
      <c r="DM14" s="281"/>
      <c r="DN14" s="281"/>
      <c r="DO14" s="281"/>
      <c r="DP14" s="281"/>
      <c r="DQ14" s="281"/>
      <c r="DR14" s="281"/>
      <c r="DS14" s="281"/>
      <c r="DT14" s="281"/>
      <c r="DU14" s="281"/>
      <c r="DV14" s="281"/>
      <c r="DW14" s="281"/>
      <c r="DX14" s="281"/>
      <c r="DY14" s="281"/>
      <c r="DZ14" s="281"/>
      <c r="EA14" s="281"/>
      <c r="EB14" s="281"/>
      <c r="EC14" s="281"/>
      <c r="ED14" s="281"/>
      <c r="EE14" s="281"/>
      <c r="EF14" s="281"/>
      <c r="EG14" s="281"/>
      <c r="EH14" s="281"/>
      <c r="EI14" s="281"/>
      <c r="EJ14" s="281"/>
      <c r="EK14" s="281"/>
      <c r="EL14" s="281"/>
      <c r="EM14" s="281"/>
      <c r="EN14" s="281"/>
      <c r="EO14" s="281"/>
      <c r="EP14" s="281"/>
      <c r="EQ14" s="281"/>
      <c r="ER14" s="281"/>
      <c r="ES14" s="281"/>
      <c r="ET14" s="281"/>
      <c r="EU14" s="281"/>
      <c r="EV14" s="281"/>
      <c r="EW14" s="281"/>
      <c r="EX14" s="281"/>
      <c r="EY14" s="281"/>
      <c r="EZ14" s="281"/>
      <c r="FA14" s="281"/>
      <c r="FB14" s="281"/>
      <c r="FC14" s="281"/>
      <c r="FD14" s="281"/>
      <c r="FE14" s="281"/>
      <c r="FF14" s="281"/>
      <c r="FG14" s="281"/>
      <c r="FH14" s="281"/>
      <c r="FI14" s="281"/>
      <c r="FJ14" s="281"/>
      <c r="FK14" s="281"/>
      <c r="FL14" s="281"/>
      <c r="FM14" s="281"/>
      <c r="FN14" s="281"/>
      <c r="FO14" s="281"/>
      <c r="FP14" s="281"/>
      <c r="FQ14" s="281"/>
      <c r="FR14" s="281"/>
      <c r="FS14" s="281"/>
      <c r="FT14" s="281"/>
      <c r="FU14" s="281"/>
      <c r="FV14" s="281"/>
      <c r="FW14" s="281"/>
      <c r="FX14" s="281"/>
      <c r="FY14" s="281"/>
      <c r="FZ14" s="281"/>
      <c r="GA14" s="281"/>
      <c r="GB14" s="281"/>
      <c r="GC14" s="281"/>
      <c r="GD14" s="281"/>
      <c r="GE14" s="281"/>
      <c r="GF14" s="281"/>
      <c r="GG14" s="281"/>
      <c r="GH14" s="281"/>
      <c r="GI14" s="281"/>
      <c r="GJ14" s="281"/>
      <c r="GK14" s="281"/>
      <c r="GL14" s="281"/>
      <c r="GM14" s="281"/>
      <c r="GN14" s="281"/>
      <c r="GO14" s="281"/>
      <c r="GP14" s="281"/>
      <c r="GQ14" s="281"/>
      <c r="GR14" s="281"/>
      <c r="GS14" s="281"/>
      <c r="GT14" s="281"/>
      <c r="GU14" s="281"/>
      <c r="GV14" s="281"/>
      <c r="GW14" s="281"/>
      <c r="GX14" s="281"/>
      <c r="GY14" s="281"/>
      <c r="GZ14" s="281"/>
      <c r="HA14" s="281"/>
      <c r="HB14" s="281"/>
      <c r="HC14" s="281"/>
      <c r="HD14" s="281"/>
      <c r="HE14" s="281"/>
      <c r="HF14" s="281"/>
      <c r="HG14" s="281"/>
      <c r="HH14" s="281"/>
      <c r="HI14" s="281"/>
      <c r="HJ14" s="281"/>
      <c r="HK14" s="281"/>
      <c r="HL14" s="281"/>
      <c r="HM14" s="281"/>
      <c r="HN14" s="281"/>
      <c r="HO14" s="281"/>
      <c r="HP14" s="281"/>
      <c r="HQ14" s="281"/>
      <c r="HR14" s="281"/>
      <c r="HS14" s="281"/>
      <c r="HT14" s="281"/>
      <c r="HU14" s="281"/>
      <c r="HV14" s="281"/>
      <c r="HW14" s="281"/>
      <c r="HX14" s="281"/>
      <c r="HY14" s="281"/>
      <c r="HZ14" s="281"/>
      <c r="IA14" s="281"/>
      <c r="IB14" s="281"/>
      <c r="IC14" s="281"/>
      <c r="ID14" s="281"/>
      <c r="IE14" s="281"/>
      <c r="IF14" s="281"/>
      <c r="IG14" s="281"/>
      <c r="IH14" s="281"/>
      <c r="II14" s="281"/>
      <c r="IJ14" s="281"/>
      <c r="IK14" s="281"/>
      <c r="IL14" s="281"/>
      <c r="IM14" s="281"/>
      <c r="IN14" s="281"/>
      <c r="IO14" s="281"/>
      <c r="IP14" s="281"/>
      <c r="IQ14" s="281"/>
      <c r="IR14" s="281"/>
    </row>
    <row r="15" spans="1:256" ht="18" customHeight="1">
      <c r="A15" s="281"/>
      <c r="B15" s="572" t="s">
        <v>48</v>
      </c>
      <c r="C15" s="573" t="s">
        <v>23</v>
      </c>
      <c r="D15" s="574"/>
      <c r="E15" s="575">
        <v>1.0777981535811174E-4</v>
      </c>
      <c r="F15" s="575">
        <v>5.9521240511392496E-4</v>
      </c>
      <c r="G15" s="575">
        <v>1.164116192444963E-4</v>
      </c>
      <c r="H15" s="575">
        <v>9.9758232694840545E-5</v>
      </c>
      <c r="I15" s="575">
        <v>4.7661293919772016E-3</v>
      </c>
      <c r="J15" s="575">
        <v>1.8178234308628214E-4</v>
      </c>
      <c r="K15" s="575">
        <v>6.1020517447509627E-5</v>
      </c>
      <c r="L15" s="575">
        <v>5.941056617395844E-4</v>
      </c>
      <c r="M15" s="575">
        <v>2.1465843551072487E-3</v>
      </c>
      <c r="N15" s="575">
        <v>1.0989466815577842</v>
      </c>
      <c r="O15" s="575">
        <v>4.7152348337627179E-4</v>
      </c>
      <c r="P15" s="575">
        <v>3.909181861600098E-2</v>
      </c>
      <c r="Q15" s="575">
        <v>1.8571354106697496E-2</v>
      </c>
      <c r="R15" s="575">
        <v>2.0009738481314394E-2</v>
      </c>
      <c r="S15" s="575">
        <v>4.5747197943483992E-3</v>
      </c>
      <c r="T15" s="575">
        <v>2.1788721885071167E-3</v>
      </c>
      <c r="U15" s="575">
        <v>7.8313145570308908E-3</v>
      </c>
      <c r="V15" s="575">
        <v>1.7967534880012357E-3</v>
      </c>
      <c r="W15" s="575">
        <v>1.2473126232011432E-2</v>
      </c>
      <c r="X15" s="575">
        <v>1.3453998445760434E-3</v>
      </c>
      <c r="Y15" s="575">
        <v>5.4171512805955774E-3</v>
      </c>
      <c r="Z15" s="575">
        <v>1.0801564480608941E-4</v>
      </c>
      <c r="AA15" s="575">
        <v>2.0646410373968588E-4</v>
      </c>
      <c r="AB15" s="575">
        <v>6.7819710195917899E-5</v>
      </c>
      <c r="AC15" s="575">
        <v>9.2809788038692256E-5</v>
      </c>
      <c r="AD15" s="575">
        <v>5.8880328816863364E-5</v>
      </c>
      <c r="AE15" s="575">
        <v>6.4943657106446666E-5</v>
      </c>
      <c r="AF15" s="575">
        <v>3.2747003372418973E-4</v>
      </c>
      <c r="AG15" s="576">
        <v>7.1516414735673265E-5</v>
      </c>
      <c r="AH15" s="576">
        <v>1.7374400683556012E-4</v>
      </c>
      <c r="AI15" s="576">
        <v>9.1120370098748003E-5</v>
      </c>
      <c r="AJ15" s="576">
        <v>4.9164725794300053E-5</v>
      </c>
      <c r="AK15" s="576">
        <v>9.9476977140249784E-5</v>
      </c>
      <c r="AL15" s="576">
        <v>3.1623315091436804E-4</v>
      </c>
      <c r="AM15" s="576">
        <v>7.8749076005971998E-5</v>
      </c>
      <c r="AN15" s="576">
        <v>3.083487486482924E-4</v>
      </c>
      <c r="AO15" s="577">
        <v>1.2061122134217849E-3</v>
      </c>
      <c r="AP15" s="434"/>
      <c r="AQ15" s="474">
        <v>1.224698106922036</v>
      </c>
      <c r="AR15" s="208"/>
      <c r="AS15" s="230">
        <v>0.99608795773780179</v>
      </c>
      <c r="AT15" s="281"/>
      <c r="AU15" s="281"/>
      <c r="AV15" s="281"/>
      <c r="AW15" s="325" t="s">
        <v>1705</v>
      </c>
      <c r="AX15" s="326">
        <v>0.99608795773780179</v>
      </c>
      <c r="AY15" s="326">
        <v>1.0223435324878063</v>
      </c>
      <c r="AZ15" s="281"/>
      <c r="BA15" s="281"/>
      <c r="BB15" s="281"/>
      <c r="BC15" s="281"/>
      <c r="BD15" s="281"/>
      <c r="BE15" s="281"/>
      <c r="BF15" s="281"/>
      <c r="BG15" s="281"/>
      <c r="BH15" s="281"/>
      <c r="BI15" s="281"/>
      <c r="BJ15" s="281"/>
      <c r="BK15" s="281"/>
      <c r="BL15" s="281"/>
      <c r="BM15" s="281"/>
      <c r="BN15" s="281"/>
      <c r="BO15" s="281"/>
      <c r="BP15" s="281"/>
      <c r="BQ15" s="281"/>
      <c r="BR15" s="281"/>
      <c r="BS15" s="281"/>
      <c r="BT15" s="281"/>
      <c r="BU15" s="281"/>
      <c r="BV15" s="281"/>
      <c r="BW15" s="281"/>
      <c r="BX15" s="281"/>
      <c r="BY15" s="281"/>
      <c r="BZ15" s="281"/>
      <c r="CA15" s="281"/>
      <c r="CB15" s="281"/>
      <c r="CC15" s="281"/>
      <c r="CD15" s="281"/>
      <c r="CE15" s="281"/>
      <c r="CF15" s="281"/>
      <c r="CG15" s="281"/>
      <c r="CH15" s="281"/>
      <c r="CI15" s="281"/>
      <c r="CJ15" s="281"/>
      <c r="CK15" s="281"/>
      <c r="CL15" s="281"/>
      <c r="CM15" s="281"/>
      <c r="CN15" s="281"/>
      <c r="CO15" s="281"/>
      <c r="CP15" s="281"/>
      <c r="CQ15" s="281"/>
      <c r="CR15" s="281"/>
      <c r="CS15" s="281"/>
      <c r="CT15" s="281"/>
      <c r="CU15" s="281"/>
      <c r="CV15" s="281"/>
      <c r="CW15" s="281"/>
      <c r="CX15" s="281"/>
      <c r="CY15" s="281"/>
      <c r="CZ15" s="281"/>
      <c r="DA15" s="281"/>
      <c r="DB15" s="281"/>
      <c r="DC15" s="281"/>
      <c r="DD15" s="281"/>
      <c r="DE15" s="281"/>
      <c r="DF15" s="281"/>
      <c r="DG15" s="281"/>
      <c r="DH15" s="281"/>
      <c r="DI15" s="281"/>
      <c r="DJ15" s="281"/>
      <c r="DK15" s="281"/>
      <c r="DL15" s="281"/>
      <c r="DM15" s="281"/>
      <c r="DN15" s="281"/>
      <c r="DO15" s="281"/>
      <c r="DP15" s="281"/>
      <c r="DQ15" s="281"/>
      <c r="DR15" s="281"/>
      <c r="DS15" s="281"/>
      <c r="DT15" s="281"/>
      <c r="DU15" s="281"/>
      <c r="DV15" s="281"/>
      <c r="DW15" s="281"/>
      <c r="DX15" s="281"/>
      <c r="DY15" s="281"/>
      <c r="DZ15" s="281"/>
      <c r="EA15" s="281"/>
      <c r="EB15" s="281"/>
      <c r="EC15" s="281"/>
      <c r="ED15" s="281"/>
      <c r="EE15" s="281"/>
      <c r="EF15" s="281"/>
      <c r="EG15" s="281"/>
      <c r="EH15" s="281"/>
      <c r="EI15" s="281"/>
      <c r="EJ15" s="281"/>
      <c r="EK15" s="281"/>
      <c r="EL15" s="281"/>
      <c r="EM15" s="281"/>
      <c r="EN15" s="281"/>
      <c r="EO15" s="281"/>
      <c r="EP15" s="281"/>
      <c r="EQ15" s="281"/>
      <c r="ER15" s="281"/>
      <c r="ES15" s="281"/>
      <c r="ET15" s="281"/>
      <c r="EU15" s="281"/>
      <c r="EV15" s="281"/>
      <c r="EW15" s="281"/>
      <c r="EX15" s="281"/>
      <c r="EY15" s="281"/>
      <c r="EZ15" s="281"/>
      <c r="FA15" s="281"/>
      <c r="FB15" s="281"/>
      <c r="FC15" s="281"/>
      <c r="FD15" s="281"/>
      <c r="FE15" s="281"/>
      <c r="FF15" s="281"/>
      <c r="FG15" s="281"/>
      <c r="FH15" s="281"/>
      <c r="FI15" s="281"/>
      <c r="FJ15" s="281"/>
      <c r="FK15" s="281"/>
      <c r="FL15" s="281"/>
      <c r="FM15" s="281"/>
      <c r="FN15" s="281"/>
      <c r="FO15" s="281"/>
      <c r="FP15" s="281"/>
      <c r="FQ15" s="281"/>
      <c r="FR15" s="281"/>
      <c r="FS15" s="281"/>
      <c r="FT15" s="281"/>
      <c r="FU15" s="281"/>
      <c r="FV15" s="281"/>
      <c r="FW15" s="281"/>
      <c r="FX15" s="281"/>
      <c r="FY15" s="281"/>
      <c r="FZ15" s="281"/>
      <c r="GA15" s="281"/>
      <c r="GB15" s="281"/>
      <c r="GC15" s="281"/>
      <c r="GD15" s="281"/>
      <c r="GE15" s="281"/>
      <c r="GF15" s="281"/>
      <c r="GG15" s="281"/>
      <c r="GH15" s="281"/>
      <c r="GI15" s="281"/>
      <c r="GJ15" s="281"/>
      <c r="GK15" s="281"/>
      <c r="GL15" s="281"/>
      <c r="GM15" s="281"/>
      <c r="GN15" s="281"/>
      <c r="GO15" s="281"/>
      <c r="GP15" s="281"/>
      <c r="GQ15" s="281"/>
      <c r="GR15" s="281"/>
      <c r="GS15" s="281"/>
      <c r="GT15" s="281"/>
      <c r="GU15" s="281"/>
      <c r="GV15" s="281"/>
      <c r="GW15" s="281"/>
      <c r="GX15" s="281"/>
      <c r="GY15" s="281"/>
      <c r="GZ15" s="281"/>
      <c r="HA15" s="281"/>
      <c r="HB15" s="281"/>
      <c r="HC15" s="281"/>
      <c r="HD15" s="281"/>
      <c r="HE15" s="281"/>
      <c r="HF15" s="281"/>
      <c r="HG15" s="281"/>
      <c r="HH15" s="281"/>
      <c r="HI15" s="281"/>
      <c r="HJ15" s="281"/>
      <c r="HK15" s="281"/>
      <c r="HL15" s="281"/>
      <c r="HM15" s="281"/>
      <c r="HN15" s="281"/>
      <c r="HO15" s="281"/>
      <c r="HP15" s="281"/>
      <c r="HQ15" s="281"/>
      <c r="HR15" s="281"/>
      <c r="HS15" s="281"/>
      <c r="HT15" s="281"/>
      <c r="HU15" s="281"/>
      <c r="HV15" s="281"/>
      <c r="HW15" s="281"/>
      <c r="HX15" s="281"/>
      <c r="HY15" s="281"/>
      <c r="HZ15" s="281"/>
      <c r="IA15" s="281"/>
      <c r="IB15" s="281"/>
      <c r="IC15" s="281"/>
      <c r="ID15" s="281"/>
      <c r="IE15" s="281"/>
      <c r="IF15" s="281"/>
      <c r="IG15" s="281"/>
      <c r="IH15" s="281"/>
      <c r="II15" s="281"/>
      <c r="IJ15" s="281"/>
      <c r="IK15" s="281"/>
      <c r="IL15" s="281"/>
      <c r="IM15" s="281"/>
      <c r="IN15" s="281"/>
      <c r="IO15" s="281"/>
      <c r="IP15" s="281"/>
      <c r="IQ15" s="281"/>
      <c r="IR15" s="281"/>
    </row>
    <row r="16" spans="1:256" ht="18" customHeight="1">
      <c r="A16" s="281"/>
      <c r="B16" s="572" t="s">
        <v>49</v>
      </c>
      <c r="C16" s="573" t="s">
        <v>24</v>
      </c>
      <c r="D16" s="574"/>
      <c r="E16" s="575">
        <v>9.4202159426366474E-6</v>
      </c>
      <c r="F16" s="575">
        <v>2.5747080200836362E-5</v>
      </c>
      <c r="G16" s="575">
        <v>6.8125681962035673E-5</v>
      </c>
      <c r="H16" s="575">
        <v>7.6122646913322096E-6</v>
      </c>
      <c r="I16" s="575">
        <v>2.5634763597028623E-4</v>
      </c>
      <c r="J16" s="575">
        <v>2.9181778103776006E-4</v>
      </c>
      <c r="K16" s="575">
        <v>6.2550351924919686E-6</v>
      </c>
      <c r="L16" s="575">
        <v>1.2095531069037514E-4</v>
      </c>
      <c r="M16" s="575">
        <v>2.8148245728800293E-4</v>
      </c>
      <c r="N16" s="575">
        <v>3.1013925593578436E-5</v>
      </c>
      <c r="O16" s="575">
        <v>1.0205437539371391</v>
      </c>
      <c r="P16" s="575">
        <v>2.3561945236532738E-3</v>
      </c>
      <c r="Q16" s="575">
        <v>2.0089660051124968E-3</v>
      </c>
      <c r="R16" s="575">
        <v>8.953922261911143E-4</v>
      </c>
      <c r="S16" s="575">
        <v>2.5844008228209938E-3</v>
      </c>
      <c r="T16" s="575">
        <v>2.6871109705558236E-3</v>
      </c>
      <c r="U16" s="575">
        <v>2.5116340134688901E-3</v>
      </c>
      <c r="V16" s="575">
        <v>1.6126766052409528E-3</v>
      </c>
      <c r="W16" s="575">
        <v>1.8153996088585032E-3</v>
      </c>
      <c r="X16" s="575">
        <v>6.6608285133744761E-4</v>
      </c>
      <c r="Y16" s="575">
        <v>4.2989121625145371E-4</v>
      </c>
      <c r="Z16" s="575">
        <v>2.3950600938932774E-5</v>
      </c>
      <c r="AA16" s="575">
        <v>2.9725048104274698E-5</v>
      </c>
      <c r="AB16" s="575">
        <v>9.1979269584255538E-6</v>
      </c>
      <c r="AC16" s="575">
        <v>1.0433357863479366E-5</v>
      </c>
      <c r="AD16" s="575">
        <v>1.0023235357350879E-5</v>
      </c>
      <c r="AE16" s="575">
        <v>6.0070837592708656E-6</v>
      </c>
      <c r="AF16" s="575">
        <v>1.6897787490585529E-5</v>
      </c>
      <c r="AG16" s="576">
        <v>1.1942123661835775E-5</v>
      </c>
      <c r="AH16" s="576">
        <v>2.9090460204228276E-5</v>
      </c>
      <c r="AI16" s="576">
        <v>1.5776526142306934E-5</v>
      </c>
      <c r="AJ16" s="576">
        <v>5.3676015113542734E-5</v>
      </c>
      <c r="AK16" s="576">
        <v>2.6861032958627563E-5</v>
      </c>
      <c r="AL16" s="576">
        <v>5.5129814609150012E-5</v>
      </c>
      <c r="AM16" s="576">
        <v>2.2736969365438763E-5</v>
      </c>
      <c r="AN16" s="576">
        <v>9.9928915808622686E-5</v>
      </c>
      <c r="AO16" s="577">
        <v>1.7974583868753455E-4</v>
      </c>
      <c r="AP16" s="434"/>
      <c r="AQ16" s="474">
        <v>1.0398114029062233</v>
      </c>
      <c r="AR16" s="208"/>
      <c r="AS16" s="230">
        <v>0.84571341369704078</v>
      </c>
      <c r="AT16" s="281"/>
      <c r="AU16" s="281"/>
      <c r="AV16" s="281"/>
      <c r="AW16" s="325" t="s">
        <v>1706</v>
      </c>
      <c r="AX16" s="326">
        <v>0.84571341369704078</v>
      </c>
      <c r="AY16" s="326">
        <v>0.93307799057466922</v>
      </c>
      <c r="AZ16" s="281"/>
      <c r="BA16" s="281"/>
      <c r="BB16" s="281"/>
      <c r="BC16" s="281"/>
      <c r="BD16" s="281"/>
      <c r="BE16" s="281"/>
      <c r="BF16" s="281"/>
      <c r="BG16" s="281"/>
      <c r="BH16" s="281"/>
      <c r="BI16" s="281"/>
      <c r="BJ16" s="281"/>
      <c r="BK16" s="281"/>
      <c r="BL16" s="281"/>
      <c r="BM16" s="281"/>
      <c r="BN16" s="281"/>
      <c r="BO16" s="281"/>
      <c r="BP16" s="281"/>
      <c r="BQ16" s="281"/>
      <c r="BR16" s="281"/>
      <c r="BS16" s="281"/>
      <c r="BT16" s="281"/>
      <c r="BU16" s="281"/>
      <c r="BV16" s="281"/>
      <c r="BW16" s="281"/>
      <c r="BX16" s="281"/>
      <c r="BY16" s="281"/>
      <c r="BZ16" s="281"/>
      <c r="CA16" s="281"/>
      <c r="CB16" s="281"/>
      <c r="CC16" s="281"/>
      <c r="CD16" s="281"/>
      <c r="CE16" s="281"/>
      <c r="CF16" s="281"/>
      <c r="CG16" s="281"/>
      <c r="CH16" s="281"/>
      <c r="CI16" s="281"/>
      <c r="CJ16" s="281"/>
      <c r="CK16" s="281"/>
      <c r="CL16" s="281"/>
      <c r="CM16" s="281"/>
      <c r="CN16" s="281"/>
      <c r="CO16" s="281"/>
      <c r="CP16" s="281"/>
      <c r="CQ16" s="281"/>
      <c r="CR16" s="281"/>
      <c r="CS16" s="281"/>
      <c r="CT16" s="281"/>
      <c r="CU16" s="281"/>
      <c r="CV16" s="281"/>
      <c r="CW16" s="281"/>
      <c r="CX16" s="281"/>
      <c r="CY16" s="281"/>
      <c r="CZ16" s="281"/>
      <c r="DA16" s="281"/>
      <c r="DB16" s="281"/>
      <c r="DC16" s="281"/>
      <c r="DD16" s="281"/>
      <c r="DE16" s="281"/>
      <c r="DF16" s="281"/>
      <c r="DG16" s="281"/>
      <c r="DH16" s="281"/>
      <c r="DI16" s="281"/>
      <c r="DJ16" s="281"/>
      <c r="DK16" s="281"/>
      <c r="DL16" s="281"/>
      <c r="DM16" s="281"/>
      <c r="DN16" s="281"/>
      <c r="DO16" s="281"/>
      <c r="DP16" s="281"/>
      <c r="DQ16" s="281"/>
      <c r="DR16" s="281"/>
      <c r="DS16" s="281"/>
      <c r="DT16" s="281"/>
      <c r="DU16" s="281"/>
      <c r="DV16" s="281"/>
      <c r="DW16" s="281"/>
      <c r="DX16" s="281"/>
      <c r="DY16" s="281"/>
      <c r="DZ16" s="281"/>
      <c r="EA16" s="281"/>
      <c r="EB16" s="281"/>
      <c r="EC16" s="281"/>
      <c r="ED16" s="281"/>
      <c r="EE16" s="281"/>
      <c r="EF16" s="281"/>
      <c r="EG16" s="281"/>
      <c r="EH16" s="281"/>
      <c r="EI16" s="281"/>
      <c r="EJ16" s="281"/>
      <c r="EK16" s="281"/>
      <c r="EL16" s="281"/>
      <c r="EM16" s="281"/>
      <c r="EN16" s="281"/>
      <c r="EO16" s="281"/>
      <c r="EP16" s="281"/>
      <c r="EQ16" s="281"/>
      <c r="ER16" s="281"/>
      <c r="ES16" s="281"/>
      <c r="ET16" s="281"/>
      <c r="EU16" s="281"/>
      <c r="EV16" s="281"/>
      <c r="EW16" s="281"/>
      <c r="EX16" s="281"/>
      <c r="EY16" s="281"/>
      <c r="EZ16" s="281"/>
      <c r="FA16" s="281"/>
      <c r="FB16" s="281"/>
      <c r="FC16" s="281"/>
      <c r="FD16" s="281"/>
      <c r="FE16" s="281"/>
      <c r="FF16" s="281"/>
      <c r="FG16" s="281"/>
      <c r="FH16" s="281"/>
      <c r="FI16" s="281"/>
      <c r="FJ16" s="281"/>
      <c r="FK16" s="281"/>
      <c r="FL16" s="281"/>
      <c r="FM16" s="281"/>
      <c r="FN16" s="281"/>
      <c r="FO16" s="281"/>
      <c r="FP16" s="281"/>
      <c r="FQ16" s="281"/>
      <c r="FR16" s="281"/>
      <c r="FS16" s="281"/>
      <c r="FT16" s="281"/>
      <c r="FU16" s="281"/>
      <c r="FV16" s="281"/>
      <c r="FW16" s="281"/>
      <c r="FX16" s="281"/>
      <c r="FY16" s="281"/>
      <c r="FZ16" s="281"/>
      <c r="GA16" s="281"/>
      <c r="GB16" s="281"/>
      <c r="GC16" s="281"/>
      <c r="GD16" s="281"/>
      <c r="GE16" s="281"/>
      <c r="GF16" s="281"/>
      <c r="GG16" s="281"/>
      <c r="GH16" s="281"/>
      <c r="GI16" s="281"/>
      <c r="GJ16" s="281"/>
      <c r="GK16" s="281"/>
      <c r="GL16" s="281"/>
      <c r="GM16" s="281"/>
      <c r="GN16" s="281"/>
      <c r="GO16" s="281"/>
      <c r="GP16" s="281"/>
      <c r="GQ16" s="281"/>
      <c r="GR16" s="281"/>
      <c r="GS16" s="281"/>
      <c r="GT16" s="281"/>
      <c r="GU16" s="281"/>
      <c r="GV16" s="281"/>
      <c r="GW16" s="281"/>
      <c r="GX16" s="281"/>
      <c r="GY16" s="281"/>
      <c r="GZ16" s="281"/>
      <c r="HA16" s="281"/>
      <c r="HB16" s="281"/>
      <c r="HC16" s="281"/>
      <c r="HD16" s="281"/>
      <c r="HE16" s="281"/>
      <c r="HF16" s="281"/>
      <c r="HG16" s="281"/>
      <c r="HH16" s="281"/>
      <c r="HI16" s="281"/>
      <c r="HJ16" s="281"/>
      <c r="HK16" s="281"/>
      <c r="HL16" s="281"/>
      <c r="HM16" s="281"/>
      <c r="HN16" s="281"/>
      <c r="HO16" s="281"/>
      <c r="HP16" s="281"/>
      <c r="HQ16" s="281"/>
      <c r="HR16" s="281"/>
      <c r="HS16" s="281"/>
      <c r="HT16" s="281"/>
      <c r="HU16" s="281"/>
      <c r="HV16" s="281"/>
      <c r="HW16" s="281"/>
      <c r="HX16" s="281"/>
      <c r="HY16" s="281"/>
      <c r="HZ16" s="281"/>
      <c r="IA16" s="281"/>
      <c r="IB16" s="281"/>
      <c r="IC16" s="281"/>
      <c r="ID16" s="281"/>
      <c r="IE16" s="281"/>
      <c r="IF16" s="281"/>
      <c r="IG16" s="281"/>
      <c r="IH16" s="281"/>
      <c r="II16" s="281"/>
      <c r="IJ16" s="281"/>
      <c r="IK16" s="281"/>
      <c r="IL16" s="281"/>
      <c r="IM16" s="281"/>
      <c r="IN16" s="281"/>
      <c r="IO16" s="281"/>
      <c r="IP16" s="281"/>
      <c r="IQ16" s="281"/>
      <c r="IR16" s="281"/>
    </row>
    <row r="17" spans="1:252" ht="18" customHeight="1">
      <c r="A17" s="281"/>
      <c r="B17" s="572" t="s">
        <v>50</v>
      </c>
      <c r="C17" s="573" t="s">
        <v>25</v>
      </c>
      <c r="D17" s="574"/>
      <c r="E17" s="575">
        <v>6.8550598451064943E-4</v>
      </c>
      <c r="F17" s="575">
        <v>7.1542284943618894E-3</v>
      </c>
      <c r="G17" s="575">
        <v>1.9062478944854215E-3</v>
      </c>
      <c r="H17" s="575">
        <v>5.1124601826766064E-4</v>
      </c>
      <c r="I17" s="575">
        <v>7.662164234857236E-3</v>
      </c>
      <c r="J17" s="575">
        <v>3.2998521624777889E-3</v>
      </c>
      <c r="K17" s="575">
        <v>6.4318557663721476E-4</v>
      </c>
      <c r="L17" s="575">
        <v>2.0083877852782529E-3</v>
      </c>
      <c r="M17" s="575">
        <v>2.8899497008046458E-3</v>
      </c>
      <c r="N17" s="575">
        <v>1.2398681128064427E-3</v>
      </c>
      <c r="O17" s="575">
        <v>9.3739715959130726E-4</v>
      </c>
      <c r="P17" s="575">
        <v>1.0189442705658023</v>
      </c>
      <c r="Q17" s="575">
        <v>9.3050867865181273E-3</v>
      </c>
      <c r="R17" s="575">
        <v>8.8303082761767345E-3</v>
      </c>
      <c r="S17" s="575">
        <v>8.4395291394546157E-3</v>
      </c>
      <c r="T17" s="575">
        <v>7.8441629467453575E-3</v>
      </c>
      <c r="U17" s="575">
        <v>7.129676897578709E-3</v>
      </c>
      <c r="V17" s="575">
        <v>8.0172732371037655E-3</v>
      </c>
      <c r="W17" s="575">
        <v>3.9954017122501139E-3</v>
      </c>
      <c r="X17" s="575">
        <v>3.9935148909055213E-3</v>
      </c>
      <c r="Y17" s="575">
        <v>2.4605020625576287E-2</v>
      </c>
      <c r="Z17" s="575">
        <v>5.9203100364965688E-4</v>
      </c>
      <c r="AA17" s="575">
        <v>9.7187389209660313E-4</v>
      </c>
      <c r="AB17" s="575">
        <v>2.5301262266539082E-4</v>
      </c>
      <c r="AC17" s="575">
        <v>9.2642133773259913E-4</v>
      </c>
      <c r="AD17" s="575">
        <v>2.0440916040939628E-4</v>
      </c>
      <c r="AE17" s="575">
        <v>3.5112785235087241E-4</v>
      </c>
      <c r="AF17" s="575">
        <v>9.8732211385269843E-4</v>
      </c>
      <c r="AG17" s="576">
        <v>3.37879751643261E-4</v>
      </c>
      <c r="AH17" s="576">
        <v>1.7163308678492435E-3</v>
      </c>
      <c r="AI17" s="576">
        <v>3.7702528737834596E-4</v>
      </c>
      <c r="AJ17" s="576">
        <v>2.7776054558860332E-4</v>
      </c>
      <c r="AK17" s="576">
        <v>9.0296964093449829E-4</v>
      </c>
      <c r="AL17" s="576">
        <v>5.2877828520287535E-4</v>
      </c>
      <c r="AM17" s="576">
        <v>8.9976126456001149E-4</v>
      </c>
      <c r="AN17" s="576">
        <v>8.5719476985004778E-4</v>
      </c>
      <c r="AO17" s="577">
        <v>2.2739395500429196E-3</v>
      </c>
      <c r="AP17" s="434"/>
      <c r="AQ17" s="474">
        <v>1.1425001161479971</v>
      </c>
      <c r="AR17" s="208"/>
      <c r="AS17" s="230">
        <v>0.92923358089383123</v>
      </c>
      <c r="AT17" s="281"/>
      <c r="AU17" s="281"/>
      <c r="AV17" s="281"/>
      <c r="AW17" s="325" t="s">
        <v>1707</v>
      </c>
      <c r="AX17" s="326">
        <v>0.92923358089383123</v>
      </c>
      <c r="AY17" s="326">
        <v>0.95752337129707665</v>
      </c>
      <c r="AZ17" s="281"/>
      <c r="BA17" s="281"/>
      <c r="BB17" s="281"/>
      <c r="BC17" s="281"/>
      <c r="BD17" s="281"/>
      <c r="BE17" s="281"/>
      <c r="BF17" s="281"/>
      <c r="BG17" s="281"/>
      <c r="BH17" s="281"/>
      <c r="BI17" s="281"/>
      <c r="BJ17" s="281"/>
      <c r="BK17" s="281"/>
      <c r="BL17" s="281"/>
      <c r="BM17" s="281"/>
      <c r="BN17" s="281"/>
      <c r="BO17" s="281"/>
      <c r="BP17" s="281"/>
      <c r="BQ17" s="281"/>
      <c r="BR17" s="281"/>
      <c r="BS17" s="281"/>
      <c r="BT17" s="281"/>
      <c r="BU17" s="281"/>
      <c r="BV17" s="281"/>
      <c r="BW17" s="281"/>
      <c r="BX17" s="281"/>
      <c r="BY17" s="281"/>
      <c r="BZ17" s="281"/>
      <c r="CA17" s="281"/>
      <c r="CB17" s="281"/>
      <c r="CC17" s="281"/>
      <c r="CD17" s="281"/>
      <c r="CE17" s="281"/>
      <c r="CF17" s="281"/>
      <c r="CG17" s="281"/>
      <c r="CH17" s="281"/>
      <c r="CI17" s="281"/>
      <c r="CJ17" s="281"/>
      <c r="CK17" s="281"/>
      <c r="CL17" s="281"/>
      <c r="CM17" s="281"/>
      <c r="CN17" s="281"/>
      <c r="CO17" s="281"/>
      <c r="CP17" s="281"/>
      <c r="CQ17" s="281"/>
      <c r="CR17" s="281"/>
      <c r="CS17" s="281"/>
      <c r="CT17" s="281"/>
      <c r="CU17" s="281"/>
      <c r="CV17" s="281"/>
      <c r="CW17" s="281"/>
      <c r="CX17" s="281"/>
      <c r="CY17" s="281"/>
      <c r="CZ17" s="281"/>
      <c r="DA17" s="281"/>
      <c r="DB17" s="281"/>
      <c r="DC17" s="281"/>
      <c r="DD17" s="281"/>
      <c r="DE17" s="281"/>
      <c r="DF17" s="281"/>
      <c r="DG17" s="281"/>
      <c r="DH17" s="281"/>
      <c r="DI17" s="281"/>
      <c r="DJ17" s="281"/>
      <c r="DK17" s="281"/>
      <c r="DL17" s="281"/>
      <c r="DM17" s="281"/>
      <c r="DN17" s="281"/>
      <c r="DO17" s="281"/>
      <c r="DP17" s="281"/>
      <c r="DQ17" s="281"/>
      <c r="DR17" s="281"/>
      <c r="DS17" s="281"/>
      <c r="DT17" s="281"/>
      <c r="DU17" s="281"/>
      <c r="DV17" s="281"/>
      <c r="DW17" s="281"/>
      <c r="DX17" s="281"/>
      <c r="DY17" s="281"/>
      <c r="DZ17" s="281"/>
      <c r="EA17" s="281"/>
      <c r="EB17" s="281"/>
      <c r="EC17" s="281"/>
      <c r="ED17" s="281"/>
      <c r="EE17" s="281"/>
      <c r="EF17" s="281"/>
      <c r="EG17" s="281"/>
      <c r="EH17" s="281"/>
      <c r="EI17" s="281"/>
      <c r="EJ17" s="281"/>
      <c r="EK17" s="281"/>
      <c r="EL17" s="281"/>
      <c r="EM17" s="281"/>
      <c r="EN17" s="281"/>
      <c r="EO17" s="281"/>
      <c r="EP17" s="281"/>
      <c r="EQ17" s="281"/>
      <c r="ER17" s="281"/>
      <c r="ES17" s="281"/>
      <c r="ET17" s="281"/>
      <c r="EU17" s="281"/>
      <c r="EV17" s="281"/>
      <c r="EW17" s="281"/>
      <c r="EX17" s="281"/>
      <c r="EY17" s="281"/>
      <c r="EZ17" s="281"/>
      <c r="FA17" s="281"/>
      <c r="FB17" s="281"/>
      <c r="FC17" s="281"/>
      <c r="FD17" s="281"/>
      <c r="FE17" s="281"/>
      <c r="FF17" s="281"/>
      <c r="FG17" s="281"/>
      <c r="FH17" s="281"/>
      <c r="FI17" s="281"/>
      <c r="FJ17" s="281"/>
      <c r="FK17" s="281"/>
      <c r="FL17" s="281"/>
      <c r="FM17" s="281"/>
      <c r="FN17" s="281"/>
      <c r="FO17" s="281"/>
      <c r="FP17" s="281"/>
      <c r="FQ17" s="281"/>
      <c r="FR17" s="281"/>
      <c r="FS17" s="281"/>
      <c r="FT17" s="281"/>
      <c r="FU17" s="281"/>
      <c r="FV17" s="281"/>
      <c r="FW17" s="281"/>
      <c r="FX17" s="281"/>
      <c r="FY17" s="281"/>
      <c r="FZ17" s="281"/>
      <c r="GA17" s="281"/>
      <c r="GB17" s="281"/>
      <c r="GC17" s="281"/>
      <c r="GD17" s="281"/>
      <c r="GE17" s="281"/>
      <c r="GF17" s="281"/>
      <c r="GG17" s="281"/>
      <c r="GH17" s="281"/>
      <c r="GI17" s="281"/>
      <c r="GJ17" s="281"/>
      <c r="GK17" s="281"/>
      <c r="GL17" s="281"/>
      <c r="GM17" s="281"/>
      <c r="GN17" s="281"/>
      <c r="GO17" s="281"/>
      <c r="GP17" s="281"/>
      <c r="GQ17" s="281"/>
      <c r="GR17" s="281"/>
      <c r="GS17" s="281"/>
      <c r="GT17" s="281"/>
      <c r="GU17" s="281"/>
      <c r="GV17" s="281"/>
      <c r="GW17" s="281"/>
      <c r="GX17" s="281"/>
      <c r="GY17" s="281"/>
      <c r="GZ17" s="281"/>
      <c r="HA17" s="281"/>
      <c r="HB17" s="281"/>
      <c r="HC17" s="281"/>
      <c r="HD17" s="281"/>
      <c r="HE17" s="281"/>
      <c r="HF17" s="281"/>
      <c r="HG17" s="281"/>
      <c r="HH17" s="281"/>
      <c r="HI17" s="281"/>
      <c r="HJ17" s="281"/>
      <c r="HK17" s="281"/>
      <c r="HL17" s="281"/>
      <c r="HM17" s="281"/>
      <c r="HN17" s="281"/>
      <c r="HO17" s="281"/>
      <c r="HP17" s="281"/>
      <c r="HQ17" s="281"/>
      <c r="HR17" s="281"/>
      <c r="HS17" s="281"/>
      <c r="HT17" s="281"/>
      <c r="HU17" s="281"/>
      <c r="HV17" s="281"/>
      <c r="HW17" s="281"/>
      <c r="HX17" s="281"/>
      <c r="HY17" s="281"/>
      <c r="HZ17" s="281"/>
      <c r="IA17" s="281"/>
      <c r="IB17" s="281"/>
      <c r="IC17" s="281"/>
      <c r="ID17" s="281"/>
      <c r="IE17" s="281"/>
      <c r="IF17" s="281"/>
      <c r="IG17" s="281"/>
      <c r="IH17" s="281"/>
      <c r="II17" s="281"/>
      <c r="IJ17" s="281"/>
      <c r="IK17" s="281"/>
      <c r="IL17" s="281"/>
      <c r="IM17" s="281"/>
      <c r="IN17" s="281"/>
      <c r="IO17" s="281"/>
      <c r="IP17" s="281"/>
      <c r="IQ17" s="281"/>
      <c r="IR17" s="281"/>
    </row>
    <row r="18" spans="1:252" ht="18" customHeight="1">
      <c r="A18" s="281"/>
      <c r="B18" s="572" t="s">
        <v>51</v>
      </c>
      <c r="C18" s="573" t="s">
        <v>52</v>
      </c>
      <c r="D18" s="574"/>
      <c r="E18" s="575">
        <v>4.1931073540542786E-6</v>
      </c>
      <c r="F18" s="575">
        <v>7.6386057374624701E-5</v>
      </c>
      <c r="G18" s="575">
        <v>4.9997684452420403E-6</v>
      </c>
      <c r="H18" s="575">
        <v>4.6478788800967613E-6</v>
      </c>
      <c r="I18" s="575">
        <v>5.9490041312966673E-5</v>
      </c>
      <c r="J18" s="575">
        <v>7.9360086445365618E-6</v>
      </c>
      <c r="K18" s="575">
        <v>5.3157019930794277E-6</v>
      </c>
      <c r="L18" s="575">
        <v>1.6854221509476751E-5</v>
      </c>
      <c r="M18" s="575">
        <v>2.7105346801374624E-5</v>
      </c>
      <c r="N18" s="575">
        <v>1.6567329260919229E-5</v>
      </c>
      <c r="O18" s="575">
        <v>3.7254939053413238E-6</v>
      </c>
      <c r="P18" s="575">
        <v>2.6036900525416751E-5</v>
      </c>
      <c r="Q18" s="575">
        <v>1.0035184344866783</v>
      </c>
      <c r="R18" s="575">
        <v>9.0531778170476938E-4</v>
      </c>
      <c r="S18" s="575">
        <v>2.0585032173311353E-4</v>
      </c>
      <c r="T18" s="575">
        <v>6.4898797854570566E-5</v>
      </c>
      <c r="U18" s="575">
        <v>2.2512397057775061E-4</v>
      </c>
      <c r="V18" s="575">
        <v>3.9524182779272393E-5</v>
      </c>
      <c r="W18" s="575">
        <v>2.8533444270509376E-4</v>
      </c>
      <c r="X18" s="575">
        <v>1.8866805266404016E-5</v>
      </c>
      <c r="Y18" s="575">
        <v>1.2884162867141669E-4</v>
      </c>
      <c r="Z18" s="575">
        <v>9.6071854880392108E-6</v>
      </c>
      <c r="AA18" s="575">
        <v>2.1844532258754386E-4</v>
      </c>
      <c r="AB18" s="575">
        <v>9.1772533624710522E-6</v>
      </c>
      <c r="AC18" s="575">
        <v>1.0143525549590025E-5</v>
      </c>
      <c r="AD18" s="575">
        <v>1.1620627654834033E-5</v>
      </c>
      <c r="AE18" s="575">
        <v>4.3321445981134997E-6</v>
      </c>
      <c r="AF18" s="575">
        <v>1.7908905282277048E-5</v>
      </c>
      <c r="AG18" s="576">
        <v>1.5542405466699188E-5</v>
      </c>
      <c r="AH18" s="576">
        <v>2.0789657793861681E-5</v>
      </c>
      <c r="AI18" s="576">
        <v>1.0363751858369919E-5</v>
      </c>
      <c r="AJ18" s="576">
        <v>6.8196957857159262E-6</v>
      </c>
      <c r="AK18" s="576">
        <v>9.2082818251389693E-6</v>
      </c>
      <c r="AL18" s="576">
        <v>1.6415234646997577E-4</v>
      </c>
      <c r="AM18" s="576">
        <v>7.0070857815358205E-6</v>
      </c>
      <c r="AN18" s="576">
        <v>6.2131782869617969E-6</v>
      </c>
      <c r="AO18" s="577">
        <v>1.1227901066947682E-5</v>
      </c>
      <c r="AP18" s="434"/>
      <c r="AQ18" s="474">
        <v>1.0061780095428356</v>
      </c>
      <c r="AR18" s="208"/>
      <c r="AS18" s="230">
        <v>0.81835824925465661</v>
      </c>
      <c r="AT18" s="281"/>
      <c r="AU18" s="281"/>
      <c r="AV18" s="281"/>
      <c r="AW18" s="325" t="s">
        <v>1708</v>
      </c>
      <c r="AX18" s="326">
        <v>0.81835824925465661</v>
      </c>
      <c r="AY18" s="326">
        <v>0.95473088966001951</v>
      </c>
      <c r="AZ18" s="281"/>
      <c r="BA18" s="281"/>
      <c r="BB18" s="281"/>
      <c r="BC18" s="281"/>
      <c r="BD18" s="281"/>
      <c r="BE18" s="281"/>
      <c r="BF18" s="281"/>
      <c r="BG18" s="281"/>
      <c r="BH18" s="281"/>
      <c r="BI18" s="281"/>
      <c r="BJ18" s="281"/>
      <c r="BK18" s="281"/>
      <c r="BL18" s="281"/>
      <c r="BM18" s="281"/>
      <c r="BN18" s="281"/>
      <c r="BO18" s="281"/>
      <c r="BP18" s="281"/>
      <c r="BQ18" s="281"/>
      <c r="BR18" s="281"/>
      <c r="BS18" s="281"/>
      <c r="BT18" s="281"/>
      <c r="BU18" s="281"/>
      <c r="BV18" s="281"/>
      <c r="BW18" s="281"/>
      <c r="BX18" s="281"/>
      <c r="BY18" s="281"/>
      <c r="BZ18" s="281"/>
      <c r="CA18" s="281"/>
      <c r="CB18" s="281"/>
      <c r="CC18" s="281"/>
      <c r="CD18" s="281"/>
      <c r="CE18" s="281"/>
      <c r="CF18" s="281"/>
      <c r="CG18" s="281"/>
      <c r="CH18" s="281"/>
      <c r="CI18" s="281"/>
      <c r="CJ18" s="281"/>
      <c r="CK18" s="281"/>
      <c r="CL18" s="281"/>
      <c r="CM18" s="281"/>
      <c r="CN18" s="281"/>
      <c r="CO18" s="281"/>
      <c r="CP18" s="281"/>
      <c r="CQ18" s="281"/>
      <c r="CR18" s="281"/>
      <c r="CS18" s="281"/>
      <c r="CT18" s="281"/>
      <c r="CU18" s="281"/>
      <c r="CV18" s="281"/>
      <c r="CW18" s="281"/>
      <c r="CX18" s="281"/>
      <c r="CY18" s="281"/>
      <c r="CZ18" s="281"/>
      <c r="DA18" s="281"/>
      <c r="DB18" s="281"/>
      <c r="DC18" s="281"/>
      <c r="DD18" s="281"/>
      <c r="DE18" s="281"/>
      <c r="DF18" s="281"/>
      <c r="DG18" s="281"/>
      <c r="DH18" s="281"/>
      <c r="DI18" s="281"/>
      <c r="DJ18" s="281"/>
      <c r="DK18" s="281"/>
      <c r="DL18" s="281"/>
      <c r="DM18" s="281"/>
      <c r="DN18" s="281"/>
      <c r="DO18" s="281"/>
      <c r="DP18" s="281"/>
      <c r="DQ18" s="281"/>
      <c r="DR18" s="281"/>
      <c r="DS18" s="281"/>
      <c r="DT18" s="281"/>
      <c r="DU18" s="281"/>
      <c r="DV18" s="281"/>
      <c r="DW18" s="281"/>
      <c r="DX18" s="281"/>
      <c r="DY18" s="281"/>
      <c r="DZ18" s="281"/>
      <c r="EA18" s="281"/>
      <c r="EB18" s="281"/>
      <c r="EC18" s="281"/>
      <c r="ED18" s="281"/>
      <c r="EE18" s="281"/>
      <c r="EF18" s="281"/>
      <c r="EG18" s="281"/>
      <c r="EH18" s="281"/>
      <c r="EI18" s="281"/>
      <c r="EJ18" s="281"/>
      <c r="EK18" s="281"/>
      <c r="EL18" s="281"/>
      <c r="EM18" s="281"/>
      <c r="EN18" s="281"/>
      <c r="EO18" s="281"/>
      <c r="EP18" s="281"/>
      <c r="EQ18" s="281"/>
      <c r="ER18" s="281"/>
      <c r="ES18" s="281"/>
      <c r="ET18" s="281"/>
      <c r="EU18" s="281"/>
      <c r="EV18" s="281"/>
      <c r="EW18" s="281"/>
      <c r="EX18" s="281"/>
      <c r="EY18" s="281"/>
      <c r="EZ18" s="281"/>
      <c r="FA18" s="281"/>
      <c r="FB18" s="281"/>
      <c r="FC18" s="281"/>
      <c r="FD18" s="281"/>
      <c r="FE18" s="281"/>
      <c r="FF18" s="281"/>
      <c r="FG18" s="281"/>
      <c r="FH18" s="281"/>
      <c r="FI18" s="281"/>
      <c r="FJ18" s="281"/>
      <c r="FK18" s="281"/>
      <c r="FL18" s="281"/>
      <c r="FM18" s="281"/>
      <c r="FN18" s="281"/>
      <c r="FO18" s="281"/>
      <c r="FP18" s="281"/>
      <c r="FQ18" s="281"/>
      <c r="FR18" s="281"/>
      <c r="FS18" s="281"/>
      <c r="FT18" s="281"/>
      <c r="FU18" s="281"/>
      <c r="FV18" s="281"/>
      <c r="FW18" s="281"/>
      <c r="FX18" s="281"/>
      <c r="FY18" s="281"/>
      <c r="FZ18" s="281"/>
      <c r="GA18" s="281"/>
      <c r="GB18" s="281"/>
      <c r="GC18" s="281"/>
      <c r="GD18" s="281"/>
      <c r="GE18" s="281"/>
      <c r="GF18" s="281"/>
      <c r="GG18" s="281"/>
      <c r="GH18" s="281"/>
      <c r="GI18" s="281"/>
      <c r="GJ18" s="281"/>
      <c r="GK18" s="281"/>
      <c r="GL18" s="281"/>
      <c r="GM18" s="281"/>
      <c r="GN18" s="281"/>
      <c r="GO18" s="281"/>
      <c r="GP18" s="281"/>
      <c r="GQ18" s="281"/>
      <c r="GR18" s="281"/>
      <c r="GS18" s="281"/>
      <c r="GT18" s="281"/>
      <c r="GU18" s="281"/>
      <c r="GV18" s="281"/>
      <c r="GW18" s="281"/>
      <c r="GX18" s="281"/>
      <c r="GY18" s="281"/>
      <c r="GZ18" s="281"/>
      <c r="HA18" s="281"/>
      <c r="HB18" s="281"/>
      <c r="HC18" s="281"/>
      <c r="HD18" s="281"/>
      <c r="HE18" s="281"/>
      <c r="HF18" s="281"/>
      <c r="HG18" s="281"/>
      <c r="HH18" s="281"/>
      <c r="HI18" s="281"/>
      <c r="HJ18" s="281"/>
      <c r="HK18" s="281"/>
      <c r="HL18" s="281"/>
      <c r="HM18" s="281"/>
      <c r="HN18" s="281"/>
      <c r="HO18" s="281"/>
      <c r="HP18" s="281"/>
      <c r="HQ18" s="281"/>
      <c r="HR18" s="281"/>
      <c r="HS18" s="281"/>
      <c r="HT18" s="281"/>
      <c r="HU18" s="281"/>
      <c r="HV18" s="281"/>
      <c r="HW18" s="281"/>
      <c r="HX18" s="281"/>
      <c r="HY18" s="281"/>
      <c r="HZ18" s="281"/>
      <c r="IA18" s="281"/>
      <c r="IB18" s="281"/>
      <c r="IC18" s="281"/>
      <c r="ID18" s="281"/>
      <c r="IE18" s="281"/>
      <c r="IF18" s="281"/>
      <c r="IG18" s="281"/>
      <c r="IH18" s="281"/>
      <c r="II18" s="281"/>
      <c r="IJ18" s="281"/>
      <c r="IK18" s="281"/>
      <c r="IL18" s="281"/>
      <c r="IM18" s="281"/>
      <c r="IN18" s="281"/>
      <c r="IO18" s="281"/>
      <c r="IP18" s="281"/>
      <c r="IQ18" s="281"/>
      <c r="IR18" s="281"/>
    </row>
    <row r="19" spans="1:252" ht="18" customHeight="1">
      <c r="A19" s="281"/>
      <c r="B19" s="572" t="s">
        <v>53</v>
      </c>
      <c r="C19" s="573" t="s">
        <v>83</v>
      </c>
      <c r="D19" s="574"/>
      <c r="E19" s="575">
        <v>1.0080556073111609E-4</v>
      </c>
      <c r="F19" s="575">
        <v>1.4135673890151744E-3</v>
      </c>
      <c r="G19" s="575">
        <v>1.3298989781248397E-4</v>
      </c>
      <c r="H19" s="575">
        <v>1.1854353809951425E-4</v>
      </c>
      <c r="I19" s="575">
        <v>2.402466980972318E-4</v>
      </c>
      <c r="J19" s="575">
        <v>2.0492794153593045E-4</v>
      </c>
      <c r="K19" s="575">
        <v>1.0783707942177728E-4</v>
      </c>
      <c r="L19" s="575">
        <v>1.6515593553525548E-3</v>
      </c>
      <c r="M19" s="575">
        <v>7.2008901271513551E-4</v>
      </c>
      <c r="N19" s="575">
        <v>5.012247648453781E-4</v>
      </c>
      <c r="O19" s="575">
        <v>1.481116477095918E-4</v>
      </c>
      <c r="P19" s="575">
        <v>4.1192171801985515E-4</v>
      </c>
      <c r="Q19" s="575">
        <v>2.4877403339766207E-3</v>
      </c>
      <c r="R19" s="575">
        <v>1.0571642921099915</v>
      </c>
      <c r="S19" s="575">
        <v>7.9567325898028155E-4</v>
      </c>
      <c r="T19" s="575">
        <v>1.5628666526919526E-3</v>
      </c>
      <c r="U19" s="575">
        <v>1.2200486960028158E-3</v>
      </c>
      <c r="V19" s="575">
        <v>8.6811333866323656E-4</v>
      </c>
      <c r="W19" s="575">
        <v>7.4298312029602283E-4</v>
      </c>
      <c r="X19" s="575">
        <v>2.7307198622787373E-4</v>
      </c>
      <c r="Y19" s="575">
        <v>2.9128645057900187E-4</v>
      </c>
      <c r="Z19" s="575">
        <v>2.2642148598178854E-4</v>
      </c>
      <c r="AA19" s="575">
        <v>4.7694169468092833E-4</v>
      </c>
      <c r="AB19" s="575">
        <v>2.1019898576420787E-4</v>
      </c>
      <c r="AC19" s="575">
        <v>2.7446487854177213E-4</v>
      </c>
      <c r="AD19" s="575">
        <v>3.3588704953044972E-4</v>
      </c>
      <c r="AE19" s="575">
        <v>9.5226455151768691E-5</v>
      </c>
      <c r="AF19" s="575">
        <v>4.1180134713132119E-4</v>
      </c>
      <c r="AG19" s="576">
        <v>4.4470017821531828E-4</v>
      </c>
      <c r="AH19" s="576">
        <v>3.1243689136725358E-4</v>
      </c>
      <c r="AI19" s="576">
        <v>2.1330838786377191E-4</v>
      </c>
      <c r="AJ19" s="576">
        <v>1.6266600613800897E-4</v>
      </c>
      <c r="AK19" s="576">
        <v>2.5208827728418355E-4</v>
      </c>
      <c r="AL19" s="576">
        <v>5.091546651529064E-3</v>
      </c>
      <c r="AM19" s="576">
        <v>1.4365201618229948E-4</v>
      </c>
      <c r="AN19" s="576">
        <v>1.1262187181022416E-4</v>
      </c>
      <c r="AO19" s="577">
        <v>2.423864930135253E-4</v>
      </c>
      <c r="AP19" s="434"/>
      <c r="AQ19" s="474">
        <v>1.0801642492209504</v>
      </c>
      <c r="AR19" s="208"/>
      <c r="AS19" s="230">
        <v>0.87853373410691205</v>
      </c>
      <c r="AT19" s="281"/>
      <c r="AU19" s="281"/>
      <c r="AV19" s="281"/>
      <c r="AW19" s="325" t="s">
        <v>1709</v>
      </c>
      <c r="AX19" s="326">
        <v>0.87853373410691205</v>
      </c>
      <c r="AY19" s="326">
        <v>0.97830992517686999</v>
      </c>
      <c r="AZ19" s="281"/>
      <c r="BA19" s="281"/>
      <c r="BB19" s="281"/>
      <c r="BC19" s="281"/>
      <c r="BD19" s="281"/>
      <c r="BE19" s="281"/>
      <c r="BF19" s="281"/>
      <c r="BG19" s="281"/>
      <c r="BH19" s="281"/>
      <c r="BI19" s="281"/>
      <c r="BJ19" s="281"/>
      <c r="BK19" s="281"/>
      <c r="BL19" s="281"/>
      <c r="BM19" s="281"/>
      <c r="BN19" s="281"/>
      <c r="BO19" s="281"/>
      <c r="BP19" s="281"/>
      <c r="BQ19" s="281"/>
      <c r="BR19" s="281"/>
      <c r="BS19" s="281"/>
      <c r="BT19" s="281"/>
      <c r="BU19" s="281"/>
      <c r="BV19" s="281"/>
      <c r="BW19" s="281"/>
      <c r="BX19" s="281"/>
      <c r="BY19" s="281"/>
      <c r="BZ19" s="281"/>
      <c r="CA19" s="281"/>
      <c r="CB19" s="281"/>
      <c r="CC19" s="281"/>
      <c r="CD19" s="281"/>
      <c r="CE19" s="281"/>
      <c r="CF19" s="281"/>
      <c r="CG19" s="281"/>
      <c r="CH19" s="281"/>
      <c r="CI19" s="281"/>
      <c r="CJ19" s="281"/>
      <c r="CK19" s="281"/>
      <c r="CL19" s="281"/>
      <c r="CM19" s="281"/>
      <c r="CN19" s="281"/>
      <c r="CO19" s="281"/>
      <c r="CP19" s="281"/>
      <c r="CQ19" s="281"/>
      <c r="CR19" s="281"/>
      <c r="CS19" s="281"/>
      <c r="CT19" s="281"/>
      <c r="CU19" s="281"/>
      <c r="CV19" s="281"/>
      <c r="CW19" s="281"/>
      <c r="CX19" s="281"/>
      <c r="CY19" s="281"/>
      <c r="CZ19" s="281"/>
      <c r="DA19" s="281"/>
      <c r="DB19" s="281"/>
      <c r="DC19" s="281"/>
      <c r="DD19" s="281"/>
      <c r="DE19" s="281"/>
      <c r="DF19" s="281"/>
      <c r="DG19" s="281"/>
      <c r="DH19" s="281"/>
      <c r="DI19" s="281"/>
      <c r="DJ19" s="281"/>
      <c r="DK19" s="281"/>
      <c r="DL19" s="281"/>
      <c r="DM19" s="281"/>
      <c r="DN19" s="281"/>
      <c r="DO19" s="281"/>
      <c r="DP19" s="281"/>
      <c r="DQ19" s="281"/>
      <c r="DR19" s="281"/>
      <c r="DS19" s="281"/>
      <c r="DT19" s="281"/>
      <c r="DU19" s="281"/>
      <c r="DV19" s="281"/>
      <c r="DW19" s="281"/>
      <c r="DX19" s="281"/>
      <c r="DY19" s="281"/>
      <c r="DZ19" s="281"/>
      <c r="EA19" s="281"/>
      <c r="EB19" s="281"/>
      <c r="EC19" s="281"/>
      <c r="ED19" s="281"/>
      <c r="EE19" s="281"/>
      <c r="EF19" s="281"/>
      <c r="EG19" s="281"/>
      <c r="EH19" s="281"/>
      <c r="EI19" s="281"/>
      <c r="EJ19" s="281"/>
      <c r="EK19" s="281"/>
      <c r="EL19" s="281"/>
      <c r="EM19" s="281"/>
      <c r="EN19" s="281"/>
      <c r="EO19" s="281"/>
      <c r="EP19" s="281"/>
      <c r="EQ19" s="281"/>
      <c r="ER19" s="281"/>
      <c r="ES19" s="281"/>
      <c r="ET19" s="281"/>
      <c r="EU19" s="281"/>
      <c r="EV19" s="281"/>
      <c r="EW19" s="281"/>
      <c r="EX19" s="281"/>
      <c r="EY19" s="281"/>
      <c r="EZ19" s="281"/>
      <c r="FA19" s="281"/>
      <c r="FB19" s="281"/>
      <c r="FC19" s="281"/>
      <c r="FD19" s="281"/>
      <c r="FE19" s="281"/>
      <c r="FF19" s="281"/>
      <c r="FG19" s="281"/>
      <c r="FH19" s="281"/>
      <c r="FI19" s="281"/>
      <c r="FJ19" s="281"/>
      <c r="FK19" s="281"/>
      <c r="FL19" s="281"/>
      <c r="FM19" s="281"/>
      <c r="FN19" s="281"/>
      <c r="FO19" s="281"/>
      <c r="FP19" s="281"/>
      <c r="FQ19" s="281"/>
      <c r="FR19" s="281"/>
      <c r="FS19" s="281"/>
      <c r="FT19" s="281"/>
      <c r="FU19" s="281"/>
      <c r="FV19" s="281"/>
      <c r="FW19" s="281"/>
      <c r="FX19" s="281"/>
      <c r="FY19" s="281"/>
      <c r="FZ19" s="281"/>
      <c r="GA19" s="281"/>
      <c r="GB19" s="281"/>
      <c r="GC19" s="281"/>
      <c r="GD19" s="281"/>
      <c r="GE19" s="281"/>
      <c r="GF19" s="281"/>
      <c r="GG19" s="281"/>
      <c r="GH19" s="281"/>
      <c r="GI19" s="281"/>
      <c r="GJ19" s="281"/>
      <c r="GK19" s="281"/>
      <c r="GL19" s="281"/>
      <c r="GM19" s="281"/>
      <c r="GN19" s="281"/>
      <c r="GO19" s="281"/>
      <c r="GP19" s="281"/>
      <c r="GQ19" s="281"/>
      <c r="GR19" s="281"/>
      <c r="GS19" s="281"/>
      <c r="GT19" s="281"/>
      <c r="GU19" s="281"/>
      <c r="GV19" s="281"/>
      <c r="GW19" s="281"/>
      <c r="GX19" s="281"/>
      <c r="GY19" s="281"/>
      <c r="GZ19" s="281"/>
      <c r="HA19" s="281"/>
      <c r="HB19" s="281"/>
      <c r="HC19" s="281"/>
      <c r="HD19" s="281"/>
      <c r="HE19" s="281"/>
      <c r="HF19" s="281"/>
      <c r="HG19" s="281"/>
      <c r="HH19" s="281"/>
      <c r="HI19" s="281"/>
      <c r="HJ19" s="281"/>
      <c r="HK19" s="281"/>
      <c r="HL19" s="281"/>
      <c r="HM19" s="281"/>
      <c r="HN19" s="281"/>
      <c r="HO19" s="281"/>
      <c r="HP19" s="281"/>
      <c r="HQ19" s="281"/>
      <c r="HR19" s="281"/>
      <c r="HS19" s="281"/>
      <c r="HT19" s="281"/>
      <c r="HU19" s="281"/>
      <c r="HV19" s="281"/>
      <c r="HW19" s="281"/>
      <c r="HX19" s="281"/>
      <c r="HY19" s="281"/>
      <c r="HZ19" s="281"/>
      <c r="IA19" s="281"/>
      <c r="IB19" s="281"/>
      <c r="IC19" s="281"/>
      <c r="ID19" s="281"/>
      <c r="IE19" s="281"/>
      <c r="IF19" s="281"/>
      <c r="IG19" s="281"/>
      <c r="IH19" s="281"/>
      <c r="II19" s="281"/>
      <c r="IJ19" s="281"/>
      <c r="IK19" s="281"/>
      <c r="IL19" s="281"/>
      <c r="IM19" s="281"/>
      <c r="IN19" s="281"/>
      <c r="IO19" s="281"/>
      <c r="IP19" s="281"/>
      <c r="IQ19" s="281"/>
      <c r="IR19" s="281"/>
    </row>
    <row r="20" spans="1:252" ht="18" customHeight="1">
      <c r="A20" s="281"/>
      <c r="B20" s="572" t="s">
        <v>54</v>
      </c>
      <c r="C20" s="573" t="s">
        <v>55</v>
      </c>
      <c r="D20" s="574"/>
      <c r="E20" s="575">
        <v>1.0928547968996143E-6</v>
      </c>
      <c r="F20" s="575">
        <v>1.3296553280348415E-6</v>
      </c>
      <c r="G20" s="575">
        <v>1.2408261225062895E-6</v>
      </c>
      <c r="H20" s="575">
        <v>1.1548341233057329E-6</v>
      </c>
      <c r="I20" s="575">
        <v>1.1753953149440311E-6</v>
      </c>
      <c r="J20" s="575">
        <v>1.3515647263376716E-6</v>
      </c>
      <c r="K20" s="575">
        <v>5.1735517471553949E-7</v>
      </c>
      <c r="L20" s="575">
        <v>1.1522526844953358E-6</v>
      </c>
      <c r="M20" s="575">
        <v>1.3042339400762063E-6</v>
      </c>
      <c r="N20" s="575">
        <v>9.2256956064991586E-7</v>
      </c>
      <c r="O20" s="575">
        <v>7.0613143845340775E-7</v>
      </c>
      <c r="P20" s="575">
        <v>9.2077237909504356E-7</v>
      </c>
      <c r="Q20" s="575">
        <v>3.1421923800673297E-5</v>
      </c>
      <c r="R20" s="575">
        <v>4.6463651400284582E-5</v>
      </c>
      <c r="S20" s="575">
        <v>1.000420114329529</v>
      </c>
      <c r="T20" s="575">
        <v>1.6943182528031521E-6</v>
      </c>
      <c r="U20" s="575">
        <v>7.9129871351367593E-6</v>
      </c>
      <c r="V20" s="575">
        <v>8.1487148714439154E-6</v>
      </c>
      <c r="W20" s="575">
        <v>4.4363954951352719E-6</v>
      </c>
      <c r="X20" s="575">
        <v>2.8460754400906012E-6</v>
      </c>
      <c r="Y20" s="575">
        <v>2.8171465985087893E-6</v>
      </c>
      <c r="Z20" s="575">
        <v>1.2435524188622762E-6</v>
      </c>
      <c r="AA20" s="575">
        <v>2.8478972879825962E-6</v>
      </c>
      <c r="AB20" s="575">
        <v>1.8848861188646921E-6</v>
      </c>
      <c r="AC20" s="575">
        <v>8.2048329616133766E-6</v>
      </c>
      <c r="AD20" s="575">
        <v>2.6007123378065038E-6</v>
      </c>
      <c r="AE20" s="575">
        <v>6.371426488955111E-7</v>
      </c>
      <c r="AF20" s="575">
        <v>2.9480371974720423E-6</v>
      </c>
      <c r="AG20" s="576">
        <v>3.314801657543829E-6</v>
      </c>
      <c r="AH20" s="576">
        <v>2.8257928489738877E-5</v>
      </c>
      <c r="AI20" s="576">
        <v>1.8103282513917029E-6</v>
      </c>
      <c r="AJ20" s="576">
        <v>7.1316233551998589E-5</v>
      </c>
      <c r="AK20" s="576">
        <v>2.45549562341882E-6</v>
      </c>
      <c r="AL20" s="576">
        <v>2.7773591503329986E-5</v>
      </c>
      <c r="AM20" s="576">
        <v>5.5845058347655071E-6</v>
      </c>
      <c r="AN20" s="576">
        <v>1.6957027396120853E-4</v>
      </c>
      <c r="AO20" s="577">
        <v>-6.0894453858447623E-6</v>
      </c>
      <c r="AP20" s="434"/>
      <c r="AQ20" s="474">
        <v>1.0008630847625715</v>
      </c>
      <c r="AR20" s="208"/>
      <c r="AS20" s="230">
        <v>0.81403544305451569</v>
      </c>
      <c r="AT20" s="281"/>
      <c r="AU20" s="281"/>
      <c r="AV20" s="281"/>
      <c r="AW20" s="325" t="s">
        <v>1710</v>
      </c>
      <c r="AX20" s="326">
        <v>0.81403544305451569</v>
      </c>
      <c r="AY20" s="326">
        <v>0.96851376384009769</v>
      </c>
      <c r="AZ20" s="281"/>
      <c r="BA20" s="281"/>
      <c r="BB20" s="281"/>
      <c r="BC20" s="281"/>
      <c r="BD20" s="281"/>
      <c r="BE20" s="281"/>
      <c r="BF20" s="281"/>
      <c r="BG20" s="281"/>
      <c r="BH20" s="281"/>
      <c r="BI20" s="281"/>
      <c r="BJ20" s="281"/>
      <c r="BK20" s="281"/>
      <c r="BL20" s="281"/>
      <c r="BM20" s="281"/>
      <c r="BN20" s="281"/>
      <c r="BO20" s="281"/>
      <c r="BP20" s="281"/>
      <c r="BQ20" s="281"/>
      <c r="BR20" s="281"/>
      <c r="BS20" s="281"/>
      <c r="BT20" s="281"/>
      <c r="BU20" s="281"/>
      <c r="BV20" s="281"/>
      <c r="BW20" s="281"/>
      <c r="BX20" s="281"/>
      <c r="BY20" s="281"/>
      <c r="BZ20" s="281"/>
      <c r="CA20" s="281"/>
      <c r="CB20" s="281"/>
      <c r="CC20" s="281"/>
      <c r="CD20" s="281"/>
      <c r="CE20" s="281"/>
      <c r="CF20" s="281"/>
      <c r="CG20" s="281"/>
      <c r="CH20" s="281"/>
      <c r="CI20" s="281"/>
      <c r="CJ20" s="281"/>
      <c r="CK20" s="281"/>
      <c r="CL20" s="281"/>
      <c r="CM20" s="281"/>
      <c r="CN20" s="281"/>
      <c r="CO20" s="281"/>
      <c r="CP20" s="281"/>
      <c r="CQ20" s="281"/>
      <c r="CR20" s="281"/>
      <c r="CS20" s="281"/>
      <c r="CT20" s="281"/>
      <c r="CU20" s="281"/>
      <c r="CV20" s="281"/>
      <c r="CW20" s="281"/>
      <c r="CX20" s="281"/>
      <c r="CY20" s="281"/>
      <c r="CZ20" s="281"/>
      <c r="DA20" s="281"/>
      <c r="DB20" s="281"/>
      <c r="DC20" s="281"/>
      <c r="DD20" s="281"/>
      <c r="DE20" s="281"/>
      <c r="DF20" s="281"/>
      <c r="DG20" s="281"/>
      <c r="DH20" s="281"/>
      <c r="DI20" s="281"/>
      <c r="DJ20" s="281"/>
      <c r="DK20" s="281"/>
      <c r="DL20" s="281"/>
      <c r="DM20" s="281"/>
      <c r="DN20" s="281"/>
      <c r="DO20" s="281"/>
      <c r="DP20" s="281"/>
      <c r="DQ20" s="281"/>
      <c r="DR20" s="281"/>
      <c r="DS20" s="281"/>
      <c r="DT20" s="281"/>
      <c r="DU20" s="281"/>
      <c r="DV20" s="281"/>
      <c r="DW20" s="281"/>
      <c r="DX20" s="281"/>
      <c r="DY20" s="281"/>
      <c r="DZ20" s="281"/>
      <c r="EA20" s="281"/>
      <c r="EB20" s="281"/>
      <c r="EC20" s="281"/>
      <c r="ED20" s="281"/>
      <c r="EE20" s="281"/>
      <c r="EF20" s="281"/>
      <c r="EG20" s="281"/>
      <c r="EH20" s="281"/>
      <c r="EI20" s="281"/>
      <c r="EJ20" s="281"/>
      <c r="EK20" s="281"/>
      <c r="EL20" s="281"/>
      <c r="EM20" s="281"/>
      <c r="EN20" s="281"/>
      <c r="EO20" s="281"/>
      <c r="EP20" s="281"/>
      <c r="EQ20" s="281"/>
      <c r="ER20" s="281"/>
      <c r="ES20" s="281"/>
      <c r="ET20" s="281"/>
      <c r="EU20" s="281"/>
      <c r="EV20" s="281"/>
      <c r="EW20" s="281"/>
      <c r="EX20" s="281"/>
      <c r="EY20" s="281"/>
      <c r="EZ20" s="281"/>
      <c r="FA20" s="281"/>
      <c r="FB20" s="281"/>
      <c r="FC20" s="281"/>
      <c r="FD20" s="281"/>
      <c r="FE20" s="281"/>
      <c r="FF20" s="281"/>
      <c r="FG20" s="281"/>
      <c r="FH20" s="281"/>
      <c r="FI20" s="281"/>
      <c r="FJ20" s="281"/>
      <c r="FK20" s="281"/>
      <c r="FL20" s="281"/>
      <c r="FM20" s="281"/>
      <c r="FN20" s="281"/>
      <c r="FO20" s="281"/>
      <c r="FP20" s="281"/>
      <c r="FQ20" s="281"/>
      <c r="FR20" s="281"/>
      <c r="FS20" s="281"/>
      <c r="FT20" s="281"/>
      <c r="FU20" s="281"/>
      <c r="FV20" s="281"/>
      <c r="FW20" s="281"/>
      <c r="FX20" s="281"/>
      <c r="FY20" s="281"/>
      <c r="FZ20" s="281"/>
      <c r="GA20" s="281"/>
      <c r="GB20" s="281"/>
      <c r="GC20" s="281"/>
      <c r="GD20" s="281"/>
      <c r="GE20" s="281"/>
      <c r="GF20" s="281"/>
      <c r="GG20" s="281"/>
      <c r="GH20" s="281"/>
      <c r="GI20" s="281"/>
      <c r="GJ20" s="281"/>
      <c r="GK20" s="281"/>
      <c r="GL20" s="281"/>
      <c r="GM20" s="281"/>
      <c r="GN20" s="281"/>
      <c r="GO20" s="281"/>
      <c r="GP20" s="281"/>
      <c r="GQ20" s="281"/>
      <c r="GR20" s="281"/>
      <c r="GS20" s="281"/>
      <c r="GT20" s="281"/>
      <c r="GU20" s="281"/>
      <c r="GV20" s="281"/>
      <c r="GW20" s="281"/>
      <c r="GX20" s="281"/>
      <c r="GY20" s="281"/>
      <c r="GZ20" s="281"/>
      <c r="HA20" s="281"/>
      <c r="HB20" s="281"/>
      <c r="HC20" s="281"/>
      <c r="HD20" s="281"/>
      <c r="HE20" s="281"/>
      <c r="HF20" s="281"/>
      <c r="HG20" s="281"/>
      <c r="HH20" s="281"/>
      <c r="HI20" s="281"/>
      <c r="HJ20" s="281"/>
      <c r="HK20" s="281"/>
      <c r="HL20" s="281"/>
      <c r="HM20" s="281"/>
      <c r="HN20" s="281"/>
      <c r="HO20" s="281"/>
      <c r="HP20" s="281"/>
      <c r="HQ20" s="281"/>
      <c r="HR20" s="281"/>
      <c r="HS20" s="281"/>
      <c r="HT20" s="281"/>
      <c r="HU20" s="281"/>
      <c r="HV20" s="281"/>
      <c r="HW20" s="281"/>
      <c r="HX20" s="281"/>
      <c r="HY20" s="281"/>
      <c r="HZ20" s="281"/>
      <c r="IA20" s="281"/>
      <c r="IB20" s="281"/>
      <c r="IC20" s="281"/>
      <c r="ID20" s="281"/>
      <c r="IE20" s="281"/>
      <c r="IF20" s="281"/>
      <c r="IG20" s="281"/>
      <c r="IH20" s="281"/>
      <c r="II20" s="281"/>
      <c r="IJ20" s="281"/>
      <c r="IK20" s="281"/>
      <c r="IL20" s="281"/>
      <c r="IM20" s="281"/>
      <c r="IN20" s="281"/>
      <c r="IO20" s="281"/>
      <c r="IP20" s="281"/>
      <c r="IQ20" s="281"/>
      <c r="IR20" s="281"/>
    </row>
    <row r="21" spans="1:252" ht="18" customHeight="1">
      <c r="A21" s="281"/>
      <c r="B21" s="572" t="s">
        <v>56</v>
      </c>
      <c r="C21" s="573" t="s">
        <v>37</v>
      </c>
      <c r="D21" s="574"/>
      <c r="E21" s="575">
        <v>5.4813362612535646E-5</v>
      </c>
      <c r="F21" s="575">
        <v>9.9923784833367727E-5</v>
      </c>
      <c r="G21" s="575">
        <v>7.3639890336077072E-5</v>
      </c>
      <c r="H21" s="575">
        <v>7.0042076438552392E-5</v>
      </c>
      <c r="I21" s="575">
        <v>8.3167366851377467E-5</v>
      </c>
      <c r="J21" s="575">
        <v>9.956934840731684E-5</v>
      </c>
      <c r="K21" s="575">
        <v>4.1891010179648847E-5</v>
      </c>
      <c r="L21" s="575">
        <v>7.2172167549699768E-5</v>
      </c>
      <c r="M21" s="575">
        <v>9.4145239480356295E-5</v>
      </c>
      <c r="N21" s="575">
        <v>4.9593264204911283E-5</v>
      </c>
      <c r="O21" s="575">
        <v>1.3640065076835504E-4</v>
      </c>
      <c r="P21" s="575">
        <v>8.5253315116379908E-4</v>
      </c>
      <c r="Q21" s="575">
        <v>3.4790243710716554E-3</v>
      </c>
      <c r="R21" s="575">
        <v>2.3701866783596682E-3</v>
      </c>
      <c r="S21" s="575">
        <v>2.6731563455080189E-2</v>
      </c>
      <c r="T21" s="575">
        <v>1.05692538938185</v>
      </c>
      <c r="U21" s="575">
        <v>3.6296619844844613E-2</v>
      </c>
      <c r="V21" s="575">
        <v>6.4585614229866598E-2</v>
      </c>
      <c r="W21" s="575">
        <v>4.8019283042612104E-3</v>
      </c>
      <c r="X21" s="575">
        <v>3.0541925236919256E-3</v>
      </c>
      <c r="Y21" s="575">
        <v>2.3750060652115993E-4</v>
      </c>
      <c r="Z21" s="575">
        <v>1.0357535196631549E-4</v>
      </c>
      <c r="AA21" s="575">
        <v>1.7744844280523139E-4</v>
      </c>
      <c r="AB21" s="575">
        <v>1.1598922098104701E-4</v>
      </c>
      <c r="AC21" s="575">
        <v>1.5193762558711975E-4</v>
      </c>
      <c r="AD21" s="575">
        <v>2.0358168971201099E-4</v>
      </c>
      <c r="AE21" s="575">
        <v>4.9379495932765546E-5</v>
      </c>
      <c r="AF21" s="575">
        <v>2.0315273807592528E-4</v>
      </c>
      <c r="AG21" s="576">
        <v>3.4446981655206671E-4</v>
      </c>
      <c r="AH21" s="576">
        <v>7.0640580676992486E-4</v>
      </c>
      <c r="AI21" s="576">
        <v>3.4203908978455456E-4</v>
      </c>
      <c r="AJ21" s="576">
        <v>1.0180128033401025E-4</v>
      </c>
      <c r="AK21" s="576">
        <v>1.9770625602213006E-4</v>
      </c>
      <c r="AL21" s="576">
        <v>2.2784163389355065E-3</v>
      </c>
      <c r="AM21" s="576">
        <v>8.8469768941208595E-5</v>
      </c>
      <c r="AN21" s="576">
        <v>7.1685084834005354E-3</v>
      </c>
      <c r="AO21" s="577">
        <v>-3.4974872106905623E-4</v>
      </c>
      <c r="AP21" s="434"/>
      <c r="AQ21" s="474">
        <v>1.2120930433931043</v>
      </c>
      <c r="AR21" s="208"/>
      <c r="AS21" s="230">
        <v>0.985835837711876</v>
      </c>
      <c r="AT21" s="281"/>
      <c r="AU21" s="281"/>
      <c r="AV21" s="281"/>
      <c r="AW21" s="325" t="s">
        <v>1711</v>
      </c>
      <c r="AX21" s="326">
        <v>0.985835837711876</v>
      </c>
      <c r="AY21" s="326">
        <v>0.98705549893690869</v>
      </c>
      <c r="AZ21" s="281"/>
      <c r="BA21" s="281"/>
      <c r="BB21" s="281"/>
      <c r="BC21" s="281"/>
      <c r="BD21" s="281"/>
      <c r="BE21" s="281"/>
      <c r="BF21" s="281"/>
      <c r="BG21" s="281"/>
      <c r="BH21" s="281"/>
      <c r="BI21" s="281"/>
      <c r="BJ21" s="281"/>
      <c r="BK21" s="281"/>
      <c r="BL21" s="281"/>
      <c r="BM21" s="281"/>
      <c r="BN21" s="281"/>
      <c r="BO21" s="281"/>
      <c r="BP21" s="281"/>
      <c r="BQ21" s="281"/>
      <c r="BR21" s="281"/>
      <c r="BS21" s="281"/>
      <c r="BT21" s="281"/>
      <c r="BU21" s="281"/>
      <c r="BV21" s="281"/>
      <c r="BW21" s="281"/>
      <c r="BX21" s="281"/>
      <c r="BY21" s="281"/>
      <c r="BZ21" s="281"/>
      <c r="CA21" s="281"/>
      <c r="CB21" s="281"/>
      <c r="CC21" s="281"/>
      <c r="CD21" s="281"/>
      <c r="CE21" s="281"/>
      <c r="CF21" s="281"/>
      <c r="CG21" s="281"/>
      <c r="CH21" s="281"/>
      <c r="CI21" s="281"/>
      <c r="CJ21" s="281"/>
      <c r="CK21" s="281"/>
      <c r="CL21" s="281"/>
      <c r="CM21" s="281"/>
      <c r="CN21" s="281"/>
      <c r="CO21" s="281"/>
      <c r="CP21" s="281"/>
      <c r="CQ21" s="281"/>
      <c r="CR21" s="281"/>
      <c r="CS21" s="281"/>
      <c r="CT21" s="281"/>
      <c r="CU21" s="281"/>
      <c r="CV21" s="281"/>
      <c r="CW21" s="281"/>
      <c r="CX21" s="281"/>
      <c r="CY21" s="281"/>
      <c r="CZ21" s="281"/>
      <c r="DA21" s="281"/>
      <c r="DB21" s="281"/>
      <c r="DC21" s="281"/>
      <c r="DD21" s="281"/>
      <c r="DE21" s="281"/>
      <c r="DF21" s="281"/>
      <c r="DG21" s="281"/>
      <c r="DH21" s="281"/>
      <c r="DI21" s="281"/>
      <c r="DJ21" s="281"/>
      <c r="DK21" s="281"/>
      <c r="DL21" s="281"/>
      <c r="DM21" s="281"/>
      <c r="DN21" s="281"/>
      <c r="DO21" s="281"/>
      <c r="DP21" s="281"/>
      <c r="DQ21" s="281"/>
      <c r="DR21" s="281"/>
      <c r="DS21" s="281"/>
      <c r="DT21" s="281"/>
      <c r="DU21" s="281"/>
      <c r="DV21" s="281"/>
      <c r="DW21" s="281"/>
      <c r="DX21" s="281"/>
      <c r="DY21" s="281"/>
      <c r="DZ21" s="281"/>
      <c r="EA21" s="281"/>
      <c r="EB21" s="281"/>
      <c r="EC21" s="281"/>
      <c r="ED21" s="281"/>
      <c r="EE21" s="281"/>
      <c r="EF21" s="281"/>
      <c r="EG21" s="281"/>
      <c r="EH21" s="281"/>
      <c r="EI21" s="281"/>
      <c r="EJ21" s="281"/>
      <c r="EK21" s="281"/>
      <c r="EL21" s="281"/>
      <c r="EM21" s="281"/>
      <c r="EN21" s="281"/>
      <c r="EO21" s="281"/>
      <c r="EP21" s="281"/>
      <c r="EQ21" s="281"/>
      <c r="ER21" s="281"/>
      <c r="ES21" s="281"/>
      <c r="ET21" s="281"/>
      <c r="EU21" s="281"/>
      <c r="EV21" s="281"/>
      <c r="EW21" s="281"/>
      <c r="EX21" s="281"/>
      <c r="EY21" s="281"/>
      <c r="EZ21" s="281"/>
      <c r="FA21" s="281"/>
      <c r="FB21" s="281"/>
      <c r="FC21" s="281"/>
      <c r="FD21" s="281"/>
      <c r="FE21" s="281"/>
      <c r="FF21" s="281"/>
      <c r="FG21" s="281"/>
      <c r="FH21" s="281"/>
      <c r="FI21" s="281"/>
      <c r="FJ21" s="281"/>
      <c r="FK21" s="281"/>
      <c r="FL21" s="281"/>
      <c r="FM21" s="281"/>
      <c r="FN21" s="281"/>
      <c r="FO21" s="281"/>
      <c r="FP21" s="281"/>
      <c r="FQ21" s="281"/>
      <c r="FR21" s="281"/>
      <c r="FS21" s="281"/>
      <c r="FT21" s="281"/>
      <c r="FU21" s="281"/>
      <c r="FV21" s="281"/>
      <c r="FW21" s="281"/>
      <c r="FX21" s="281"/>
      <c r="FY21" s="281"/>
      <c r="FZ21" s="281"/>
      <c r="GA21" s="281"/>
      <c r="GB21" s="281"/>
      <c r="GC21" s="281"/>
      <c r="GD21" s="281"/>
      <c r="GE21" s="281"/>
      <c r="GF21" s="281"/>
      <c r="GG21" s="281"/>
      <c r="GH21" s="281"/>
      <c r="GI21" s="281"/>
      <c r="GJ21" s="281"/>
      <c r="GK21" s="281"/>
      <c r="GL21" s="281"/>
      <c r="GM21" s="281"/>
      <c r="GN21" s="281"/>
      <c r="GO21" s="281"/>
      <c r="GP21" s="281"/>
      <c r="GQ21" s="281"/>
      <c r="GR21" s="281"/>
      <c r="GS21" s="281"/>
      <c r="GT21" s="281"/>
      <c r="GU21" s="281"/>
      <c r="GV21" s="281"/>
      <c r="GW21" s="281"/>
      <c r="GX21" s="281"/>
      <c r="GY21" s="281"/>
      <c r="GZ21" s="281"/>
      <c r="HA21" s="281"/>
      <c r="HB21" s="281"/>
      <c r="HC21" s="281"/>
      <c r="HD21" s="281"/>
      <c r="HE21" s="281"/>
      <c r="HF21" s="281"/>
      <c r="HG21" s="281"/>
      <c r="HH21" s="281"/>
      <c r="HI21" s="281"/>
      <c r="HJ21" s="281"/>
      <c r="HK21" s="281"/>
      <c r="HL21" s="281"/>
      <c r="HM21" s="281"/>
      <c r="HN21" s="281"/>
      <c r="HO21" s="281"/>
      <c r="HP21" s="281"/>
      <c r="HQ21" s="281"/>
      <c r="HR21" s="281"/>
      <c r="HS21" s="281"/>
      <c r="HT21" s="281"/>
      <c r="HU21" s="281"/>
      <c r="HV21" s="281"/>
      <c r="HW21" s="281"/>
      <c r="HX21" s="281"/>
      <c r="HY21" s="281"/>
      <c r="HZ21" s="281"/>
      <c r="IA21" s="281"/>
      <c r="IB21" s="281"/>
      <c r="IC21" s="281"/>
      <c r="ID21" s="281"/>
      <c r="IE21" s="281"/>
      <c r="IF21" s="281"/>
      <c r="IG21" s="281"/>
      <c r="IH21" s="281"/>
      <c r="II21" s="281"/>
      <c r="IJ21" s="281"/>
      <c r="IK21" s="281"/>
      <c r="IL21" s="281"/>
      <c r="IM21" s="281"/>
      <c r="IN21" s="281"/>
      <c r="IO21" s="281"/>
      <c r="IP21" s="281"/>
      <c r="IQ21" s="281"/>
      <c r="IR21" s="281"/>
    </row>
    <row r="22" spans="1:252" ht="18" customHeight="1">
      <c r="A22" s="281"/>
      <c r="B22" s="572" t="s">
        <v>57</v>
      </c>
      <c r="C22" s="573" t="s">
        <v>26</v>
      </c>
      <c r="D22" s="574"/>
      <c r="E22" s="575">
        <v>5.8185782201515696E-5</v>
      </c>
      <c r="F22" s="575">
        <v>6.1797109642460548E-5</v>
      </c>
      <c r="G22" s="575">
        <v>3.7587933814754422E-5</v>
      </c>
      <c r="H22" s="575">
        <v>3.2654732322110006E-5</v>
      </c>
      <c r="I22" s="575">
        <v>8.4322764981228777E-5</v>
      </c>
      <c r="J22" s="575">
        <v>4.8378502170430391E-5</v>
      </c>
      <c r="K22" s="575">
        <v>2.0173966928393027E-5</v>
      </c>
      <c r="L22" s="575">
        <v>4.7748628434060335E-5</v>
      </c>
      <c r="M22" s="575">
        <v>6.3213442095894079E-5</v>
      </c>
      <c r="N22" s="575">
        <v>3.0711996282627562E-5</v>
      </c>
      <c r="O22" s="575">
        <v>3.5055509682008982E-5</v>
      </c>
      <c r="P22" s="575">
        <v>1.1201892599594642E-4</v>
      </c>
      <c r="Q22" s="575">
        <v>6.6265191932634382E-3</v>
      </c>
      <c r="R22" s="575">
        <v>4.1345824569615202E-3</v>
      </c>
      <c r="S22" s="575">
        <v>2.6539797487643677E-3</v>
      </c>
      <c r="T22" s="575">
        <v>2.7319305975824514E-3</v>
      </c>
      <c r="U22" s="575">
        <v>1.0158838566723098</v>
      </c>
      <c r="V22" s="575">
        <v>1.9242439059101533E-3</v>
      </c>
      <c r="W22" s="575">
        <v>6.0276789716679135E-3</v>
      </c>
      <c r="X22" s="575">
        <v>3.5912684216024055E-4</v>
      </c>
      <c r="Y22" s="575">
        <v>1.1813008052117466E-3</v>
      </c>
      <c r="Z22" s="575">
        <v>6.2491870947274772E-5</v>
      </c>
      <c r="AA22" s="575">
        <v>1.375850339056612E-4</v>
      </c>
      <c r="AB22" s="575">
        <v>5.5425027171540393E-5</v>
      </c>
      <c r="AC22" s="575">
        <v>9.8946002682439812E-5</v>
      </c>
      <c r="AD22" s="575">
        <v>8.0871000375650268E-5</v>
      </c>
      <c r="AE22" s="575">
        <v>3.3822667519450111E-5</v>
      </c>
      <c r="AF22" s="575">
        <v>1.5111094387745971E-4</v>
      </c>
      <c r="AG22" s="576">
        <v>1.1030599048057098E-4</v>
      </c>
      <c r="AH22" s="576">
        <v>4.0499860664353879E-4</v>
      </c>
      <c r="AI22" s="576">
        <v>1.5754113071996507E-4</v>
      </c>
      <c r="AJ22" s="576">
        <v>5.2621787386447645E-5</v>
      </c>
      <c r="AK22" s="576">
        <v>6.5138160220672083E-5</v>
      </c>
      <c r="AL22" s="576">
        <v>1.1105235457703267E-3</v>
      </c>
      <c r="AM22" s="576">
        <v>6.1968922183064449E-5</v>
      </c>
      <c r="AN22" s="576">
        <v>6.0649599970251935E-5</v>
      </c>
      <c r="AO22" s="577">
        <v>3.3513638549219257E-4</v>
      </c>
      <c r="AP22" s="434"/>
      <c r="AQ22" s="474">
        <v>1.0451342051637293</v>
      </c>
      <c r="AR22" s="208"/>
      <c r="AS22" s="230">
        <v>0.85004262691306065</v>
      </c>
      <c r="AT22" s="281"/>
      <c r="AU22" s="281"/>
      <c r="AV22" s="281"/>
      <c r="AW22" s="325" t="s">
        <v>1712</v>
      </c>
      <c r="AX22" s="326">
        <v>0.85004262691306065</v>
      </c>
      <c r="AY22" s="326">
        <v>0.97067357666919674</v>
      </c>
      <c r="AZ22" s="281"/>
      <c r="BA22" s="281"/>
      <c r="BB22" s="281"/>
      <c r="BC22" s="281"/>
      <c r="BD22" s="281"/>
      <c r="BE22" s="281"/>
      <c r="BF22" s="281"/>
      <c r="BG22" s="281"/>
      <c r="BH22" s="281"/>
      <c r="BI22" s="281"/>
      <c r="BJ22" s="281"/>
      <c r="BK22" s="281"/>
      <c r="BL22" s="281"/>
      <c r="BM22" s="281"/>
      <c r="BN22" s="281"/>
      <c r="BO22" s="281"/>
      <c r="BP22" s="281"/>
      <c r="BQ22" s="281"/>
      <c r="BR22" s="281"/>
      <c r="BS22" s="281"/>
      <c r="BT22" s="281"/>
      <c r="BU22" s="281"/>
      <c r="BV22" s="281"/>
      <c r="BW22" s="281"/>
      <c r="BX22" s="281"/>
      <c r="BY22" s="281"/>
      <c r="BZ22" s="281"/>
      <c r="CA22" s="281"/>
      <c r="CB22" s="281"/>
      <c r="CC22" s="281"/>
      <c r="CD22" s="281"/>
      <c r="CE22" s="281"/>
      <c r="CF22" s="281"/>
      <c r="CG22" s="281"/>
      <c r="CH22" s="281"/>
      <c r="CI22" s="281"/>
      <c r="CJ22" s="281"/>
      <c r="CK22" s="281"/>
      <c r="CL22" s="281"/>
      <c r="CM22" s="281"/>
      <c r="CN22" s="281"/>
      <c r="CO22" s="281"/>
      <c r="CP22" s="281"/>
      <c r="CQ22" s="281"/>
      <c r="CR22" s="281"/>
      <c r="CS22" s="281"/>
      <c r="CT22" s="281"/>
      <c r="CU22" s="281"/>
      <c r="CV22" s="281"/>
      <c r="CW22" s="281"/>
      <c r="CX22" s="281"/>
      <c r="CY22" s="281"/>
      <c r="CZ22" s="281"/>
      <c r="DA22" s="281"/>
      <c r="DB22" s="281"/>
      <c r="DC22" s="281"/>
      <c r="DD22" s="281"/>
      <c r="DE22" s="281"/>
      <c r="DF22" s="281"/>
      <c r="DG22" s="281"/>
      <c r="DH22" s="281"/>
      <c r="DI22" s="281"/>
      <c r="DJ22" s="281"/>
      <c r="DK22" s="281"/>
      <c r="DL22" s="281"/>
      <c r="DM22" s="281"/>
      <c r="DN22" s="281"/>
      <c r="DO22" s="281"/>
      <c r="DP22" s="281"/>
      <c r="DQ22" s="281"/>
      <c r="DR22" s="281"/>
      <c r="DS22" s="281"/>
      <c r="DT22" s="281"/>
      <c r="DU22" s="281"/>
      <c r="DV22" s="281"/>
      <c r="DW22" s="281"/>
      <c r="DX22" s="281"/>
      <c r="DY22" s="281"/>
      <c r="DZ22" s="281"/>
      <c r="EA22" s="281"/>
      <c r="EB22" s="281"/>
      <c r="EC22" s="281"/>
      <c r="ED22" s="281"/>
      <c r="EE22" s="281"/>
      <c r="EF22" s="281"/>
      <c r="EG22" s="281"/>
      <c r="EH22" s="281"/>
      <c r="EI22" s="281"/>
      <c r="EJ22" s="281"/>
      <c r="EK22" s="281"/>
      <c r="EL22" s="281"/>
      <c r="EM22" s="281"/>
      <c r="EN22" s="281"/>
      <c r="EO22" s="281"/>
      <c r="EP22" s="281"/>
      <c r="EQ22" s="281"/>
      <c r="ER22" s="281"/>
      <c r="ES22" s="281"/>
      <c r="ET22" s="281"/>
      <c r="EU22" s="281"/>
      <c r="EV22" s="281"/>
      <c r="EW22" s="281"/>
      <c r="EX22" s="281"/>
      <c r="EY22" s="281"/>
      <c r="EZ22" s="281"/>
      <c r="FA22" s="281"/>
      <c r="FB22" s="281"/>
      <c r="FC22" s="281"/>
      <c r="FD22" s="281"/>
      <c r="FE22" s="281"/>
      <c r="FF22" s="281"/>
      <c r="FG22" s="281"/>
      <c r="FH22" s="281"/>
      <c r="FI22" s="281"/>
      <c r="FJ22" s="281"/>
      <c r="FK22" s="281"/>
      <c r="FL22" s="281"/>
      <c r="FM22" s="281"/>
      <c r="FN22" s="281"/>
      <c r="FO22" s="281"/>
      <c r="FP22" s="281"/>
      <c r="FQ22" s="281"/>
      <c r="FR22" s="281"/>
      <c r="FS22" s="281"/>
      <c r="FT22" s="281"/>
      <c r="FU22" s="281"/>
      <c r="FV22" s="281"/>
      <c r="FW22" s="281"/>
      <c r="FX22" s="281"/>
      <c r="FY22" s="281"/>
      <c r="FZ22" s="281"/>
      <c r="GA22" s="281"/>
      <c r="GB22" s="281"/>
      <c r="GC22" s="281"/>
      <c r="GD22" s="281"/>
      <c r="GE22" s="281"/>
      <c r="GF22" s="281"/>
      <c r="GG22" s="281"/>
      <c r="GH22" s="281"/>
      <c r="GI22" s="281"/>
      <c r="GJ22" s="281"/>
      <c r="GK22" s="281"/>
      <c r="GL22" s="281"/>
      <c r="GM22" s="281"/>
      <c r="GN22" s="281"/>
      <c r="GO22" s="281"/>
      <c r="GP22" s="281"/>
      <c r="GQ22" s="281"/>
      <c r="GR22" s="281"/>
      <c r="GS22" s="281"/>
      <c r="GT22" s="281"/>
      <c r="GU22" s="281"/>
      <c r="GV22" s="281"/>
      <c r="GW22" s="281"/>
      <c r="GX22" s="281"/>
      <c r="GY22" s="281"/>
      <c r="GZ22" s="281"/>
      <c r="HA22" s="281"/>
      <c r="HB22" s="281"/>
      <c r="HC22" s="281"/>
      <c r="HD22" s="281"/>
      <c r="HE22" s="281"/>
      <c r="HF22" s="281"/>
      <c r="HG22" s="281"/>
      <c r="HH22" s="281"/>
      <c r="HI22" s="281"/>
      <c r="HJ22" s="281"/>
      <c r="HK22" s="281"/>
      <c r="HL22" s="281"/>
      <c r="HM22" s="281"/>
      <c r="HN22" s="281"/>
      <c r="HO22" s="281"/>
      <c r="HP22" s="281"/>
      <c r="HQ22" s="281"/>
      <c r="HR22" s="281"/>
      <c r="HS22" s="281"/>
      <c r="HT22" s="281"/>
      <c r="HU22" s="281"/>
      <c r="HV22" s="281"/>
      <c r="HW22" s="281"/>
      <c r="HX22" s="281"/>
      <c r="HY22" s="281"/>
      <c r="HZ22" s="281"/>
      <c r="IA22" s="281"/>
      <c r="IB22" s="281"/>
      <c r="IC22" s="281"/>
      <c r="ID22" s="281"/>
      <c r="IE22" s="281"/>
      <c r="IF22" s="281"/>
      <c r="IG22" s="281"/>
      <c r="IH22" s="281"/>
      <c r="II22" s="281"/>
      <c r="IJ22" s="281"/>
      <c r="IK22" s="281"/>
      <c r="IL22" s="281"/>
      <c r="IM22" s="281"/>
      <c r="IN22" s="281"/>
      <c r="IO22" s="281"/>
      <c r="IP22" s="281"/>
      <c r="IQ22" s="281"/>
      <c r="IR22" s="281"/>
    </row>
    <row r="23" spans="1:252" ht="18" customHeight="1">
      <c r="A23" s="281"/>
      <c r="B23" s="572" t="s">
        <v>59</v>
      </c>
      <c r="C23" s="573" t="s">
        <v>36</v>
      </c>
      <c r="D23" s="574"/>
      <c r="E23" s="575">
        <v>2.0010515861489753E-7</v>
      </c>
      <c r="F23" s="575">
        <v>2.7347954882576621E-7</v>
      </c>
      <c r="G23" s="575">
        <v>2.3744664856435107E-7</v>
      </c>
      <c r="H23" s="575">
        <v>1.7539874820737564E-7</v>
      </c>
      <c r="I23" s="575">
        <v>2.0988298235916774E-7</v>
      </c>
      <c r="J23" s="575">
        <v>4.4151435053565055E-7</v>
      </c>
      <c r="K23" s="575">
        <v>9.5443762885611964E-8</v>
      </c>
      <c r="L23" s="575">
        <v>2.0654606234296194E-7</v>
      </c>
      <c r="M23" s="575">
        <v>2.7881945589899909E-7</v>
      </c>
      <c r="N23" s="575">
        <v>1.6254413944565374E-7</v>
      </c>
      <c r="O23" s="575">
        <v>1.4112647393695996E-7</v>
      </c>
      <c r="P23" s="575">
        <v>2.2987017378764278E-7</v>
      </c>
      <c r="Q23" s="575">
        <v>9.1220542268172875E-7</v>
      </c>
      <c r="R23" s="575">
        <v>1.1342276280876736E-6</v>
      </c>
      <c r="S23" s="575">
        <v>2.9139036295409194E-7</v>
      </c>
      <c r="T23" s="575">
        <v>3.692496664582605E-7</v>
      </c>
      <c r="U23" s="575">
        <v>2.9850737288185774E-7</v>
      </c>
      <c r="V23" s="575">
        <v>1.0001030356404677</v>
      </c>
      <c r="W23" s="575">
        <v>1.2077071967726992E-6</v>
      </c>
      <c r="X23" s="575">
        <v>4.1863321005426234E-7</v>
      </c>
      <c r="Y23" s="575">
        <v>4.7801348627541285E-6</v>
      </c>
      <c r="Z23" s="575">
        <v>3.1424070214811011E-7</v>
      </c>
      <c r="AA23" s="575">
        <v>4.8911058163796484E-7</v>
      </c>
      <c r="AB23" s="575">
        <v>3.0737852575457309E-7</v>
      </c>
      <c r="AC23" s="575">
        <v>1.1854454616570968E-6</v>
      </c>
      <c r="AD23" s="575">
        <v>7.8082837964393926E-7</v>
      </c>
      <c r="AE23" s="575">
        <v>3.4925827258247149E-7</v>
      </c>
      <c r="AF23" s="575">
        <v>6.7146617919672412E-7</v>
      </c>
      <c r="AG23" s="576">
        <v>8.7746011778023331E-7</v>
      </c>
      <c r="AH23" s="576">
        <v>6.2184311391239201E-6</v>
      </c>
      <c r="AI23" s="576">
        <v>5.5457824278459191E-7</v>
      </c>
      <c r="AJ23" s="576">
        <v>3.0424270113640336E-7</v>
      </c>
      <c r="AK23" s="576">
        <v>5.1346082526829178E-7</v>
      </c>
      <c r="AL23" s="576">
        <v>4.3319420857690772E-6</v>
      </c>
      <c r="AM23" s="576">
        <v>6.1099377956543329E-7</v>
      </c>
      <c r="AN23" s="576">
        <v>2.6241354084421398E-7</v>
      </c>
      <c r="AO23" s="577">
        <v>1.8436796516676733E-6</v>
      </c>
      <c r="AP23" s="434"/>
      <c r="AQ23" s="474">
        <v>1.0001347148038819</v>
      </c>
      <c r="AR23" s="208"/>
      <c r="AS23" s="230">
        <v>0.81344303539051432</v>
      </c>
      <c r="AT23" s="281"/>
      <c r="AU23" s="281"/>
      <c r="AV23" s="281"/>
      <c r="AW23" s="325" t="s">
        <v>1713</v>
      </c>
      <c r="AX23" s="326">
        <v>0.81344303539051432</v>
      </c>
      <c r="AY23" s="326">
        <v>0.97997044397268618</v>
      </c>
      <c r="AZ23" s="281"/>
      <c r="BA23" s="281"/>
      <c r="BB23" s="281"/>
      <c r="BC23" s="281"/>
      <c r="BD23" s="281"/>
      <c r="BE23" s="281"/>
      <c r="BF23" s="281"/>
      <c r="BG23" s="281"/>
      <c r="BH23" s="281"/>
      <c r="BI23" s="281"/>
      <c r="BJ23" s="281"/>
      <c r="BK23" s="281"/>
      <c r="BL23" s="281"/>
      <c r="BM23" s="281"/>
      <c r="BN23" s="281"/>
      <c r="BO23" s="281"/>
      <c r="BP23" s="281"/>
      <c r="BQ23" s="281"/>
      <c r="BR23" s="281"/>
      <c r="BS23" s="281"/>
      <c r="BT23" s="281"/>
      <c r="BU23" s="281"/>
      <c r="BV23" s="281"/>
      <c r="BW23" s="281"/>
      <c r="BX23" s="281"/>
      <c r="BY23" s="281"/>
      <c r="BZ23" s="281"/>
      <c r="CA23" s="281"/>
      <c r="CB23" s="281"/>
      <c r="CC23" s="281"/>
      <c r="CD23" s="281"/>
      <c r="CE23" s="281"/>
      <c r="CF23" s="281"/>
      <c r="CG23" s="281"/>
      <c r="CH23" s="281"/>
      <c r="CI23" s="281"/>
      <c r="CJ23" s="281"/>
      <c r="CK23" s="281"/>
      <c r="CL23" s="281"/>
      <c r="CM23" s="281"/>
      <c r="CN23" s="281"/>
      <c r="CO23" s="281"/>
      <c r="CP23" s="281"/>
      <c r="CQ23" s="281"/>
      <c r="CR23" s="281"/>
      <c r="CS23" s="281"/>
      <c r="CT23" s="281"/>
      <c r="CU23" s="281"/>
      <c r="CV23" s="281"/>
      <c r="CW23" s="281"/>
      <c r="CX23" s="281"/>
      <c r="CY23" s="281"/>
      <c r="CZ23" s="281"/>
      <c r="DA23" s="281"/>
      <c r="DB23" s="281"/>
      <c r="DC23" s="281"/>
      <c r="DD23" s="281"/>
      <c r="DE23" s="281"/>
      <c r="DF23" s="281"/>
      <c r="DG23" s="281"/>
      <c r="DH23" s="281"/>
      <c r="DI23" s="281"/>
      <c r="DJ23" s="281"/>
      <c r="DK23" s="281"/>
      <c r="DL23" s="281"/>
      <c r="DM23" s="281"/>
      <c r="DN23" s="281"/>
      <c r="DO23" s="281"/>
      <c r="DP23" s="281"/>
      <c r="DQ23" s="281"/>
      <c r="DR23" s="281"/>
      <c r="DS23" s="281"/>
      <c r="DT23" s="281"/>
      <c r="DU23" s="281"/>
      <c r="DV23" s="281"/>
      <c r="DW23" s="281"/>
      <c r="DX23" s="281"/>
      <c r="DY23" s="281"/>
      <c r="DZ23" s="281"/>
      <c r="EA23" s="281"/>
      <c r="EB23" s="281"/>
      <c r="EC23" s="281"/>
      <c r="ED23" s="281"/>
      <c r="EE23" s="281"/>
      <c r="EF23" s="281"/>
      <c r="EG23" s="281"/>
      <c r="EH23" s="281"/>
      <c r="EI23" s="281"/>
      <c r="EJ23" s="281"/>
      <c r="EK23" s="281"/>
      <c r="EL23" s="281"/>
      <c r="EM23" s="281"/>
      <c r="EN23" s="281"/>
      <c r="EO23" s="281"/>
      <c r="EP23" s="281"/>
      <c r="EQ23" s="281"/>
      <c r="ER23" s="281"/>
      <c r="ES23" s="281"/>
      <c r="ET23" s="281"/>
      <c r="EU23" s="281"/>
      <c r="EV23" s="281"/>
      <c r="EW23" s="281"/>
      <c r="EX23" s="281"/>
      <c r="EY23" s="281"/>
      <c r="EZ23" s="281"/>
      <c r="FA23" s="281"/>
      <c r="FB23" s="281"/>
      <c r="FC23" s="281"/>
      <c r="FD23" s="281"/>
      <c r="FE23" s="281"/>
      <c r="FF23" s="281"/>
      <c r="FG23" s="281"/>
      <c r="FH23" s="281"/>
      <c r="FI23" s="281"/>
      <c r="FJ23" s="281"/>
      <c r="FK23" s="281"/>
      <c r="FL23" s="281"/>
      <c r="FM23" s="281"/>
      <c r="FN23" s="281"/>
      <c r="FO23" s="281"/>
      <c r="FP23" s="281"/>
      <c r="FQ23" s="281"/>
      <c r="FR23" s="281"/>
      <c r="FS23" s="281"/>
      <c r="FT23" s="281"/>
      <c r="FU23" s="281"/>
      <c r="FV23" s="281"/>
      <c r="FW23" s="281"/>
      <c r="FX23" s="281"/>
      <c r="FY23" s="281"/>
      <c r="FZ23" s="281"/>
      <c r="GA23" s="281"/>
      <c r="GB23" s="281"/>
      <c r="GC23" s="281"/>
      <c r="GD23" s="281"/>
      <c r="GE23" s="281"/>
      <c r="GF23" s="281"/>
      <c r="GG23" s="281"/>
      <c r="GH23" s="281"/>
      <c r="GI23" s="281"/>
      <c r="GJ23" s="281"/>
      <c r="GK23" s="281"/>
      <c r="GL23" s="281"/>
      <c r="GM23" s="281"/>
      <c r="GN23" s="281"/>
      <c r="GO23" s="281"/>
      <c r="GP23" s="281"/>
      <c r="GQ23" s="281"/>
      <c r="GR23" s="281"/>
      <c r="GS23" s="281"/>
      <c r="GT23" s="281"/>
      <c r="GU23" s="281"/>
      <c r="GV23" s="281"/>
      <c r="GW23" s="281"/>
      <c r="GX23" s="281"/>
      <c r="GY23" s="281"/>
      <c r="GZ23" s="281"/>
      <c r="HA23" s="281"/>
      <c r="HB23" s="281"/>
      <c r="HC23" s="281"/>
      <c r="HD23" s="281"/>
      <c r="HE23" s="281"/>
      <c r="HF23" s="281"/>
      <c r="HG23" s="281"/>
      <c r="HH23" s="281"/>
      <c r="HI23" s="281"/>
      <c r="HJ23" s="281"/>
      <c r="HK23" s="281"/>
      <c r="HL23" s="281"/>
      <c r="HM23" s="281"/>
      <c r="HN23" s="281"/>
      <c r="HO23" s="281"/>
      <c r="HP23" s="281"/>
      <c r="HQ23" s="281"/>
      <c r="HR23" s="281"/>
      <c r="HS23" s="281"/>
      <c r="HT23" s="281"/>
      <c r="HU23" s="281"/>
      <c r="HV23" s="281"/>
      <c r="HW23" s="281"/>
      <c r="HX23" s="281"/>
      <c r="HY23" s="281"/>
      <c r="HZ23" s="281"/>
      <c r="IA23" s="281"/>
      <c r="IB23" s="281"/>
      <c r="IC23" s="281"/>
      <c r="ID23" s="281"/>
      <c r="IE23" s="281"/>
      <c r="IF23" s="281"/>
      <c r="IG23" s="281"/>
      <c r="IH23" s="281"/>
      <c r="II23" s="281"/>
      <c r="IJ23" s="281"/>
      <c r="IK23" s="281"/>
      <c r="IL23" s="281"/>
      <c r="IM23" s="281"/>
      <c r="IN23" s="281"/>
      <c r="IO23" s="281"/>
      <c r="IP23" s="281"/>
      <c r="IQ23" s="281"/>
      <c r="IR23" s="281"/>
    </row>
    <row r="24" spans="1:252" ht="18" customHeight="1">
      <c r="A24" s="281"/>
      <c r="B24" s="572" t="s">
        <v>60</v>
      </c>
      <c r="C24" s="573" t="s">
        <v>27</v>
      </c>
      <c r="D24" s="574"/>
      <c r="E24" s="575">
        <v>1.6866432216635925E-3</v>
      </c>
      <c r="F24" s="575">
        <v>8.8080775633407149E-4</v>
      </c>
      <c r="G24" s="575">
        <v>5.534995027428268E-4</v>
      </c>
      <c r="H24" s="575">
        <v>3.4706762096704184E-4</v>
      </c>
      <c r="I24" s="575">
        <v>3.8374496688305766E-4</v>
      </c>
      <c r="J24" s="575">
        <v>5.3643234002572534E-4</v>
      </c>
      <c r="K24" s="575">
        <v>2.3853927435779407E-4</v>
      </c>
      <c r="L24" s="575">
        <v>3.9711665017072659E-4</v>
      </c>
      <c r="M24" s="575">
        <v>5.5516123936567559E-4</v>
      </c>
      <c r="N24" s="575">
        <v>2.9725722389190376E-4</v>
      </c>
      <c r="O24" s="575">
        <v>2.3918964835533568E-4</v>
      </c>
      <c r="P24" s="575">
        <v>3.0169281232230951E-4</v>
      </c>
      <c r="Q24" s="575">
        <v>3.98647424882067E-4</v>
      </c>
      <c r="R24" s="575">
        <v>3.3421410198444405E-4</v>
      </c>
      <c r="S24" s="575">
        <v>3.6403494202224911E-4</v>
      </c>
      <c r="T24" s="575">
        <v>4.1396909204654517E-4</v>
      </c>
      <c r="U24" s="575">
        <v>3.5489172645667642E-4</v>
      </c>
      <c r="V24" s="575">
        <v>3.6370605363825095E-4</v>
      </c>
      <c r="W24" s="575">
        <v>1.1422000593276644</v>
      </c>
      <c r="X24" s="575">
        <v>6.0702976825138062E-4</v>
      </c>
      <c r="Y24" s="575">
        <v>6.9367745406941832E-4</v>
      </c>
      <c r="Z24" s="575">
        <v>5.8376924536406006E-4</v>
      </c>
      <c r="AA24" s="575">
        <v>9.3863159436063665E-4</v>
      </c>
      <c r="AB24" s="575">
        <v>6.2635949347988689E-4</v>
      </c>
      <c r="AC24" s="575">
        <v>8.2230877360613055E-4</v>
      </c>
      <c r="AD24" s="575">
        <v>9.1512407844035655E-4</v>
      </c>
      <c r="AE24" s="575">
        <v>2.5123469759702255E-4</v>
      </c>
      <c r="AF24" s="575">
        <v>3.5982990987302056E-3</v>
      </c>
      <c r="AG24" s="576">
        <v>1.1710358867049366E-3</v>
      </c>
      <c r="AH24" s="576">
        <v>3.0690561733240015E-3</v>
      </c>
      <c r="AI24" s="576">
        <v>6.2761025046740681E-4</v>
      </c>
      <c r="AJ24" s="576">
        <v>4.4779394528280878E-4</v>
      </c>
      <c r="AK24" s="576">
        <v>7.0161969819889942E-4</v>
      </c>
      <c r="AL24" s="576">
        <v>1.3052731674448358E-2</v>
      </c>
      <c r="AM24" s="576">
        <v>4.4778277727486093E-4</v>
      </c>
      <c r="AN24" s="576">
        <v>2.9911303227386814E-4</v>
      </c>
      <c r="AO24" s="577">
        <v>1.3768363629283852E-3</v>
      </c>
      <c r="AP24" s="434"/>
      <c r="AQ24" s="474">
        <v>1.181076688930577</v>
      </c>
      <c r="AR24" s="208"/>
      <c r="AS24" s="230">
        <v>0.96060919859287119</v>
      </c>
      <c r="AT24" s="281"/>
      <c r="AU24" s="281"/>
      <c r="AV24" s="281"/>
      <c r="AW24" s="325" t="s">
        <v>1714</v>
      </c>
      <c r="AX24" s="326">
        <v>0.96060919859287119</v>
      </c>
      <c r="AY24" s="326">
        <v>1.0497124790352836</v>
      </c>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c r="CF24" s="281"/>
      <c r="CG24" s="281"/>
      <c r="CH24" s="281"/>
      <c r="CI24" s="281"/>
      <c r="CJ24" s="281"/>
      <c r="CK24" s="281"/>
      <c r="CL24" s="281"/>
      <c r="CM24" s="281"/>
      <c r="CN24" s="281"/>
      <c r="CO24" s="281"/>
      <c r="CP24" s="281"/>
      <c r="CQ24" s="281"/>
      <c r="CR24" s="281"/>
      <c r="CS24" s="281"/>
      <c r="CT24" s="281"/>
      <c r="CU24" s="281"/>
      <c r="CV24" s="281"/>
      <c r="CW24" s="281"/>
      <c r="CX24" s="281"/>
      <c r="CY24" s="281"/>
      <c r="CZ24" s="281"/>
      <c r="DA24" s="281"/>
      <c r="DB24" s="281"/>
      <c r="DC24" s="281"/>
      <c r="DD24" s="281"/>
      <c r="DE24" s="281"/>
      <c r="DF24" s="281"/>
      <c r="DG24" s="281"/>
      <c r="DH24" s="281"/>
      <c r="DI24" s="281"/>
      <c r="DJ24" s="281"/>
      <c r="DK24" s="281"/>
      <c r="DL24" s="281"/>
      <c r="DM24" s="281"/>
      <c r="DN24" s="281"/>
      <c r="DO24" s="281"/>
      <c r="DP24" s="281"/>
      <c r="DQ24" s="281"/>
      <c r="DR24" s="281"/>
      <c r="DS24" s="281"/>
      <c r="DT24" s="281"/>
      <c r="DU24" s="281"/>
      <c r="DV24" s="281"/>
      <c r="DW24" s="281"/>
      <c r="DX24" s="281"/>
      <c r="DY24" s="281"/>
      <c r="DZ24" s="281"/>
      <c r="EA24" s="281"/>
      <c r="EB24" s="281"/>
      <c r="EC24" s="281"/>
      <c r="ED24" s="281"/>
      <c r="EE24" s="281"/>
      <c r="EF24" s="281"/>
      <c r="EG24" s="281"/>
      <c r="EH24" s="281"/>
      <c r="EI24" s="281"/>
      <c r="EJ24" s="281"/>
      <c r="EK24" s="281"/>
      <c r="EL24" s="281"/>
      <c r="EM24" s="281"/>
      <c r="EN24" s="281"/>
      <c r="EO24" s="281"/>
      <c r="EP24" s="281"/>
      <c r="EQ24" s="281"/>
      <c r="ER24" s="281"/>
      <c r="ES24" s="281"/>
      <c r="ET24" s="281"/>
      <c r="EU24" s="281"/>
      <c r="EV24" s="281"/>
      <c r="EW24" s="281"/>
      <c r="EX24" s="281"/>
      <c r="EY24" s="281"/>
      <c r="EZ24" s="281"/>
      <c r="FA24" s="281"/>
      <c r="FB24" s="281"/>
      <c r="FC24" s="281"/>
      <c r="FD24" s="281"/>
      <c r="FE24" s="281"/>
      <c r="FF24" s="281"/>
      <c r="FG24" s="281"/>
      <c r="FH24" s="281"/>
      <c r="FI24" s="281"/>
      <c r="FJ24" s="281"/>
      <c r="FK24" s="281"/>
      <c r="FL24" s="281"/>
      <c r="FM24" s="281"/>
      <c r="FN24" s="281"/>
      <c r="FO24" s="281"/>
      <c r="FP24" s="281"/>
      <c r="FQ24" s="281"/>
      <c r="FR24" s="281"/>
      <c r="FS24" s="281"/>
      <c r="FT24" s="281"/>
      <c r="FU24" s="281"/>
      <c r="FV24" s="281"/>
      <c r="FW24" s="281"/>
      <c r="FX24" s="281"/>
      <c r="FY24" s="281"/>
      <c r="FZ24" s="281"/>
      <c r="GA24" s="281"/>
      <c r="GB24" s="281"/>
      <c r="GC24" s="281"/>
      <c r="GD24" s="281"/>
      <c r="GE24" s="281"/>
      <c r="GF24" s="281"/>
      <c r="GG24" s="281"/>
      <c r="GH24" s="281"/>
      <c r="GI24" s="281"/>
      <c r="GJ24" s="281"/>
      <c r="GK24" s="281"/>
      <c r="GL24" s="281"/>
      <c r="GM24" s="281"/>
      <c r="GN24" s="281"/>
      <c r="GO24" s="281"/>
      <c r="GP24" s="281"/>
      <c r="GQ24" s="281"/>
      <c r="GR24" s="281"/>
      <c r="GS24" s="281"/>
      <c r="GT24" s="281"/>
      <c r="GU24" s="281"/>
      <c r="GV24" s="281"/>
      <c r="GW24" s="281"/>
      <c r="GX24" s="281"/>
      <c r="GY24" s="281"/>
      <c r="GZ24" s="281"/>
      <c r="HA24" s="281"/>
      <c r="HB24" s="281"/>
      <c r="HC24" s="281"/>
      <c r="HD24" s="281"/>
      <c r="HE24" s="281"/>
      <c r="HF24" s="281"/>
      <c r="HG24" s="281"/>
      <c r="HH24" s="281"/>
      <c r="HI24" s="281"/>
      <c r="HJ24" s="281"/>
      <c r="HK24" s="281"/>
      <c r="HL24" s="281"/>
      <c r="HM24" s="281"/>
      <c r="HN24" s="281"/>
      <c r="HO24" s="281"/>
      <c r="HP24" s="281"/>
      <c r="HQ24" s="281"/>
      <c r="HR24" s="281"/>
      <c r="HS24" s="281"/>
      <c r="HT24" s="281"/>
      <c r="HU24" s="281"/>
      <c r="HV24" s="281"/>
      <c r="HW24" s="281"/>
      <c r="HX24" s="281"/>
      <c r="HY24" s="281"/>
      <c r="HZ24" s="281"/>
      <c r="IA24" s="281"/>
      <c r="IB24" s="281"/>
      <c r="IC24" s="281"/>
      <c r="ID24" s="281"/>
      <c r="IE24" s="281"/>
      <c r="IF24" s="281"/>
      <c r="IG24" s="281"/>
      <c r="IH24" s="281"/>
      <c r="II24" s="281"/>
      <c r="IJ24" s="281"/>
      <c r="IK24" s="281"/>
      <c r="IL24" s="281"/>
      <c r="IM24" s="281"/>
      <c r="IN24" s="281"/>
      <c r="IO24" s="281"/>
      <c r="IP24" s="281"/>
      <c r="IQ24" s="281"/>
      <c r="IR24" s="281"/>
    </row>
    <row r="25" spans="1:252" ht="18" customHeight="1">
      <c r="A25" s="281"/>
      <c r="B25" s="572" t="s">
        <v>61</v>
      </c>
      <c r="C25" s="573" t="s">
        <v>0</v>
      </c>
      <c r="D25" s="578"/>
      <c r="E25" s="575">
        <v>1.1188884223566268E-3</v>
      </c>
      <c r="F25" s="575">
        <v>2.5397889207619579E-3</v>
      </c>
      <c r="G25" s="575">
        <v>3.3023662919199974E-3</v>
      </c>
      <c r="H25" s="575">
        <v>3.2988816026573503E-3</v>
      </c>
      <c r="I25" s="575">
        <v>4.4562088356148695E-3</v>
      </c>
      <c r="J25" s="575">
        <v>1.2851298377560766E-3</v>
      </c>
      <c r="K25" s="575">
        <v>3.9777079028791131E-3</v>
      </c>
      <c r="L25" s="575">
        <v>1.1063128757502819E-3</v>
      </c>
      <c r="M25" s="575">
        <v>1.7671341498734804E-3</v>
      </c>
      <c r="N25" s="575">
        <v>1.4884897203793479E-3</v>
      </c>
      <c r="O25" s="575">
        <v>7.170368437927066E-3</v>
      </c>
      <c r="P25" s="575">
        <v>1.5827217594037476E-3</v>
      </c>
      <c r="Q25" s="575">
        <v>1.1777096687052939E-3</v>
      </c>
      <c r="R25" s="575">
        <v>1.4641133652118362E-3</v>
      </c>
      <c r="S25" s="575">
        <v>2.4469875381113609E-3</v>
      </c>
      <c r="T25" s="575">
        <v>2.0269737579810955E-3</v>
      </c>
      <c r="U25" s="575">
        <v>1.3893876442199239E-3</v>
      </c>
      <c r="V25" s="575">
        <v>1.9029438219475756E-3</v>
      </c>
      <c r="W25" s="575">
        <v>8.2596212698190683E-4</v>
      </c>
      <c r="X25" s="575">
        <v>1.0176507382660609</v>
      </c>
      <c r="Y25" s="575">
        <v>1.5051407395123752E-3</v>
      </c>
      <c r="Z25" s="575">
        <v>3.0555223446991492E-3</v>
      </c>
      <c r="AA25" s="575">
        <v>1.7202102280942646E-3</v>
      </c>
      <c r="AB25" s="575">
        <v>1.8747271222781564E-3</v>
      </c>
      <c r="AC25" s="575">
        <v>2.6618283618339918E-3</v>
      </c>
      <c r="AD25" s="575">
        <v>5.918901795273373E-3</v>
      </c>
      <c r="AE25" s="575">
        <v>5.215250724315021E-4</v>
      </c>
      <c r="AF25" s="575">
        <v>1.5977743350286723E-3</v>
      </c>
      <c r="AG25" s="576">
        <v>5.2410035028949706E-3</v>
      </c>
      <c r="AH25" s="576">
        <v>3.8337436095767269E-3</v>
      </c>
      <c r="AI25" s="576">
        <v>5.9064725120546073E-3</v>
      </c>
      <c r="AJ25" s="576">
        <v>2.2494630177912287E-3</v>
      </c>
      <c r="AK25" s="576">
        <v>1.6279156820408369E-2</v>
      </c>
      <c r="AL25" s="576">
        <v>2.958473712473209E-3</v>
      </c>
      <c r="AM25" s="576">
        <v>2.5948116760043894E-3</v>
      </c>
      <c r="AN25" s="576">
        <v>4.6574080408467958E-2</v>
      </c>
      <c r="AO25" s="577">
        <v>-1.976645378118781E-3</v>
      </c>
      <c r="AP25" s="434"/>
      <c r="AQ25" s="474">
        <v>1.1644950048272038</v>
      </c>
      <c r="AR25" s="208"/>
      <c r="AS25" s="230">
        <v>0.94712275996687123</v>
      </c>
      <c r="AT25" s="281"/>
      <c r="AU25" s="281"/>
      <c r="AV25" s="281"/>
      <c r="AW25" s="325" t="s">
        <v>1715</v>
      </c>
      <c r="AX25" s="326">
        <v>0.94712275996687123</v>
      </c>
      <c r="AY25" s="326">
        <v>1.0342454272014265</v>
      </c>
      <c r="AZ25" s="281"/>
      <c r="BA25" s="281"/>
      <c r="BB25" s="281"/>
      <c r="BC25" s="281"/>
      <c r="BD25" s="281"/>
      <c r="BE25" s="281"/>
      <c r="BF25" s="281"/>
      <c r="BG25" s="281"/>
      <c r="BH25" s="281"/>
      <c r="BI25" s="281"/>
      <c r="BJ25" s="281"/>
      <c r="BK25" s="281"/>
      <c r="BL25" s="281"/>
      <c r="BM25" s="281"/>
      <c r="BN25" s="281"/>
      <c r="BO25" s="281"/>
      <c r="BP25" s="281"/>
      <c r="BQ25" s="281"/>
      <c r="BR25" s="281"/>
      <c r="BS25" s="281"/>
      <c r="BT25" s="281"/>
      <c r="BU25" s="281"/>
      <c r="BV25" s="281"/>
      <c r="BW25" s="281"/>
      <c r="BX25" s="281"/>
      <c r="BY25" s="281"/>
      <c r="BZ25" s="281"/>
      <c r="CA25" s="281"/>
      <c r="CB25" s="281"/>
      <c r="CC25" s="281"/>
      <c r="CD25" s="281"/>
      <c r="CE25" s="281"/>
      <c r="CF25" s="281"/>
      <c r="CG25" s="281"/>
      <c r="CH25" s="281"/>
      <c r="CI25" s="281"/>
      <c r="CJ25" s="281"/>
      <c r="CK25" s="281"/>
      <c r="CL25" s="281"/>
      <c r="CM25" s="281"/>
      <c r="CN25" s="281"/>
      <c r="CO25" s="281"/>
      <c r="CP25" s="281"/>
      <c r="CQ25" s="281"/>
      <c r="CR25" s="281"/>
      <c r="CS25" s="281"/>
      <c r="CT25" s="281"/>
      <c r="CU25" s="281"/>
      <c r="CV25" s="281"/>
      <c r="CW25" s="281"/>
      <c r="CX25" s="281"/>
      <c r="CY25" s="281"/>
      <c r="CZ25" s="281"/>
      <c r="DA25" s="281"/>
      <c r="DB25" s="281"/>
      <c r="DC25" s="281"/>
      <c r="DD25" s="281"/>
      <c r="DE25" s="281"/>
      <c r="DF25" s="281"/>
      <c r="DG25" s="281"/>
      <c r="DH25" s="281"/>
      <c r="DI25" s="281"/>
      <c r="DJ25" s="281"/>
      <c r="DK25" s="281"/>
      <c r="DL25" s="281"/>
      <c r="DM25" s="281"/>
      <c r="DN25" s="281"/>
      <c r="DO25" s="281"/>
      <c r="DP25" s="281"/>
      <c r="DQ25" s="281"/>
      <c r="DR25" s="281"/>
      <c r="DS25" s="281"/>
      <c r="DT25" s="281"/>
      <c r="DU25" s="281"/>
      <c r="DV25" s="281"/>
      <c r="DW25" s="281"/>
      <c r="DX25" s="281"/>
      <c r="DY25" s="281"/>
      <c r="DZ25" s="281"/>
      <c r="EA25" s="281"/>
      <c r="EB25" s="281"/>
      <c r="EC25" s="281"/>
      <c r="ED25" s="281"/>
      <c r="EE25" s="281"/>
      <c r="EF25" s="281"/>
      <c r="EG25" s="281"/>
      <c r="EH25" s="281"/>
      <c r="EI25" s="281"/>
      <c r="EJ25" s="281"/>
      <c r="EK25" s="281"/>
      <c r="EL25" s="281"/>
      <c r="EM25" s="281"/>
      <c r="EN25" s="281"/>
      <c r="EO25" s="281"/>
      <c r="EP25" s="281"/>
      <c r="EQ25" s="281"/>
      <c r="ER25" s="281"/>
      <c r="ES25" s="281"/>
      <c r="ET25" s="281"/>
      <c r="EU25" s="281"/>
      <c r="EV25" s="281"/>
      <c r="EW25" s="281"/>
      <c r="EX25" s="281"/>
      <c r="EY25" s="281"/>
      <c r="EZ25" s="281"/>
      <c r="FA25" s="281"/>
      <c r="FB25" s="281"/>
      <c r="FC25" s="281"/>
      <c r="FD25" s="281"/>
      <c r="FE25" s="281"/>
      <c r="FF25" s="281"/>
      <c r="FG25" s="281"/>
      <c r="FH25" s="281"/>
      <c r="FI25" s="281"/>
      <c r="FJ25" s="281"/>
      <c r="FK25" s="281"/>
      <c r="FL25" s="281"/>
      <c r="FM25" s="281"/>
      <c r="FN25" s="281"/>
      <c r="FO25" s="281"/>
      <c r="FP25" s="281"/>
      <c r="FQ25" s="281"/>
      <c r="FR25" s="281"/>
      <c r="FS25" s="281"/>
      <c r="FT25" s="281"/>
      <c r="FU25" s="281"/>
      <c r="FV25" s="281"/>
      <c r="FW25" s="281"/>
      <c r="FX25" s="281"/>
      <c r="FY25" s="281"/>
      <c r="FZ25" s="281"/>
      <c r="GA25" s="281"/>
      <c r="GB25" s="281"/>
      <c r="GC25" s="281"/>
      <c r="GD25" s="281"/>
      <c r="GE25" s="281"/>
      <c r="GF25" s="281"/>
      <c r="GG25" s="281"/>
      <c r="GH25" s="281"/>
      <c r="GI25" s="281"/>
      <c r="GJ25" s="281"/>
      <c r="GK25" s="281"/>
      <c r="GL25" s="281"/>
      <c r="GM25" s="281"/>
      <c r="GN25" s="281"/>
      <c r="GO25" s="281"/>
      <c r="GP25" s="281"/>
      <c r="GQ25" s="281"/>
      <c r="GR25" s="281"/>
      <c r="GS25" s="281"/>
      <c r="GT25" s="281"/>
      <c r="GU25" s="281"/>
      <c r="GV25" s="281"/>
      <c r="GW25" s="281"/>
      <c r="GX25" s="281"/>
      <c r="GY25" s="281"/>
      <c r="GZ25" s="281"/>
      <c r="HA25" s="281"/>
      <c r="HB25" s="281"/>
      <c r="HC25" s="281"/>
      <c r="HD25" s="281"/>
      <c r="HE25" s="281"/>
      <c r="HF25" s="281"/>
      <c r="HG25" s="281"/>
      <c r="HH25" s="281"/>
      <c r="HI25" s="281"/>
      <c r="HJ25" s="281"/>
      <c r="HK25" s="281"/>
      <c r="HL25" s="281"/>
      <c r="HM25" s="281"/>
      <c r="HN25" s="281"/>
      <c r="HO25" s="281"/>
      <c r="HP25" s="281"/>
      <c r="HQ25" s="281"/>
      <c r="HR25" s="281"/>
      <c r="HS25" s="281"/>
      <c r="HT25" s="281"/>
      <c r="HU25" s="281"/>
      <c r="HV25" s="281"/>
      <c r="HW25" s="281"/>
      <c r="HX25" s="281"/>
      <c r="HY25" s="281"/>
      <c r="HZ25" s="281"/>
      <c r="IA25" s="281"/>
      <c r="IB25" s="281"/>
      <c r="IC25" s="281"/>
      <c r="ID25" s="281"/>
      <c r="IE25" s="281"/>
      <c r="IF25" s="281"/>
      <c r="IG25" s="281"/>
      <c r="IH25" s="281"/>
      <c r="II25" s="281"/>
      <c r="IJ25" s="281"/>
      <c r="IK25" s="281"/>
      <c r="IL25" s="281"/>
      <c r="IM25" s="281"/>
      <c r="IN25" s="281"/>
      <c r="IO25" s="281"/>
      <c r="IP25" s="281"/>
      <c r="IQ25" s="281"/>
      <c r="IR25" s="281"/>
    </row>
    <row r="26" spans="1:252" ht="18" customHeight="1">
      <c r="A26" s="281"/>
      <c r="B26" s="572" t="s">
        <v>39</v>
      </c>
      <c r="C26" s="573" t="s">
        <v>28</v>
      </c>
      <c r="D26" s="574"/>
      <c r="E26" s="575">
        <v>3.9949495708692228E-3</v>
      </c>
      <c r="F26" s="575">
        <v>5.467659294253008E-3</v>
      </c>
      <c r="G26" s="575">
        <v>1.6145714361219879E-3</v>
      </c>
      <c r="H26" s="575">
        <v>3.366576499923299E-3</v>
      </c>
      <c r="I26" s="575">
        <v>2.798543803815356E-3</v>
      </c>
      <c r="J26" s="575">
        <v>2.7522939999703681E-3</v>
      </c>
      <c r="K26" s="575">
        <v>2.3286709793966564E-3</v>
      </c>
      <c r="L26" s="575">
        <v>4.1574206774764623E-3</v>
      </c>
      <c r="M26" s="575">
        <v>6.4853167130887119E-3</v>
      </c>
      <c r="N26" s="575">
        <v>4.3291813925319788E-3</v>
      </c>
      <c r="O26" s="575">
        <v>3.2378541843519231E-3</v>
      </c>
      <c r="P26" s="575">
        <v>3.5545193194438836E-3</v>
      </c>
      <c r="Q26" s="575">
        <v>2.318678843000892E-3</v>
      </c>
      <c r="R26" s="575">
        <v>2.1394204825687479E-3</v>
      </c>
      <c r="S26" s="575">
        <v>2.4511754214830588E-3</v>
      </c>
      <c r="T26" s="575">
        <v>4.9712842687988446E-3</v>
      </c>
      <c r="U26" s="575">
        <v>2.2920041700853254E-3</v>
      </c>
      <c r="V26" s="575">
        <v>3.0071962906618572E-3</v>
      </c>
      <c r="W26" s="575">
        <v>1.2602640635960278E-3</v>
      </c>
      <c r="X26" s="575">
        <v>2.6445280383134043E-3</v>
      </c>
      <c r="Y26" s="575">
        <v>1.0013547630007484</v>
      </c>
      <c r="Z26" s="575">
        <v>1.276537282418419E-2</v>
      </c>
      <c r="AA26" s="575">
        <v>2.7226603037492775E-2</v>
      </c>
      <c r="AB26" s="575">
        <v>4.0417356441962097E-3</v>
      </c>
      <c r="AC26" s="575">
        <v>4.0958526115339325E-3</v>
      </c>
      <c r="AD26" s="575">
        <v>3.1696954520525661E-3</v>
      </c>
      <c r="AE26" s="575">
        <v>9.6703814868664625E-3</v>
      </c>
      <c r="AF26" s="575">
        <v>9.1161497600317758E-3</v>
      </c>
      <c r="AG26" s="576">
        <v>4.2075904920905348E-3</v>
      </c>
      <c r="AH26" s="576">
        <v>9.5943798665242726E-3</v>
      </c>
      <c r="AI26" s="576">
        <v>8.5555728051133588E-3</v>
      </c>
      <c r="AJ26" s="576">
        <v>3.3019442343577882E-3</v>
      </c>
      <c r="AK26" s="576">
        <v>2.578171313719031E-3</v>
      </c>
      <c r="AL26" s="576">
        <v>1.7479883350466022E-3</v>
      </c>
      <c r="AM26" s="576">
        <v>3.255512987339245E-3</v>
      </c>
      <c r="AN26" s="576">
        <v>1.3109295433653217E-3</v>
      </c>
      <c r="AO26" s="577">
        <v>3.7219326601652062E-3</v>
      </c>
      <c r="AP26" s="434"/>
      <c r="AQ26" s="474">
        <v>1.174886685504579</v>
      </c>
      <c r="AR26" s="208"/>
      <c r="AS26" s="230">
        <v>0.95557466164360738</v>
      </c>
      <c r="AT26" s="281"/>
      <c r="AU26" s="281"/>
      <c r="AV26" s="281"/>
      <c r="AW26" s="325" t="s">
        <v>1716</v>
      </c>
      <c r="AX26" s="326">
        <v>0.95557466164360738</v>
      </c>
      <c r="AY26" s="326">
        <v>0.99094211743529892</v>
      </c>
      <c r="AZ26" s="281"/>
      <c r="BA26" s="281"/>
      <c r="BB26" s="281"/>
      <c r="BC26" s="281"/>
      <c r="BD26" s="281"/>
      <c r="BE26" s="281"/>
      <c r="BF26" s="281"/>
      <c r="BG26" s="281"/>
      <c r="BH26" s="281"/>
      <c r="BI26" s="281"/>
      <c r="BJ26" s="281"/>
      <c r="BK26" s="281"/>
      <c r="BL26" s="281"/>
      <c r="BM26" s="281"/>
      <c r="BN26" s="281"/>
      <c r="BO26" s="281"/>
      <c r="BP26" s="281"/>
      <c r="BQ26" s="281"/>
      <c r="BR26" s="281"/>
      <c r="BS26" s="281"/>
      <c r="BT26" s="281"/>
      <c r="BU26" s="281"/>
      <c r="BV26" s="281"/>
      <c r="BW26" s="281"/>
      <c r="BX26" s="281"/>
      <c r="BY26" s="281"/>
      <c r="BZ26" s="281"/>
      <c r="CA26" s="281"/>
      <c r="CB26" s="281"/>
      <c r="CC26" s="281"/>
      <c r="CD26" s="281"/>
      <c r="CE26" s="281"/>
      <c r="CF26" s="281"/>
      <c r="CG26" s="281"/>
      <c r="CH26" s="281"/>
      <c r="CI26" s="281"/>
      <c r="CJ26" s="281"/>
      <c r="CK26" s="281"/>
      <c r="CL26" s="281"/>
      <c r="CM26" s="281"/>
      <c r="CN26" s="281"/>
      <c r="CO26" s="281"/>
      <c r="CP26" s="281"/>
      <c r="CQ26" s="281"/>
      <c r="CR26" s="281"/>
      <c r="CS26" s="281"/>
      <c r="CT26" s="281"/>
      <c r="CU26" s="281"/>
      <c r="CV26" s="281"/>
      <c r="CW26" s="281"/>
      <c r="CX26" s="281"/>
      <c r="CY26" s="281"/>
      <c r="CZ26" s="281"/>
      <c r="DA26" s="281"/>
      <c r="DB26" s="281"/>
      <c r="DC26" s="281"/>
      <c r="DD26" s="281"/>
      <c r="DE26" s="281"/>
      <c r="DF26" s="281"/>
      <c r="DG26" s="281"/>
      <c r="DH26" s="281"/>
      <c r="DI26" s="281"/>
      <c r="DJ26" s="281"/>
      <c r="DK26" s="281"/>
      <c r="DL26" s="281"/>
      <c r="DM26" s="281"/>
      <c r="DN26" s="281"/>
      <c r="DO26" s="281"/>
      <c r="DP26" s="281"/>
      <c r="DQ26" s="281"/>
      <c r="DR26" s="281"/>
      <c r="DS26" s="281"/>
      <c r="DT26" s="281"/>
      <c r="DU26" s="281"/>
      <c r="DV26" s="281"/>
      <c r="DW26" s="281"/>
      <c r="DX26" s="281"/>
      <c r="DY26" s="281"/>
      <c r="DZ26" s="281"/>
      <c r="EA26" s="281"/>
      <c r="EB26" s="281"/>
      <c r="EC26" s="281"/>
      <c r="ED26" s="281"/>
      <c r="EE26" s="281"/>
      <c r="EF26" s="281"/>
      <c r="EG26" s="281"/>
      <c r="EH26" s="281"/>
      <c r="EI26" s="281"/>
      <c r="EJ26" s="281"/>
      <c r="EK26" s="281"/>
      <c r="EL26" s="281"/>
      <c r="EM26" s="281"/>
      <c r="EN26" s="281"/>
      <c r="EO26" s="281"/>
      <c r="EP26" s="281"/>
      <c r="EQ26" s="281"/>
      <c r="ER26" s="281"/>
      <c r="ES26" s="281"/>
      <c r="ET26" s="281"/>
      <c r="EU26" s="281"/>
      <c r="EV26" s="281"/>
      <c r="EW26" s="281"/>
      <c r="EX26" s="281"/>
      <c r="EY26" s="281"/>
      <c r="EZ26" s="281"/>
      <c r="FA26" s="281"/>
      <c r="FB26" s="281"/>
      <c r="FC26" s="281"/>
      <c r="FD26" s="281"/>
      <c r="FE26" s="281"/>
      <c r="FF26" s="281"/>
      <c r="FG26" s="281"/>
      <c r="FH26" s="281"/>
      <c r="FI26" s="281"/>
      <c r="FJ26" s="281"/>
      <c r="FK26" s="281"/>
      <c r="FL26" s="281"/>
      <c r="FM26" s="281"/>
      <c r="FN26" s="281"/>
      <c r="FO26" s="281"/>
      <c r="FP26" s="281"/>
      <c r="FQ26" s="281"/>
      <c r="FR26" s="281"/>
      <c r="FS26" s="281"/>
      <c r="FT26" s="281"/>
      <c r="FU26" s="281"/>
      <c r="FV26" s="281"/>
      <c r="FW26" s="281"/>
      <c r="FX26" s="281"/>
      <c r="FY26" s="281"/>
      <c r="FZ26" s="281"/>
      <c r="GA26" s="281"/>
      <c r="GB26" s="281"/>
      <c r="GC26" s="281"/>
      <c r="GD26" s="281"/>
      <c r="GE26" s="281"/>
      <c r="GF26" s="281"/>
      <c r="GG26" s="281"/>
      <c r="GH26" s="281"/>
      <c r="GI26" s="281"/>
      <c r="GJ26" s="281"/>
      <c r="GK26" s="281"/>
      <c r="GL26" s="281"/>
      <c r="GM26" s="281"/>
      <c r="GN26" s="281"/>
      <c r="GO26" s="281"/>
      <c r="GP26" s="281"/>
      <c r="GQ26" s="281"/>
      <c r="GR26" s="281"/>
      <c r="GS26" s="281"/>
      <c r="GT26" s="281"/>
      <c r="GU26" s="281"/>
      <c r="GV26" s="281"/>
      <c r="GW26" s="281"/>
      <c r="GX26" s="281"/>
      <c r="GY26" s="281"/>
      <c r="GZ26" s="281"/>
      <c r="HA26" s="281"/>
      <c r="HB26" s="281"/>
      <c r="HC26" s="281"/>
      <c r="HD26" s="281"/>
      <c r="HE26" s="281"/>
      <c r="HF26" s="281"/>
      <c r="HG26" s="281"/>
      <c r="HH26" s="281"/>
      <c r="HI26" s="281"/>
      <c r="HJ26" s="281"/>
      <c r="HK26" s="281"/>
      <c r="HL26" s="281"/>
      <c r="HM26" s="281"/>
      <c r="HN26" s="281"/>
      <c r="HO26" s="281"/>
      <c r="HP26" s="281"/>
      <c r="HQ26" s="281"/>
      <c r="HR26" s="281"/>
      <c r="HS26" s="281"/>
      <c r="HT26" s="281"/>
      <c r="HU26" s="281"/>
      <c r="HV26" s="281"/>
      <c r="HW26" s="281"/>
      <c r="HX26" s="281"/>
      <c r="HY26" s="281"/>
      <c r="HZ26" s="281"/>
      <c r="IA26" s="281"/>
      <c r="IB26" s="281"/>
      <c r="IC26" s="281"/>
      <c r="ID26" s="281"/>
      <c r="IE26" s="281"/>
      <c r="IF26" s="281"/>
      <c r="IG26" s="281"/>
      <c r="IH26" s="281"/>
      <c r="II26" s="281"/>
      <c r="IJ26" s="281"/>
      <c r="IK26" s="281"/>
      <c r="IL26" s="281"/>
      <c r="IM26" s="281"/>
      <c r="IN26" s="281"/>
      <c r="IO26" s="281"/>
      <c r="IP26" s="281"/>
      <c r="IQ26" s="281"/>
      <c r="IR26" s="281"/>
    </row>
    <row r="27" spans="1:252" ht="18" customHeight="1">
      <c r="A27" s="281"/>
      <c r="B27" s="572" t="s">
        <v>62</v>
      </c>
      <c r="C27" s="573" t="s">
        <v>29</v>
      </c>
      <c r="D27" s="574"/>
      <c r="E27" s="575">
        <v>4.5439233820168592E-3</v>
      </c>
      <c r="F27" s="575">
        <v>1.0070584378844142E-2</v>
      </c>
      <c r="G27" s="575">
        <v>7.0005081941540382E-3</v>
      </c>
      <c r="H27" s="575">
        <v>1.4219519421370994E-2</v>
      </c>
      <c r="I27" s="575">
        <v>8.0842144399735725E-3</v>
      </c>
      <c r="J27" s="575">
        <v>1.4380855054405265E-2</v>
      </c>
      <c r="K27" s="575">
        <v>5.1997282660003422E-3</v>
      </c>
      <c r="L27" s="575">
        <v>1.4382991089227427E-2</v>
      </c>
      <c r="M27" s="575">
        <v>1.9418223061345986E-2</v>
      </c>
      <c r="N27" s="575">
        <v>2.0918203208836309E-2</v>
      </c>
      <c r="O27" s="575">
        <v>1.1808635082931665E-2</v>
      </c>
      <c r="P27" s="575">
        <v>1.0421694034912186E-2</v>
      </c>
      <c r="Q27" s="575">
        <v>6.6189619835599449E-3</v>
      </c>
      <c r="R27" s="575">
        <v>5.1649950222437948E-3</v>
      </c>
      <c r="S27" s="575">
        <v>5.4663750751118853E-3</v>
      </c>
      <c r="T27" s="575">
        <v>1.1594084153098852E-2</v>
      </c>
      <c r="U27" s="575">
        <v>4.4203224358012857E-3</v>
      </c>
      <c r="V27" s="575">
        <v>5.5796318817212332E-3</v>
      </c>
      <c r="W27" s="575">
        <v>7.370076331894221E-3</v>
      </c>
      <c r="X27" s="575">
        <v>7.7087904296251845E-3</v>
      </c>
      <c r="Y27" s="575">
        <v>2.563609883531253E-3</v>
      </c>
      <c r="Z27" s="575">
        <v>1.0354754769114771</v>
      </c>
      <c r="AA27" s="575">
        <v>1.5047972201623848E-2</v>
      </c>
      <c r="AB27" s="575">
        <v>2.8237632553426529E-2</v>
      </c>
      <c r="AC27" s="575">
        <v>1.0594166774862459E-2</v>
      </c>
      <c r="AD27" s="575">
        <v>2.5580838947612742E-3</v>
      </c>
      <c r="AE27" s="575">
        <v>1.6431619304789001E-3</v>
      </c>
      <c r="AF27" s="575">
        <v>5.495151480095206E-3</v>
      </c>
      <c r="AG27" s="576">
        <v>3.6806494587064698E-3</v>
      </c>
      <c r="AH27" s="576">
        <v>6.3610914033829496E-3</v>
      </c>
      <c r="AI27" s="576">
        <v>1.1968142074941315E-2</v>
      </c>
      <c r="AJ27" s="576">
        <v>6.4161409517683194E-3</v>
      </c>
      <c r="AK27" s="576">
        <v>2.7313498407958584E-3</v>
      </c>
      <c r="AL27" s="576">
        <v>2.7024554721999015E-3</v>
      </c>
      <c r="AM27" s="576">
        <v>1.4753859999761863E-2</v>
      </c>
      <c r="AN27" s="576">
        <v>3.0025080742296264E-3</v>
      </c>
      <c r="AO27" s="577">
        <v>4.528624925484879E-3</v>
      </c>
      <c r="AP27" s="434"/>
      <c r="AQ27" s="474">
        <v>1.3521323947586026</v>
      </c>
      <c r="AR27" s="208"/>
      <c r="AS27" s="230">
        <v>1.0997345289208971</v>
      </c>
      <c r="AT27" s="281"/>
      <c r="AU27" s="281"/>
      <c r="AV27" s="281"/>
      <c r="AW27" s="325" t="s">
        <v>1717</v>
      </c>
      <c r="AX27" s="326">
        <v>1.0997345289208971</v>
      </c>
      <c r="AY27" s="326">
        <v>0.98219652700867177</v>
      </c>
      <c r="AZ27" s="281"/>
      <c r="BA27" s="281"/>
      <c r="BB27" s="281"/>
      <c r="BC27" s="281"/>
      <c r="BD27" s="281"/>
      <c r="BE27" s="281"/>
      <c r="BF27" s="281"/>
      <c r="BG27" s="281"/>
      <c r="BH27" s="281"/>
      <c r="BI27" s="281"/>
      <c r="BJ27" s="281"/>
      <c r="BK27" s="281"/>
      <c r="BL27" s="281"/>
      <c r="BM27" s="281"/>
      <c r="BN27" s="281"/>
      <c r="BO27" s="281"/>
      <c r="BP27" s="281"/>
      <c r="BQ27" s="281"/>
      <c r="BR27" s="281"/>
      <c r="BS27" s="281"/>
      <c r="BT27" s="281"/>
      <c r="BU27" s="281"/>
      <c r="BV27" s="281"/>
      <c r="BW27" s="281"/>
      <c r="BX27" s="281"/>
      <c r="BY27" s="281"/>
      <c r="BZ27" s="281"/>
      <c r="CA27" s="281"/>
      <c r="CB27" s="281"/>
      <c r="CC27" s="281"/>
      <c r="CD27" s="281"/>
      <c r="CE27" s="281"/>
      <c r="CF27" s="281"/>
      <c r="CG27" s="281"/>
      <c r="CH27" s="281"/>
      <c r="CI27" s="281"/>
      <c r="CJ27" s="281"/>
      <c r="CK27" s="281"/>
      <c r="CL27" s="281"/>
      <c r="CM27" s="281"/>
      <c r="CN27" s="281"/>
      <c r="CO27" s="281"/>
      <c r="CP27" s="281"/>
      <c r="CQ27" s="281"/>
      <c r="CR27" s="281"/>
      <c r="CS27" s="281"/>
      <c r="CT27" s="281"/>
      <c r="CU27" s="281"/>
      <c r="CV27" s="281"/>
      <c r="CW27" s="281"/>
      <c r="CX27" s="281"/>
      <c r="CY27" s="281"/>
      <c r="CZ27" s="281"/>
      <c r="DA27" s="281"/>
      <c r="DB27" s="281"/>
      <c r="DC27" s="281"/>
      <c r="DD27" s="281"/>
      <c r="DE27" s="281"/>
      <c r="DF27" s="281"/>
      <c r="DG27" s="281"/>
      <c r="DH27" s="281"/>
      <c r="DI27" s="281"/>
      <c r="DJ27" s="281"/>
      <c r="DK27" s="281"/>
      <c r="DL27" s="281"/>
      <c r="DM27" s="281"/>
      <c r="DN27" s="281"/>
      <c r="DO27" s="281"/>
      <c r="DP27" s="281"/>
      <c r="DQ27" s="281"/>
      <c r="DR27" s="281"/>
      <c r="DS27" s="281"/>
      <c r="DT27" s="281"/>
      <c r="DU27" s="281"/>
      <c r="DV27" s="281"/>
      <c r="DW27" s="281"/>
      <c r="DX27" s="281"/>
      <c r="DY27" s="281"/>
      <c r="DZ27" s="281"/>
      <c r="EA27" s="281"/>
      <c r="EB27" s="281"/>
      <c r="EC27" s="281"/>
      <c r="ED27" s="281"/>
      <c r="EE27" s="281"/>
      <c r="EF27" s="281"/>
      <c r="EG27" s="281"/>
      <c r="EH27" s="281"/>
      <c r="EI27" s="281"/>
      <c r="EJ27" s="281"/>
      <c r="EK27" s="281"/>
      <c r="EL27" s="281"/>
      <c r="EM27" s="281"/>
      <c r="EN27" s="281"/>
      <c r="EO27" s="281"/>
      <c r="EP27" s="281"/>
      <c r="EQ27" s="281"/>
      <c r="ER27" s="281"/>
      <c r="ES27" s="281"/>
      <c r="ET27" s="281"/>
      <c r="EU27" s="281"/>
      <c r="EV27" s="281"/>
      <c r="EW27" s="281"/>
      <c r="EX27" s="281"/>
      <c r="EY27" s="281"/>
      <c r="EZ27" s="281"/>
      <c r="FA27" s="281"/>
      <c r="FB27" s="281"/>
      <c r="FC27" s="281"/>
      <c r="FD27" s="281"/>
      <c r="FE27" s="281"/>
      <c r="FF27" s="281"/>
      <c r="FG27" s="281"/>
      <c r="FH27" s="281"/>
      <c r="FI27" s="281"/>
      <c r="FJ27" s="281"/>
      <c r="FK27" s="281"/>
      <c r="FL27" s="281"/>
      <c r="FM27" s="281"/>
      <c r="FN27" s="281"/>
      <c r="FO27" s="281"/>
      <c r="FP27" s="281"/>
      <c r="FQ27" s="281"/>
      <c r="FR27" s="281"/>
      <c r="FS27" s="281"/>
      <c r="FT27" s="281"/>
      <c r="FU27" s="281"/>
      <c r="FV27" s="281"/>
      <c r="FW27" s="281"/>
      <c r="FX27" s="281"/>
      <c r="FY27" s="281"/>
      <c r="FZ27" s="281"/>
      <c r="GA27" s="281"/>
      <c r="GB27" s="281"/>
      <c r="GC27" s="281"/>
      <c r="GD27" s="281"/>
      <c r="GE27" s="281"/>
      <c r="GF27" s="281"/>
      <c r="GG27" s="281"/>
      <c r="GH27" s="281"/>
      <c r="GI27" s="281"/>
      <c r="GJ27" s="281"/>
      <c r="GK27" s="281"/>
      <c r="GL27" s="281"/>
      <c r="GM27" s="281"/>
      <c r="GN27" s="281"/>
      <c r="GO27" s="281"/>
      <c r="GP27" s="281"/>
      <c r="GQ27" s="281"/>
      <c r="GR27" s="281"/>
      <c r="GS27" s="281"/>
      <c r="GT27" s="281"/>
      <c r="GU27" s="281"/>
      <c r="GV27" s="281"/>
      <c r="GW27" s="281"/>
      <c r="GX27" s="281"/>
      <c r="GY27" s="281"/>
      <c r="GZ27" s="281"/>
      <c r="HA27" s="281"/>
      <c r="HB27" s="281"/>
      <c r="HC27" s="281"/>
      <c r="HD27" s="281"/>
      <c r="HE27" s="281"/>
      <c r="HF27" s="281"/>
      <c r="HG27" s="281"/>
      <c r="HH27" s="281"/>
      <c r="HI27" s="281"/>
      <c r="HJ27" s="281"/>
      <c r="HK27" s="281"/>
      <c r="HL27" s="281"/>
      <c r="HM27" s="281"/>
      <c r="HN27" s="281"/>
      <c r="HO27" s="281"/>
      <c r="HP27" s="281"/>
      <c r="HQ27" s="281"/>
      <c r="HR27" s="281"/>
      <c r="HS27" s="281"/>
      <c r="HT27" s="281"/>
      <c r="HU27" s="281"/>
      <c r="HV27" s="281"/>
      <c r="HW27" s="281"/>
      <c r="HX27" s="281"/>
      <c r="HY27" s="281"/>
      <c r="HZ27" s="281"/>
      <c r="IA27" s="281"/>
      <c r="IB27" s="281"/>
      <c r="IC27" s="281"/>
      <c r="ID27" s="281"/>
      <c r="IE27" s="281"/>
      <c r="IF27" s="281"/>
      <c r="IG27" s="281"/>
      <c r="IH27" s="281"/>
      <c r="II27" s="281"/>
      <c r="IJ27" s="281"/>
      <c r="IK27" s="281"/>
      <c r="IL27" s="281"/>
      <c r="IM27" s="281"/>
      <c r="IN27" s="281"/>
      <c r="IO27" s="281"/>
      <c r="IP27" s="281"/>
      <c r="IQ27" s="281"/>
      <c r="IR27" s="281"/>
    </row>
    <row r="28" spans="1:252" ht="18" customHeight="1">
      <c r="A28" s="281"/>
      <c r="B28" s="572" t="s">
        <v>63</v>
      </c>
      <c r="C28" s="573" t="s">
        <v>64</v>
      </c>
      <c r="D28" s="574"/>
      <c r="E28" s="575">
        <v>7.9484364501233504E-4</v>
      </c>
      <c r="F28" s="575">
        <v>3.0480177296872825E-3</v>
      </c>
      <c r="G28" s="575">
        <v>2.5800383329289659E-3</v>
      </c>
      <c r="H28" s="575">
        <v>2.1963470807127355E-3</v>
      </c>
      <c r="I28" s="575">
        <v>1.3284594078687253E-3</v>
      </c>
      <c r="J28" s="575">
        <v>3.2745616812849374E-3</v>
      </c>
      <c r="K28" s="575">
        <v>2.172931395138176E-3</v>
      </c>
      <c r="L28" s="575">
        <v>1.4795475567997236E-3</v>
      </c>
      <c r="M28" s="575">
        <v>1.5813440736914799E-3</v>
      </c>
      <c r="N28" s="575">
        <v>9.3916077981037174E-4</v>
      </c>
      <c r="O28" s="575">
        <v>9.0994311335167882E-4</v>
      </c>
      <c r="P28" s="575">
        <v>9.8315903172452529E-4</v>
      </c>
      <c r="Q28" s="575">
        <v>1.1090077160884769E-3</v>
      </c>
      <c r="R28" s="575">
        <v>9.5443176696010767E-4</v>
      </c>
      <c r="S28" s="575">
        <v>1.0242141184686579E-3</v>
      </c>
      <c r="T28" s="575">
        <v>2.0626294704942862E-3</v>
      </c>
      <c r="U28" s="575">
        <v>9.0439083791815536E-4</v>
      </c>
      <c r="V28" s="575">
        <v>1.0329948468314936E-3</v>
      </c>
      <c r="W28" s="575">
        <v>6.952632155887104E-4</v>
      </c>
      <c r="X28" s="575">
        <v>1.6194330454065292E-3</v>
      </c>
      <c r="Y28" s="575">
        <v>1.1664430463795821E-3</v>
      </c>
      <c r="Z28" s="575">
        <v>8.3878908355853416E-4</v>
      </c>
      <c r="AA28" s="575">
        <v>1.0818047557448587</v>
      </c>
      <c r="AB28" s="575">
        <v>1.0175263311865981E-2</v>
      </c>
      <c r="AC28" s="575">
        <v>3.295865694799208E-3</v>
      </c>
      <c r="AD28" s="575">
        <v>1.7377832780614264E-3</v>
      </c>
      <c r="AE28" s="575">
        <v>5.6032082865221022E-4</v>
      </c>
      <c r="AF28" s="575">
        <v>5.0200982417247884E-3</v>
      </c>
      <c r="AG28" s="576">
        <v>3.668244353400242E-3</v>
      </c>
      <c r="AH28" s="576">
        <v>5.3259485327838757E-3</v>
      </c>
      <c r="AI28" s="576">
        <v>1.2503722029304221E-2</v>
      </c>
      <c r="AJ28" s="576">
        <v>5.9233746837015272E-3</v>
      </c>
      <c r="AK28" s="576">
        <v>2.9033408867858643E-3</v>
      </c>
      <c r="AL28" s="576">
        <v>1.1301587811238993E-3</v>
      </c>
      <c r="AM28" s="576">
        <v>9.9345481368005931E-3</v>
      </c>
      <c r="AN28" s="576">
        <v>8.9089496538162841E-4</v>
      </c>
      <c r="AO28" s="577">
        <v>3.6777161831383536E-3</v>
      </c>
      <c r="AP28" s="434"/>
      <c r="AQ28" s="474">
        <v>1.1812479866280876</v>
      </c>
      <c r="AR28" s="208"/>
      <c r="AS28" s="230">
        <v>0.96074852074313344</v>
      </c>
      <c r="AT28" s="281"/>
      <c r="AU28" s="281"/>
      <c r="AV28" s="281"/>
      <c r="AW28" s="325" t="s">
        <v>1718</v>
      </c>
      <c r="AX28" s="326">
        <v>0.96074852074313344</v>
      </c>
      <c r="AY28" s="326">
        <v>1.0618371541236338</v>
      </c>
      <c r="AZ28" s="281"/>
      <c r="BA28" s="281"/>
      <c r="BB28" s="281"/>
      <c r="BC28" s="281"/>
      <c r="BD28" s="281"/>
      <c r="BE28" s="281"/>
      <c r="BF28" s="281"/>
      <c r="BG28" s="281"/>
      <c r="BH28" s="281"/>
      <c r="BI28" s="281"/>
      <c r="BJ28" s="281"/>
      <c r="BK28" s="281"/>
      <c r="BL28" s="281"/>
      <c r="BM28" s="281"/>
      <c r="BN28" s="281"/>
      <c r="BO28" s="281"/>
      <c r="BP28" s="281"/>
      <c r="BQ28" s="281"/>
      <c r="BR28" s="281"/>
      <c r="BS28" s="281"/>
      <c r="BT28" s="281"/>
      <c r="BU28" s="281"/>
      <c r="BV28" s="281"/>
      <c r="BW28" s="281"/>
      <c r="BX28" s="281"/>
      <c r="BY28" s="281"/>
      <c r="BZ28" s="281"/>
      <c r="CA28" s="281"/>
      <c r="CB28" s="281"/>
      <c r="CC28" s="281"/>
      <c r="CD28" s="281"/>
      <c r="CE28" s="281"/>
      <c r="CF28" s="281"/>
      <c r="CG28" s="281"/>
      <c r="CH28" s="281"/>
      <c r="CI28" s="281"/>
      <c r="CJ28" s="281"/>
      <c r="CK28" s="281"/>
      <c r="CL28" s="281"/>
      <c r="CM28" s="281"/>
      <c r="CN28" s="281"/>
      <c r="CO28" s="281"/>
      <c r="CP28" s="281"/>
      <c r="CQ28" s="281"/>
      <c r="CR28" s="281"/>
      <c r="CS28" s="281"/>
      <c r="CT28" s="281"/>
      <c r="CU28" s="281"/>
      <c r="CV28" s="281"/>
      <c r="CW28" s="281"/>
      <c r="CX28" s="281"/>
      <c r="CY28" s="281"/>
      <c r="CZ28" s="281"/>
      <c r="DA28" s="281"/>
      <c r="DB28" s="281"/>
      <c r="DC28" s="281"/>
      <c r="DD28" s="281"/>
      <c r="DE28" s="281"/>
      <c r="DF28" s="281"/>
      <c r="DG28" s="281"/>
      <c r="DH28" s="281"/>
      <c r="DI28" s="281"/>
      <c r="DJ28" s="281"/>
      <c r="DK28" s="281"/>
      <c r="DL28" s="281"/>
      <c r="DM28" s="281"/>
      <c r="DN28" s="281"/>
      <c r="DO28" s="281"/>
      <c r="DP28" s="281"/>
      <c r="DQ28" s="281"/>
      <c r="DR28" s="281"/>
      <c r="DS28" s="281"/>
      <c r="DT28" s="281"/>
      <c r="DU28" s="281"/>
      <c r="DV28" s="281"/>
      <c r="DW28" s="281"/>
      <c r="DX28" s="281"/>
      <c r="DY28" s="281"/>
      <c r="DZ28" s="281"/>
      <c r="EA28" s="281"/>
      <c r="EB28" s="281"/>
      <c r="EC28" s="281"/>
      <c r="ED28" s="281"/>
      <c r="EE28" s="281"/>
      <c r="EF28" s="281"/>
      <c r="EG28" s="281"/>
      <c r="EH28" s="281"/>
      <c r="EI28" s="281"/>
      <c r="EJ28" s="281"/>
      <c r="EK28" s="281"/>
      <c r="EL28" s="281"/>
      <c r="EM28" s="281"/>
      <c r="EN28" s="281"/>
      <c r="EO28" s="281"/>
      <c r="EP28" s="281"/>
      <c r="EQ28" s="281"/>
      <c r="ER28" s="281"/>
      <c r="ES28" s="281"/>
      <c r="ET28" s="281"/>
      <c r="EU28" s="281"/>
      <c r="EV28" s="281"/>
      <c r="EW28" s="281"/>
      <c r="EX28" s="281"/>
      <c r="EY28" s="281"/>
      <c r="EZ28" s="281"/>
      <c r="FA28" s="281"/>
      <c r="FB28" s="281"/>
      <c r="FC28" s="281"/>
      <c r="FD28" s="281"/>
      <c r="FE28" s="281"/>
      <c r="FF28" s="281"/>
      <c r="FG28" s="281"/>
      <c r="FH28" s="281"/>
      <c r="FI28" s="281"/>
      <c r="FJ28" s="281"/>
      <c r="FK28" s="281"/>
      <c r="FL28" s="281"/>
      <c r="FM28" s="281"/>
      <c r="FN28" s="281"/>
      <c r="FO28" s="281"/>
      <c r="FP28" s="281"/>
      <c r="FQ28" s="281"/>
      <c r="FR28" s="281"/>
      <c r="FS28" s="281"/>
      <c r="FT28" s="281"/>
      <c r="FU28" s="281"/>
      <c r="FV28" s="281"/>
      <c r="FW28" s="281"/>
      <c r="FX28" s="281"/>
      <c r="FY28" s="281"/>
      <c r="FZ28" s="281"/>
      <c r="GA28" s="281"/>
      <c r="GB28" s="281"/>
      <c r="GC28" s="281"/>
      <c r="GD28" s="281"/>
      <c r="GE28" s="281"/>
      <c r="GF28" s="281"/>
      <c r="GG28" s="281"/>
      <c r="GH28" s="281"/>
      <c r="GI28" s="281"/>
      <c r="GJ28" s="281"/>
      <c r="GK28" s="281"/>
      <c r="GL28" s="281"/>
      <c r="GM28" s="281"/>
      <c r="GN28" s="281"/>
      <c r="GO28" s="281"/>
      <c r="GP28" s="281"/>
      <c r="GQ28" s="281"/>
      <c r="GR28" s="281"/>
      <c r="GS28" s="281"/>
      <c r="GT28" s="281"/>
      <c r="GU28" s="281"/>
      <c r="GV28" s="281"/>
      <c r="GW28" s="281"/>
      <c r="GX28" s="281"/>
      <c r="GY28" s="281"/>
      <c r="GZ28" s="281"/>
      <c r="HA28" s="281"/>
      <c r="HB28" s="281"/>
      <c r="HC28" s="281"/>
      <c r="HD28" s="281"/>
      <c r="HE28" s="281"/>
      <c r="HF28" s="281"/>
      <c r="HG28" s="281"/>
      <c r="HH28" s="281"/>
      <c r="HI28" s="281"/>
      <c r="HJ28" s="281"/>
      <c r="HK28" s="281"/>
      <c r="HL28" s="281"/>
      <c r="HM28" s="281"/>
      <c r="HN28" s="281"/>
      <c r="HO28" s="281"/>
      <c r="HP28" s="281"/>
      <c r="HQ28" s="281"/>
      <c r="HR28" s="281"/>
      <c r="HS28" s="281"/>
      <c r="HT28" s="281"/>
      <c r="HU28" s="281"/>
      <c r="HV28" s="281"/>
      <c r="HW28" s="281"/>
      <c r="HX28" s="281"/>
      <c r="HY28" s="281"/>
      <c r="HZ28" s="281"/>
      <c r="IA28" s="281"/>
      <c r="IB28" s="281"/>
      <c r="IC28" s="281"/>
      <c r="ID28" s="281"/>
      <c r="IE28" s="281"/>
      <c r="IF28" s="281"/>
      <c r="IG28" s="281"/>
      <c r="IH28" s="281"/>
      <c r="II28" s="281"/>
      <c r="IJ28" s="281"/>
      <c r="IK28" s="281"/>
      <c r="IL28" s="281"/>
      <c r="IM28" s="281"/>
      <c r="IN28" s="281"/>
      <c r="IO28" s="281"/>
      <c r="IP28" s="281"/>
      <c r="IQ28" s="281"/>
      <c r="IR28" s="281"/>
    </row>
    <row r="29" spans="1:252" ht="18" customHeight="1">
      <c r="A29" s="281"/>
      <c r="B29" s="572" t="s">
        <v>65</v>
      </c>
      <c r="C29" s="573" t="s">
        <v>84</v>
      </c>
      <c r="D29" s="574"/>
      <c r="E29" s="575">
        <v>6.9251974568635018E-4</v>
      </c>
      <c r="F29" s="575">
        <v>3.3989708937088117E-3</v>
      </c>
      <c r="G29" s="575">
        <v>1.3496880511281804E-3</v>
      </c>
      <c r="H29" s="575">
        <v>6.0618639263582401E-4</v>
      </c>
      <c r="I29" s="575">
        <v>8.0819059570972479E-4</v>
      </c>
      <c r="J29" s="575">
        <v>3.8740015357178192E-3</v>
      </c>
      <c r="K29" s="575">
        <v>5.2955286135910771E-4</v>
      </c>
      <c r="L29" s="575">
        <v>4.9181034405184764E-4</v>
      </c>
      <c r="M29" s="575">
        <v>3.6908642749882304E-3</v>
      </c>
      <c r="N29" s="575">
        <v>6.9282729068795399E-4</v>
      </c>
      <c r="O29" s="575">
        <v>9.5403169033618659E-4</v>
      </c>
      <c r="P29" s="575">
        <v>4.7735733406521113E-4</v>
      </c>
      <c r="Q29" s="575">
        <v>9.311510610646508E-4</v>
      </c>
      <c r="R29" s="575">
        <v>3.6500538830091747E-4</v>
      </c>
      <c r="S29" s="575">
        <v>5.526804826783766E-4</v>
      </c>
      <c r="T29" s="575">
        <v>1.2017687237761143E-3</v>
      </c>
      <c r="U29" s="575">
        <v>5.7078242519591541E-4</v>
      </c>
      <c r="V29" s="575">
        <v>7.5341942460670317E-4</v>
      </c>
      <c r="W29" s="575">
        <v>5.5800193459994867E-4</v>
      </c>
      <c r="X29" s="575">
        <v>9.9953883947204733E-4</v>
      </c>
      <c r="Y29" s="575">
        <v>2.2185502323611456E-3</v>
      </c>
      <c r="Z29" s="575">
        <v>1.2088888350520971E-2</v>
      </c>
      <c r="AA29" s="575">
        <v>2.4302201488116252E-3</v>
      </c>
      <c r="AB29" s="575">
        <v>1.0010238747787166</v>
      </c>
      <c r="AC29" s="575">
        <v>2.0742966643733664E-3</v>
      </c>
      <c r="AD29" s="575">
        <v>3.68213452569595E-3</v>
      </c>
      <c r="AE29" s="575">
        <v>3.6308717190904294E-4</v>
      </c>
      <c r="AF29" s="575">
        <v>5.9799605197990791E-3</v>
      </c>
      <c r="AG29" s="576">
        <v>5.7121213943915243E-3</v>
      </c>
      <c r="AH29" s="576">
        <v>2.9836356399850248E-2</v>
      </c>
      <c r="AI29" s="576">
        <v>7.559527820526454E-3</v>
      </c>
      <c r="AJ29" s="576">
        <v>4.3642042408954008E-3</v>
      </c>
      <c r="AK29" s="576">
        <v>6.4738236660281218E-4</v>
      </c>
      <c r="AL29" s="576">
        <v>6.9474505730849614E-4</v>
      </c>
      <c r="AM29" s="576">
        <v>1.7905427587594291E-2</v>
      </c>
      <c r="AN29" s="576">
        <v>6.4046107381229801E-4</v>
      </c>
      <c r="AO29" s="577">
        <v>2.4248290697967339E-2</v>
      </c>
      <c r="AP29" s="434"/>
      <c r="AQ29" s="474">
        <v>1.1449678783209065</v>
      </c>
      <c r="AR29" s="208"/>
      <c r="AS29" s="230">
        <v>0.93124069445847435</v>
      </c>
      <c r="AT29" s="281"/>
      <c r="AU29" s="281"/>
      <c r="AV29" s="281"/>
      <c r="AW29" s="325" t="s">
        <v>1719</v>
      </c>
      <c r="AX29" s="326">
        <v>0.93124069445847435</v>
      </c>
      <c r="AY29" s="326">
        <v>0.98385869580290286</v>
      </c>
      <c r="AZ29" s="281"/>
      <c r="BA29" s="281"/>
      <c r="BB29" s="281"/>
      <c r="BC29" s="281"/>
      <c r="BD29" s="281"/>
      <c r="BE29" s="281"/>
      <c r="BF29" s="281"/>
      <c r="BG29" s="281"/>
      <c r="BH29" s="281"/>
      <c r="BI29" s="281"/>
      <c r="BJ29" s="281"/>
      <c r="BK29" s="281"/>
      <c r="BL29" s="281"/>
      <c r="BM29" s="281"/>
      <c r="BN29" s="281"/>
      <c r="BO29" s="281"/>
      <c r="BP29" s="281"/>
      <c r="BQ29" s="281"/>
      <c r="BR29" s="281"/>
      <c r="BS29" s="281"/>
      <c r="BT29" s="281"/>
      <c r="BU29" s="281"/>
      <c r="BV29" s="281"/>
      <c r="BW29" s="281"/>
      <c r="BX29" s="281"/>
      <c r="BY29" s="281"/>
      <c r="BZ29" s="281"/>
      <c r="CA29" s="281"/>
      <c r="CB29" s="281"/>
      <c r="CC29" s="281"/>
      <c r="CD29" s="281"/>
      <c r="CE29" s="281"/>
      <c r="CF29" s="281"/>
      <c r="CG29" s="281"/>
      <c r="CH29" s="281"/>
      <c r="CI29" s="281"/>
      <c r="CJ29" s="281"/>
      <c r="CK29" s="281"/>
      <c r="CL29" s="281"/>
      <c r="CM29" s="281"/>
      <c r="CN29" s="281"/>
      <c r="CO29" s="281"/>
      <c r="CP29" s="281"/>
      <c r="CQ29" s="281"/>
      <c r="CR29" s="281"/>
      <c r="CS29" s="281"/>
      <c r="CT29" s="281"/>
      <c r="CU29" s="281"/>
      <c r="CV29" s="281"/>
      <c r="CW29" s="281"/>
      <c r="CX29" s="281"/>
      <c r="CY29" s="281"/>
      <c r="CZ29" s="281"/>
      <c r="DA29" s="281"/>
      <c r="DB29" s="281"/>
      <c r="DC29" s="281"/>
      <c r="DD29" s="281"/>
      <c r="DE29" s="281"/>
      <c r="DF29" s="281"/>
      <c r="DG29" s="281"/>
      <c r="DH29" s="281"/>
      <c r="DI29" s="281"/>
      <c r="DJ29" s="281"/>
      <c r="DK29" s="281"/>
      <c r="DL29" s="281"/>
      <c r="DM29" s="281"/>
      <c r="DN29" s="281"/>
      <c r="DO29" s="281"/>
      <c r="DP29" s="281"/>
      <c r="DQ29" s="281"/>
      <c r="DR29" s="281"/>
      <c r="DS29" s="281"/>
      <c r="DT29" s="281"/>
      <c r="DU29" s="281"/>
      <c r="DV29" s="281"/>
      <c r="DW29" s="281"/>
      <c r="DX29" s="281"/>
      <c r="DY29" s="281"/>
      <c r="DZ29" s="281"/>
      <c r="EA29" s="281"/>
      <c r="EB29" s="281"/>
      <c r="EC29" s="281"/>
      <c r="ED29" s="281"/>
      <c r="EE29" s="281"/>
      <c r="EF29" s="281"/>
      <c r="EG29" s="281"/>
      <c r="EH29" s="281"/>
      <c r="EI29" s="281"/>
      <c r="EJ29" s="281"/>
      <c r="EK29" s="281"/>
      <c r="EL29" s="281"/>
      <c r="EM29" s="281"/>
      <c r="EN29" s="281"/>
      <c r="EO29" s="281"/>
      <c r="EP29" s="281"/>
      <c r="EQ29" s="281"/>
      <c r="ER29" s="281"/>
      <c r="ES29" s="281"/>
      <c r="ET29" s="281"/>
      <c r="EU29" s="281"/>
      <c r="EV29" s="281"/>
      <c r="EW29" s="281"/>
      <c r="EX29" s="281"/>
      <c r="EY29" s="281"/>
      <c r="EZ29" s="281"/>
      <c r="FA29" s="281"/>
      <c r="FB29" s="281"/>
      <c r="FC29" s="281"/>
      <c r="FD29" s="281"/>
      <c r="FE29" s="281"/>
      <c r="FF29" s="281"/>
      <c r="FG29" s="281"/>
      <c r="FH29" s="281"/>
      <c r="FI29" s="281"/>
      <c r="FJ29" s="281"/>
      <c r="FK29" s="281"/>
      <c r="FL29" s="281"/>
      <c r="FM29" s="281"/>
      <c r="FN29" s="281"/>
      <c r="FO29" s="281"/>
      <c r="FP29" s="281"/>
      <c r="FQ29" s="281"/>
      <c r="FR29" s="281"/>
      <c r="FS29" s="281"/>
      <c r="FT29" s="281"/>
      <c r="FU29" s="281"/>
      <c r="FV29" s="281"/>
      <c r="FW29" s="281"/>
      <c r="FX29" s="281"/>
      <c r="FY29" s="281"/>
      <c r="FZ29" s="281"/>
      <c r="GA29" s="281"/>
      <c r="GB29" s="281"/>
      <c r="GC29" s="281"/>
      <c r="GD29" s="281"/>
      <c r="GE29" s="281"/>
      <c r="GF29" s="281"/>
      <c r="GG29" s="281"/>
      <c r="GH29" s="281"/>
      <c r="GI29" s="281"/>
      <c r="GJ29" s="281"/>
      <c r="GK29" s="281"/>
      <c r="GL29" s="281"/>
      <c r="GM29" s="281"/>
      <c r="GN29" s="281"/>
      <c r="GO29" s="281"/>
      <c r="GP29" s="281"/>
      <c r="GQ29" s="281"/>
      <c r="GR29" s="281"/>
      <c r="GS29" s="281"/>
      <c r="GT29" s="281"/>
      <c r="GU29" s="281"/>
      <c r="GV29" s="281"/>
      <c r="GW29" s="281"/>
      <c r="GX29" s="281"/>
      <c r="GY29" s="281"/>
      <c r="GZ29" s="281"/>
      <c r="HA29" s="281"/>
      <c r="HB29" s="281"/>
      <c r="HC29" s="281"/>
      <c r="HD29" s="281"/>
      <c r="HE29" s="281"/>
      <c r="HF29" s="281"/>
      <c r="HG29" s="281"/>
      <c r="HH29" s="281"/>
      <c r="HI29" s="281"/>
      <c r="HJ29" s="281"/>
      <c r="HK29" s="281"/>
      <c r="HL29" s="281"/>
      <c r="HM29" s="281"/>
      <c r="HN29" s="281"/>
      <c r="HO29" s="281"/>
      <c r="HP29" s="281"/>
      <c r="HQ29" s="281"/>
      <c r="HR29" s="281"/>
      <c r="HS29" s="281"/>
      <c r="HT29" s="281"/>
      <c r="HU29" s="281"/>
      <c r="HV29" s="281"/>
      <c r="HW29" s="281"/>
      <c r="HX29" s="281"/>
      <c r="HY29" s="281"/>
      <c r="HZ29" s="281"/>
      <c r="IA29" s="281"/>
      <c r="IB29" s="281"/>
      <c r="IC29" s="281"/>
      <c r="ID29" s="281"/>
      <c r="IE29" s="281"/>
      <c r="IF29" s="281"/>
      <c r="IG29" s="281"/>
      <c r="IH29" s="281"/>
      <c r="II29" s="281"/>
      <c r="IJ29" s="281"/>
      <c r="IK29" s="281"/>
      <c r="IL29" s="281"/>
      <c r="IM29" s="281"/>
      <c r="IN29" s="281"/>
      <c r="IO29" s="281"/>
      <c r="IP29" s="281"/>
      <c r="IQ29" s="281"/>
      <c r="IR29" s="281"/>
    </row>
    <row r="30" spans="1:252" ht="18" customHeight="1">
      <c r="A30" s="281"/>
      <c r="B30" s="572" t="s">
        <v>66</v>
      </c>
      <c r="C30" s="573" t="s">
        <v>12</v>
      </c>
      <c r="D30" s="574"/>
      <c r="E30" s="575">
        <v>5.9458175827840812E-2</v>
      </c>
      <c r="F30" s="575">
        <v>2.2796384650595546E-2</v>
      </c>
      <c r="G30" s="575">
        <v>6.2326346172666573E-2</v>
      </c>
      <c r="H30" s="575">
        <v>4.9728502595757104E-2</v>
      </c>
      <c r="I30" s="575">
        <v>5.4128402619202071E-2</v>
      </c>
      <c r="J30" s="575">
        <v>2.8441413488185303E-2</v>
      </c>
      <c r="K30" s="575">
        <v>1.9475359232249922E-2</v>
      </c>
      <c r="L30" s="575">
        <v>4.507575187011726E-2</v>
      </c>
      <c r="M30" s="575">
        <v>2.4667311718190102E-2</v>
      </c>
      <c r="N30" s="575">
        <v>5.0100795552826753E-2</v>
      </c>
      <c r="O30" s="575">
        <v>3.4097717095133019E-2</v>
      </c>
      <c r="P30" s="575">
        <v>3.0133124100451998E-2</v>
      </c>
      <c r="Q30" s="575">
        <v>3.3191477348810276E-2</v>
      </c>
      <c r="R30" s="575">
        <v>2.9510145359243997E-2</v>
      </c>
      <c r="S30" s="575">
        <v>3.6880419272427634E-2</v>
      </c>
      <c r="T30" s="575">
        <v>3.1209245898973104E-2</v>
      </c>
      <c r="U30" s="575">
        <v>3.4343741801981964E-2</v>
      </c>
      <c r="V30" s="575">
        <v>2.892295875935285E-2</v>
      </c>
      <c r="W30" s="575">
        <v>4.3470848544759098E-2</v>
      </c>
      <c r="X30" s="575">
        <v>5.3808270907689956E-2</v>
      </c>
      <c r="Y30" s="575">
        <v>3.8231820689947529E-2</v>
      </c>
      <c r="Z30" s="575">
        <v>1.3341718373606469E-2</v>
      </c>
      <c r="AA30" s="575">
        <v>1.4576109834214665E-2</v>
      </c>
      <c r="AB30" s="575">
        <v>1.3043610080016607E-2</v>
      </c>
      <c r="AC30" s="575">
        <v>1.0102120506115737</v>
      </c>
      <c r="AD30" s="575">
        <v>6.7154866977175067E-3</v>
      </c>
      <c r="AE30" s="575">
        <v>2.0471771541854381E-3</v>
      </c>
      <c r="AF30" s="575">
        <v>2.361556578737474E-2</v>
      </c>
      <c r="AG30" s="576">
        <v>8.3717055118284651E-3</v>
      </c>
      <c r="AH30" s="576">
        <v>1.0837354593105412E-2</v>
      </c>
      <c r="AI30" s="576">
        <v>1.5187939657817862E-2</v>
      </c>
      <c r="AJ30" s="576">
        <v>3.5860406889415615E-2</v>
      </c>
      <c r="AK30" s="576">
        <v>2.9988265217032788E-2</v>
      </c>
      <c r="AL30" s="576">
        <v>1.6514636026373913E-2</v>
      </c>
      <c r="AM30" s="576">
        <v>5.4739066901176046E-2</v>
      </c>
      <c r="AN30" s="576">
        <v>0.18510746888331203</v>
      </c>
      <c r="AO30" s="577">
        <v>-3.0100556997029477E-3</v>
      </c>
      <c r="AP30" s="434"/>
      <c r="AQ30" s="474">
        <v>2.2471467200254511</v>
      </c>
      <c r="AR30" s="208"/>
      <c r="AS30" s="230">
        <v>1.8276796334019685</v>
      </c>
      <c r="AT30" s="281"/>
      <c r="AU30" s="281"/>
      <c r="AV30" s="281"/>
      <c r="AW30" s="325" t="s">
        <v>1720</v>
      </c>
      <c r="AX30" s="326">
        <v>1.8276796334019685</v>
      </c>
      <c r="AY30" s="326">
        <v>0.99626458042181898</v>
      </c>
      <c r="AZ30" s="281"/>
      <c r="BA30" s="281"/>
      <c r="BB30" s="281"/>
      <c r="BC30" s="281"/>
      <c r="BD30" s="281"/>
      <c r="BE30" s="281"/>
      <c r="BF30" s="281"/>
      <c r="BG30" s="281"/>
      <c r="BH30" s="281"/>
      <c r="BI30" s="281"/>
      <c r="BJ30" s="281"/>
      <c r="BK30" s="281"/>
      <c r="BL30" s="281"/>
      <c r="BM30" s="281"/>
      <c r="BN30" s="281"/>
      <c r="BO30" s="281"/>
      <c r="BP30" s="281"/>
      <c r="BQ30" s="281"/>
      <c r="BR30" s="281"/>
      <c r="BS30" s="281"/>
      <c r="BT30" s="281"/>
      <c r="BU30" s="281"/>
      <c r="BV30" s="281"/>
      <c r="BW30" s="281"/>
      <c r="BX30" s="281"/>
      <c r="BY30" s="281"/>
      <c r="BZ30" s="281"/>
      <c r="CA30" s="281"/>
      <c r="CB30" s="281"/>
      <c r="CC30" s="281"/>
      <c r="CD30" s="281"/>
      <c r="CE30" s="281"/>
      <c r="CF30" s="281"/>
      <c r="CG30" s="281"/>
      <c r="CH30" s="281"/>
      <c r="CI30" s="281"/>
      <c r="CJ30" s="281"/>
      <c r="CK30" s="281"/>
      <c r="CL30" s="281"/>
      <c r="CM30" s="281"/>
      <c r="CN30" s="281"/>
      <c r="CO30" s="281"/>
      <c r="CP30" s="281"/>
      <c r="CQ30" s="281"/>
      <c r="CR30" s="281"/>
      <c r="CS30" s="281"/>
      <c r="CT30" s="281"/>
      <c r="CU30" s="281"/>
      <c r="CV30" s="281"/>
      <c r="CW30" s="281"/>
      <c r="CX30" s="281"/>
      <c r="CY30" s="281"/>
      <c r="CZ30" s="281"/>
      <c r="DA30" s="281"/>
      <c r="DB30" s="281"/>
      <c r="DC30" s="281"/>
      <c r="DD30" s="281"/>
      <c r="DE30" s="281"/>
      <c r="DF30" s="281"/>
      <c r="DG30" s="281"/>
      <c r="DH30" s="281"/>
      <c r="DI30" s="281"/>
      <c r="DJ30" s="281"/>
      <c r="DK30" s="281"/>
      <c r="DL30" s="281"/>
      <c r="DM30" s="281"/>
      <c r="DN30" s="281"/>
      <c r="DO30" s="281"/>
      <c r="DP30" s="281"/>
      <c r="DQ30" s="281"/>
      <c r="DR30" s="281"/>
      <c r="DS30" s="281"/>
      <c r="DT30" s="281"/>
      <c r="DU30" s="281"/>
      <c r="DV30" s="281"/>
      <c r="DW30" s="281"/>
      <c r="DX30" s="281"/>
      <c r="DY30" s="281"/>
      <c r="DZ30" s="281"/>
      <c r="EA30" s="281"/>
      <c r="EB30" s="281"/>
      <c r="EC30" s="281"/>
      <c r="ED30" s="281"/>
      <c r="EE30" s="281"/>
      <c r="EF30" s="281"/>
      <c r="EG30" s="281"/>
      <c r="EH30" s="281"/>
      <c r="EI30" s="281"/>
      <c r="EJ30" s="281"/>
      <c r="EK30" s="281"/>
      <c r="EL30" s="281"/>
      <c r="EM30" s="281"/>
      <c r="EN30" s="281"/>
      <c r="EO30" s="281"/>
      <c r="EP30" s="281"/>
      <c r="EQ30" s="281"/>
      <c r="ER30" s="281"/>
      <c r="ES30" s="281"/>
      <c r="ET30" s="281"/>
      <c r="EU30" s="281"/>
      <c r="EV30" s="281"/>
      <c r="EW30" s="281"/>
      <c r="EX30" s="281"/>
      <c r="EY30" s="281"/>
      <c r="EZ30" s="281"/>
      <c r="FA30" s="281"/>
      <c r="FB30" s="281"/>
      <c r="FC30" s="281"/>
      <c r="FD30" s="281"/>
      <c r="FE30" s="281"/>
      <c r="FF30" s="281"/>
      <c r="FG30" s="281"/>
      <c r="FH30" s="281"/>
      <c r="FI30" s="281"/>
      <c r="FJ30" s="281"/>
      <c r="FK30" s="281"/>
      <c r="FL30" s="281"/>
      <c r="FM30" s="281"/>
      <c r="FN30" s="281"/>
      <c r="FO30" s="281"/>
      <c r="FP30" s="281"/>
      <c r="FQ30" s="281"/>
      <c r="FR30" s="281"/>
      <c r="FS30" s="281"/>
      <c r="FT30" s="281"/>
      <c r="FU30" s="281"/>
      <c r="FV30" s="281"/>
      <c r="FW30" s="281"/>
      <c r="FX30" s="281"/>
      <c r="FY30" s="281"/>
      <c r="FZ30" s="281"/>
      <c r="GA30" s="281"/>
      <c r="GB30" s="281"/>
      <c r="GC30" s="281"/>
      <c r="GD30" s="281"/>
      <c r="GE30" s="281"/>
      <c r="GF30" s="281"/>
      <c r="GG30" s="281"/>
      <c r="GH30" s="281"/>
      <c r="GI30" s="281"/>
      <c r="GJ30" s="281"/>
      <c r="GK30" s="281"/>
      <c r="GL30" s="281"/>
      <c r="GM30" s="281"/>
      <c r="GN30" s="281"/>
      <c r="GO30" s="281"/>
      <c r="GP30" s="281"/>
      <c r="GQ30" s="281"/>
      <c r="GR30" s="281"/>
      <c r="GS30" s="281"/>
      <c r="GT30" s="281"/>
      <c r="GU30" s="281"/>
      <c r="GV30" s="281"/>
      <c r="GW30" s="281"/>
      <c r="GX30" s="281"/>
      <c r="GY30" s="281"/>
      <c r="GZ30" s="281"/>
      <c r="HA30" s="281"/>
      <c r="HB30" s="281"/>
      <c r="HC30" s="281"/>
      <c r="HD30" s="281"/>
      <c r="HE30" s="281"/>
      <c r="HF30" s="281"/>
      <c r="HG30" s="281"/>
      <c r="HH30" s="281"/>
      <c r="HI30" s="281"/>
      <c r="HJ30" s="281"/>
      <c r="HK30" s="281"/>
      <c r="HL30" s="281"/>
      <c r="HM30" s="281"/>
      <c r="HN30" s="281"/>
      <c r="HO30" s="281"/>
      <c r="HP30" s="281"/>
      <c r="HQ30" s="281"/>
      <c r="HR30" s="281"/>
      <c r="HS30" s="281"/>
      <c r="HT30" s="281"/>
      <c r="HU30" s="281"/>
      <c r="HV30" s="281"/>
      <c r="HW30" s="281"/>
      <c r="HX30" s="281"/>
      <c r="HY30" s="281"/>
      <c r="HZ30" s="281"/>
      <c r="IA30" s="281"/>
      <c r="IB30" s="281"/>
      <c r="IC30" s="281"/>
      <c r="ID30" s="281"/>
      <c r="IE30" s="281"/>
      <c r="IF30" s="281"/>
      <c r="IG30" s="281"/>
      <c r="IH30" s="281"/>
      <c r="II30" s="281"/>
      <c r="IJ30" s="281"/>
      <c r="IK30" s="281"/>
      <c r="IL30" s="281"/>
      <c r="IM30" s="281"/>
      <c r="IN30" s="281"/>
      <c r="IO30" s="281"/>
      <c r="IP30" s="281"/>
      <c r="IQ30" s="281"/>
      <c r="IR30" s="281"/>
    </row>
    <row r="31" spans="1:252" ht="18" customHeight="1">
      <c r="A31" s="281"/>
      <c r="B31" s="572" t="s">
        <v>67</v>
      </c>
      <c r="C31" s="573" t="s">
        <v>13</v>
      </c>
      <c r="D31" s="574"/>
      <c r="E31" s="575">
        <v>8.3133673840655817E-3</v>
      </c>
      <c r="F31" s="575">
        <v>5.2931811542929079E-2</v>
      </c>
      <c r="G31" s="575">
        <v>7.4537492642980261E-3</v>
      </c>
      <c r="H31" s="575">
        <v>1.9560086931549273E-2</v>
      </c>
      <c r="I31" s="575">
        <v>1.2638150655568477E-2</v>
      </c>
      <c r="J31" s="575">
        <v>8.0620691855864991E-3</v>
      </c>
      <c r="K31" s="575">
        <v>7.4555611502164854E-3</v>
      </c>
      <c r="L31" s="575">
        <v>6.1943628141066425E-3</v>
      </c>
      <c r="M31" s="575">
        <v>1.1714626937644102E-2</v>
      </c>
      <c r="N31" s="575">
        <v>9.3738457484943347E-3</v>
      </c>
      <c r="O31" s="575">
        <v>8.6397660052490964E-3</v>
      </c>
      <c r="P31" s="575">
        <v>1.0971239614069862E-2</v>
      </c>
      <c r="Q31" s="575">
        <v>7.6034584002578403E-3</v>
      </c>
      <c r="R31" s="575">
        <v>8.443568698702027E-3</v>
      </c>
      <c r="S31" s="575">
        <v>1.6326515023136867E-2</v>
      </c>
      <c r="T31" s="575">
        <v>8.4674555335813254E-3</v>
      </c>
      <c r="U31" s="575">
        <v>7.6940291592097945E-3</v>
      </c>
      <c r="V31" s="575">
        <v>8.7165920782652836E-3</v>
      </c>
      <c r="W31" s="575">
        <v>5.7390591571562901E-3</v>
      </c>
      <c r="X31" s="575">
        <v>1.9040403886706268E-2</v>
      </c>
      <c r="Y31" s="575">
        <v>1.3199937947496569E-2</v>
      </c>
      <c r="Z31" s="575">
        <v>2.0042608159906231E-2</v>
      </c>
      <c r="AA31" s="575">
        <v>2.248719445630953E-2</v>
      </c>
      <c r="AB31" s="575">
        <v>2.7976351013646723E-2</v>
      </c>
      <c r="AC31" s="575">
        <v>1.9300636234763378E-2</v>
      </c>
      <c r="AD31" s="575">
        <v>1.0435342536349603</v>
      </c>
      <c r="AE31" s="575">
        <v>7.365602257733074E-2</v>
      </c>
      <c r="AF31" s="575">
        <v>2.2854076740776403E-2</v>
      </c>
      <c r="AG31" s="576">
        <v>9.7095768435607067E-3</v>
      </c>
      <c r="AH31" s="576">
        <v>2.4580740310198006E-2</v>
      </c>
      <c r="AI31" s="576">
        <v>1.4380540320460603E-2</v>
      </c>
      <c r="AJ31" s="576">
        <v>1.3278477545469139E-2</v>
      </c>
      <c r="AK31" s="576">
        <v>2.7865407683670351E-2</v>
      </c>
      <c r="AL31" s="576">
        <v>1.0250340481236809E-2</v>
      </c>
      <c r="AM31" s="576">
        <v>1.0560745662216839E-2</v>
      </c>
      <c r="AN31" s="576">
        <v>5.6233352794327366E-3</v>
      </c>
      <c r="AO31" s="577">
        <v>1.4307529955021639E-2</v>
      </c>
      <c r="AP31" s="434"/>
      <c r="AQ31" s="474">
        <v>1.6189474940172501</v>
      </c>
      <c r="AR31" s="208"/>
      <c r="AS31" s="230">
        <v>1.3167441787374572</v>
      </c>
      <c r="AT31" s="281"/>
      <c r="AU31" s="281"/>
      <c r="AV31" s="281"/>
      <c r="AW31" s="325" t="s">
        <v>1721</v>
      </c>
      <c r="AX31" s="326">
        <v>1.3167441787374572</v>
      </c>
      <c r="AY31" s="326">
        <v>0.9934700728115452</v>
      </c>
      <c r="AZ31" s="281"/>
      <c r="BA31" s="281"/>
      <c r="BB31" s="281"/>
      <c r="BC31" s="281"/>
      <c r="BD31" s="281"/>
      <c r="BE31" s="281"/>
      <c r="BF31" s="281"/>
      <c r="BG31" s="281"/>
      <c r="BH31" s="281"/>
      <c r="BI31" s="281"/>
      <c r="BJ31" s="281"/>
      <c r="BK31" s="281"/>
      <c r="BL31" s="281"/>
      <c r="BM31" s="281"/>
      <c r="BN31" s="281"/>
      <c r="BO31" s="281"/>
      <c r="BP31" s="281"/>
      <c r="BQ31" s="281"/>
      <c r="BR31" s="281"/>
      <c r="BS31" s="281"/>
      <c r="BT31" s="281"/>
      <c r="BU31" s="281"/>
      <c r="BV31" s="281"/>
      <c r="BW31" s="281"/>
      <c r="BX31" s="281"/>
      <c r="BY31" s="281"/>
      <c r="BZ31" s="281"/>
      <c r="CA31" s="281"/>
      <c r="CB31" s="281"/>
      <c r="CC31" s="281"/>
      <c r="CD31" s="281"/>
      <c r="CE31" s="281"/>
      <c r="CF31" s="281"/>
      <c r="CG31" s="281"/>
      <c r="CH31" s="281"/>
      <c r="CI31" s="281"/>
      <c r="CJ31" s="281"/>
      <c r="CK31" s="281"/>
      <c r="CL31" s="281"/>
      <c r="CM31" s="281"/>
      <c r="CN31" s="281"/>
      <c r="CO31" s="281"/>
      <c r="CP31" s="281"/>
      <c r="CQ31" s="281"/>
      <c r="CR31" s="281"/>
      <c r="CS31" s="281"/>
      <c r="CT31" s="281"/>
      <c r="CU31" s="281"/>
      <c r="CV31" s="281"/>
      <c r="CW31" s="281"/>
      <c r="CX31" s="281"/>
      <c r="CY31" s="281"/>
      <c r="CZ31" s="281"/>
      <c r="DA31" s="281"/>
      <c r="DB31" s="281"/>
      <c r="DC31" s="281"/>
      <c r="DD31" s="281"/>
      <c r="DE31" s="281"/>
      <c r="DF31" s="281"/>
      <c r="DG31" s="281"/>
      <c r="DH31" s="281"/>
      <c r="DI31" s="281"/>
      <c r="DJ31" s="281"/>
      <c r="DK31" s="281"/>
      <c r="DL31" s="281"/>
      <c r="DM31" s="281"/>
      <c r="DN31" s="281"/>
      <c r="DO31" s="281"/>
      <c r="DP31" s="281"/>
      <c r="DQ31" s="281"/>
      <c r="DR31" s="281"/>
      <c r="DS31" s="281"/>
      <c r="DT31" s="281"/>
      <c r="DU31" s="281"/>
      <c r="DV31" s="281"/>
      <c r="DW31" s="281"/>
      <c r="DX31" s="281"/>
      <c r="DY31" s="281"/>
      <c r="DZ31" s="281"/>
      <c r="EA31" s="281"/>
      <c r="EB31" s="281"/>
      <c r="EC31" s="281"/>
      <c r="ED31" s="281"/>
      <c r="EE31" s="281"/>
      <c r="EF31" s="281"/>
      <c r="EG31" s="281"/>
      <c r="EH31" s="281"/>
      <c r="EI31" s="281"/>
      <c r="EJ31" s="281"/>
      <c r="EK31" s="281"/>
      <c r="EL31" s="281"/>
      <c r="EM31" s="281"/>
      <c r="EN31" s="281"/>
      <c r="EO31" s="281"/>
      <c r="EP31" s="281"/>
      <c r="EQ31" s="281"/>
      <c r="ER31" s="281"/>
      <c r="ES31" s="281"/>
      <c r="ET31" s="281"/>
      <c r="EU31" s="281"/>
      <c r="EV31" s="281"/>
      <c r="EW31" s="281"/>
      <c r="EX31" s="281"/>
      <c r="EY31" s="281"/>
      <c r="EZ31" s="281"/>
      <c r="FA31" s="281"/>
      <c r="FB31" s="281"/>
      <c r="FC31" s="281"/>
      <c r="FD31" s="281"/>
      <c r="FE31" s="281"/>
      <c r="FF31" s="281"/>
      <c r="FG31" s="281"/>
      <c r="FH31" s="281"/>
      <c r="FI31" s="281"/>
      <c r="FJ31" s="281"/>
      <c r="FK31" s="281"/>
      <c r="FL31" s="281"/>
      <c r="FM31" s="281"/>
      <c r="FN31" s="281"/>
      <c r="FO31" s="281"/>
      <c r="FP31" s="281"/>
      <c r="FQ31" s="281"/>
      <c r="FR31" s="281"/>
      <c r="FS31" s="281"/>
      <c r="FT31" s="281"/>
      <c r="FU31" s="281"/>
      <c r="FV31" s="281"/>
      <c r="FW31" s="281"/>
      <c r="FX31" s="281"/>
      <c r="FY31" s="281"/>
      <c r="FZ31" s="281"/>
      <c r="GA31" s="281"/>
      <c r="GB31" s="281"/>
      <c r="GC31" s="281"/>
      <c r="GD31" s="281"/>
      <c r="GE31" s="281"/>
      <c r="GF31" s="281"/>
      <c r="GG31" s="281"/>
      <c r="GH31" s="281"/>
      <c r="GI31" s="281"/>
      <c r="GJ31" s="281"/>
      <c r="GK31" s="281"/>
      <c r="GL31" s="281"/>
      <c r="GM31" s="281"/>
      <c r="GN31" s="281"/>
      <c r="GO31" s="281"/>
      <c r="GP31" s="281"/>
      <c r="GQ31" s="281"/>
      <c r="GR31" s="281"/>
      <c r="GS31" s="281"/>
      <c r="GT31" s="281"/>
      <c r="GU31" s="281"/>
      <c r="GV31" s="281"/>
      <c r="GW31" s="281"/>
      <c r="GX31" s="281"/>
      <c r="GY31" s="281"/>
      <c r="GZ31" s="281"/>
      <c r="HA31" s="281"/>
      <c r="HB31" s="281"/>
      <c r="HC31" s="281"/>
      <c r="HD31" s="281"/>
      <c r="HE31" s="281"/>
      <c r="HF31" s="281"/>
      <c r="HG31" s="281"/>
      <c r="HH31" s="281"/>
      <c r="HI31" s="281"/>
      <c r="HJ31" s="281"/>
      <c r="HK31" s="281"/>
      <c r="HL31" s="281"/>
      <c r="HM31" s="281"/>
      <c r="HN31" s="281"/>
      <c r="HO31" s="281"/>
      <c r="HP31" s="281"/>
      <c r="HQ31" s="281"/>
      <c r="HR31" s="281"/>
      <c r="HS31" s="281"/>
      <c r="HT31" s="281"/>
      <c r="HU31" s="281"/>
      <c r="HV31" s="281"/>
      <c r="HW31" s="281"/>
      <c r="HX31" s="281"/>
      <c r="HY31" s="281"/>
      <c r="HZ31" s="281"/>
      <c r="IA31" s="281"/>
      <c r="IB31" s="281"/>
      <c r="IC31" s="281"/>
      <c r="ID31" s="281"/>
      <c r="IE31" s="281"/>
      <c r="IF31" s="281"/>
      <c r="IG31" s="281"/>
      <c r="IH31" s="281"/>
      <c r="II31" s="281"/>
      <c r="IJ31" s="281"/>
      <c r="IK31" s="281"/>
      <c r="IL31" s="281"/>
      <c r="IM31" s="281"/>
      <c r="IN31" s="281"/>
      <c r="IO31" s="281"/>
      <c r="IP31" s="281"/>
      <c r="IQ31" s="281"/>
      <c r="IR31" s="281"/>
    </row>
    <row r="32" spans="1:252" ht="18" customHeight="1">
      <c r="A32" s="281"/>
      <c r="B32" s="572" t="s">
        <v>68</v>
      </c>
      <c r="C32" s="573" t="s">
        <v>30</v>
      </c>
      <c r="D32" s="574"/>
      <c r="E32" s="575">
        <v>3.4000349162264863E-3</v>
      </c>
      <c r="F32" s="575">
        <v>1.1271700921043166E-2</v>
      </c>
      <c r="G32" s="575">
        <v>5.2837671270293549E-3</v>
      </c>
      <c r="H32" s="575">
        <v>5.9502750220501149E-3</v>
      </c>
      <c r="I32" s="575">
        <v>5.838106032045964E-3</v>
      </c>
      <c r="J32" s="575">
        <v>5.1702516908786007E-3</v>
      </c>
      <c r="K32" s="575">
        <v>2.4328002436963224E-3</v>
      </c>
      <c r="L32" s="575">
        <v>5.8085372217591639E-3</v>
      </c>
      <c r="M32" s="575">
        <v>5.4739692623092112E-3</v>
      </c>
      <c r="N32" s="575">
        <v>4.7099774542717779E-3</v>
      </c>
      <c r="O32" s="575">
        <v>2.9761999938498424E-3</v>
      </c>
      <c r="P32" s="575">
        <v>4.7915663170954364E-3</v>
      </c>
      <c r="Q32" s="575">
        <v>4.2807085428433365E-3</v>
      </c>
      <c r="R32" s="575">
        <v>4.8099002700134732E-3</v>
      </c>
      <c r="S32" s="575">
        <v>4.0108613980711621E-3</v>
      </c>
      <c r="T32" s="575">
        <v>3.685684350659771E-3</v>
      </c>
      <c r="U32" s="575">
        <v>4.2908534436508989E-3</v>
      </c>
      <c r="V32" s="575">
        <v>3.8740540101735188E-3</v>
      </c>
      <c r="W32" s="575">
        <v>2.5337994209596064E-3</v>
      </c>
      <c r="X32" s="575">
        <v>6.254102777115223E-3</v>
      </c>
      <c r="Y32" s="575">
        <v>7.2125510945234327E-3</v>
      </c>
      <c r="Z32" s="575">
        <v>6.7827141030245902E-3</v>
      </c>
      <c r="AA32" s="575">
        <v>3.7433881227150862E-3</v>
      </c>
      <c r="AB32" s="575">
        <v>4.4681099004154441E-3</v>
      </c>
      <c r="AC32" s="575">
        <v>2.8484627481666025E-2</v>
      </c>
      <c r="AD32" s="575">
        <v>1.7704639823433795E-2</v>
      </c>
      <c r="AE32" s="575">
        <v>1.0304156068738666</v>
      </c>
      <c r="AF32" s="575">
        <v>1.9093470151330887E-2</v>
      </c>
      <c r="AG32" s="576">
        <v>2.2562029697459442E-2</v>
      </c>
      <c r="AH32" s="576">
        <v>3.9877616437170244E-3</v>
      </c>
      <c r="AI32" s="576">
        <v>8.1373723286626808E-3</v>
      </c>
      <c r="AJ32" s="576">
        <v>1.7599684840188916E-2</v>
      </c>
      <c r="AK32" s="576">
        <v>2.1732855677124564E-2</v>
      </c>
      <c r="AL32" s="576">
        <v>1.0020028484963344E-2</v>
      </c>
      <c r="AM32" s="576">
        <v>1.6398994830058272E-2</v>
      </c>
      <c r="AN32" s="576">
        <v>6.2251800131752095E-3</v>
      </c>
      <c r="AO32" s="577">
        <v>3.8279784898308487E-2</v>
      </c>
      <c r="AP32" s="434"/>
      <c r="AQ32" s="474">
        <v>1.3596959503803761</v>
      </c>
      <c r="AR32" s="208"/>
      <c r="AS32" s="230">
        <v>1.1058862218401122</v>
      </c>
      <c r="AT32" s="281"/>
      <c r="AU32" s="281"/>
      <c r="AV32" s="281"/>
      <c r="AW32" s="325" t="s">
        <v>1722</v>
      </c>
      <c r="AX32" s="326">
        <v>1.1058862218401122</v>
      </c>
      <c r="AY32" s="326">
        <v>0.93604478081025555</v>
      </c>
      <c r="AZ32" s="281"/>
      <c r="BA32" s="281"/>
      <c r="BB32" s="281"/>
      <c r="BC32" s="281"/>
      <c r="BD32" s="281"/>
      <c r="BE32" s="281"/>
      <c r="BF32" s="281"/>
      <c r="BG32" s="281"/>
      <c r="BH32" s="281"/>
      <c r="BI32" s="281"/>
      <c r="BJ32" s="281"/>
      <c r="BK32" s="281"/>
      <c r="BL32" s="281"/>
      <c r="BM32" s="281"/>
      <c r="BN32" s="281"/>
      <c r="BO32" s="281"/>
      <c r="BP32" s="281"/>
      <c r="BQ32" s="281"/>
      <c r="BR32" s="281"/>
      <c r="BS32" s="281"/>
      <c r="BT32" s="281"/>
      <c r="BU32" s="281"/>
      <c r="BV32" s="281"/>
      <c r="BW32" s="281"/>
      <c r="BX32" s="281"/>
      <c r="BY32" s="281"/>
      <c r="BZ32" s="281"/>
      <c r="CA32" s="281"/>
      <c r="CB32" s="281"/>
      <c r="CC32" s="281"/>
      <c r="CD32" s="281"/>
      <c r="CE32" s="281"/>
      <c r="CF32" s="281"/>
      <c r="CG32" s="281"/>
      <c r="CH32" s="281"/>
      <c r="CI32" s="281"/>
      <c r="CJ32" s="281"/>
      <c r="CK32" s="281"/>
      <c r="CL32" s="281"/>
      <c r="CM32" s="281"/>
      <c r="CN32" s="281"/>
      <c r="CO32" s="281"/>
      <c r="CP32" s="281"/>
      <c r="CQ32" s="281"/>
      <c r="CR32" s="281"/>
      <c r="CS32" s="281"/>
      <c r="CT32" s="281"/>
      <c r="CU32" s="281"/>
      <c r="CV32" s="281"/>
      <c r="CW32" s="281"/>
      <c r="CX32" s="281"/>
      <c r="CY32" s="281"/>
      <c r="CZ32" s="281"/>
      <c r="DA32" s="281"/>
      <c r="DB32" s="281"/>
      <c r="DC32" s="281"/>
      <c r="DD32" s="281"/>
      <c r="DE32" s="281"/>
      <c r="DF32" s="281"/>
      <c r="DG32" s="281"/>
      <c r="DH32" s="281"/>
      <c r="DI32" s="281"/>
      <c r="DJ32" s="281"/>
      <c r="DK32" s="281"/>
      <c r="DL32" s="281"/>
      <c r="DM32" s="281"/>
      <c r="DN32" s="281"/>
      <c r="DO32" s="281"/>
      <c r="DP32" s="281"/>
      <c r="DQ32" s="281"/>
      <c r="DR32" s="281"/>
      <c r="DS32" s="281"/>
      <c r="DT32" s="281"/>
      <c r="DU32" s="281"/>
      <c r="DV32" s="281"/>
      <c r="DW32" s="281"/>
      <c r="DX32" s="281"/>
      <c r="DY32" s="281"/>
      <c r="DZ32" s="281"/>
      <c r="EA32" s="281"/>
      <c r="EB32" s="281"/>
      <c r="EC32" s="281"/>
      <c r="ED32" s="281"/>
      <c r="EE32" s="281"/>
      <c r="EF32" s="281"/>
      <c r="EG32" s="281"/>
      <c r="EH32" s="281"/>
      <c r="EI32" s="281"/>
      <c r="EJ32" s="281"/>
      <c r="EK32" s="281"/>
      <c r="EL32" s="281"/>
      <c r="EM32" s="281"/>
      <c r="EN32" s="281"/>
      <c r="EO32" s="281"/>
      <c r="EP32" s="281"/>
      <c r="EQ32" s="281"/>
      <c r="ER32" s="281"/>
      <c r="ES32" s="281"/>
      <c r="ET32" s="281"/>
      <c r="EU32" s="281"/>
      <c r="EV32" s="281"/>
      <c r="EW32" s="281"/>
      <c r="EX32" s="281"/>
      <c r="EY32" s="281"/>
      <c r="EZ32" s="281"/>
      <c r="FA32" s="281"/>
      <c r="FB32" s="281"/>
      <c r="FC32" s="281"/>
      <c r="FD32" s="281"/>
      <c r="FE32" s="281"/>
      <c r="FF32" s="281"/>
      <c r="FG32" s="281"/>
      <c r="FH32" s="281"/>
      <c r="FI32" s="281"/>
      <c r="FJ32" s="281"/>
      <c r="FK32" s="281"/>
      <c r="FL32" s="281"/>
      <c r="FM32" s="281"/>
      <c r="FN32" s="281"/>
      <c r="FO32" s="281"/>
      <c r="FP32" s="281"/>
      <c r="FQ32" s="281"/>
      <c r="FR32" s="281"/>
      <c r="FS32" s="281"/>
      <c r="FT32" s="281"/>
      <c r="FU32" s="281"/>
      <c r="FV32" s="281"/>
      <c r="FW32" s="281"/>
      <c r="FX32" s="281"/>
      <c r="FY32" s="281"/>
      <c r="FZ32" s="281"/>
      <c r="GA32" s="281"/>
      <c r="GB32" s="281"/>
      <c r="GC32" s="281"/>
      <c r="GD32" s="281"/>
      <c r="GE32" s="281"/>
      <c r="GF32" s="281"/>
      <c r="GG32" s="281"/>
      <c r="GH32" s="281"/>
      <c r="GI32" s="281"/>
      <c r="GJ32" s="281"/>
      <c r="GK32" s="281"/>
      <c r="GL32" s="281"/>
      <c r="GM32" s="281"/>
      <c r="GN32" s="281"/>
      <c r="GO32" s="281"/>
      <c r="GP32" s="281"/>
      <c r="GQ32" s="281"/>
      <c r="GR32" s="281"/>
      <c r="GS32" s="281"/>
      <c r="GT32" s="281"/>
      <c r="GU32" s="281"/>
      <c r="GV32" s="281"/>
      <c r="GW32" s="281"/>
      <c r="GX32" s="281"/>
      <c r="GY32" s="281"/>
      <c r="GZ32" s="281"/>
      <c r="HA32" s="281"/>
      <c r="HB32" s="281"/>
      <c r="HC32" s="281"/>
      <c r="HD32" s="281"/>
      <c r="HE32" s="281"/>
      <c r="HF32" s="281"/>
      <c r="HG32" s="281"/>
      <c r="HH32" s="281"/>
      <c r="HI32" s="281"/>
      <c r="HJ32" s="281"/>
      <c r="HK32" s="281"/>
      <c r="HL32" s="281"/>
      <c r="HM32" s="281"/>
      <c r="HN32" s="281"/>
      <c r="HO32" s="281"/>
      <c r="HP32" s="281"/>
      <c r="HQ32" s="281"/>
      <c r="HR32" s="281"/>
      <c r="HS32" s="281"/>
      <c r="HT32" s="281"/>
      <c r="HU32" s="281"/>
      <c r="HV32" s="281"/>
      <c r="HW32" s="281"/>
      <c r="HX32" s="281"/>
      <c r="HY32" s="281"/>
      <c r="HZ32" s="281"/>
      <c r="IA32" s="281"/>
      <c r="IB32" s="281"/>
      <c r="IC32" s="281"/>
      <c r="ID32" s="281"/>
      <c r="IE32" s="281"/>
      <c r="IF32" s="281"/>
      <c r="IG32" s="281"/>
      <c r="IH32" s="281"/>
      <c r="II32" s="281"/>
      <c r="IJ32" s="281"/>
      <c r="IK32" s="281"/>
      <c r="IL32" s="281"/>
      <c r="IM32" s="281"/>
      <c r="IN32" s="281"/>
      <c r="IO32" s="281"/>
      <c r="IP32" s="281"/>
      <c r="IQ32" s="281"/>
      <c r="IR32" s="281"/>
    </row>
    <row r="33" spans="1:252" ht="18" customHeight="1">
      <c r="A33" s="281"/>
      <c r="B33" s="572" t="s">
        <v>69</v>
      </c>
      <c r="C33" s="573" t="s">
        <v>70</v>
      </c>
      <c r="D33" s="574"/>
      <c r="E33" s="575">
        <v>4.588755161170685E-2</v>
      </c>
      <c r="F33" s="575">
        <v>0.1616545100741448</v>
      </c>
      <c r="G33" s="575">
        <v>3.00150638793346E-2</v>
      </c>
      <c r="H33" s="575">
        <v>2.1064496313391978E-2</v>
      </c>
      <c r="I33" s="575">
        <v>2.8948958338058373E-2</v>
      </c>
      <c r="J33" s="575">
        <v>1.8721956290668276E-2</v>
      </c>
      <c r="K33" s="575">
        <v>3.1512368554728679E-2</v>
      </c>
      <c r="L33" s="575">
        <v>1.6988684533004599E-2</v>
      </c>
      <c r="M33" s="575">
        <v>4.1478189136528773E-2</v>
      </c>
      <c r="N33" s="575">
        <v>2.894857421525359E-2</v>
      </c>
      <c r="O33" s="575">
        <v>2.0389152750894868E-2</v>
      </c>
      <c r="P33" s="575">
        <v>1.8991816735293293E-2</v>
      </c>
      <c r="Q33" s="575">
        <v>1.6476994810068545E-2</v>
      </c>
      <c r="R33" s="575">
        <v>1.5108782332763493E-2</v>
      </c>
      <c r="S33" s="575">
        <v>1.9349237479205649E-2</v>
      </c>
      <c r="T33" s="575">
        <v>1.5493626782379514E-2</v>
      </c>
      <c r="U33" s="575">
        <v>1.593188129828849E-2</v>
      </c>
      <c r="V33" s="575">
        <v>1.6070643094334307E-2</v>
      </c>
      <c r="W33" s="575">
        <v>1.3474399022556221E-2</v>
      </c>
      <c r="X33" s="575">
        <v>7.451036997712103E-2</v>
      </c>
      <c r="Y33" s="575">
        <v>2.8831819590013751E-2</v>
      </c>
      <c r="Z33" s="575">
        <v>2.6194967871638875E-2</v>
      </c>
      <c r="AA33" s="575">
        <v>1.4920306749673028E-2</v>
      </c>
      <c r="AB33" s="575">
        <v>4.1141884900153941E-2</v>
      </c>
      <c r="AC33" s="575">
        <v>5.3377482922700122E-2</v>
      </c>
      <c r="AD33" s="575">
        <v>2.4638178190385895E-2</v>
      </c>
      <c r="AE33" s="575">
        <v>3.882907130864839E-3</v>
      </c>
      <c r="AF33" s="575">
        <v>1.0373602182191837</v>
      </c>
      <c r="AG33" s="576">
        <v>1.7499507694058759E-2</v>
      </c>
      <c r="AH33" s="576">
        <v>2.7068957130200771E-2</v>
      </c>
      <c r="AI33" s="576">
        <v>2.1624867251627142E-2</v>
      </c>
      <c r="AJ33" s="576">
        <v>1.3678374616665137E-2</v>
      </c>
      <c r="AK33" s="576">
        <v>2.8068432242176242E-2</v>
      </c>
      <c r="AL33" s="576">
        <v>1.2343143092969647E-2</v>
      </c>
      <c r="AM33" s="576">
        <v>2.8595307270808553E-2</v>
      </c>
      <c r="AN33" s="576">
        <v>4.3653914498842726E-2</v>
      </c>
      <c r="AO33" s="577">
        <v>6.8186400774354186E-2</v>
      </c>
      <c r="AP33" s="434"/>
      <c r="AQ33" s="474">
        <v>2.1420839273760426</v>
      </c>
      <c r="AR33" s="208"/>
      <c r="AS33" s="230">
        <v>1.7422285479688451</v>
      </c>
      <c r="AT33" s="281"/>
      <c r="AU33" s="281"/>
      <c r="AV33" s="281"/>
      <c r="AW33" s="325" t="s">
        <v>1723</v>
      </c>
      <c r="AX33" s="326">
        <v>1.7422285479688451</v>
      </c>
      <c r="AY33" s="326">
        <v>1.0099996576729937</v>
      </c>
      <c r="AZ33" s="281"/>
      <c r="BA33" s="281"/>
      <c r="BB33" s="281"/>
      <c r="BC33" s="281"/>
      <c r="BD33" s="281"/>
      <c r="BE33" s="281"/>
      <c r="BF33" s="281"/>
      <c r="BG33" s="281"/>
      <c r="BH33" s="281"/>
      <c r="BI33" s="281"/>
      <c r="BJ33" s="281"/>
      <c r="BK33" s="281"/>
      <c r="BL33" s="281"/>
      <c r="BM33" s="281"/>
      <c r="BN33" s="281"/>
      <c r="BO33" s="281"/>
      <c r="BP33" s="281"/>
      <c r="BQ33" s="281"/>
      <c r="BR33" s="281"/>
      <c r="BS33" s="281"/>
      <c r="BT33" s="281"/>
      <c r="BU33" s="281"/>
      <c r="BV33" s="281"/>
      <c r="BW33" s="281"/>
      <c r="BX33" s="281"/>
      <c r="BY33" s="281"/>
      <c r="BZ33" s="281"/>
      <c r="CA33" s="281"/>
      <c r="CB33" s="281"/>
      <c r="CC33" s="281"/>
      <c r="CD33" s="281"/>
      <c r="CE33" s="281"/>
      <c r="CF33" s="281"/>
      <c r="CG33" s="281"/>
      <c r="CH33" s="281"/>
      <c r="CI33" s="281"/>
      <c r="CJ33" s="281"/>
      <c r="CK33" s="281"/>
      <c r="CL33" s="281"/>
      <c r="CM33" s="281"/>
      <c r="CN33" s="281"/>
      <c r="CO33" s="281"/>
      <c r="CP33" s="281"/>
      <c r="CQ33" s="281"/>
      <c r="CR33" s="281"/>
      <c r="CS33" s="281"/>
      <c r="CT33" s="281"/>
      <c r="CU33" s="281"/>
      <c r="CV33" s="281"/>
      <c r="CW33" s="281"/>
      <c r="CX33" s="281"/>
      <c r="CY33" s="281"/>
      <c r="CZ33" s="281"/>
      <c r="DA33" s="281"/>
      <c r="DB33" s="281"/>
      <c r="DC33" s="281"/>
      <c r="DD33" s="281"/>
      <c r="DE33" s="281"/>
      <c r="DF33" s="281"/>
      <c r="DG33" s="281"/>
      <c r="DH33" s="281"/>
      <c r="DI33" s="281"/>
      <c r="DJ33" s="281"/>
      <c r="DK33" s="281"/>
      <c r="DL33" s="281"/>
      <c r="DM33" s="281"/>
      <c r="DN33" s="281"/>
      <c r="DO33" s="281"/>
      <c r="DP33" s="281"/>
      <c r="DQ33" s="281"/>
      <c r="DR33" s="281"/>
      <c r="DS33" s="281"/>
      <c r="DT33" s="281"/>
      <c r="DU33" s="281"/>
      <c r="DV33" s="281"/>
      <c r="DW33" s="281"/>
      <c r="DX33" s="281"/>
      <c r="DY33" s="281"/>
      <c r="DZ33" s="281"/>
      <c r="EA33" s="281"/>
      <c r="EB33" s="281"/>
      <c r="EC33" s="281"/>
      <c r="ED33" s="281"/>
      <c r="EE33" s="281"/>
      <c r="EF33" s="281"/>
      <c r="EG33" s="281"/>
      <c r="EH33" s="281"/>
      <c r="EI33" s="281"/>
      <c r="EJ33" s="281"/>
      <c r="EK33" s="281"/>
      <c r="EL33" s="281"/>
      <c r="EM33" s="281"/>
      <c r="EN33" s="281"/>
      <c r="EO33" s="281"/>
      <c r="EP33" s="281"/>
      <c r="EQ33" s="281"/>
      <c r="ER33" s="281"/>
      <c r="ES33" s="281"/>
      <c r="ET33" s="281"/>
      <c r="EU33" s="281"/>
      <c r="EV33" s="281"/>
      <c r="EW33" s="281"/>
      <c r="EX33" s="281"/>
      <c r="EY33" s="281"/>
      <c r="EZ33" s="281"/>
      <c r="FA33" s="281"/>
      <c r="FB33" s="281"/>
      <c r="FC33" s="281"/>
      <c r="FD33" s="281"/>
      <c r="FE33" s="281"/>
      <c r="FF33" s="281"/>
      <c r="FG33" s="281"/>
      <c r="FH33" s="281"/>
      <c r="FI33" s="281"/>
      <c r="FJ33" s="281"/>
      <c r="FK33" s="281"/>
      <c r="FL33" s="281"/>
      <c r="FM33" s="281"/>
      <c r="FN33" s="281"/>
      <c r="FO33" s="281"/>
      <c r="FP33" s="281"/>
      <c r="FQ33" s="281"/>
      <c r="FR33" s="281"/>
      <c r="FS33" s="281"/>
      <c r="FT33" s="281"/>
      <c r="FU33" s="281"/>
      <c r="FV33" s="281"/>
      <c r="FW33" s="281"/>
      <c r="FX33" s="281"/>
      <c r="FY33" s="281"/>
      <c r="FZ33" s="281"/>
      <c r="GA33" s="281"/>
      <c r="GB33" s="281"/>
      <c r="GC33" s="281"/>
      <c r="GD33" s="281"/>
      <c r="GE33" s="281"/>
      <c r="GF33" s="281"/>
      <c r="GG33" s="281"/>
      <c r="GH33" s="281"/>
      <c r="GI33" s="281"/>
      <c r="GJ33" s="281"/>
      <c r="GK33" s="281"/>
      <c r="GL33" s="281"/>
      <c r="GM33" s="281"/>
      <c r="GN33" s="281"/>
      <c r="GO33" s="281"/>
      <c r="GP33" s="281"/>
      <c r="GQ33" s="281"/>
      <c r="GR33" s="281"/>
      <c r="GS33" s="281"/>
      <c r="GT33" s="281"/>
      <c r="GU33" s="281"/>
      <c r="GV33" s="281"/>
      <c r="GW33" s="281"/>
      <c r="GX33" s="281"/>
      <c r="GY33" s="281"/>
      <c r="GZ33" s="281"/>
      <c r="HA33" s="281"/>
      <c r="HB33" s="281"/>
      <c r="HC33" s="281"/>
      <c r="HD33" s="281"/>
      <c r="HE33" s="281"/>
      <c r="HF33" s="281"/>
      <c r="HG33" s="281"/>
      <c r="HH33" s="281"/>
      <c r="HI33" s="281"/>
      <c r="HJ33" s="281"/>
      <c r="HK33" s="281"/>
      <c r="HL33" s="281"/>
      <c r="HM33" s="281"/>
      <c r="HN33" s="281"/>
      <c r="HO33" s="281"/>
      <c r="HP33" s="281"/>
      <c r="HQ33" s="281"/>
      <c r="HR33" s="281"/>
      <c r="HS33" s="281"/>
      <c r="HT33" s="281"/>
      <c r="HU33" s="281"/>
      <c r="HV33" s="281"/>
      <c r="HW33" s="281"/>
      <c r="HX33" s="281"/>
      <c r="HY33" s="281"/>
      <c r="HZ33" s="281"/>
      <c r="IA33" s="281"/>
      <c r="IB33" s="281"/>
      <c r="IC33" s="281"/>
      <c r="ID33" s="281"/>
      <c r="IE33" s="281"/>
      <c r="IF33" s="281"/>
      <c r="IG33" s="281"/>
      <c r="IH33" s="281"/>
      <c r="II33" s="281"/>
      <c r="IJ33" s="281"/>
      <c r="IK33" s="281"/>
      <c r="IL33" s="281"/>
      <c r="IM33" s="281"/>
      <c r="IN33" s="281"/>
      <c r="IO33" s="281"/>
      <c r="IP33" s="281"/>
      <c r="IQ33" s="281"/>
      <c r="IR33" s="281"/>
    </row>
    <row r="34" spans="1:252" ht="18" customHeight="1">
      <c r="A34" s="281"/>
      <c r="B34" s="572" t="s">
        <v>71</v>
      </c>
      <c r="C34" s="573" t="s">
        <v>38</v>
      </c>
      <c r="D34" s="574"/>
      <c r="E34" s="575">
        <v>3.4769861533299517E-3</v>
      </c>
      <c r="F34" s="575">
        <v>5.0316051213553275E-3</v>
      </c>
      <c r="G34" s="575">
        <v>4.0488831587827427E-3</v>
      </c>
      <c r="H34" s="575">
        <v>4.3842383900008341E-3</v>
      </c>
      <c r="I34" s="575">
        <v>4.5927459411765816E-3</v>
      </c>
      <c r="J34" s="575">
        <v>1.1120941930237792E-2</v>
      </c>
      <c r="K34" s="575">
        <v>1.64988745904422E-3</v>
      </c>
      <c r="L34" s="575">
        <v>4.5124952129516477E-3</v>
      </c>
      <c r="M34" s="575">
        <v>4.3446203969711673E-3</v>
      </c>
      <c r="N34" s="575">
        <v>4.1467632905387609E-3</v>
      </c>
      <c r="O34" s="575">
        <v>3.1092228190326967E-3</v>
      </c>
      <c r="P34" s="575">
        <v>3.974263386222596E-3</v>
      </c>
      <c r="Q34" s="575">
        <v>4.9551491950290379E-3</v>
      </c>
      <c r="R34" s="575">
        <v>5.3286098267837012E-3</v>
      </c>
      <c r="S34" s="575">
        <v>5.6322527566761505E-3</v>
      </c>
      <c r="T34" s="575">
        <v>6.1919432374216701E-3</v>
      </c>
      <c r="U34" s="575">
        <v>6.8447491529727376E-3</v>
      </c>
      <c r="V34" s="575">
        <v>1.162017504368037E-2</v>
      </c>
      <c r="W34" s="575">
        <v>2.9153727601189373E-3</v>
      </c>
      <c r="X34" s="575">
        <v>5.4375721219583339E-3</v>
      </c>
      <c r="Y34" s="575">
        <v>5.8033028931091827E-3</v>
      </c>
      <c r="Z34" s="575">
        <v>6.5086583155175631E-3</v>
      </c>
      <c r="AA34" s="575">
        <v>1.7482279766201321E-2</v>
      </c>
      <c r="AB34" s="575">
        <v>6.6719405998853561E-3</v>
      </c>
      <c r="AC34" s="575">
        <v>1.7750022012114272E-2</v>
      </c>
      <c r="AD34" s="575">
        <v>2.6092907195093738E-2</v>
      </c>
      <c r="AE34" s="575">
        <v>3.5646404943126225E-3</v>
      </c>
      <c r="AF34" s="575">
        <v>7.6289311243006889E-3</v>
      </c>
      <c r="AG34" s="576">
        <v>1.0810713175495164</v>
      </c>
      <c r="AH34" s="576">
        <v>1.6147760098204497E-2</v>
      </c>
      <c r="AI34" s="576">
        <v>1.1433962674191321E-2</v>
      </c>
      <c r="AJ34" s="576">
        <v>8.2697252471572186E-3</v>
      </c>
      <c r="AK34" s="576">
        <v>3.1093193834980149E-2</v>
      </c>
      <c r="AL34" s="576">
        <v>2.1654993770093174E-2</v>
      </c>
      <c r="AM34" s="576">
        <v>1.0307170266874742E-2</v>
      </c>
      <c r="AN34" s="576">
        <v>3.9108720647945657E-3</v>
      </c>
      <c r="AO34" s="577">
        <v>3.9330771344594888E-2</v>
      </c>
      <c r="AP34" s="434"/>
      <c r="AQ34" s="474">
        <v>1.4180409266052267</v>
      </c>
      <c r="AR34" s="208"/>
      <c r="AS34" s="230">
        <v>1.1533401436544717</v>
      </c>
      <c r="AT34" s="281"/>
      <c r="AU34" s="281"/>
      <c r="AV34" s="281"/>
      <c r="AW34" s="325" t="s">
        <v>1724</v>
      </c>
      <c r="AX34" s="326">
        <v>1.1533401436544717</v>
      </c>
      <c r="AY34" s="326">
        <v>1.03473858158683</v>
      </c>
      <c r="AZ34" s="281"/>
      <c r="BA34" s="281"/>
      <c r="BB34" s="281"/>
      <c r="BC34" s="281"/>
      <c r="BD34" s="281"/>
      <c r="BE34" s="281"/>
      <c r="BF34" s="281"/>
      <c r="BG34" s="281"/>
      <c r="BH34" s="281"/>
      <c r="BI34" s="281"/>
      <c r="BJ34" s="281"/>
      <c r="BK34" s="281"/>
      <c r="BL34" s="281"/>
      <c r="BM34" s="281"/>
      <c r="BN34" s="281"/>
      <c r="BO34" s="281"/>
      <c r="BP34" s="281"/>
      <c r="BQ34" s="281"/>
      <c r="BR34" s="281"/>
      <c r="BS34" s="281"/>
      <c r="BT34" s="281"/>
      <c r="BU34" s="281"/>
      <c r="BV34" s="281"/>
      <c r="BW34" s="281"/>
      <c r="BX34" s="281"/>
      <c r="BY34" s="281"/>
      <c r="BZ34" s="281"/>
      <c r="CA34" s="281"/>
      <c r="CB34" s="281"/>
      <c r="CC34" s="281"/>
      <c r="CD34" s="281"/>
      <c r="CE34" s="281"/>
      <c r="CF34" s="281"/>
      <c r="CG34" s="281"/>
      <c r="CH34" s="281"/>
      <c r="CI34" s="281"/>
      <c r="CJ34" s="281"/>
      <c r="CK34" s="281"/>
      <c r="CL34" s="281"/>
      <c r="CM34" s="281"/>
      <c r="CN34" s="281"/>
      <c r="CO34" s="281"/>
      <c r="CP34" s="281"/>
      <c r="CQ34" s="281"/>
      <c r="CR34" s="281"/>
      <c r="CS34" s="281"/>
      <c r="CT34" s="281"/>
      <c r="CU34" s="281"/>
      <c r="CV34" s="281"/>
      <c r="CW34" s="281"/>
      <c r="CX34" s="281"/>
      <c r="CY34" s="281"/>
      <c r="CZ34" s="281"/>
      <c r="DA34" s="281"/>
      <c r="DB34" s="281"/>
      <c r="DC34" s="281"/>
      <c r="DD34" s="281"/>
      <c r="DE34" s="281"/>
      <c r="DF34" s="281"/>
      <c r="DG34" s="281"/>
      <c r="DH34" s="281"/>
      <c r="DI34" s="281"/>
      <c r="DJ34" s="281"/>
      <c r="DK34" s="281"/>
      <c r="DL34" s="281"/>
      <c r="DM34" s="281"/>
      <c r="DN34" s="281"/>
      <c r="DO34" s="281"/>
      <c r="DP34" s="281"/>
      <c r="DQ34" s="281"/>
      <c r="DR34" s="281"/>
      <c r="DS34" s="281"/>
      <c r="DT34" s="281"/>
      <c r="DU34" s="281"/>
      <c r="DV34" s="281"/>
      <c r="DW34" s="281"/>
      <c r="DX34" s="281"/>
      <c r="DY34" s="281"/>
      <c r="DZ34" s="281"/>
      <c r="EA34" s="281"/>
      <c r="EB34" s="281"/>
      <c r="EC34" s="281"/>
      <c r="ED34" s="281"/>
      <c r="EE34" s="281"/>
      <c r="EF34" s="281"/>
      <c r="EG34" s="281"/>
      <c r="EH34" s="281"/>
      <c r="EI34" s="281"/>
      <c r="EJ34" s="281"/>
      <c r="EK34" s="281"/>
      <c r="EL34" s="281"/>
      <c r="EM34" s="281"/>
      <c r="EN34" s="281"/>
      <c r="EO34" s="281"/>
      <c r="EP34" s="281"/>
      <c r="EQ34" s="281"/>
      <c r="ER34" s="281"/>
      <c r="ES34" s="281"/>
      <c r="ET34" s="281"/>
      <c r="EU34" s="281"/>
      <c r="EV34" s="281"/>
      <c r="EW34" s="281"/>
      <c r="EX34" s="281"/>
      <c r="EY34" s="281"/>
      <c r="EZ34" s="281"/>
      <c r="FA34" s="281"/>
      <c r="FB34" s="281"/>
      <c r="FC34" s="281"/>
      <c r="FD34" s="281"/>
      <c r="FE34" s="281"/>
      <c r="FF34" s="281"/>
      <c r="FG34" s="281"/>
      <c r="FH34" s="281"/>
      <c r="FI34" s="281"/>
      <c r="FJ34" s="281"/>
      <c r="FK34" s="281"/>
      <c r="FL34" s="281"/>
      <c r="FM34" s="281"/>
      <c r="FN34" s="281"/>
      <c r="FO34" s="281"/>
      <c r="FP34" s="281"/>
      <c r="FQ34" s="281"/>
      <c r="FR34" s="281"/>
      <c r="FS34" s="281"/>
      <c r="FT34" s="281"/>
      <c r="FU34" s="281"/>
      <c r="FV34" s="281"/>
      <c r="FW34" s="281"/>
      <c r="FX34" s="281"/>
      <c r="FY34" s="281"/>
      <c r="FZ34" s="281"/>
      <c r="GA34" s="281"/>
      <c r="GB34" s="281"/>
      <c r="GC34" s="281"/>
      <c r="GD34" s="281"/>
      <c r="GE34" s="281"/>
      <c r="GF34" s="281"/>
      <c r="GG34" s="281"/>
      <c r="GH34" s="281"/>
      <c r="GI34" s="281"/>
      <c r="GJ34" s="281"/>
      <c r="GK34" s="281"/>
      <c r="GL34" s="281"/>
      <c r="GM34" s="281"/>
      <c r="GN34" s="281"/>
      <c r="GO34" s="281"/>
      <c r="GP34" s="281"/>
      <c r="GQ34" s="281"/>
      <c r="GR34" s="281"/>
      <c r="GS34" s="281"/>
      <c r="GT34" s="281"/>
      <c r="GU34" s="281"/>
      <c r="GV34" s="281"/>
      <c r="GW34" s="281"/>
      <c r="GX34" s="281"/>
      <c r="GY34" s="281"/>
      <c r="GZ34" s="281"/>
      <c r="HA34" s="281"/>
      <c r="HB34" s="281"/>
      <c r="HC34" s="281"/>
      <c r="HD34" s="281"/>
      <c r="HE34" s="281"/>
      <c r="HF34" s="281"/>
      <c r="HG34" s="281"/>
      <c r="HH34" s="281"/>
      <c r="HI34" s="281"/>
      <c r="HJ34" s="281"/>
      <c r="HK34" s="281"/>
      <c r="HL34" s="281"/>
      <c r="HM34" s="281"/>
      <c r="HN34" s="281"/>
      <c r="HO34" s="281"/>
      <c r="HP34" s="281"/>
      <c r="HQ34" s="281"/>
      <c r="HR34" s="281"/>
      <c r="HS34" s="281"/>
      <c r="HT34" s="281"/>
      <c r="HU34" s="281"/>
      <c r="HV34" s="281"/>
      <c r="HW34" s="281"/>
      <c r="HX34" s="281"/>
      <c r="HY34" s="281"/>
      <c r="HZ34" s="281"/>
      <c r="IA34" s="281"/>
      <c r="IB34" s="281"/>
      <c r="IC34" s="281"/>
      <c r="ID34" s="281"/>
      <c r="IE34" s="281"/>
      <c r="IF34" s="281"/>
      <c r="IG34" s="281"/>
      <c r="IH34" s="281"/>
      <c r="II34" s="281"/>
      <c r="IJ34" s="281"/>
      <c r="IK34" s="281"/>
      <c r="IL34" s="281"/>
      <c r="IM34" s="281"/>
      <c r="IN34" s="281"/>
      <c r="IO34" s="281"/>
      <c r="IP34" s="281"/>
      <c r="IQ34" s="281"/>
      <c r="IR34" s="281"/>
    </row>
    <row r="35" spans="1:252" ht="18" customHeight="1">
      <c r="A35" s="281"/>
      <c r="B35" s="572" t="s">
        <v>72</v>
      </c>
      <c r="C35" s="573" t="s">
        <v>14</v>
      </c>
      <c r="D35" s="574"/>
      <c r="E35" s="575">
        <v>9.6769853897319313E-4</v>
      </c>
      <c r="F35" s="575">
        <v>2.1593445248724741E-3</v>
      </c>
      <c r="G35" s="575">
        <v>9.2158721394153178E-4</v>
      </c>
      <c r="H35" s="575">
        <v>5.1995080735548372E-4</v>
      </c>
      <c r="I35" s="575">
        <v>6.4461125499285692E-4</v>
      </c>
      <c r="J35" s="575">
        <v>4.1827512076057403E-4</v>
      </c>
      <c r="K35" s="575">
        <v>3.830878073137001E-4</v>
      </c>
      <c r="L35" s="575">
        <v>4.6001809342346869E-4</v>
      </c>
      <c r="M35" s="575">
        <v>1.4217068725842011E-3</v>
      </c>
      <c r="N35" s="575">
        <v>1.6569514885907092E-3</v>
      </c>
      <c r="O35" s="575">
        <v>1.2668967382292377E-3</v>
      </c>
      <c r="P35" s="575">
        <v>7.7986320495745021E-4</v>
      </c>
      <c r="Q35" s="575">
        <v>1.3795407628639247E-3</v>
      </c>
      <c r="R35" s="575">
        <v>9.2814379202978755E-4</v>
      </c>
      <c r="S35" s="575">
        <v>5.0704887915391076E-4</v>
      </c>
      <c r="T35" s="575">
        <v>2.3028459124737911E-4</v>
      </c>
      <c r="U35" s="575">
        <v>4.6833801777630154E-4</v>
      </c>
      <c r="V35" s="575">
        <v>2.7880321129474472E-4</v>
      </c>
      <c r="W35" s="575">
        <v>3.0282042772766576E-4</v>
      </c>
      <c r="X35" s="575">
        <v>5.2055648307077743E-4</v>
      </c>
      <c r="Y35" s="575">
        <v>2.1814998434367167E-3</v>
      </c>
      <c r="Z35" s="575">
        <v>6.4871496969835872E-4</v>
      </c>
      <c r="AA35" s="575">
        <v>1.4353666611516959E-3</v>
      </c>
      <c r="AB35" s="575">
        <v>3.4248918584120127E-3</v>
      </c>
      <c r="AC35" s="575">
        <v>1.2178653850604597E-3</v>
      </c>
      <c r="AD35" s="575">
        <v>8.630364875646697E-4</v>
      </c>
      <c r="AE35" s="575">
        <v>3.3839651963046965E-4</v>
      </c>
      <c r="AF35" s="575">
        <v>1.264776187779388E-3</v>
      </c>
      <c r="AG35" s="576">
        <v>4.8777501155154496E-4</v>
      </c>
      <c r="AH35" s="576">
        <v>1.0003900005782149</v>
      </c>
      <c r="AI35" s="576">
        <v>2.3088916702137681E-3</v>
      </c>
      <c r="AJ35" s="576">
        <v>9.3509601010937238E-4</v>
      </c>
      <c r="AK35" s="576">
        <v>8.6207400123145049E-4</v>
      </c>
      <c r="AL35" s="576">
        <v>5.8811679407064026E-4</v>
      </c>
      <c r="AM35" s="576">
        <v>6.776115811821077E-4</v>
      </c>
      <c r="AN35" s="576">
        <v>4.0093718265106764E-4</v>
      </c>
      <c r="AO35" s="577">
        <v>0.26859671447875322</v>
      </c>
      <c r="AP35" s="434"/>
      <c r="AQ35" s="474">
        <v>1.3028372930518715</v>
      </c>
      <c r="AR35" s="208"/>
      <c r="AS35" s="230">
        <v>1.0596411729272792</v>
      </c>
      <c r="AT35" s="281"/>
      <c r="AU35" s="281"/>
      <c r="AV35" s="281"/>
      <c r="AW35" s="325" t="s">
        <v>1725</v>
      </c>
      <c r="AX35" s="326">
        <v>1.0596411729272792</v>
      </c>
      <c r="AY35" s="326">
        <v>0.98951330482370958</v>
      </c>
      <c r="AZ35" s="281"/>
      <c r="BA35" s="281"/>
      <c r="BB35" s="281"/>
      <c r="BC35" s="281"/>
      <c r="BD35" s="281"/>
      <c r="BE35" s="281"/>
      <c r="BF35" s="281"/>
      <c r="BG35" s="281"/>
      <c r="BH35" s="281"/>
      <c r="BI35" s="281"/>
      <c r="BJ35" s="281"/>
      <c r="BK35" s="281"/>
      <c r="BL35" s="281"/>
      <c r="BM35" s="281"/>
      <c r="BN35" s="281"/>
      <c r="BO35" s="281"/>
      <c r="BP35" s="281"/>
      <c r="BQ35" s="281"/>
      <c r="BR35" s="281"/>
      <c r="BS35" s="281"/>
      <c r="BT35" s="281"/>
      <c r="BU35" s="281"/>
      <c r="BV35" s="281"/>
      <c r="BW35" s="281"/>
      <c r="BX35" s="281"/>
      <c r="BY35" s="281"/>
      <c r="BZ35" s="281"/>
      <c r="CA35" s="281"/>
      <c r="CB35" s="281"/>
      <c r="CC35" s="281"/>
      <c r="CD35" s="281"/>
      <c r="CE35" s="281"/>
      <c r="CF35" s="281"/>
      <c r="CG35" s="281"/>
      <c r="CH35" s="281"/>
      <c r="CI35" s="281"/>
      <c r="CJ35" s="281"/>
      <c r="CK35" s="281"/>
      <c r="CL35" s="281"/>
      <c r="CM35" s="281"/>
      <c r="CN35" s="281"/>
      <c r="CO35" s="281"/>
      <c r="CP35" s="281"/>
      <c r="CQ35" s="281"/>
      <c r="CR35" s="281"/>
      <c r="CS35" s="281"/>
      <c r="CT35" s="281"/>
      <c r="CU35" s="281"/>
      <c r="CV35" s="281"/>
      <c r="CW35" s="281"/>
      <c r="CX35" s="281"/>
      <c r="CY35" s="281"/>
      <c r="CZ35" s="281"/>
      <c r="DA35" s="281"/>
      <c r="DB35" s="281"/>
      <c r="DC35" s="281"/>
      <c r="DD35" s="281"/>
      <c r="DE35" s="281"/>
      <c r="DF35" s="281"/>
      <c r="DG35" s="281"/>
      <c r="DH35" s="281"/>
      <c r="DI35" s="281"/>
      <c r="DJ35" s="281"/>
      <c r="DK35" s="281"/>
      <c r="DL35" s="281"/>
      <c r="DM35" s="281"/>
      <c r="DN35" s="281"/>
      <c r="DO35" s="281"/>
      <c r="DP35" s="281"/>
      <c r="DQ35" s="281"/>
      <c r="DR35" s="281"/>
      <c r="DS35" s="281"/>
      <c r="DT35" s="281"/>
      <c r="DU35" s="281"/>
      <c r="DV35" s="281"/>
      <c r="DW35" s="281"/>
      <c r="DX35" s="281"/>
      <c r="DY35" s="281"/>
      <c r="DZ35" s="281"/>
      <c r="EA35" s="281"/>
      <c r="EB35" s="281"/>
      <c r="EC35" s="281"/>
      <c r="ED35" s="281"/>
      <c r="EE35" s="281"/>
      <c r="EF35" s="281"/>
      <c r="EG35" s="281"/>
      <c r="EH35" s="281"/>
      <c r="EI35" s="281"/>
      <c r="EJ35" s="281"/>
      <c r="EK35" s="281"/>
      <c r="EL35" s="281"/>
      <c r="EM35" s="281"/>
      <c r="EN35" s="281"/>
      <c r="EO35" s="281"/>
      <c r="EP35" s="281"/>
      <c r="EQ35" s="281"/>
      <c r="ER35" s="281"/>
      <c r="ES35" s="281"/>
      <c r="ET35" s="281"/>
      <c r="EU35" s="281"/>
      <c r="EV35" s="281"/>
      <c r="EW35" s="281"/>
      <c r="EX35" s="281"/>
      <c r="EY35" s="281"/>
      <c r="EZ35" s="281"/>
      <c r="FA35" s="281"/>
      <c r="FB35" s="281"/>
      <c r="FC35" s="281"/>
      <c r="FD35" s="281"/>
      <c r="FE35" s="281"/>
      <c r="FF35" s="281"/>
      <c r="FG35" s="281"/>
      <c r="FH35" s="281"/>
      <c r="FI35" s="281"/>
      <c r="FJ35" s="281"/>
      <c r="FK35" s="281"/>
      <c r="FL35" s="281"/>
      <c r="FM35" s="281"/>
      <c r="FN35" s="281"/>
      <c r="FO35" s="281"/>
      <c r="FP35" s="281"/>
      <c r="FQ35" s="281"/>
      <c r="FR35" s="281"/>
      <c r="FS35" s="281"/>
      <c r="FT35" s="281"/>
      <c r="FU35" s="281"/>
      <c r="FV35" s="281"/>
      <c r="FW35" s="281"/>
      <c r="FX35" s="281"/>
      <c r="FY35" s="281"/>
      <c r="FZ35" s="281"/>
      <c r="GA35" s="281"/>
      <c r="GB35" s="281"/>
      <c r="GC35" s="281"/>
      <c r="GD35" s="281"/>
      <c r="GE35" s="281"/>
      <c r="GF35" s="281"/>
      <c r="GG35" s="281"/>
      <c r="GH35" s="281"/>
      <c r="GI35" s="281"/>
      <c r="GJ35" s="281"/>
      <c r="GK35" s="281"/>
      <c r="GL35" s="281"/>
      <c r="GM35" s="281"/>
      <c r="GN35" s="281"/>
      <c r="GO35" s="281"/>
      <c r="GP35" s="281"/>
      <c r="GQ35" s="281"/>
      <c r="GR35" s="281"/>
      <c r="GS35" s="281"/>
      <c r="GT35" s="281"/>
      <c r="GU35" s="281"/>
      <c r="GV35" s="281"/>
      <c r="GW35" s="281"/>
      <c r="GX35" s="281"/>
      <c r="GY35" s="281"/>
      <c r="GZ35" s="281"/>
      <c r="HA35" s="281"/>
      <c r="HB35" s="281"/>
      <c r="HC35" s="281"/>
      <c r="HD35" s="281"/>
      <c r="HE35" s="281"/>
      <c r="HF35" s="281"/>
      <c r="HG35" s="281"/>
      <c r="HH35" s="281"/>
      <c r="HI35" s="281"/>
      <c r="HJ35" s="281"/>
      <c r="HK35" s="281"/>
      <c r="HL35" s="281"/>
      <c r="HM35" s="281"/>
      <c r="HN35" s="281"/>
      <c r="HO35" s="281"/>
      <c r="HP35" s="281"/>
      <c r="HQ35" s="281"/>
      <c r="HR35" s="281"/>
      <c r="HS35" s="281"/>
      <c r="HT35" s="281"/>
      <c r="HU35" s="281"/>
      <c r="HV35" s="281"/>
      <c r="HW35" s="281"/>
      <c r="HX35" s="281"/>
      <c r="HY35" s="281"/>
      <c r="HZ35" s="281"/>
      <c r="IA35" s="281"/>
      <c r="IB35" s="281"/>
      <c r="IC35" s="281"/>
      <c r="ID35" s="281"/>
      <c r="IE35" s="281"/>
      <c r="IF35" s="281"/>
      <c r="IG35" s="281"/>
      <c r="IH35" s="281"/>
      <c r="II35" s="281"/>
      <c r="IJ35" s="281"/>
      <c r="IK35" s="281"/>
      <c r="IL35" s="281"/>
      <c r="IM35" s="281"/>
      <c r="IN35" s="281"/>
      <c r="IO35" s="281"/>
      <c r="IP35" s="281"/>
      <c r="IQ35" s="281"/>
      <c r="IR35" s="281"/>
    </row>
    <row r="36" spans="1:252" ht="18" customHeight="1">
      <c r="A36" s="281"/>
      <c r="B36" s="572" t="s">
        <v>73</v>
      </c>
      <c r="C36" s="573" t="s">
        <v>31</v>
      </c>
      <c r="D36" s="574"/>
      <c r="E36" s="575">
        <v>8.3427233993668028E-5</v>
      </c>
      <c r="F36" s="575">
        <v>1.8975941702722266E-4</v>
      </c>
      <c r="G36" s="575">
        <v>3.1101284124453882E-4</v>
      </c>
      <c r="H36" s="575">
        <v>6.9661734809077771E-5</v>
      </c>
      <c r="I36" s="575">
        <v>1.9088347358316119E-4</v>
      </c>
      <c r="J36" s="575">
        <v>2.9242516536593006E-4</v>
      </c>
      <c r="K36" s="575">
        <v>4.488263457446079E-5</v>
      </c>
      <c r="L36" s="575">
        <v>1.6398486810297196E-4</v>
      </c>
      <c r="M36" s="575">
        <v>2.5367674498177732E-4</v>
      </c>
      <c r="N36" s="575">
        <v>1.64413056319696E-4</v>
      </c>
      <c r="O36" s="575">
        <v>6.220906531315495E-5</v>
      </c>
      <c r="P36" s="575">
        <v>2.5013906761360067E-4</v>
      </c>
      <c r="Q36" s="575">
        <v>6.9065170765973401E-4</v>
      </c>
      <c r="R36" s="575">
        <v>3.115573331493722E-4</v>
      </c>
      <c r="S36" s="575">
        <v>3.5602317490487765E-4</v>
      </c>
      <c r="T36" s="575">
        <v>1.1475786167983012E-3</v>
      </c>
      <c r="U36" s="575">
        <v>7.8636347303830459E-4</v>
      </c>
      <c r="V36" s="575">
        <v>6.2728015117061609E-4</v>
      </c>
      <c r="W36" s="575">
        <v>2.3719027233225296E-4</v>
      </c>
      <c r="X36" s="575">
        <v>1.5686801846521729E-4</v>
      </c>
      <c r="Y36" s="575">
        <v>1.8645096772477231E-4</v>
      </c>
      <c r="Z36" s="575">
        <v>4.8358623580931569E-4</v>
      </c>
      <c r="AA36" s="575">
        <v>1.8987594904572698E-4</v>
      </c>
      <c r="AB36" s="575">
        <v>2.0354449258520483E-4</v>
      </c>
      <c r="AC36" s="575">
        <v>2.9717400423383386E-4</v>
      </c>
      <c r="AD36" s="575">
        <v>3.1376726912845835E-4</v>
      </c>
      <c r="AE36" s="575">
        <v>3.838415343480855E-5</v>
      </c>
      <c r="AF36" s="575">
        <v>9.5554583362953999E-4</v>
      </c>
      <c r="AG36" s="576">
        <v>3.996489524748628E-3</v>
      </c>
      <c r="AH36" s="576">
        <v>2.2571291203263478E-4</v>
      </c>
      <c r="AI36" s="576">
        <v>1.0000918635396987</v>
      </c>
      <c r="AJ36" s="576">
        <v>1.3914883934785691E-4</v>
      </c>
      <c r="AK36" s="576">
        <v>1.6867155135201093E-4</v>
      </c>
      <c r="AL36" s="576">
        <v>4.6446828022617912E-4</v>
      </c>
      <c r="AM36" s="576">
        <v>4.1339417016757006E-4</v>
      </c>
      <c r="AN36" s="576">
        <v>1.0436857447194685E-4</v>
      </c>
      <c r="AO36" s="577">
        <v>3.8053940989612084E-4</v>
      </c>
      <c r="AP36" s="434"/>
      <c r="AQ36" s="474">
        <v>1.0150429737579814</v>
      </c>
      <c r="AR36" s="208"/>
      <c r="AS36" s="230">
        <v>0.82556842133753494</v>
      </c>
      <c r="AT36" s="281"/>
      <c r="AU36" s="281"/>
      <c r="AV36" s="281"/>
      <c r="AW36" s="325" t="s">
        <v>1726</v>
      </c>
      <c r="AX36" s="326">
        <v>0.82556842133753494</v>
      </c>
      <c r="AY36" s="326">
        <v>0.96583124894333905</v>
      </c>
      <c r="AZ36" s="281"/>
      <c r="BA36" s="281"/>
      <c r="BB36" s="281"/>
      <c r="BC36" s="281"/>
      <c r="BD36" s="281"/>
      <c r="BE36" s="281"/>
      <c r="BF36" s="281"/>
      <c r="BG36" s="281"/>
      <c r="BH36" s="281"/>
      <c r="BI36" s="281"/>
      <c r="BJ36" s="281"/>
      <c r="BK36" s="281"/>
      <c r="BL36" s="281"/>
      <c r="BM36" s="281"/>
      <c r="BN36" s="281"/>
      <c r="BO36" s="281"/>
      <c r="BP36" s="281"/>
      <c r="BQ36" s="281"/>
      <c r="BR36" s="281"/>
      <c r="BS36" s="281"/>
      <c r="BT36" s="281"/>
      <c r="BU36" s="281"/>
      <c r="BV36" s="281"/>
      <c r="BW36" s="281"/>
      <c r="BX36" s="281"/>
      <c r="BY36" s="281"/>
      <c r="BZ36" s="281"/>
      <c r="CA36" s="281"/>
      <c r="CB36" s="281"/>
      <c r="CC36" s="281"/>
      <c r="CD36" s="281"/>
      <c r="CE36" s="281"/>
      <c r="CF36" s="281"/>
      <c r="CG36" s="281"/>
      <c r="CH36" s="281"/>
      <c r="CI36" s="281"/>
      <c r="CJ36" s="281"/>
      <c r="CK36" s="281"/>
      <c r="CL36" s="281"/>
      <c r="CM36" s="281"/>
      <c r="CN36" s="281"/>
      <c r="CO36" s="281"/>
      <c r="CP36" s="281"/>
      <c r="CQ36" s="281"/>
      <c r="CR36" s="281"/>
      <c r="CS36" s="281"/>
      <c r="CT36" s="281"/>
      <c r="CU36" s="281"/>
      <c r="CV36" s="281"/>
      <c r="CW36" s="281"/>
      <c r="CX36" s="281"/>
      <c r="CY36" s="281"/>
      <c r="CZ36" s="281"/>
      <c r="DA36" s="281"/>
      <c r="DB36" s="281"/>
      <c r="DC36" s="281"/>
      <c r="DD36" s="281"/>
      <c r="DE36" s="281"/>
      <c r="DF36" s="281"/>
      <c r="DG36" s="281"/>
      <c r="DH36" s="281"/>
      <c r="DI36" s="281"/>
      <c r="DJ36" s="281"/>
      <c r="DK36" s="281"/>
      <c r="DL36" s="281"/>
      <c r="DM36" s="281"/>
      <c r="DN36" s="281"/>
      <c r="DO36" s="281"/>
      <c r="DP36" s="281"/>
      <c r="DQ36" s="281"/>
      <c r="DR36" s="281"/>
      <c r="DS36" s="281"/>
      <c r="DT36" s="281"/>
      <c r="DU36" s="281"/>
      <c r="DV36" s="281"/>
      <c r="DW36" s="281"/>
      <c r="DX36" s="281"/>
      <c r="DY36" s="281"/>
      <c r="DZ36" s="281"/>
      <c r="EA36" s="281"/>
      <c r="EB36" s="281"/>
      <c r="EC36" s="281"/>
      <c r="ED36" s="281"/>
      <c r="EE36" s="281"/>
      <c r="EF36" s="281"/>
      <c r="EG36" s="281"/>
      <c r="EH36" s="281"/>
      <c r="EI36" s="281"/>
      <c r="EJ36" s="281"/>
      <c r="EK36" s="281"/>
      <c r="EL36" s="281"/>
      <c r="EM36" s="281"/>
      <c r="EN36" s="281"/>
      <c r="EO36" s="281"/>
      <c r="EP36" s="281"/>
      <c r="EQ36" s="281"/>
      <c r="ER36" s="281"/>
      <c r="ES36" s="281"/>
      <c r="ET36" s="281"/>
      <c r="EU36" s="281"/>
      <c r="EV36" s="281"/>
      <c r="EW36" s="281"/>
      <c r="EX36" s="281"/>
      <c r="EY36" s="281"/>
      <c r="EZ36" s="281"/>
      <c r="FA36" s="281"/>
      <c r="FB36" s="281"/>
      <c r="FC36" s="281"/>
      <c r="FD36" s="281"/>
      <c r="FE36" s="281"/>
      <c r="FF36" s="281"/>
      <c r="FG36" s="281"/>
      <c r="FH36" s="281"/>
      <c r="FI36" s="281"/>
      <c r="FJ36" s="281"/>
      <c r="FK36" s="281"/>
      <c r="FL36" s="281"/>
      <c r="FM36" s="281"/>
      <c r="FN36" s="281"/>
      <c r="FO36" s="281"/>
      <c r="FP36" s="281"/>
      <c r="FQ36" s="281"/>
      <c r="FR36" s="281"/>
      <c r="FS36" s="281"/>
      <c r="FT36" s="281"/>
      <c r="FU36" s="281"/>
      <c r="FV36" s="281"/>
      <c r="FW36" s="281"/>
      <c r="FX36" s="281"/>
      <c r="FY36" s="281"/>
      <c r="FZ36" s="281"/>
      <c r="GA36" s="281"/>
      <c r="GB36" s="281"/>
      <c r="GC36" s="281"/>
      <c r="GD36" s="281"/>
      <c r="GE36" s="281"/>
      <c r="GF36" s="281"/>
      <c r="GG36" s="281"/>
      <c r="GH36" s="281"/>
      <c r="GI36" s="281"/>
      <c r="GJ36" s="281"/>
      <c r="GK36" s="281"/>
      <c r="GL36" s="281"/>
      <c r="GM36" s="281"/>
      <c r="GN36" s="281"/>
      <c r="GO36" s="281"/>
      <c r="GP36" s="281"/>
      <c r="GQ36" s="281"/>
      <c r="GR36" s="281"/>
      <c r="GS36" s="281"/>
      <c r="GT36" s="281"/>
      <c r="GU36" s="281"/>
      <c r="GV36" s="281"/>
      <c r="GW36" s="281"/>
      <c r="GX36" s="281"/>
      <c r="GY36" s="281"/>
      <c r="GZ36" s="281"/>
      <c r="HA36" s="281"/>
      <c r="HB36" s="281"/>
      <c r="HC36" s="281"/>
      <c r="HD36" s="281"/>
      <c r="HE36" s="281"/>
      <c r="HF36" s="281"/>
      <c r="HG36" s="281"/>
      <c r="HH36" s="281"/>
      <c r="HI36" s="281"/>
      <c r="HJ36" s="281"/>
      <c r="HK36" s="281"/>
      <c r="HL36" s="281"/>
      <c r="HM36" s="281"/>
      <c r="HN36" s="281"/>
      <c r="HO36" s="281"/>
      <c r="HP36" s="281"/>
      <c r="HQ36" s="281"/>
      <c r="HR36" s="281"/>
      <c r="HS36" s="281"/>
      <c r="HT36" s="281"/>
      <c r="HU36" s="281"/>
      <c r="HV36" s="281"/>
      <c r="HW36" s="281"/>
      <c r="HX36" s="281"/>
      <c r="HY36" s="281"/>
      <c r="HZ36" s="281"/>
      <c r="IA36" s="281"/>
      <c r="IB36" s="281"/>
      <c r="IC36" s="281"/>
      <c r="ID36" s="281"/>
      <c r="IE36" s="281"/>
      <c r="IF36" s="281"/>
      <c r="IG36" s="281"/>
      <c r="IH36" s="281"/>
      <c r="II36" s="281"/>
      <c r="IJ36" s="281"/>
      <c r="IK36" s="281"/>
      <c r="IL36" s="281"/>
      <c r="IM36" s="281"/>
      <c r="IN36" s="281"/>
      <c r="IO36" s="281"/>
      <c r="IP36" s="281"/>
      <c r="IQ36" s="281"/>
      <c r="IR36" s="281"/>
    </row>
    <row r="37" spans="1:252" ht="18" customHeight="1">
      <c r="A37" s="281"/>
      <c r="B37" s="572" t="s">
        <v>74</v>
      </c>
      <c r="C37" s="573" t="s">
        <v>75</v>
      </c>
      <c r="D37" s="574"/>
      <c r="E37" s="575">
        <v>6.4474625529647536E-5</v>
      </c>
      <c r="F37" s="575">
        <v>1.752204494227115E-4</v>
      </c>
      <c r="G37" s="575">
        <v>4.388919525380094E-5</v>
      </c>
      <c r="H37" s="575">
        <v>3.3185387190059848E-5</v>
      </c>
      <c r="I37" s="575">
        <v>4.1438631182356746E-5</v>
      </c>
      <c r="J37" s="575">
        <v>7.1855442430986252E-5</v>
      </c>
      <c r="K37" s="575">
        <v>3.5023166079820483E-5</v>
      </c>
      <c r="L37" s="575">
        <v>2.8529275166201261E-5</v>
      </c>
      <c r="M37" s="575">
        <v>5.7953894452658633E-5</v>
      </c>
      <c r="N37" s="575">
        <v>4.8792525860183499E-5</v>
      </c>
      <c r="O37" s="575">
        <v>3.5908001574162969E-5</v>
      </c>
      <c r="P37" s="575">
        <v>3.1123131725912228E-5</v>
      </c>
      <c r="Q37" s="575">
        <v>3.546298575375701E-5</v>
      </c>
      <c r="R37" s="575">
        <v>2.9868863503241641E-5</v>
      </c>
      <c r="S37" s="575">
        <v>3.1278978464150958E-5</v>
      </c>
      <c r="T37" s="575">
        <v>2.4984062570851376E-5</v>
      </c>
      <c r="U37" s="575">
        <v>2.7483728668375381E-5</v>
      </c>
      <c r="V37" s="575">
        <v>2.9847476523383568E-5</v>
      </c>
      <c r="W37" s="575">
        <v>2.0282388364532197E-5</v>
      </c>
      <c r="X37" s="575">
        <v>8.7321658625861016E-5</v>
      </c>
      <c r="Y37" s="575">
        <v>5.7333361145701352E-5</v>
      </c>
      <c r="Z37" s="575">
        <v>6.9498030122563912E-5</v>
      </c>
      <c r="AA37" s="575">
        <v>3.0900627779443504E-4</v>
      </c>
      <c r="AB37" s="575">
        <v>8.3929188445247243E-5</v>
      </c>
      <c r="AC37" s="575">
        <v>1.056029826896389E-4</v>
      </c>
      <c r="AD37" s="575">
        <v>2.2080189755665483E-4</v>
      </c>
      <c r="AE37" s="575">
        <v>2.8129715677728704E-5</v>
      </c>
      <c r="AF37" s="575">
        <v>9.1584505512484629E-4</v>
      </c>
      <c r="AG37" s="576">
        <v>9.2709069255022939E-4</v>
      </c>
      <c r="AH37" s="576">
        <v>7.8815361997061989E-5</v>
      </c>
      <c r="AI37" s="576">
        <v>9.2995774057880808E-5</v>
      </c>
      <c r="AJ37" s="576">
        <v>1.0143173141751356</v>
      </c>
      <c r="AK37" s="576">
        <v>8.1013229572761373E-5</v>
      </c>
      <c r="AL37" s="576">
        <v>7.8753216847149432E-5</v>
      </c>
      <c r="AM37" s="576">
        <v>1.2084091310252245E-4</v>
      </c>
      <c r="AN37" s="576">
        <v>5.1692346391543418E-5</v>
      </c>
      <c r="AO37" s="577">
        <v>2.7118841827562102E-3</v>
      </c>
      <c r="AP37" s="434"/>
      <c r="AQ37" s="474">
        <v>1.0212044702693106</v>
      </c>
      <c r="AR37" s="208"/>
      <c r="AS37" s="230">
        <v>0.83057977265904814</v>
      </c>
      <c r="AT37" s="281"/>
      <c r="AU37" s="281"/>
      <c r="AV37" s="281"/>
      <c r="AW37" s="325" t="s">
        <v>1727</v>
      </c>
      <c r="AX37" s="326">
        <v>0.83057977265904814</v>
      </c>
      <c r="AY37" s="326">
        <v>0.9633570872100099</v>
      </c>
      <c r="AZ37" s="281"/>
      <c r="BA37" s="281"/>
      <c r="BB37" s="281"/>
      <c r="BC37" s="281"/>
      <c r="BD37" s="281"/>
      <c r="BE37" s="281"/>
      <c r="BF37" s="281"/>
      <c r="BG37" s="281"/>
      <c r="BH37" s="281"/>
      <c r="BI37" s="281"/>
      <c r="BJ37" s="281"/>
      <c r="BK37" s="281"/>
      <c r="BL37" s="281"/>
      <c r="BM37" s="281"/>
      <c r="BN37" s="281"/>
      <c r="BO37" s="281"/>
      <c r="BP37" s="281"/>
      <c r="BQ37" s="281"/>
      <c r="BR37" s="281"/>
      <c r="BS37" s="281"/>
      <c r="BT37" s="281"/>
      <c r="BU37" s="281"/>
      <c r="BV37" s="281"/>
      <c r="BW37" s="281"/>
      <c r="BX37" s="281"/>
      <c r="BY37" s="281"/>
      <c r="BZ37" s="281"/>
      <c r="CA37" s="281"/>
      <c r="CB37" s="281"/>
      <c r="CC37" s="281"/>
      <c r="CD37" s="281"/>
      <c r="CE37" s="281"/>
      <c r="CF37" s="281"/>
      <c r="CG37" s="281"/>
      <c r="CH37" s="281"/>
      <c r="CI37" s="281"/>
      <c r="CJ37" s="281"/>
      <c r="CK37" s="281"/>
      <c r="CL37" s="281"/>
      <c r="CM37" s="281"/>
      <c r="CN37" s="281"/>
      <c r="CO37" s="281"/>
      <c r="CP37" s="281"/>
      <c r="CQ37" s="281"/>
      <c r="CR37" s="281"/>
      <c r="CS37" s="281"/>
      <c r="CT37" s="281"/>
      <c r="CU37" s="281"/>
      <c r="CV37" s="281"/>
      <c r="CW37" s="281"/>
      <c r="CX37" s="281"/>
      <c r="CY37" s="281"/>
      <c r="CZ37" s="281"/>
      <c r="DA37" s="281"/>
      <c r="DB37" s="281"/>
      <c r="DC37" s="281"/>
      <c r="DD37" s="281"/>
      <c r="DE37" s="281"/>
      <c r="DF37" s="281"/>
      <c r="DG37" s="281"/>
      <c r="DH37" s="281"/>
      <c r="DI37" s="281"/>
      <c r="DJ37" s="281"/>
      <c r="DK37" s="281"/>
      <c r="DL37" s="281"/>
      <c r="DM37" s="281"/>
      <c r="DN37" s="281"/>
      <c r="DO37" s="281"/>
      <c r="DP37" s="281"/>
      <c r="DQ37" s="281"/>
      <c r="DR37" s="281"/>
      <c r="DS37" s="281"/>
      <c r="DT37" s="281"/>
      <c r="DU37" s="281"/>
      <c r="DV37" s="281"/>
      <c r="DW37" s="281"/>
      <c r="DX37" s="281"/>
      <c r="DY37" s="281"/>
      <c r="DZ37" s="281"/>
      <c r="EA37" s="281"/>
      <c r="EB37" s="281"/>
      <c r="EC37" s="281"/>
      <c r="ED37" s="281"/>
      <c r="EE37" s="281"/>
      <c r="EF37" s="281"/>
      <c r="EG37" s="281"/>
      <c r="EH37" s="281"/>
      <c r="EI37" s="281"/>
      <c r="EJ37" s="281"/>
      <c r="EK37" s="281"/>
      <c r="EL37" s="281"/>
      <c r="EM37" s="281"/>
      <c r="EN37" s="281"/>
      <c r="EO37" s="281"/>
      <c r="EP37" s="281"/>
      <c r="EQ37" s="281"/>
      <c r="ER37" s="281"/>
      <c r="ES37" s="281"/>
      <c r="ET37" s="281"/>
      <c r="EU37" s="281"/>
      <c r="EV37" s="281"/>
      <c r="EW37" s="281"/>
      <c r="EX37" s="281"/>
      <c r="EY37" s="281"/>
      <c r="EZ37" s="281"/>
      <c r="FA37" s="281"/>
      <c r="FB37" s="281"/>
      <c r="FC37" s="281"/>
      <c r="FD37" s="281"/>
      <c r="FE37" s="281"/>
      <c r="FF37" s="281"/>
      <c r="FG37" s="281"/>
      <c r="FH37" s="281"/>
      <c r="FI37" s="281"/>
      <c r="FJ37" s="281"/>
      <c r="FK37" s="281"/>
      <c r="FL37" s="281"/>
      <c r="FM37" s="281"/>
      <c r="FN37" s="281"/>
      <c r="FO37" s="281"/>
      <c r="FP37" s="281"/>
      <c r="FQ37" s="281"/>
      <c r="FR37" s="281"/>
      <c r="FS37" s="281"/>
      <c r="FT37" s="281"/>
      <c r="FU37" s="281"/>
      <c r="FV37" s="281"/>
      <c r="FW37" s="281"/>
      <c r="FX37" s="281"/>
      <c r="FY37" s="281"/>
      <c r="FZ37" s="281"/>
      <c r="GA37" s="281"/>
      <c r="GB37" s="281"/>
      <c r="GC37" s="281"/>
      <c r="GD37" s="281"/>
      <c r="GE37" s="281"/>
      <c r="GF37" s="281"/>
      <c r="GG37" s="281"/>
      <c r="GH37" s="281"/>
      <c r="GI37" s="281"/>
      <c r="GJ37" s="281"/>
      <c r="GK37" s="281"/>
      <c r="GL37" s="281"/>
      <c r="GM37" s="281"/>
      <c r="GN37" s="281"/>
      <c r="GO37" s="281"/>
      <c r="GP37" s="281"/>
      <c r="GQ37" s="281"/>
      <c r="GR37" s="281"/>
      <c r="GS37" s="281"/>
      <c r="GT37" s="281"/>
      <c r="GU37" s="281"/>
      <c r="GV37" s="281"/>
      <c r="GW37" s="281"/>
      <c r="GX37" s="281"/>
      <c r="GY37" s="281"/>
      <c r="GZ37" s="281"/>
      <c r="HA37" s="281"/>
      <c r="HB37" s="281"/>
      <c r="HC37" s="281"/>
      <c r="HD37" s="281"/>
      <c r="HE37" s="281"/>
      <c r="HF37" s="281"/>
      <c r="HG37" s="281"/>
      <c r="HH37" s="281"/>
      <c r="HI37" s="281"/>
      <c r="HJ37" s="281"/>
      <c r="HK37" s="281"/>
      <c r="HL37" s="281"/>
      <c r="HM37" s="281"/>
      <c r="HN37" s="281"/>
      <c r="HO37" s="281"/>
      <c r="HP37" s="281"/>
      <c r="HQ37" s="281"/>
      <c r="HR37" s="281"/>
      <c r="HS37" s="281"/>
      <c r="HT37" s="281"/>
      <c r="HU37" s="281"/>
      <c r="HV37" s="281"/>
      <c r="HW37" s="281"/>
      <c r="HX37" s="281"/>
      <c r="HY37" s="281"/>
      <c r="HZ37" s="281"/>
      <c r="IA37" s="281"/>
      <c r="IB37" s="281"/>
      <c r="IC37" s="281"/>
      <c r="ID37" s="281"/>
      <c r="IE37" s="281"/>
      <c r="IF37" s="281"/>
      <c r="IG37" s="281"/>
      <c r="IH37" s="281"/>
      <c r="II37" s="281"/>
      <c r="IJ37" s="281"/>
      <c r="IK37" s="281"/>
      <c r="IL37" s="281"/>
      <c r="IM37" s="281"/>
      <c r="IN37" s="281"/>
      <c r="IO37" s="281"/>
      <c r="IP37" s="281"/>
      <c r="IQ37" s="281"/>
      <c r="IR37" s="281"/>
    </row>
    <row r="38" spans="1:252" ht="18" customHeight="1">
      <c r="A38" s="281"/>
      <c r="B38" s="572" t="s">
        <v>77</v>
      </c>
      <c r="C38" s="573" t="s">
        <v>76</v>
      </c>
      <c r="D38" s="578"/>
      <c r="E38" s="575">
        <v>5.893031940235507E-4</v>
      </c>
      <c r="F38" s="575">
        <v>1.8313682225727396E-3</v>
      </c>
      <c r="G38" s="575">
        <v>6.1372215554222106E-4</v>
      </c>
      <c r="H38" s="575">
        <v>4.3177614619874851E-4</v>
      </c>
      <c r="I38" s="575">
        <v>1.011243003502321E-3</v>
      </c>
      <c r="J38" s="575">
        <v>2.049468395649377E-3</v>
      </c>
      <c r="K38" s="575">
        <v>4.4224865536871498E-4</v>
      </c>
      <c r="L38" s="575">
        <v>4.9953804084568914E-4</v>
      </c>
      <c r="M38" s="575">
        <v>8.2921373955395115E-4</v>
      </c>
      <c r="N38" s="575">
        <v>7.5608863132649014E-4</v>
      </c>
      <c r="O38" s="575">
        <v>3.8139578938456881E-4</v>
      </c>
      <c r="P38" s="575">
        <v>6.5601376171388738E-4</v>
      </c>
      <c r="Q38" s="575">
        <v>2.440055778296495E-3</v>
      </c>
      <c r="R38" s="575">
        <v>1.4840507565998242E-3</v>
      </c>
      <c r="S38" s="575">
        <v>6.8993543420078299E-4</v>
      </c>
      <c r="T38" s="575">
        <v>6.312660629994131E-4</v>
      </c>
      <c r="U38" s="575">
        <v>5.6089270951765731E-4</v>
      </c>
      <c r="V38" s="575">
        <v>6.48637901059549E-4</v>
      </c>
      <c r="W38" s="575">
        <v>1.987067767765568E-4</v>
      </c>
      <c r="X38" s="575">
        <v>8.0316304964192238E-4</v>
      </c>
      <c r="Y38" s="575">
        <v>8.5071639813676201E-4</v>
      </c>
      <c r="Z38" s="575">
        <v>8.5962698094583731E-4</v>
      </c>
      <c r="AA38" s="575">
        <v>5.7473042952400615E-3</v>
      </c>
      <c r="AB38" s="575">
        <v>1.5613569456171573E-3</v>
      </c>
      <c r="AC38" s="575">
        <v>6.3156157788470135E-4</v>
      </c>
      <c r="AD38" s="575">
        <v>2.2124285360980282E-3</v>
      </c>
      <c r="AE38" s="575">
        <v>3.955459872872265E-4</v>
      </c>
      <c r="AF38" s="575">
        <v>1.0213222774134107E-3</v>
      </c>
      <c r="AG38" s="576">
        <v>9.1701840289644626E-4</v>
      </c>
      <c r="AH38" s="576">
        <v>2.5696184196581483E-4</v>
      </c>
      <c r="AI38" s="576">
        <v>1.2026051270691744E-3</v>
      </c>
      <c r="AJ38" s="576">
        <v>7.7362626580840081E-4</v>
      </c>
      <c r="AK38" s="576">
        <v>1.0002299384296762</v>
      </c>
      <c r="AL38" s="576">
        <v>1.4942950231981481E-3</v>
      </c>
      <c r="AM38" s="576">
        <v>1.9329892821254107E-3</v>
      </c>
      <c r="AN38" s="576">
        <v>2.3037053328962077E-4</v>
      </c>
      <c r="AO38" s="577">
        <v>3.7350030851121697E-3</v>
      </c>
      <c r="AP38" s="434"/>
      <c r="AQ38" s="474">
        <v>1.0416007591945391</v>
      </c>
      <c r="AR38" s="208"/>
      <c r="AS38" s="230">
        <v>0.84716875705130901</v>
      </c>
      <c r="AT38" s="281"/>
      <c r="AU38" s="281"/>
      <c r="AV38" s="281"/>
      <c r="AW38" s="325" t="s">
        <v>1728</v>
      </c>
      <c r="AX38" s="326">
        <v>0.84716875705130901</v>
      </c>
      <c r="AY38" s="326">
        <v>1.0093053724292793</v>
      </c>
      <c r="AZ38" s="281"/>
      <c r="BA38" s="281"/>
      <c r="BB38" s="281"/>
      <c r="BC38" s="281"/>
      <c r="BD38" s="281"/>
      <c r="BE38" s="281"/>
      <c r="BF38" s="281"/>
      <c r="BG38" s="281"/>
      <c r="BH38" s="281"/>
      <c r="BI38" s="281"/>
      <c r="BJ38" s="281"/>
      <c r="BK38" s="281"/>
      <c r="BL38" s="281"/>
      <c r="BM38" s="281"/>
      <c r="BN38" s="281"/>
      <c r="BO38" s="281"/>
      <c r="BP38" s="281"/>
      <c r="BQ38" s="281"/>
      <c r="BR38" s="281"/>
      <c r="BS38" s="281"/>
      <c r="BT38" s="281"/>
      <c r="BU38" s="281"/>
      <c r="BV38" s="281"/>
      <c r="BW38" s="281"/>
      <c r="BX38" s="281"/>
      <c r="BY38" s="281"/>
      <c r="BZ38" s="281"/>
      <c r="CA38" s="281"/>
      <c r="CB38" s="281"/>
      <c r="CC38" s="281"/>
      <c r="CD38" s="281"/>
      <c r="CE38" s="281"/>
      <c r="CF38" s="281"/>
      <c r="CG38" s="281"/>
      <c r="CH38" s="281"/>
      <c r="CI38" s="281"/>
      <c r="CJ38" s="281"/>
      <c r="CK38" s="281"/>
      <c r="CL38" s="281"/>
      <c r="CM38" s="281"/>
      <c r="CN38" s="281"/>
      <c r="CO38" s="281"/>
      <c r="CP38" s="281"/>
      <c r="CQ38" s="281"/>
      <c r="CR38" s="281"/>
      <c r="CS38" s="281"/>
      <c r="CT38" s="281"/>
      <c r="CU38" s="281"/>
      <c r="CV38" s="281"/>
      <c r="CW38" s="281"/>
      <c r="CX38" s="281"/>
      <c r="CY38" s="281"/>
      <c r="CZ38" s="281"/>
      <c r="DA38" s="281"/>
      <c r="DB38" s="281"/>
      <c r="DC38" s="281"/>
      <c r="DD38" s="281"/>
      <c r="DE38" s="281"/>
      <c r="DF38" s="281"/>
      <c r="DG38" s="281"/>
      <c r="DH38" s="281"/>
      <c r="DI38" s="281"/>
      <c r="DJ38" s="281"/>
      <c r="DK38" s="281"/>
      <c r="DL38" s="281"/>
      <c r="DM38" s="281"/>
      <c r="DN38" s="281"/>
      <c r="DO38" s="281"/>
      <c r="DP38" s="281"/>
      <c r="DQ38" s="281"/>
      <c r="DR38" s="281"/>
      <c r="DS38" s="281"/>
      <c r="DT38" s="281"/>
      <c r="DU38" s="281"/>
      <c r="DV38" s="281"/>
      <c r="DW38" s="281"/>
      <c r="DX38" s="281"/>
      <c r="DY38" s="281"/>
      <c r="DZ38" s="281"/>
      <c r="EA38" s="281"/>
      <c r="EB38" s="281"/>
      <c r="EC38" s="281"/>
      <c r="ED38" s="281"/>
      <c r="EE38" s="281"/>
      <c r="EF38" s="281"/>
      <c r="EG38" s="281"/>
      <c r="EH38" s="281"/>
      <c r="EI38" s="281"/>
      <c r="EJ38" s="281"/>
      <c r="EK38" s="281"/>
      <c r="EL38" s="281"/>
      <c r="EM38" s="281"/>
      <c r="EN38" s="281"/>
      <c r="EO38" s="281"/>
      <c r="EP38" s="281"/>
      <c r="EQ38" s="281"/>
      <c r="ER38" s="281"/>
      <c r="ES38" s="281"/>
      <c r="ET38" s="281"/>
      <c r="EU38" s="281"/>
      <c r="EV38" s="281"/>
      <c r="EW38" s="281"/>
      <c r="EX38" s="281"/>
      <c r="EY38" s="281"/>
      <c r="EZ38" s="281"/>
      <c r="FA38" s="281"/>
      <c r="FB38" s="281"/>
      <c r="FC38" s="281"/>
      <c r="FD38" s="281"/>
      <c r="FE38" s="281"/>
      <c r="FF38" s="281"/>
      <c r="FG38" s="281"/>
      <c r="FH38" s="281"/>
      <c r="FI38" s="281"/>
      <c r="FJ38" s="281"/>
      <c r="FK38" s="281"/>
      <c r="FL38" s="281"/>
      <c r="FM38" s="281"/>
      <c r="FN38" s="281"/>
      <c r="FO38" s="281"/>
      <c r="FP38" s="281"/>
      <c r="FQ38" s="281"/>
      <c r="FR38" s="281"/>
      <c r="FS38" s="281"/>
      <c r="FT38" s="281"/>
      <c r="FU38" s="281"/>
      <c r="FV38" s="281"/>
      <c r="FW38" s="281"/>
      <c r="FX38" s="281"/>
      <c r="FY38" s="281"/>
      <c r="FZ38" s="281"/>
      <c r="GA38" s="281"/>
      <c r="GB38" s="281"/>
      <c r="GC38" s="281"/>
      <c r="GD38" s="281"/>
      <c r="GE38" s="281"/>
      <c r="GF38" s="281"/>
      <c r="GG38" s="281"/>
      <c r="GH38" s="281"/>
      <c r="GI38" s="281"/>
      <c r="GJ38" s="281"/>
      <c r="GK38" s="281"/>
      <c r="GL38" s="281"/>
      <c r="GM38" s="281"/>
      <c r="GN38" s="281"/>
      <c r="GO38" s="281"/>
      <c r="GP38" s="281"/>
      <c r="GQ38" s="281"/>
      <c r="GR38" s="281"/>
      <c r="GS38" s="281"/>
      <c r="GT38" s="281"/>
      <c r="GU38" s="281"/>
      <c r="GV38" s="281"/>
      <c r="GW38" s="281"/>
      <c r="GX38" s="281"/>
      <c r="GY38" s="281"/>
      <c r="GZ38" s="281"/>
      <c r="HA38" s="281"/>
      <c r="HB38" s="281"/>
      <c r="HC38" s="281"/>
      <c r="HD38" s="281"/>
      <c r="HE38" s="281"/>
      <c r="HF38" s="281"/>
      <c r="HG38" s="281"/>
      <c r="HH38" s="281"/>
      <c r="HI38" s="281"/>
      <c r="HJ38" s="281"/>
      <c r="HK38" s="281"/>
      <c r="HL38" s="281"/>
      <c r="HM38" s="281"/>
      <c r="HN38" s="281"/>
      <c r="HO38" s="281"/>
      <c r="HP38" s="281"/>
      <c r="HQ38" s="281"/>
      <c r="HR38" s="281"/>
      <c r="HS38" s="281"/>
      <c r="HT38" s="281"/>
      <c r="HU38" s="281"/>
      <c r="HV38" s="281"/>
      <c r="HW38" s="281"/>
      <c r="HX38" s="281"/>
      <c r="HY38" s="281"/>
      <c r="HZ38" s="281"/>
      <c r="IA38" s="281"/>
      <c r="IB38" s="281"/>
      <c r="IC38" s="281"/>
      <c r="ID38" s="281"/>
      <c r="IE38" s="281"/>
      <c r="IF38" s="281"/>
      <c r="IG38" s="281"/>
      <c r="IH38" s="281"/>
      <c r="II38" s="281"/>
      <c r="IJ38" s="281"/>
      <c r="IK38" s="281"/>
      <c r="IL38" s="281"/>
      <c r="IM38" s="281"/>
      <c r="IN38" s="281"/>
      <c r="IO38" s="281"/>
      <c r="IP38" s="281"/>
      <c r="IQ38" s="281"/>
      <c r="IR38" s="281"/>
    </row>
    <row r="39" spans="1:252" ht="18" customHeight="1">
      <c r="A39" s="281"/>
      <c r="B39" s="572" t="s">
        <v>78</v>
      </c>
      <c r="C39" s="573" t="s">
        <v>32</v>
      </c>
      <c r="D39" s="574"/>
      <c r="E39" s="575">
        <v>1.8380061171385124E-2</v>
      </c>
      <c r="F39" s="575">
        <v>3.6237639576996605E-2</v>
      </c>
      <c r="G39" s="575">
        <v>2.5618765406957268E-2</v>
      </c>
      <c r="H39" s="575">
        <v>2.3702312356162877E-2</v>
      </c>
      <c r="I39" s="575">
        <v>2.3545994931583859E-2</v>
      </c>
      <c r="J39" s="575">
        <v>4.0226796708130889E-2</v>
      </c>
      <c r="K39" s="575">
        <v>1.2999642230812299E-2</v>
      </c>
      <c r="L39" s="575">
        <v>2.8856211226203458E-2</v>
      </c>
      <c r="M39" s="575">
        <v>3.7010893618287619E-2</v>
      </c>
      <c r="N39" s="575">
        <v>1.825246649353527E-2</v>
      </c>
      <c r="O39" s="575">
        <v>1.529794088563974E-2</v>
      </c>
      <c r="P39" s="575">
        <v>2.0869167918073375E-2</v>
      </c>
      <c r="Q39" s="575">
        <v>2.9312267648044014E-2</v>
      </c>
      <c r="R39" s="575">
        <v>2.2343106553347047E-2</v>
      </c>
      <c r="S39" s="575">
        <v>2.6003111548646748E-2</v>
      </c>
      <c r="T39" s="575">
        <v>3.0999414427390022E-2</v>
      </c>
      <c r="U39" s="575">
        <v>2.5970153003348366E-2</v>
      </c>
      <c r="V39" s="575">
        <v>2.6707559062625223E-2</v>
      </c>
      <c r="W39" s="575">
        <v>2.2293123302042233E-2</v>
      </c>
      <c r="X39" s="575">
        <v>3.4054302321629336E-2</v>
      </c>
      <c r="Y39" s="575">
        <v>5.0958705268707098E-2</v>
      </c>
      <c r="Z39" s="575">
        <v>4.2711932640714573E-2</v>
      </c>
      <c r="AA39" s="575">
        <v>7.4374093174737144E-2</v>
      </c>
      <c r="AB39" s="575">
        <v>4.2638047719945067E-2</v>
      </c>
      <c r="AC39" s="575">
        <v>5.6708719683699817E-2</v>
      </c>
      <c r="AD39" s="575">
        <v>7.049900846898606E-2</v>
      </c>
      <c r="AE39" s="575">
        <v>1.9938772644983404E-2</v>
      </c>
      <c r="AF39" s="575">
        <v>8.0522234019981306E-2</v>
      </c>
      <c r="AG39" s="576">
        <v>9.3255982250359054E-2</v>
      </c>
      <c r="AH39" s="576">
        <v>6.3098856380518167E-2</v>
      </c>
      <c r="AI39" s="576">
        <v>4.4062133983913267E-2</v>
      </c>
      <c r="AJ39" s="576">
        <v>3.3811724819030435E-2</v>
      </c>
      <c r="AK39" s="576">
        <v>5.1931805890989814E-2</v>
      </c>
      <c r="AL39" s="576">
        <v>1.0788844217305253</v>
      </c>
      <c r="AM39" s="576">
        <v>2.849180191243458E-2</v>
      </c>
      <c r="AN39" s="576">
        <v>1.5446777017273171E-2</v>
      </c>
      <c r="AO39" s="577">
        <v>4.9982479938801623E-2</v>
      </c>
      <c r="AP39" s="434"/>
      <c r="AQ39" s="474">
        <v>2.415998427936441</v>
      </c>
      <c r="AR39" s="208"/>
      <c r="AS39" s="230">
        <v>1.9650123784621392</v>
      </c>
      <c r="AT39" s="281"/>
      <c r="AU39" s="281"/>
      <c r="AV39" s="281"/>
      <c r="AW39" s="325" t="s">
        <v>1729</v>
      </c>
      <c r="AX39" s="326">
        <v>1.9650123784621392</v>
      </c>
      <c r="AY39" s="326">
        <v>0.97117728041472762</v>
      </c>
      <c r="AZ39" s="281"/>
      <c r="BA39" s="281"/>
      <c r="BB39" s="281"/>
      <c r="BC39" s="281"/>
      <c r="BD39" s="281"/>
      <c r="BE39" s="281"/>
      <c r="BF39" s="281"/>
      <c r="BG39" s="281"/>
      <c r="BH39" s="281"/>
      <c r="BI39" s="281"/>
      <c r="BJ39" s="281"/>
      <c r="BK39" s="281"/>
      <c r="BL39" s="281"/>
      <c r="BM39" s="281"/>
      <c r="BN39" s="281"/>
      <c r="BO39" s="281"/>
      <c r="BP39" s="281"/>
      <c r="BQ39" s="281"/>
      <c r="BR39" s="281"/>
      <c r="BS39" s="281"/>
      <c r="BT39" s="281"/>
      <c r="BU39" s="281"/>
      <c r="BV39" s="281"/>
      <c r="BW39" s="281"/>
      <c r="BX39" s="281"/>
      <c r="BY39" s="281"/>
      <c r="BZ39" s="281"/>
      <c r="CA39" s="281"/>
      <c r="CB39" s="281"/>
      <c r="CC39" s="281"/>
      <c r="CD39" s="281"/>
      <c r="CE39" s="281"/>
      <c r="CF39" s="281"/>
      <c r="CG39" s="281"/>
      <c r="CH39" s="281"/>
      <c r="CI39" s="281"/>
      <c r="CJ39" s="281"/>
      <c r="CK39" s="281"/>
      <c r="CL39" s="281"/>
      <c r="CM39" s="281"/>
      <c r="CN39" s="281"/>
      <c r="CO39" s="281"/>
      <c r="CP39" s="281"/>
      <c r="CQ39" s="281"/>
      <c r="CR39" s="281"/>
      <c r="CS39" s="281"/>
      <c r="CT39" s="281"/>
      <c r="CU39" s="281"/>
      <c r="CV39" s="281"/>
      <c r="CW39" s="281"/>
      <c r="CX39" s="281"/>
      <c r="CY39" s="281"/>
      <c r="CZ39" s="281"/>
      <c r="DA39" s="281"/>
      <c r="DB39" s="281"/>
      <c r="DC39" s="281"/>
      <c r="DD39" s="281"/>
      <c r="DE39" s="281"/>
      <c r="DF39" s="281"/>
      <c r="DG39" s="281"/>
      <c r="DH39" s="281"/>
      <c r="DI39" s="281"/>
      <c r="DJ39" s="281"/>
      <c r="DK39" s="281"/>
      <c r="DL39" s="281"/>
      <c r="DM39" s="281"/>
      <c r="DN39" s="281"/>
      <c r="DO39" s="281"/>
      <c r="DP39" s="281"/>
      <c r="DQ39" s="281"/>
      <c r="DR39" s="281"/>
      <c r="DS39" s="281"/>
      <c r="DT39" s="281"/>
      <c r="DU39" s="281"/>
      <c r="DV39" s="281"/>
      <c r="DW39" s="281"/>
      <c r="DX39" s="281"/>
      <c r="DY39" s="281"/>
      <c r="DZ39" s="281"/>
      <c r="EA39" s="281"/>
      <c r="EB39" s="281"/>
      <c r="EC39" s="281"/>
      <c r="ED39" s="281"/>
      <c r="EE39" s="281"/>
      <c r="EF39" s="281"/>
      <c r="EG39" s="281"/>
      <c r="EH39" s="281"/>
      <c r="EI39" s="281"/>
      <c r="EJ39" s="281"/>
      <c r="EK39" s="281"/>
      <c r="EL39" s="281"/>
      <c r="EM39" s="281"/>
      <c r="EN39" s="281"/>
      <c r="EO39" s="281"/>
      <c r="EP39" s="281"/>
      <c r="EQ39" s="281"/>
      <c r="ER39" s="281"/>
      <c r="ES39" s="281"/>
      <c r="ET39" s="281"/>
      <c r="EU39" s="281"/>
      <c r="EV39" s="281"/>
      <c r="EW39" s="281"/>
      <c r="EX39" s="281"/>
      <c r="EY39" s="281"/>
      <c r="EZ39" s="281"/>
      <c r="FA39" s="281"/>
      <c r="FB39" s="281"/>
      <c r="FC39" s="281"/>
      <c r="FD39" s="281"/>
      <c r="FE39" s="281"/>
      <c r="FF39" s="281"/>
      <c r="FG39" s="281"/>
      <c r="FH39" s="281"/>
      <c r="FI39" s="281"/>
      <c r="FJ39" s="281"/>
      <c r="FK39" s="281"/>
      <c r="FL39" s="281"/>
      <c r="FM39" s="281"/>
      <c r="FN39" s="281"/>
      <c r="FO39" s="281"/>
      <c r="FP39" s="281"/>
      <c r="FQ39" s="281"/>
      <c r="FR39" s="281"/>
      <c r="FS39" s="281"/>
      <c r="FT39" s="281"/>
      <c r="FU39" s="281"/>
      <c r="FV39" s="281"/>
      <c r="FW39" s="281"/>
      <c r="FX39" s="281"/>
      <c r="FY39" s="281"/>
      <c r="FZ39" s="281"/>
      <c r="GA39" s="281"/>
      <c r="GB39" s="281"/>
      <c r="GC39" s="281"/>
      <c r="GD39" s="281"/>
      <c r="GE39" s="281"/>
      <c r="GF39" s="281"/>
      <c r="GG39" s="281"/>
      <c r="GH39" s="281"/>
      <c r="GI39" s="281"/>
      <c r="GJ39" s="281"/>
      <c r="GK39" s="281"/>
      <c r="GL39" s="281"/>
      <c r="GM39" s="281"/>
      <c r="GN39" s="281"/>
      <c r="GO39" s="281"/>
      <c r="GP39" s="281"/>
      <c r="GQ39" s="281"/>
      <c r="GR39" s="281"/>
      <c r="GS39" s="281"/>
      <c r="GT39" s="281"/>
      <c r="GU39" s="281"/>
      <c r="GV39" s="281"/>
      <c r="GW39" s="281"/>
      <c r="GX39" s="281"/>
      <c r="GY39" s="281"/>
      <c r="GZ39" s="281"/>
      <c r="HA39" s="281"/>
      <c r="HB39" s="281"/>
      <c r="HC39" s="281"/>
      <c r="HD39" s="281"/>
      <c r="HE39" s="281"/>
      <c r="HF39" s="281"/>
      <c r="HG39" s="281"/>
      <c r="HH39" s="281"/>
      <c r="HI39" s="281"/>
      <c r="HJ39" s="281"/>
      <c r="HK39" s="281"/>
      <c r="HL39" s="281"/>
      <c r="HM39" s="281"/>
      <c r="HN39" s="281"/>
      <c r="HO39" s="281"/>
      <c r="HP39" s="281"/>
      <c r="HQ39" s="281"/>
      <c r="HR39" s="281"/>
      <c r="HS39" s="281"/>
      <c r="HT39" s="281"/>
      <c r="HU39" s="281"/>
      <c r="HV39" s="281"/>
      <c r="HW39" s="281"/>
      <c r="HX39" s="281"/>
      <c r="HY39" s="281"/>
      <c r="HZ39" s="281"/>
      <c r="IA39" s="281"/>
      <c r="IB39" s="281"/>
      <c r="IC39" s="281"/>
      <c r="ID39" s="281"/>
      <c r="IE39" s="281"/>
      <c r="IF39" s="281"/>
      <c r="IG39" s="281"/>
      <c r="IH39" s="281"/>
      <c r="II39" s="281"/>
      <c r="IJ39" s="281"/>
      <c r="IK39" s="281"/>
      <c r="IL39" s="281"/>
      <c r="IM39" s="281"/>
      <c r="IN39" s="281"/>
      <c r="IO39" s="281"/>
      <c r="IP39" s="281"/>
      <c r="IQ39" s="281"/>
      <c r="IR39" s="281"/>
    </row>
    <row r="40" spans="1:252" ht="18" customHeight="1">
      <c r="A40" s="281"/>
      <c r="B40" s="572" t="s">
        <v>79</v>
      </c>
      <c r="C40" s="573" t="s">
        <v>33</v>
      </c>
      <c r="D40" s="574"/>
      <c r="E40" s="575">
        <v>1.6469142037670487E-4</v>
      </c>
      <c r="F40" s="575">
        <v>2.8455800608134769E-4</v>
      </c>
      <c r="G40" s="575">
        <v>2.142353559525667E-4</v>
      </c>
      <c r="H40" s="575">
        <v>2.0212855374873525E-4</v>
      </c>
      <c r="I40" s="575">
        <v>1.6268063915274438E-4</v>
      </c>
      <c r="J40" s="575">
        <v>2.0613874391227621E-4</v>
      </c>
      <c r="K40" s="575">
        <v>9.8531440540118703E-5</v>
      </c>
      <c r="L40" s="575">
        <v>1.521378554357995E-4</v>
      </c>
      <c r="M40" s="575">
        <v>1.2994662701299313E-4</v>
      </c>
      <c r="N40" s="575">
        <v>1.6711340028652285E-4</v>
      </c>
      <c r="O40" s="575">
        <v>1.4353013489065982E-4</v>
      </c>
      <c r="P40" s="575">
        <v>1.3183712897326419E-4</v>
      </c>
      <c r="Q40" s="575">
        <v>1.7861730021756115E-4</v>
      </c>
      <c r="R40" s="575">
        <v>1.92170621531852E-4</v>
      </c>
      <c r="S40" s="575">
        <v>1.5336416696951281E-4</v>
      </c>
      <c r="T40" s="575">
        <v>2.129714194834337E-4</v>
      </c>
      <c r="U40" s="575">
        <v>1.6095455266041205E-4</v>
      </c>
      <c r="V40" s="575">
        <v>2.0992806264823538E-4</v>
      </c>
      <c r="W40" s="575">
        <v>1.5458468412769415E-4</v>
      </c>
      <c r="X40" s="575">
        <v>4.6915380431509606E-4</v>
      </c>
      <c r="Y40" s="575">
        <v>2.8178510376906924E-4</v>
      </c>
      <c r="Z40" s="575">
        <v>1.4705680429484425E-4</v>
      </c>
      <c r="AA40" s="575">
        <v>3.3385528434830432E-4</v>
      </c>
      <c r="AB40" s="575">
        <v>1.4620150284419862E-4</v>
      </c>
      <c r="AC40" s="575">
        <v>7.2734280066143035E-4</v>
      </c>
      <c r="AD40" s="575">
        <v>2.8969150331119639E-4</v>
      </c>
      <c r="AE40" s="575">
        <v>4.2629995919690072E-4</v>
      </c>
      <c r="AF40" s="575">
        <v>6.0605613269276888E-4</v>
      </c>
      <c r="AG40" s="576">
        <v>1.6670244447978056E-3</v>
      </c>
      <c r="AH40" s="576">
        <v>5.2229853298110319E-4</v>
      </c>
      <c r="AI40" s="576">
        <v>3.1994965701309772E-3</v>
      </c>
      <c r="AJ40" s="576">
        <v>9.7549136467094833E-3</v>
      </c>
      <c r="AK40" s="576">
        <v>2.1119572109757232E-3</v>
      </c>
      <c r="AL40" s="576">
        <v>9.7686047753812555E-4</v>
      </c>
      <c r="AM40" s="576">
        <v>1.0118076918244723</v>
      </c>
      <c r="AN40" s="576">
        <v>1.7798657684417422E-4</v>
      </c>
      <c r="AO40" s="577">
        <v>1.6697214354957882E-3</v>
      </c>
      <c r="AP40" s="434"/>
      <c r="AQ40" s="474">
        <v>1.0386355137293815</v>
      </c>
      <c r="AR40" s="208"/>
      <c r="AS40" s="230">
        <v>0.84475702367564187</v>
      </c>
      <c r="AT40" s="281"/>
      <c r="AU40" s="281"/>
      <c r="AV40" s="281"/>
      <c r="AW40" s="325" t="s">
        <v>1730</v>
      </c>
      <c r="AX40" s="326">
        <v>0.84475702367564187</v>
      </c>
      <c r="AY40" s="326">
        <v>1.0126800669526832</v>
      </c>
      <c r="AZ40" s="281"/>
      <c r="BA40" s="281"/>
      <c r="BB40" s="281"/>
      <c r="BC40" s="281"/>
      <c r="BD40" s="281"/>
      <c r="BE40" s="281"/>
      <c r="BF40" s="281"/>
      <c r="BG40" s="281"/>
      <c r="BH40" s="281"/>
      <c r="BI40" s="281"/>
      <c r="BJ40" s="281"/>
      <c r="BK40" s="281"/>
      <c r="BL40" s="281"/>
      <c r="BM40" s="281"/>
      <c r="BN40" s="281"/>
      <c r="BO40" s="281"/>
      <c r="BP40" s="281"/>
      <c r="BQ40" s="281"/>
      <c r="BR40" s="281"/>
      <c r="BS40" s="281"/>
      <c r="BT40" s="281"/>
      <c r="BU40" s="281"/>
      <c r="BV40" s="281"/>
      <c r="BW40" s="281"/>
      <c r="BX40" s="281"/>
      <c r="BY40" s="281"/>
      <c r="BZ40" s="281"/>
      <c r="CA40" s="281"/>
      <c r="CB40" s="281"/>
      <c r="CC40" s="281"/>
      <c r="CD40" s="281"/>
      <c r="CE40" s="281"/>
      <c r="CF40" s="281"/>
      <c r="CG40" s="281"/>
      <c r="CH40" s="281"/>
      <c r="CI40" s="281"/>
      <c r="CJ40" s="281"/>
      <c r="CK40" s="281"/>
      <c r="CL40" s="281"/>
      <c r="CM40" s="281"/>
      <c r="CN40" s="281"/>
      <c r="CO40" s="281"/>
      <c r="CP40" s="281"/>
      <c r="CQ40" s="281"/>
      <c r="CR40" s="281"/>
      <c r="CS40" s="281"/>
      <c r="CT40" s="281"/>
      <c r="CU40" s="281"/>
      <c r="CV40" s="281"/>
      <c r="CW40" s="281"/>
      <c r="CX40" s="281"/>
      <c r="CY40" s="281"/>
      <c r="CZ40" s="281"/>
      <c r="DA40" s="281"/>
      <c r="DB40" s="281"/>
      <c r="DC40" s="281"/>
      <c r="DD40" s="281"/>
      <c r="DE40" s="281"/>
      <c r="DF40" s="281"/>
      <c r="DG40" s="281"/>
      <c r="DH40" s="281"/>
      <c r="DI40" s="281"/>
      <c r="DJ40" s="281"/>
      <c r="DK40" s="281"/>
      <c r="DL40" s="281"/>
      <c r="DM40" s="281"/>
      <c r="DN40" s="281"/>
      <c r="DO40" s="281"/>
      <c r="DP40" s="281"/>
      <c r="DQ40" s="281"/>
      <c r="DR40" s="281"/>
      <c r="DS40" s="281"/>
      <c r="DT40" s="281"/>
      <c r="DU40" s="281"/>
      <c r="DV40" s="281"/>
      <c r="DW40" s="281"/>
      <c r="DX40" s="281"/>
      <c r="DY40" s="281"/>
      <c r="DZ40" s="281"/>
      <c r="EA40" s="281"/>
      <c r="EB40" s="281"/>
      <c r="EC40" s="281"/>
      <c r="ED40" s="281"/>
      <c r="EE40" s="281"/>
      <c r="EF40" s="281"/>
      <c r="EG40" s="281"/>
      <c r="EH40" s="281"/>
      <c r="EI40" s="281"/>
      <c r="EJ40" s="281"/>
      <c r="EK40" s="281"/>
      <c r="EL40" s="281"/>
      <c r="EM40" s="281"/>
      <c r="EN40" s="281"/>
      <c r="EO40" s="281"/>
      <c r="EP40" s="281"/>
      <c r="EQ40" s="281"/>
      <c r="ER40" s="281"/>
      <c r="ES40" s="281"/>
      <c r="ET40" s="281"/>
      <c r="EU40" s="281"/>
      <c r="EV40" s="281"/>
      <c r="EW40" s="281"/>
      <c r="EX40" s="281"/>
      <c r="EY40" s="281"/>
      <c r="EZ40" s="281"/>
      <c r="FA40" s="281"/>
      <c r="FB40" s="281"/>
      <c r="FC40" s="281"/>
      <c r="FD40" s="281"/>
      <c r="FE40" s="281"/>
      <c r="FF40" s="281"/>
      <c r="FG40" s="281"/>
      <c r="FH40" s="281"/>
      <c r="FI40" s="281"/>
      <c r="FJ40" s="281"/>
      <c r="FK40" s="281"/>
      <c r="FL40" s="281"/>
      <c r="FM40" s="281"/>
      <c r="FN40" s="281"/>
      <c r="FO40" s="281"/>
      <c r="FP40" s="281"/>
      <c r="FQ40" s="281"/>
      <c r="FR40" s="281"/>
      <c r="FS40" s="281"/>
      <c r="FT40" s="281"/>
      <c r="FU40" s="281"/>
      <c r="FV40" s="281"/>
      <c r="FW40" s="281"/>
      <c r="FX40" s="281"/>
      <c r="FY40" s="281"/>
      <c r="FZ40" s="281"/>
      <c r="GA40" s="281"/>
      <c r="GB40" s="281"/>
      <c r="GC40" s="281"/>
      <c r="GD40" s="281"/>
      <c r="GE40" s="281"/>
      <c r="GF40" s="281"/>
      <c r="GG40" s="281"/>
      <c r="GH40" s="281"/>
      <c r="GI40" s="281"/>
      <c r="GJ40" s="281"/>
      <c r="GK40" s="281"/>
      <c r="GL40" s="281"/>
      <c r="GM40" s="281"/>
      <c r="GN40" s="281"/>
      <c r="GO40" s="281"/>
      <c r="GP40" s="281"/>
      <c r="GQ40" s="281"/>
      <c r="GR40" s="281"/>
      <c r="GS40" s="281"/>
      <c r="GT40" s="281"/>
      <c r="GU40" s="281"/>
      <c r="GV40" s="281"/>
      <c r="GW40" s="281"/>
      <c r="GX40" s="281"/>
      <c r="GY40" s="281"/>
      <c r="GZ40" s="281"/>
      <c r="HA40" s="281"/>
      <c r="HB40" s="281"/>
      <c r="HC40" s="281"/>
      <c r="HD40" s="281"/>
      <c r="HE40" s="281"/>
      <c r="HF40" s="281"/>
      <c r="HG40" s="281"/>
      <c r="HH40" s="281"/>
      <c r="HI40" s="281"/>
      <c r="HJ40" s="281"/>
      <c r="HK40" s="281"/>
      <c r="HL40" s="281"/>
      <c r="HM40" s="281"/>
      <c r="HN40" s="281"/>
      <c r="HO40" s="281"/>
      <c r="HP40" s="281"/>
      <c r="HQ40" s="281"/>
      <c r="HR40" s="281"/>
      <c r="HS40" s="281"/>
      <c r="HT40" s="281"/>
      <c r="HU40" s="281"/>
      <c r="HV40" s="281"/>
      <c r="HW40" s="281"/>
      <c r="HX40" s="281"/>
      <c r="HY40" s="281"/>
      <c r="HZ40" s="281"/>
      <c r="IA40" s="281"/>
      <c r="IB40" s="281"/>
      <c r="IC40" s="281"/>
      <c r="ID40" s="281"/>
      <c r="IE40" s="281"/>
      <c r="IF40" s="281"/>
      <c r="IG40" s="281"/>
      <c r="IH40" s="281"/>
      <c r="II40" s="281"/>
      <c r="IJ40" s="281"/>
      <c r="IK40" s="281"/>
      <c r="IL40" s="281"/>
      <c r="IM40" s="281"/>
      <c r="IN40" s="281"/>
      <c r="IO40" s="281"/>
      <c r="IP40" s="281"/>
      <c r="IQ40" s="281"/>
      <c r="IR40" s="281"/>
    </row>
    <row r="41" spans="1:252" ht="18" customHeight="1">
      <c r="A41" s="281"/>
      <c r="B41" s="572" t="s">
        <v>80</v>
      </c>
      <c r="C41" s="573" t="s">
        <v>1</v>
      </c>
      <c r="D41" s="574"/>
      <c r="E41" s="575">
        <v>5.3261719412625911E-4</v>
      </c>
      <c r="F41" s="575">
        <v>4.1763734499510025E-4</v>
      </c>
      <c r="G41" s="575">
        <v>8.1963757475805898E-4</v>
      </c>
      <c r="H41" s="575">
        <v>1.2162781432780889E-3</v>
      </c>
      <c r="I41" s="575">
        <v>1.1047744708191181E-3</v>
      </c>
      <c r="J41" s="575">
        <v>6.9510197873756967E-4</v>
      </c>
      <c r="K41" s="575">
        <v>1.7597601093041076E-4</v>
      </c>
      <c r="L41" s="575">
        <v>2.4857464743034181E-4</v>
      </c>
      <c r="M41" s="575">
        <v>6.992491593194464E-4</v>
      </c>
      <c r="N41" s="575">
        <v>3.5714233029474459E-4</v>
      </c>
      <c r="O41" s="575">
        <v>2.5117945651547801E-4</v>
      </c>
      <c r="P41" s="575">
        <v>3.5341291804682107E-4</v>
      </c>
      <c r="Q41" s="575">
        <v>1.0693074426891931E-3</v>
      </c>
      <c r="R41" s="575">
        <v>1.064805360456987E-3</v>
      </c>
      <c r="S41" s="575">
        <v>1.4093819302671575E-3</v>
      </c>
      <c r="T41" s="575">
        <v>1.0190673419662266E-3</v>
      </c>
      <c r="U41" s="575">
        <v>8.5172343764038159E-4</v>
      </c>
      <c r="V41" s="575">
        <v>9.7311116916146058E-4</v>
      </c>
      <c r="W41" s="575">
        <v>5.2460043100691284E-4</v>
      </c>
      <c r="X41" s="575">
        <v>1.5728076361647208E-3</v>
      </c>
      <c r="Y41" s="575">
        <v>3.2752418016594221E-4</v>
      </c>
      <c r="Z41" s="575">
        <v>1.1615440046218154E-4</v>
      </c>
      <c r="AA41" s="575">
        <v>7.2446069412464146E-4</v>
      </c>
      <c r="AB41" s="575">
        <v>2.4507826934648956E-3</v>
      </c>
      <c r="AC41" s="575">
        <v>2.0118181252974441E-3</v>
      </c>
      <c r="AD41" s="575">
        <v>3.6968546016184788E-3</v>
      </c>
      <c r="AE41" s="575">
        <v>5.111023123043814E-4</v>
      </c>
      <c r="AF41" s="575">
        <v>1.7271714733475066E-3</v>
      </c>
      <c r="AG41" s="576">
        <v>2.2725391888074611E-3</v>
      </c>
      <c r="AH41" s="576">
        <v>3.3975156224474675E-3</v>
      </c>
      <c r="AI41" s="576">
        <v>2.8498293440560253E-3</v>
      </c>
      <c r="AJ41" s="576">
        <v>2.6249067962953415E-3</v>
      </c>
      <c r="AK41" s="576">
        <v>5.1488431212433575E-3</v>
      </c>
      <c r="AL41" s="576">
        <v>1.6534320252098431E-3</v>
      </c>
      <c r="AM41" s="576">
        <v>1.9812095846167329E-3</v>
      </c>
      <c r="AN41" s="576">
        <v>1.0005043792408548</v>
      </c>
      <c r="AO41" s="577">
        <v>-8.6707109554067921E-2</v>
      </c>
      <c r="AP41" s="434"/>
      <c r="AQ41" s="474">
        <v>0.96064779982885296</v>
      </c>
      <c r="AR41" s="208"/>
      <c r="AS41" s="230">
        <v>0.78132700591963122</v>
      </c>
      <c r="AT41" s="281"/>
      <c r="AU41" s="281"/>
      <c r="AV41" s="281"/>
      <c r="AW41" s="325" t="s">
        <v>1731</v>
      </c>
      <c r="AX41" s="326">
        <v>0.78132700591963122</v>
      </c>
      <c r="AY41" s="326">
        <v>1.1263343241777708</v>
      </c>
      <c r="AZ41" s="281"/>
      <c r="BA41" s="281"/>
      <c r="BB41" s="281"/>
      <c r="BC41" s="281"/>
      <c r="BD41" s="281"/>
      <c r="BE41" s="281"/>
      <c r="BF41" s="281"/>
      <c r="BG41" s="281"/>
      <c r="BH41" s="281"/>
      <c r="BI41" s="281"/>
      <c r="BJ41" s="281"/>
      <c r="BK41" s="281"/>
      <c r="BL41" s="281"/>
      <c r="BM41" s="281"/>
      <c r="BN41" s="281"/>
      <c r="BO41" s="281"/>
      <c r="BP41" s="281"/>
      <c r="BQ41" s="281"/>
      <c r="BR41" s="281"/>
      <c r="BS41" s="281"/>
      <c r="BT41" s="281"/>
      <c r="BU41" s="281"/>
      <c r="BV41" s="281"/>
      <c r="BW41" s="281"/>
      <c r="BX41" s="281"/>
      <c r="BY41" s="281"/>
      <c r="BZ41" s="281"/>
      <c r="CA41" s="281"/>
      <c r="CB41" s="281"/>
      <c r="CC41" s="281"/>
      <c r="CD41" s="281"/>
      <c r="CE41" s="281"/>
      <c r="CF41" s="281"/>
      <c r="CG41" s="281"/>
      <c r="CH41" s="281"/>
      <c r="CI41" s="281"/>
      <c r="CJ41" s="281"/>
      <c r="CK41" s="281"/>
      <c r="CL41" s="281"/>
      <c r="CM41" s="281"/>
      <c r="CN41" s="281"/>
      <c r="CO41" s="281"/>
      <c r="CP41" s="281"/>
      <c r="CQ41" s="281"/>
      <c r="CR41" s="281"/>
      <c r="CS41" s="281"/>
      <c r="CT41" s="281"/>
      <c r="CU41" s="281"/>
      <c r="CV41" s="281"/>
      <c r="CW41" s="281"/>
      <c r="CX41" s="281"/>
      <c r="CY41" s="281"/>
      <c r="CZ41" s="281"/>
      <c r="DA41" s="281"/>
      <c r="DB41" s="281"/>
      <c r="DC41" s="281"/>
      <c r="DD41" s="281"/>
      <c r="DE41" s="281"/>
      <c r="DF41" s="281"/>
      <c r="DG41" s="281"/>
      <c r="DH41" s="281"/>
      <c r="DI41" s="281"/>
      <c r="DJ41" s="281"/>
      <c r="DK41" s="281"/>
      <c r="DL41" s="281"/>
      <c r="DM41" s="281"/>
      <c r="DN41" s="281"/>
      <c r="DO41" s="281"/>
      <c r="DP41" s="281"/>
      <c r="DQ41" s="281"/>
      <c r="DR41" s="281"/>
      <c r="DS41" s="281"/>
      <c r="DT41" s="281"/>
      <c r="DU41" s="281"/>
      <c r="DV41" s="281"/>
      <c r="DW41" s="281"/>
      <c r="DX41" s="281"/>
      <c r="DY41" s="281"/>
      <c r="DZ41" s="281"/>
      <c r="EA41" s="281"/>
      <c r="EB41" s="281"/>
      <c r="EC41" s="281"/>
      <c r="ED41" s="281"/>
      <c r="EE41" s="281"/>
      <c r="EF41" s="281"/>
      <c r="EG41" s="281"/>
      <c r="EH41" s="281"/>
      <c r="EI41" s="281"/>
      <c r="EJ41" s="281"/>
      <c r="EK41" s="281"/>
      <c r="EL41" s="281"/>
      <c r="EM41" s="281"/>
      <c r="EN41" s="281"/>
      <c r="EO41" s="281"/>
      <c r="EP41" s="281"/>
      <c r="EQ41" s="281"/>
      <c r="ER41" s="281"/>
      <c r="ES41" s="281"/>
      <c r="ET41" s="281"/>
      <c r="EU41" s="281"/>
      <c r="EV41" s="281"/>
      <c r="EW41" s="281"/>
      <c r="EX41" s="281"/>
      <c r="EY41" s="281"/>
      <c r="EZ41" s="281"/>
      <c r="FA41" s="281"/>
      <c r="FB41" s="281"/>
      <c r="FC41" s="281"/>
      <c r="FD41" s="281"/>
      <c r="FE41" s="281"/>
      <c r="FF41" s="281"/>
      <c r="FG41" s="281"/>
      <c r="FH41" s="281"/>
      <c r="FI41" s="281"/>
      <c r="FJ41" s="281"/>
      <c r="FK41" s="281"/>
      <c r="FL41" s="281"/>
      <c r="FM41" s="281"/>
      <c r="FN41" s="281"/>
      <c r="FO41" s="281"/>
      <c r="FP41" s="281"/>
      <c r="FQ41" s="281"/>
      <c r="FR41" s="281"/>
      <c r="FS41" s="281"/>
      <c r="FT41" s="281"/>
      <c r="FU41" s="281"/>
      <c r="FV41" s="281"/>
      <c r="FW41" s="281"/>
      <c r="FX41" s="281"/>
      <c r="FY41" s="281"/>
      <c r="FZ41" s="281"/>
      <c r="GA41" s="281"/>
      <c r="GB41" s="281"/>
      <c r="GC41" s="281"/>
      <c r="GD41" s="281"/>
      <c r="GE41" s="281"/>
      <c r="GF41" s="281"/>
      <c r="GG41" s="281"/>
      <c r="GH41" s="281"/>
      <c r="GI41" s="281"/>
      <c r="GJ41" s="281"/>
      <c r="GK41" s="281"/>
      <c r="GL41" s="281"/>
      <c r="GM41" s="281"/>
      <c r="GN41" s="281"/>
      <c r="GO41" s="281"/>
      <c r="GP41" s="281"/>
      <c r="GQ41" s="281"/>
      <c r="GR41" s="281"/>
      <c r="GS41" s="281"/>
      <c r="GT41" s="281"/>
      <c r="GU41" s="281"/>
      <c r="GV41" s="281"/>
      <c r="GW41" s="281"/>
      <c r="GX41" s="281"/>
      <c r="GY41" s="281"/>
      <c r="GZ41" s="281"/>
      <c r="HA41" s="281"/>
      <c r="HB41" s="281"/>
      <c r="HC41" s="281"/>
      <c r="HD41" s="281"/>
      <c r="HE41" s="281"/>
      <c r="HF41" s="281"/>
      <c r="HG41" s="281"/>
      <c r="HH41" s="281"/>
      <c r="HI41" s="281"/>
      <c r="HJ41" s="281"/>
      <c r="HK41" s="281"/>
      <c r="HL41" s="281"/>
      <c r="HM41" s="281"/>
      <c r="HN41" s="281"/>
      <c r="HO41" s="281"/>
      <c r="HP41" s="281"/>
      <c r="HQ41" s="281"/>
      <c r="HR41" s="281"/>
      <c r="HS41" s="281"/>
      <c r="HT41" s="281"/>
      <c r="HU41" s="281"/>
      <c r="HV41" s="281"/>
      <c r="HW41" s="281"/>
      <c r="HX41" s="281"/>
      <c r="HY41" s="281"/>
      <c r="HZ41" s="281"/>
      <c r="IA41" s="281"/>
      <c r="IB41" s="281"/>
      <c r="IC41" s="281"/>
      <c r="ID41" s="281"/>
      <c r="IE41" s="281"/>
      <c r="IF41" s="281"/>
      <c r="IG41" s="281"/>
      <c r="IH41" s="281"/>
      <c r="II41" s="281"/>
      <c r="IJ41" s="281"/>
      <c r="IK41" s="281"/>
      <c r="IL41" s="281"/>
      <c r="IM41" s="281"/>
      <c r="IN41" s="281"/>
      <c r="IO41" s="281"/>
      <c r="IP41" s="281"/>
      <c r="IQ41" s="281"/>
      <c r="IR41" s="281"/>
    </row>
    <row r="42" spans="1:252" ht="18" customHeight="1">
      <c r="A42" s="281"/>
      <c r="B42" s="579" t="s">
        <v>81</v>
      </c>
      <c r="C42" s="580" t="s">
        <v>2</v>
      </c>
      <c r="D42" s="581"/>
      <c r="E42" s="582">
        <v>3.6063665656050911E-3</v>
      </c>
      <c r="F42" s="582">
        <v>8.0473283615634609E-3</v>
      </c>
      <c r="G42" s="582">
        <v>3.4345213739544098E-3</v>
      </c>
      <c r="H42" s="582">
        <v>1.9377245411529285E-3</v>
      </c>
      <c r="I42" s="582">
        <v>2.4023023536706768E-3</v>
      </c>
      <c r="J42" s="582">
        <v>1.5588050926851227E-3</v>
      </c>
      <c r="K42" s="582">
        <v>1.4276709164540394E-3</v>
      </c>
      <c r="L42" s="582">
        <v>1.7143705450419757E-3</v>
      </c>
      <c r="M42" s="582">
        <v>5.2983402628870475E-3</v>
      </c>
      <c r="N42" s="582">
        <v>6.1750371718280054E-3</v>
      </c>
      <c r="O42" s="582">
        <v>4.7214022289131866E-3</v>
      </c>
      <c r="P42" s="582">
        <v>2.9063520040946236E-3</v>
      </c>
      <c r="Q42" s="582">
        <v>5.1411978862351253E-3</v>
      </c>
      <c r="R42" s="582">
        <v>3.458956074483517E-3</v>
      </c>
      <c r="S42" s="582">
        <v>1.889642333084948E-3</v>
      </c>
      <c r="T42" s="582">
        <v>8.5821215699033806E-4</v>
      </c>
      <c r="U42" s="582">
        <v>1.7453767890384349E-3</v>
      </c>
      <c r="V42" s="582">
        <v>1.0390287254784748E-3</v>
      </c>
      <c r="W42" s="582">
        <v>1.1285347884249922E-3</v>
      </c>
      <c r="X42" s="582">
        <v>1.9399817406435384E-3</v>
      </c>
      <c r="Y42" s="582">
        <v>8.1298956042557928E-3</v>
      </c>
      <c r="Z42" s="582">
        <v>2.4175958556371126E-3</v>
      </c>
      <c r="AA42" s="582">
        <v>5.3492468239688899E-3</v>
      </c>
      <c r="AB42" s="582">
        <v>1.2763701702077617E-2</v>
      </c>
      <c r="AC42" s="582">
        <v>4.5386748343654157E-3</v>
      </c>
      <c r="AD42" s="582">
        <v>3.2163176943028312E-3</v>
      </c>
      <c r="AE42" s="582">
        <v>1.2611178431739466E-3</v>
      </c>
      <c r="AF42" s="582">
        <v>4.7134994762117804E-3</v>
      </c>
      <c r="AG42" s="583">
        <v>1.8178135259599257E-3</v>
      </c>
      <c r="AH42" s="583">
        <v>1.4534330570896926E-3</v>
      </c>
      <c r="AI42" s="583">
        <v>8.6046525727922936E-3</v>
      </c>
      <c r="AJ42" s="583">
        <v>3.4848652247294332E-3</v>
      </c>
      <c r="AK42" s="583">
        <v>3.212730752303666E-3</v>
      </c>
      <c r="AL42" s="583">
        <v>2.1917618528779922E-3</v>
      </c>
      <c r="AM42" s="583">
        <v>2.5252861840991663E-3</v>
      </c>
      <c r="AN42" s="583">
        <v>1.4941910028664065E-3</v>
      </c>
      <c r="AO42" s="584">
        <v>1.0009917052839385</v>
      </c>
      <c r="AP42" s="434"/>
      <c r="AQ42" s="475">
        <v>1.1285976412028804</v>
      </c>
      <c r="AR42" s="208"/>
      <c r="AS42" s="235">
        <v>0.91792623274222374</v>
      </c>
      <c r="AT42" s="281"/>
      <c r="AU42" s="281"/>
      <c r="AV42" s="281"/>
      <c r="AW42" s="325" t="s">
        <v>1732</v>
      </c>
      <c r="AX42" s="326">
        <v>0.91792623274222374</v>
      </c>
      <c r="AY42" s="326">
        <v>1.1693851339817343</v>
      </c>
      <c r="AZ42" s="281"/>
      <c r="BA42" s="281"/>
      <c r="BB42" s="281"/>
      <c r="BC42" s="281"/>
      <c r="BD42" s="281"/>
      <c r="BE42" s="281"/>
      <c r="BF42" s="281"/>
      <c r="BG42" s="281"/>
      <c r="BH42" s="281"/>
      <c r="BI42" s="281"/>
      <c r="BJ42" s="281"/>
      <c r="BK42" s="281"/>
      <c r="BL42" s="281"/>
      <c r="BM42" s="281"/>
      <c r="BN42" s="281"/>
      <c r="BO42" s="281"/>
      <c r="BP42" s="281"/>
      <c r="BQ42" s="281"/>
      <c r="BR42" s="281"/>
      <c r="BS42" s="281"/>
      <c r="BT42" s="281"/>
      <c r="BU42" s="281"/>
      <c r="BV42" s="281"/>
      <c r="BW42" s="281"/>
      <c r="BX42" s="281"/>
      <c r="BY42" s="281"/>
      <c r="BZ42" s="281"/>
      <c r="CA42" s="281"/>
      <c r="CB42" s="281"/>
      <c r="CC42" s="281"/>
      <c r="CD42" s="281"/>
      <c r="CE42" s="281"/>
      <c r="CF42" s="281"/>
      <c r="CG42" s="281"/>
      <c r="CH42" s="281"/>
      <c r="CI42" s="281"/>
      <c r="CJ42" s="281"/>
      <c r="CK42" s="281"/>
      <c r="CL42" s="281"/>
      <c r="CM42" s="281"/>
      <c r="CN42" s="281"/>
      <c r="CO42" s="281"/>
      <c r="CP42" s="281"/>
      <c r="CQ42" s="281"/>
      <c r="CR42" s="281"/>
      <c r="CS42" s="281"/>
      <c r="CT42" s="281"/>
      <c r="CU42" s="281"/>
      <c r="CV42" s="281"/>
      <c r="CW42" s="281"/>
      <c r="CX42" s="281"/>
      <c r="CY42" s="281"/>
      <c r="CZ42" s="281"/>
      <c r="DA42" s="281"/>
      <c r="DB42" s="281"/>
      <c r="DC42" s="281"/>
      <c r="DD42" s="281"/>
      <c r="DE42" s="281"/>
      <c r="DF42" s="281"/>
      <c r="DG42" s="281"/>
      <c r="DH42" s="281"/>
      <c r="DI42" s="281"/>
      <c r="DJ42" s="281"/>
      <c r="DK42" s="281"/>
      <c r="DL42" s="281"/>
      <c r="DM42" s="281"/>
      <c r="DN42" s="281"/>
      <c r="DO42" s="281"/>
      <c r="DP42" s="281"/>
      <c r="DQ42" s="281"/>
      <c r="DR42" s="281"/>
      <c r="DS42" s="281"/>
      <c r="DT42" s="281"/>
      <c r="DU42" s="281"/>
      <c r="DV42" s="281"/>
      <c r="DW42" s="281"/>
      <c r="DX42" s="281"/>
      <c r="DY42" s="281"/>
      <c r="DZ42" s="281"/>
      <c r="EA42" s="281"/>
      <c r="EB42" s="281"/>
      <c r="EC42" s="281"/>
      <c r="ED42" s="281"/>
      <c r="EE42" s="281"/>
      <c r="EF42" s="281"/>
      <c r="EG42" s="281"/>
      <c r="EH42" s="281"/>
      <c r="EI42" s="281"/>
      <c r="EJ42" s="281"/>
      <c r="EK42" s="281"/>
      <c r="EL42" s="281"/>
      <c r="EM42" s="281"/>
      <c r="EN42" s="281"/>
      <c r="EO42" s="281"/>
      <c r="EP42" s="281"/>
      <c r="EQ42" s="281"/>
      <c r="ER42" s="281"/>
      <c r="ES42" s="281"/>
      <c r="ET42" s="281"/>
      <c r="EU42" s="281"/>
      <c r="EV42" s="281"/>
      <c r="EW42" s="281"/>
      <c r="EX42" s="281"/>
      <c r="EY42" s="281"/>
      <c r="EZ42" s="281"/>
      <c r="FA42" s="281"/>
      <c r="FB42" s="281"/>
      <c r="FC42" s="281"/>
      <c r="FD42" s="281"/>
      <c r="FE42" s="281"/>
      <c r="FF42" s="281"/>
      <c r="FG42" s="281"/>
      <c r="FH42" s="281"/>
      <c r="FI42" s="281"/>
      <c r="FJ42" s="281"/>
      <c r="FK42" s="281"/>
      <c r="FL42" s="281"/>
      <c r="FM42" s="281"/>
      <c r="FN42" s="281"/>
      <c r="FO42" s="281"/>
      <c r="FP42" s="281"/>
      <c r="FQ42" s="281"/>
      <c r="FR42" s="281"/>
      <c r="FS42" s="281"/>
      <c r="FT42" s="281"/>
      <c r="FU42" s="281"/>
      <c r="FV42" s="281"/>
      <c r="FW42" s="281"/>
      <c r="FX42" s="281"/>
      <c r="FY42" s="281"/>
      <c r="FZ42" s="281"/>
      <c r="GA42" s="281"/>
      <c r="GB42" s="281"/>
      <c r="GC42" s="281"/>
      <c r="GD42" s="281"/>
      <c r="GE42" s="281"/>
      <c r="GF42" s="281"/>
      <c r="GG42" s="281"/>
      <c r="GH42" s="281"/>
      <c r="GI42" s="281"/>
      <c r="GJ42" s="281"/>
      <c r="GK42" s="281"/>
      <c r="GL42" s="281"/>
      <c r="GM42" s="281"/>
      <c r="GN42" s="281"/>
      <c r="GO42" s="281"/>
      <c r="GP42" s="281"/>
      <c r="GQ42" s="281"/>
      <c r="GR42" s="281"/>
      <c r="GS42" s="281"/>
      <c r="GT42" s="281"/>
      <c r="GU42" s="281"/>
      <c r="GV42" s="281"/>
      <c r="GW42" s="281"/>
      <c r="GX42" s="281"/>
      <c r="GY42" s="281"/>
      <c r="GZ42" s="281"/>
      <c r="HA42" s="281"/>
      <c r="HB42" s="281"/>
      <c r="HC42" s="281"/>
      <c r="HD42" s="281"/>
      <c r="HE42" s="281"/>
      <c r="HF42" s="281"/>
      <c r="HG42" s="281"/>
      <c r="HH42" s="281"/>
      <c r="HI42" s="281"/>
      <c r="HJ42" s="281"/>
      <c r="HK42" s="281"/>
      <c r="HL42" s="281"/>
      <c r="HM42" s="281"/>
      <c r="HN42" s="281"/>
      <c r="HO42" s="281"/>
      <c r="HP42" s="281"/>
      <c r="HQ42" s="281"/>
      <c r="HR42" s="281"/>
      <c r="HS42" s="281"/>
      <c r="HT42" s="281"/>
      <c r="HU42" s="281"/>
      <c r="HV42" s="281"/>
      <c r="HW42" s="281"/>
      <c r="HX42" s="281"/>
      <c r="HY42" s="281"/>
      <c r="HZ42" s="281"/>
      <c r="IA42" s="281"/>
      <c r="IB42" s="281"/>
      <c r="IC42" s="281"/>
      <c r="ID42" s="281"/>
      <c r="IE42" s="281"/>
      <c r="IF42" s="281"/>
      <c r="IG42" s="281"/>
      <c r="IH42" s="281"/>
      <c r="II42" s="281"/>
      <c r="IJ42" s="281"/>
      <c r="IK42" s="281"/>
      <c r="IL42" s="281"/>
      <c r="IM42" s="281"/>
      <c r="IN42" s="281"/>
      <c r="IO42" s="281"/>
      <c r="IP42" s="281"/>
      <c r="IQ42" s="281"/>
      <c r="IR42" s="281"/>
    </row>
    <row r="43" spans="1:252" s="425" customFormat="1" ht="18" hidden="1" customHeight="1">
      <c r="A43" s="281"/>
      <c r="B43" s="561"/>
      <c r="C43" s="562" t="s">
        <v>1690</v>
      </c>
      <c r="D43" s="561"/>
      <c r="E43" s="283">
        <v>1.2435551191353496</v>
      </c>
      <c r="F43" s="283">
        <v>1.3426174133494369</v>
      </c>
      <c r="G43" s="283">
        <v>1.3140505201827459</v>
      </c>
      <c r="H43" s="283">
        <v>1.1996477150878433</v>
      </c>
      <c r="I43" s="283">
        <v>1.2189647776596206</v>
      </c>
      <c r="J43" s="283">
        <v>1.1636071144372948</v>
      </c>
      <c r="K43" s="283">
        <v>1.134451460995104</v>
      </c>
      <c r="L43" s="283">
        <v>1.2103346379372282</v>
      </c>
      <c r="M43" s="283">
        <v>1.1976552214055145</v>
      </c>
      <c r="N43" s="283">
        <v>1.2569795459683506</v>
      </c>
      <c r="O43" s="283">
        <v>1.1472268485834016</v>
      </c>
      <c r="P43" s="283">
        <v>1.1772826396018103</v>
      </c>
      <c r="Q43" s="283">
        <v>1.1738492611055122</v>
      </c>
      <c r="R43" s="283">
        <v>1.2028398737679891</v>
      </c>
      <c r="S43" s="283">
        <v>1.190795415092377</v>
      </c>
      <c r="T43" s="283">
        <v>1.2135926266194454</v>
      </c>
      <c r="U43" s="283">
        <v>1.1934509222316367</v>
      </c>
      <c r="V43" s="283">
        <v>1.2048814949018929</v>
      </c>
      <c r="W43" s="283">
        <v>1.2906298845401265</v>
      </c>
      <c r="X43" s="283">
        <v>1.2716130206643601</v>
      </c>
      <c r="Y43" s="283">
        <v>1.2183712551334542</v>
      </c>
      <c r="Z43" s="283">
        <v>1.2076184817902942</v>
      </c>
      <c r="AA43" s="283">
        <v>1.3055372694878078</v>
      </c>
      <c r="AB43" s="283">
        <v>1.2096621316104395</v>
      </c>
      <c r="AC43" s="283">
        <v>1.2249152659239848</v>
      </c>
      <c r="AD43" s="283">
        <v>1.2214793964774209</v>
      </c>
      <c r="AE43" s="283">
        <v>1.1508745408950416</v>
      </c>
      <c r="AF43" s="283">
        <v>1.2418026532046664</v>
      </c>
      <c r="AG43" s="436">
        <v>1.2722193579235672</v>
      </c>
      <c r="AH43" s="436">
        <v>1.216614518605353</v>
      </c>
      <c r="AI43" s="436">
        <v>1.1874972415823672</v>
      </c>
      <c r="AJ43" s="436">
        <v>1.184455239952402</v>
      </c>
      <c r="AK43" s="436">
        <v>1.2409490239472944</v>
      </c>
      <c r="AL43" s="436">
        <v>1.1940702300134538</v>
      </c>
      <c r="AM43" s="436">
        <v>1.2450982378416571</v>
      </c>
      <c r="AN43" s="436">
        <v>1.3848370556698655</v>
      </c>
      <c r="AO43" s="437">
        <v>1.4377683704787665</v>
      </c>
      <c r="AP43" s="434"/>
      <c r="AQ43" s="434"/>
      <c r="AR43" s="208"/>
      <c r="AS43" s="208"/>
      <c r="AT43" s="281"/>
      <c r="AU43" s="281"/>
      <c r="AV43" s="281"/>
      <c r="AW43" s="281"/>
      <c r="AX43" s="318"/>
      <c r="AY43" s="318"/>
      <c r="AZ43" s="281"/>
      <c r="BA43" s="281"/>
      <c r="BB43" s="281"/>
      <c r="BC43" s="281"/>
      <c r="BD43" s="281"/>
      <c r="BE43" s="281"/>
      <c r="BF43" s="281"/>
      <c r="BG43" s="281"/>
      <c r="BH43" s="281"/>
      <c r="BI43" s="281"/>
      <c r="BJ43" s="281"/>
      <c r="BK43" s="281"/>
      <c r="BL43" s="281"/>
      <c r="BM43" s="281"/>
      <c r="BN43" s="281"/>
      <c r="BO43" s="281"/>
      <c r="BP43" s="281"/>
      <c r="BQ43" s="281"/>
      <c r="BR43" s="281"/>
      <c r="BS43" s="281"/>
      <c r="BT43" s="281"/>
      <c r="BU43" s="281"/>
      <c r="BV43" s="281"/>
      <c r="BW43" s="281"/>
      <c r="BX43" s="281"/>
      <c r="BY43" s="281"/>
      <c r="BZ43" s="281"/>
      <c r="CA43" s="281"/>
      <c r="CB43" s="281"/>
      <c r="CC43" s="281"/>
      <c r="CD43" s="281"/>
      <c r="CE43" s="281"/>
      <c r="CF43" s="281"/>
      <c r="CG43" s="281"/>
      <c r="CH43" s="281"/>
      <c r="CI43" s="281"/>
      <c r="CJ43" s="281"/>
      <c r="CK43" s="281"/>
      <c r="CL43" s="281"/>
      <c r="CM43" s="281"/>
      <c r="CN43" s="281"/>
      <c r="CO43" s="281"/>
      <c r="CP43" s="281"/>
      <c r="CQ43" s="281"/>
      <c r="CR43" s="281"/>
      <c r="CS43" s="281"/>
      <c r="CT43" s="281"/>
      <c r="CU43" s="281"/>
      <c r="CV43" s="281"/>
      <c r="CW43" s="281"/>
      <c r="CX43" s="281"/>
      <c r="CY43" s="281"/>
      <c r="CZ43" s="281"/>
      <c r="DA43" s="281"/>
      <c r="DB43" s="281"/>
      <c r="DC43" s="281"/>
      <c r="DD43" s="281"/>
      <c r="DE43" s="281"/>
      <c r="DF43" s="281"/>
      <c r="DG43" s="281"/>
      <c r="DH43" s="281"/>
      <c r="DI43" s="281"/>
      <c r="DJ43" s="281"/>
      <c r="DK43" s="281"/>
      <c r="DL43" s="281"/>
      <c r="DM43" s="281"/>
      <c r="DN43" s="281"/>
      <c r="DO43" s="281"/>
      <c r="DP43" s="281"/>
      <c r="DQ43" s="281"/>
      <c r="DR43" s="281"/>
      <c r="DS43" s="281"/>
      <c r="DT43" s="281"/>
      <c r="DU43" s="281"/>
      <c r="DV43" s="281"/>
      <c r="DW43" s="281"/>
      <c r="DX43" s="281"/>
      <c r="DY43" s="281"/>
      <c r="DZ43" s="281"/>
      <c r="EA43" s="281"/>
      <c r="EB43" s="281"/>
      <c r="EC43" s="281"/>
      <c r="ED43" s="281"/>
      <c r="EE43" s="281"/>
      <c r="EF43" s="281"/>
      <c r="EG43" s="281"/>
      <c r="EH43" s="281"/>
      <c r="EI43" s="281"/>
      <c r="EJ43" s="281"/>
      <c r="EK43" s="281"/>
      <c r="EL43" s="281"/>
      <c r="EM43" s="281"/>
      <c r="EN43" s="281"/>
      <c r="EO43" s="281"/>
      <c r="EP43" s="281"/>
      <c r="EQ43" s="281"/>
      <c r="ER43" s="281"/>
      <c r="ES43" s="281"/>
      <c r="ET43" s="281"/>
      <c r="EU43" s="281"/>
      <c r="EV43" s="281"/>
      <c r="EW43" s="281"/>
      <c r="EX43" s="281"/>
      <c r="EY43" s="281"/>
      <c r="EZ43" s="281"/>
      <c r="FA43" s="281"/>
      <c r="FB43" s="281"/>
      <c r="FC43" s="281"/>
      <c r="FD43" s="281"/>
      <c r="FE43" s="281"/>
      <c r="FF43" s="281"/>
      <c r="FG43" s="281"/>
      <c r="FH43" s="281"/>
      <c r="FI43" s="281"/>
      <c r="FJ43" s="281"/>
      <c r="FK43" s="281"/>
      <c r="FL43" s="281"/>
      <c r="FM43" s="281"/>
      <c r="FN43" s="281"/>
      <c r="FO43" s="281"/>
      <c r="FP43" s="281"/>
      <c r="FQ43" s="281"/>
      <c r="FR43" s="281"/>
      <c r="FS43" s="281"/>
      <c r="FT43" s="281"/>
      <c r="FU43" s="281"/>
      <c r="FV43" s="281"/>
      <c r="FW43" s="281"/>
      <c r="FX43" s="281"/>
      <c r="FY43" s="281"/>
      <c r="FZ43" s="281"/>
      <c r="GA43" s="281"/>
      <c r="GB43" s="281"/>
      <c r="GC43" s="281"/>
      <c r="GD43" s="281"/>
      <c r="GE43" s="281"/>
      <c r="GF43" s="281"/>
      <c r="GG43" s="281"/>
      <c r="GH43" s="281"/>
      <c r="GI43" s="281"/>
      <c r="GJ43" s="281"/>
      <c r="GK43" s="281"/>
      <c r="GL43" s="281"/>
      <c r="GM43" s="281"/>
      <c r="GN43" s="281"/>
      <c r="GO43" s="281"/>
      <c r="GP43" s="281"/>
      <c r="GQ43" s="281"/>
      <c r="GR43" s="281"/>
      <c r="GS43" s="281"/>
      <c r="GT43" s="281"/>
      <c r="GU43" s="281"/>
      <c r="GV43" s="281"/>
      <c r="GW43" s="281"/>
      <c r="GX43" s="281"/>
      <c r="GY43" s="281"/>
      <c r="GZ43" s="281"/>
      <c r="HA43" s="281"/>
      <c r="HB43" s="281"/>
      <c r="HC43" s="281"/>
      <c r="HD43" s="281"/>
      <c r="HE43" s="281"/>
      <c r="HF43" s="281"/>
      <c r="HG43" s="281"/>
      <c r="HH43" s="281"/>
      <c r="HI43" s="281"/>
      <c r="HJ43" s="281"/>
      <c r="HK43" s="281"/>
      <c r="HL43" s="281"/>
      <c r="HM43" s="281"/>
      <c r="HN43" s="281"/>
      <c r="HO43" s="281"/>
      <c r="HP43" s="281"/>
      <c r="HQ43" s="281"/>
      <c r="HR43" s="281"/>
      <c r="HS43" s="281"/>
      <c r="HT43" s="281"/>
      <c r="HU43" s="281"/>
      <c r="HV43" s="281"/>
      <c r="HW43" s="281"/>
      <c r="HX43" s="281"/>
      <c r="HY43" s="281"/>
      <c r="HZ43" s="281"/>
      <c r="IA43" s="281"/>
      <c r="IB43" s="281"/>
      <c r="IC43" s="281"/>
      <c r="ID43" s="281"/>
      <c r="IE43" s="281"/>
      <c r="IF43" s="281"/>
      <c r="IG43" s="281"/>
      <c r="IH43" s="281"/>
      <c r="II43" s="281"/>
      <c r="IJ43" s="281"/>
      <c r="IK43" s="281"/>
      <c r="IL43" s="281"/>
      <c r="IM43" s="281"/>
      <c r="IN43" s="281"/>
      <c r="IO43" s="281"/>
      <c r="IP43" s="281"/>
      <c r="IQ43" s="281"/>
      <c r="IR43" s="281"/>
    </row>
    <row r="44" spans="1:252" s="425" customFormat="1" ht="18" hidden="1" customHeight="1">
      <c r="A44" s="281"/>
      <c r="B44" s="325"/>
      <c r="C44" s="422" t="s">
        <v>285</v>
      </c>
      <c r="D44" s="325"/>
      <c r="E44" s="423">
        <v>1.2295079941568885</v>
      </c>
      <c r="F44" s="423"/>
      <c r="G44" s="423"/>
      <c r="H44" s="423"/>
      <c r="I44" s="423"/>
      <c r="J44" s="423"/>
      <c r="K44" s="423"/>
      <c r="L44" s="423"/>
      <c r="M44" s="423"/>
      <c r="N44" s="423"/>
      <c r="O44" s="423"/>
      <c r="P44" s="423"/>
      <c r="Q44" s="423"/>
      <c r="R44" s="423"/>
      <c r="S44" s="423"/>
      <c r="T44" s="423"/>
      <c r="U44" s="423"/>
      <c r="V44" s="423"/>
      <c r="W44" s="423"/>
      <c r="X44" s="423"/>
      <c r="Y44" s="423"/>
      <c r="Z44" s="423"/>
      <c r="AA44" s="423"/>
      <c r="AB44" s="423"/>
      <c r="AC44" s="423"/>
      <c r="AD44" s="423"/>
      <c r="AE44" s="423"/>
      <c r="AF44" s="423"/>
      <c r="AG44" s="423"/>
      <c r="AH44" s="423"/>
      <c r="AI44" s="423"/>
      <c r="AJ44" s="423"/>
      <c r="AK44" s="423"/>
      <c r="AL44" s="423"/>
      <c r="AM44" s="423"/>
      <c r="AN44" s="423"/>
      <c r="AO44" s="423"/>
      <c r="AP44" s="282"/>
      <c r="AQ44" s="282"/>
      <c r="AR44" s="208"/>
      <c r="AS44" s="208"/>
      <c r="AT44" s="281"/>
      <c r="AU44" s="281"/>
      <c r="AV44" s="281"/>
      <c r="AW44" s="281"/>
      <c r="AX44" s="318"/>
      <c r="AY44" s="318"/>
      <c r="AZ44" s="281"/>
      <c r="BA44" s="281"/>
      <c r="BB44" s="281"/>
      <c r="BC44" s="281"/>
      <c r="BD44" s="281"/>
      <c r="BE44" s="281"/>
      <c r="BF44" s="281"/>
      <c r="BG44" s="281"/>
      <c r="BH44" s="281"/>
      <c r="BI44" s="281"/>
      <c r="BJ44" s="281"/>
      <c r="BK44" s="281"/>
      <c r="BL44" s="281"/>
      <c r="BM44" s="281"/>
      <c r="BN44" s="281"/>
      <c r="BO44" s="281"/>
      <c r="BP44" s="281"/>
      <c r="BQ44" s="281"/>
      <c r="BR44" s="281"/>
      <c r="BS44" s="281"/>
      <c r="BT44" s="281"/>
      <c r="BU44" s="281"/>
      <c r="BV44" s="281"/>
      <c r="BW44" s="281"/>
      <c r="BX44" s="281"/>
      <c r="BY44" s="281"/>
      <c r="BZ44" s="281"/>
      <c r="CA44" s="281"/>
      <c r="CB44" s="281"/>
      <c r="CC44" s="281"/>
      <c r="CD44" s="281"/>
      <c r="CE44" s="281"/>
      <c r="CF44" s="281"/>
      <c r="CG44" s="281"/>
      <c r="CH44" s="281"/>
      <c r="CI44" s="281"/>
      <c r="CJ44" s="281"/>
      <c r="CK44" s="281"/>
      <c r="CL44" s="281"/>
      <c r="CM44" s="281"/>
      <c r="CN44" s="281"/>
      <c r="CO44" s="281"/>
      <c r="CP44" s="281"/>
      <c r="CQ44" s="281"/>
      <c r="CR44" s="281"/>
      <c r="CS44" s="281"/>
      <c r="CT44" s="281"/>
      <c r="CU44" s="281"/>
      <c r="CV44" s="281"/>
      <c r="CW44" s="281"/>
      <c r="CX44" s="281"/>
      <c r="CY44" s="281"/>
      <c r="CZ44" s="281"/>
      <c r="DA44" s="281"/>
      <c r="DB44" s="281"/>
      <c r="DC44" s="281"/>
      <c r="DD44" s="281"/>
      <c r="DE44" s="281"/>
      <c r="DF44" s="281"/>
      <c r="DG44" s="281"/>
      <c r="DH44" s="281"/>
      <c r="DI44" s="281"/>
      <c r="DJ44" s="281"/>
      <c r="DK44" s="281"/>
      <c r="DL44" s="281"/>
      <c r="DM44" s="281"/>
      <c r="DN44" s="281"/>
      <c r="DO44" s="281"/>
      <c r="DP44" s="281"/>
      <c r="DQ44" s="281"/>
      <c r="DR44" s="281"/>
      <c r="DS44" s="281"/>
      <c r="DT44" s="281"/>
      <c r="DU44" s="281"/>
      <c r="DV44" s="281"/>
      <c r="DW44" s="281"/>
      <c r="DX44" s="281"/>
      <c r="DY44" s="281"/>
      <c r="DZ44" s="281"/>
      <c r="EA44" s="281"/>
      <c r="EB44" s="281"/>
      <c r="EC44" s="281"/>
      <c r="ED44" s="281"/>
      <c r="EE44" s="281"/>
      <c r="EF44" s="281"/>
      <c r="EG44" s="281"/>
      <c r="EH44" s="281"/>
      <c r="EI44" s="281"/>
      <c r="EJ44" s="281"/>
      <c r="EK44" s="281"/>
      <c r="EL44" s="281"/>
      <c r="EM44" s="281"/>
      <c r="EN44" s="281"/>
      <c r="EO44" s="281"/>
      <c r="EP44" s="281"/>
      <c r="EQ44" s="281"/>
      <c r="ER44" s="281"/>
      <c r="ES44" s="281"/>
      <c r="ET44" s="281"/>
      <c r="EU44" s="281"/>
      <c r="EV44" s="281"/>
      <c r="EW44" s="281"/>
      <c r="EX44" s="281"/>
      <c r="EY44" s="281"/>
      <c r="EZ44" s="281"/>
      <c r="FA44" s="281"/>
      <c r="FB44" s="281"/>
      <c r="FC44" s="281"/>
      <c r="FD44" s="281"/>
      <c r="FE44" s="281"/>
      <c r="FF44" s="281"/>
      <c r="FG44" s="281"/>
      <c r="FH44" s="281"/>
      <c r="FI44" s="281"/>
      <c r="FJ44" s="281"/>
      <c r="FK44" s="281"/>
      <c r="FL44" s="281"/>
      <c r="FM44" s="281"/>
      <c r="FN44" s="281"/>
      <c r="FO44" s="281"/>
      <c r="FP44" s="281"/>
      <c r="FQ44" s="281"/>
      <c r="FR44" s="281"/>
      <c r="FS44" s="281"/>
      <c r="FT44" s="281"/>
      <c r="FU44" s="281"/>
      <c r="FV44" s="281"/>
      <c r="FW44" s="281"/>
      <c r="FX44" s="281"/>
      <c r="FY44" s="281"/>
      <c r="FZ44" s="281"/>
      <c r="GA44" s="281"/>
      <c r="GB44" s="281"/>
      <c r="GC44" s="281"/>
      <c r="GD44" s="281"/>
      <c r="GE44" s="281"/>
      <c r="GF44" s="281"/>
      <c r="GG44" s="281"/>
      <c r="GH44" s="281"/>
      <c r="GI44" s="281"/>
      <c r="GJ44" s="281"/>
      <c r="GK44" s="281"/>
      <c r="GL44" s="281"/>
      <c r="GM44" s="281"/>
      <c r="GN44" s="281"/>
      <c r="GO44" s="281"/>
      <c r="GP44" s="281"/>
      <c r="GQ44" s="281"/>
      <c r="GR44" s="281"/>
      <c r="GS44" s="281"/>
      <c r="GT44" s="281"/>
      <c r="GU44" s="281"/>
      <c r="GV44" s="281"/>
      <c r="GW44" s="281"/>
      <c r="GX44" s="281"/>
      <c r="GY44" s="281"/>
      <c r="GZ44" s="281"/>
      <c r="HA44" s="281"/>
      <c r="HB44" s="281"/>
      <c r="HC44" s="281"/>
      <c r="HD44" s="281"/>
      <c r="HE44" s="281"/>
      <c r="HF44" s="281"/>
      <c r="HG44" s="281"/>
      <c r="HH44" s="281"/>
      <c r="HI44" s="281"/>
      <c r="HJ44" s="281"/>
      <c r="HK44" s="281"/>
      <c r="HL44" s="281"/>
      <c r="HM44" s="281"/>
      <c r="HN44" s="281"/>
      <c r="HO44" s="281"/>
      <c r="HP44" s="281"/>
      <c r="HQ44" s="281"/>
      <c r="HR44" s="281"/>
      <c r="HS44" s="281"/>
      <c r="HT44" s="281"/>
      <c r="HU44" s="281"/>
      <c r="HV44" s="281"/>
      <c r="HW44" s="281"/>
      <c r="HX44" s="281"/>
      <c r="HY44" s="281"/>
      <c r="HZ44" s="281"/>
      <c r="IA44" s="281"/>
      <c r="IB44" s="281"/>
      <c r="IC44" s="281"/>
      <c r="ID44" s="281"/>
      <c r="IE44" s="281"/>
      <c r="IF44" s="281"/>
      <c r="IG44" s="281"/>
      <c r="IH44" s="281"/>
      <c r="II44" s="281"/>
      <c r="IJ44" s="281"/>
      <c r="IK44" s="281"/>
      <c r="IL44" s="281"/>
      <c r="IM44" s="281"/>
      <c r="IN44" s="281"/>
      <c r="IO44" s="281"/>
      <c r="IP44" s="281"/>
      <c r="IQ44" s="281"/>
      <c r="IR44" s="281"/>
    </row>
    <row r="45" spans="1:252" ht="18" hidden="1" customHeight="1">
      <c r="A45" s="281"/>
      <c r="B45" s="426"/>
      <c r="C45" s="427" t="s">
        <v>286</v>
      </c>
      <c r="D45" s="428"/>
      <c r="E45" s="429">
        <v>1.0114249968647773</v>
      </c>
      <c r="F45" s="423">
        <v>1.0919956760997809</v>
      </c>
      <c r="G45" s="423">
        <v>1.0687612658296142</v>
      </c>
      <c r="H45" s="423">
        <v>0.97571363568927316</v>
      </c>
      <c r="I45" s="423">
        <v>0.99142484916944551</v>
      </c>
      <c r="J45" s="423">
        <v>0.94640060899743561</v>
      </c>
      <c r="K45" s="423">
        <v>0.92268734029096922</v>
      </c>
      <c r="L45" s="423">
        <v>0.98440566770547266</v>
      </c>
      <c r="M45" s="423">
        <v>0.97409307389398758</v>
      </c>
      <c r="N45" s="423">
        <v>1.0223435324878063</v>
      </c>
      <c r="O45" s="423">
        <v>0.93307799057466922</v>
      </c>
      <c r="P45" s="423">
        <v>0.95752337129707665</v>
      </c>
      <c r="Q45" s="423">
        <v>0.95473088966001951</v>
      </c>
      <c r="R45" s="423">
        <v>0.97830992517686999</v>
      </c>
      <c r="S45" s="423">
        <v>0.96851376384009769</v>
      </c>
      <c r="T45" s="423">
        <v>0.98705549893690869</v>
      </c>
      <c r="U45" s="423">
        <v>0.97067357666919674</v>
      </c>
      <c r="V45" s="423">
        <v>0.97997044397268618</v>
      </c>
      <c r="W45" s="423">
        <v>1.0497124790352836</v>
      </c>
      <c r="X45" s="423">
        <v>1.0342454272014265</v>
      </c>
      <c r="Y45" s="423">
        <v>0.99094211743529892</v>
      </c>
      <c r="Z45" s="423">
        <v>0.98219652700867177</v>
      </c>
      <c r="AA45" s="423">
        <v>1.0618371541236338</v>
      </c>
      <c r="AB45" s="423">
        <v>0.98385869580290286</v>
      </c>
      <c r="AC45" s="423">
        <v>0.99626458042181898</v>
      </c>
      <c r="AD45" s="423">
        <v>0.9934700728115452</v>
      </c>
      <c r="AE45" s="423">
        <v>0.93604478081025555</v>
      </c>
      <c r="AF45" s="423">
        <v>1.0099996576729937</v>
      </c>
      <c r="AG45" s="423">
        <v>1.03473858158683</v>
      </c>
      <c r="AH45" s="423">
        <v>0.98951330482370958</v>
      </c>
      <c r="AI45" s="423">
        <v>0.96583124894333905</v>
      </c>
      <c r="AJ45" s="423">
        <v>0.9633570872100099</v>
      </c>
      <c r="AK45" s="423">
        <v>1.0093053724292793</v>
      </c>
      <c r="AL45" s="423">
        <v>0.97117728041472762</v>
      </c>
      <c r="AM45" s="423">
        <v>1.0126800669526832</v>
      </c>
      <c r="AN45" s="423">
        <v>1.1263343241777708</v>
      </c>
      <c r="AO45" s="424">
        <v>1.1693851339817343</v>
      </c>
      <c r="AP45" s="282"/>
      <c r="AQ45" s="282"/>
      <c r="AR45" s="208"/>
      <c r="AS45" s="208"/>
      <c r="AT45" s="281"/>
      <c r="AU45" s="281"/>
      <c r="AV45" s="281"/>
      <c r="AW45" s="325"/>
      <c r="AX45" s="326"/>
      <c r="AY45" s="326"/>
      <c r="AZ45" s="281"/>
      <c r="BA45" s="281"/>
      <c r="BB45" s="281"/>
      <c r="BC45" s="281"/>
      <c r="BD45" s="281"/>
      <c r="BE45" s="281"/>
      <c r="BF45" s="281"/>
      <c r="BG45" s="281"/>
      <c r="BH45" s="281"/>
      <c r="BI45" s="281"/>
      <c r="BJ45" s="281"/>
      <c r="BK45" s="281"/>
      <c r="BL45" s="281"/>
      <c r="BM45" s="281"/>
      <c r="BN45" s="281"/>
      <c r="BO45" s="281"/>
      <c r="BP45" s="281"/>
      <c r="BQ45" s="281"/>
      <c r="BR45" s="281"/>
      <c r="BS45" s="281"/>
      <c r="BT45" s="281"/>
      <c r="BU45" s="281"/>
      <c r="BV45" s="281"/>
      <c r="BW45" s="281"/>
      <c r="BX45" s="281"/>
      <c r="BY45" s="281"/>
      <c r="BZ45" s="281"/>
      <c r="CA45" s="281"/>
      <c r="CB45" s="281"/>
      <c r="CC45" s="281"/>
      <c r="CD45" s="281"/>
      <c r="CE45" s="281"/>
      <c r="CF45" s="281"/>
      <c r="CG45" s="281"/>
      <c r="CH45" s="281"/>
      <c r="CI45" s="281"/>
      <c r="CJ45" s="281"/>
      <c r="CK45" s="281"/>
      <c r="CL45" s="281"/>
      <c r="CM45" s="281"/>
      <c r="CN45" s="281"/>
      <c r="CO45" s="281"/>
      <c r="CP45" s="281"/>
      <c r="CQ45" s="281"/>
      <c r="CR45" s="281"/>
      <c r="CS45" s="281"/>
      <c r="CT45" s="281"/>
      <c r="CU45" s="281"/>
      <c r="CV45" s="281"/>
      <c r="CW45" s="281"/>
      <c r="CX45" s="281"/>
      <c r="CY45" s="281"/>
      <c r="CZ45" s="281"/>
      <c r="DA45" s="281"/>
      <c r="DB45" s="281"/>
      <c r="DC45" s="281"/>
      <c r="DD45" s="281"/>
      <c r="DE45" s="281"/>
      <c r="DF45" s="281"/>
      <c r="DG45" s="281"/>
      <c r="DH45" s="281"/>
      <c r="DI45" s="281"/>
      <c r="DJ45" s="281"/>
      <c r="DK45" s="281"/>
      <c r="DL45" s="281"/>
      <c r="DM45" s="281"/>
      <c r="DN45" s="281"/>
      <c r="DO45" s="281"/>
      <c r="DP45" s="281"/>
      <c r="DQ45" s="281"/>
      <c r="DR45" s="281"/>
      <c r="DS45" s="281"/>
      <c r="DT45" s="281"/>
      <c r="DU45" s="281"/>
      <c r="DV45" s="281"/>
      <c r="DW45" s="281"/>
      <c r="DX45" s="281"/>
      <c r="DY45" s="281"/>
      <c r="DZ45" s="281"/>
      <c r="EA45" s="281"/>
      <c r="EB45" s="281"/>
      <c r="EC45" s="281"/>
      <c r="ED45" s="281"/>
      <c r="EE45" s="281"/>
      <c r="EF45" s="281"/>
      <c r="EG45" s="281"/>
      <c r="EH45" s="281"/>
      <c r="EI45" s="281"/>
      <c r="EJ45" s="281"/>
      <c r="EK45" s="281"/>
      <c r="EL45" s="281"/>
      <c r="EM45" s="281"/>
      <c r="EN45" s="281"/>
      <c r="EO45" s="281"/>
      <c r="EP45" s="281"/>
      <c r="EQ45" s="281"/>
      <c r="ER45" s="281"/>
      <c r="ES45" s="281"/>
      <c r="ET45" s="281"/>
      <c r="EU45" s="281"/>
      <c r="EV45" s="281"/>
      <c r="EW45" s="281"/>
      <c r="EX45" s="281"/>
      <c r="EY45" s="281"/>
      <c r="EZ45" s="281"/>
      <c r="FA45" s="281"/>
      <c r="FB45" s="281"/>
      <c r="FC45" s="281"/>
      <c r="FD45" s="281"/>
      <c r="FE45" s="281"/>
      <c r="FF45" s="281"/>
      <c r="FG45" s="281"/>
      <c r="FH45" s="281"/>
      <c r="FI45" s="281"/>
      <c r="FJ45" s="281"/>
      <c r="FK45" s="281"/>
      <c r="FL45" s="281"/>
      <c r="FM45" s="281"/>
      <c r="FN45" s="281"/>
      <c r="FO45" s="281"/>
      <c r="FP45" s="281"/>
      <c r="FQ45" s="281"/>
      <c r="FR45" s="281"/>
      <c r="FS45" s="281"/>
      <c r="FT45" s="281"/>
      <c r="FU45" s="281"/>
      <c r="FV45" s="281"/>
      <c r="FW45" s="281"/>
      <c r="FX45" s="281"/>
      <c r="FY45" s="281"/>
      <c r="FZ45" s="281"/>
      <c r="GA45" s="281"/>
      <c r="GB45" s="281"/>
      <c r="GC45" s="281"/>
      <c r="GD45" s="281"/>
      <c r="GE45" s="281"/>
      <c r="GF45" s="281"/>
      <c r="GG45" s="281"/>
      <c r="GH45" s="281"/>
      <c r="GI45" s="281"/>
      <c r="GJ45" s="281"/>
      <c r="GK45" s="281"/>
      <c r="GL45" s="281"/>
      <c r="GM45" s="281"/>
      <c r="GN45" s="281"/>
      <c r="GO45" s="281"/>
      <c r="GP45" s="281"/>
      <c r="GQ45" s="281"/>
      <c r="GR45" s="281"/>
      <c r="GS45" s="281"/>
      <c r="GT45" s="281"/>
      <c r="GU45" s="281"/>
      <c r="GV45" s="281"/>
      <c r="GW45" s="281"/>
      <c r="GX45" s="281"/>
      <c r="GY45" s="281"/>
      <c r="GZ45" s="281"/>
      <c r="HA45" s="281"/>
      <c r="HB45" s="281"/>
      <c r="HC45" s="281"/>
      <c r="HD45" s="281"/>
      <c r="HE45" s="281"/>
      <c r="HF45" s="281"/>
      <c r="HG45" s="281"/>
      <c r="HH45" s="281"/>
      <c r="HI45" s="281"/>
      <c r="HJ45" s="281"/>
      <c r="HK45" s="281"/>
      <c r="HL45" s="281"/>
      <c r="HM45" s="281"/>
      <c r="HN45" s="281"/>
      <c r="HO45" s="281"/>
      <c r="HP45" s="281"/>
      <c r="HQ45" s="281"/>
      <c r="HR45" s="281"/>
      <c r="HS45" s="281"/>
      <c r="HT45" s="281"/>
      <c r="HU45" s="281"/>
      <c r="HV45" s="281"/>
      <c r="HW45" s="281"/>
      <c r="HX45" s="281"/>
      <c r="HY45" s="281"/>
      <c r="HZ45" s="281"/>
      <c r="IA45" s="281"/>
      <c r="IB45" s="281"/>
      <c r="IC45" s="281"/>
      <c r="ID45" s="281"/>
      <c r="IE45" s="281"/>
      <c r="IF45" s="281"/>
      <c r="IG45" s="281"/>
      <c r="IH45" s="281"/>
      <c r="II45" s="281"/>
      <c r="IJ45" s="281"/>
      <c r="IK45" s="281"/>
      <c r="IL45" s="281"/>
      <c r="IM45" s="281"/>
      <c r="IN45" s="281"/>
      <c r="IO45" s="281"/>
      <c r="IP45" s="281"/>
      <c r="IQ45" s="281"/>
      <c r="IR45" s="281"/>
    </row>
    <row r="46" spans="1:252" ht="18" customHeight="1"/>
    <row r="47" spans="1:252" ht="18" customHeight="1"/>
    <row r="48" spans="1:252" ht="18" customHeight="1"/>
    <row r="49" ht="18" customHeight="1"/>
  </sheetData>
  <sheetProtection algorithmName="SHA-512" hashValue="v3D/SJNlspMiSHrwtzZ1dBQTUGvONMYHLPWe4J690Q05Xz3QBD7MxJcRthcaVZ2c5oMOodoOPfQBQLjc112Oew==" saltValue="/cADnD0eso9COusyPZTS5g==" spinCount="100000" sheet="1" objects="1" scenarios="1"/>
  <phoneticPr fontId="5"/>
  <pageMargins left="0.70866141732283472" right="0.70866141732283472" top="0.74803149606299213" bottom="0.74803149606299213" header="0.31496062992125984" footer="0.31496062992125984"/>
  <pageSetup paperSize="9" scale="65"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H139"/>
  <sheetViews>
    <sheetView showGridLines="0" showRowColHeaders="0" showWhiteSpace="0" zoomScale="85" zoomScaleNormal="85" zoomScaleSheetLayoutView="75" workbookViewId="0">
      <pane xSplit="3" ySplit="4" topLeftCell="D5" activePane="bottomRight" state="frozen"/>
      <selection pane="topRight" activeCell="D1" sqref="D1"/>
      <selection pane="bottomLeft" activeCell="A8" sqref="A8"/>
      <selection pane="bottomRight"/>
    </sheetView>
  </sheetViews>
  <sheetFormatPr defaultRowHeight="12"/>
  <cols>
    <col min="1" max="1" width="1.625" style="353" customWidth="1"/>
    <col min="2" max="2" width="3.625" style="354" customWidth="1"/>
    <col min="3" max="3" width="18.625" style="354" customWidth="1"/>
    <col min="4" max="119" width="8.625" style="355" customWidth="1"/>
    <col min="120" max="120" width="8.625" style="376" hidden="1" customWidth="1"/>
    <col min="121" max="129" width="8.625" style="355" customWidth="1"/>
    <col min="130" max="130" width="3.875" style="352" customWidth="1"/>
    <col min="131" max="133" width="9.625" style="355" customWidth="1"/>
    <col min="134" max="16384" width="9" style="355"/>
  </cols>
  <sheetData>
    <row r="1" spans="1:138" s="348" customFormat="1" ht="12" customHeight="1">
      <c r="A1" s="347"/>
      <c r="B1" s="206" t="s">
        <v>1734</v>
      </c>
      <c r="C1" s="349"/>
      <c r="R1" s="350"/>
      <c r="S1" s="351"/>
      <c r="T1" s="350"/>
      <c r="U1" s="351"/>
      <c r="V1" s="350"/>
      <c r="W1" s="351"/>
      <c r="X1" s="350"/>
      <c r="Y1" s="351"/>
      <c r="Z1" s="350"/>
      <c r="AA1" s="351"/>
      <c r="AB1" s="350"/>
      <c r="AC1" s="351"/>
      <c r="AD1" s="350"/>
      <c r="AE1" s="350"/>
      <c r="AF1" s="350"/>
      <c r="AG1" s="351"/>
      <c r="AH1" s="350"/>
      <c r="AI1" s="351"/>
      <c r="AJ1" s="350"/>
      <c r="AK1" s="351"/>
      <c r="AL1" s="350"/>
      <c r="AM1" s="351"/>
      <c r="AN1" s="350"/>
      <c r="AO1" s="351"/>
      <c r="AP1" s="350"/>
      <c r="AQ1" s="351"/>
      <c r="AR1" s="350"/>
      <c r="AS1" s="350"/>
      <c r="AT1" s="350"/>
      <c r="AU1" s="351"/>
      <c r="AV1" s="350"/>
      <c r="AW1" s="351"/>
      <c r="AX1" s="350"/>
      <c r="AY1" s="351"/>
      <c r="AZ1" s="350"/>
      <c r="BA1" s="351"/>
      <c r="BB1" s="350"/>
      <c r="BC1" s="351"/>
      <c r="BD1" s="350"/>
      <c r="BE1" s="351"/>
      <c r="BF1" s="350"/>
      <c r="BG1" s="350"/>
      <c r="BH1" s="350"/>
      <c r="BI1" s="351"/>
      <c r="BJ1" s="350"/>
      <c r="BK1" s="351"/>
      <c r="BL1" s="350"/>
      <c r="BM1" s="351"/>
      <c r="BN1" s="350"/>
      <c r="BO1" s="351"/>
      <c r="BP1" s="350"/>
      <c r="BQ1" s="351"/>
      <c r="BR1" s="350"/>
      <c r="BS1" s="351"/>
      <c r="BT1" s="350"/>
      <c r="BU1" s="350"/>
      <c r="BV1" s="350"/>
      <c r="BW1" s="351"/>
      <c r="BX1" s="350"/>
      <c r="BY1" s="351"/>
      <c r="BZ1" s="350"/>
      <c r="CA1" s="351"/>
      <c r="CB1" s="350"/>
      <c r="CC1" s="351"/>
      <c r="CD1" s="350"/>
      <c r="CE1" s="351"/>
      <c r="CF1" s="350"/>
      <c r="CG1" s="351"/>
      <c r="CH1" s="350"/>
      <c r="CI1" s="350"/>
      <c r="CJ1" s="350"/>
      <c r="CK1" s="351"/>
      <c r="CL1" s="350"/>
      <c r="CM1" s="351"/>
      <c r="CN1" s="350"/>
      <c r="CO1" s="351"/>
      <c r="CP1" s="350"/>
      <c r="CQ1" s="351"/>
      <c r="CR1" s="350"/>
      <c r="CS1" s="351"/>
      <c r="CT1" s="350"/>
      <c r="CU1" s="351"/>
      <c r="CV1" s="350"/>
      <c r="CW1" s="350"/>
      <c r="CX1" s="350"/>
      <c r="CY1" s="351"/>
      <c r="CZ1" s="350"/>
      <c r="DA1" s="351"/>
      <c r="DB1" s="350"/>
      <c r="DC1" s="351"/>
      <c r="DD1" s="350"/>
      <c r="DE1" s="351"/>
      <c r="DF1" s="350"/>
      <c r="DG1" s="351"/>
      <c r="DH1" s="350"/>
      <c r="DI1" s="351"/>
      <c r="DJ1" s="350"/>
      <c r="DK1" s="350"/>
      <c r="DL1" s="350"/>
      <c r="DM1" s="351"/>
      <c r="DN1" s="350"/>
      <c r="DO1" s="351"/>
      <c r="DP1" s="350"/>
      <c r="DQ1" s="351"/>
      <c r="DR1" s="350"/>
      <c r="DS1" s="351"/>
      <c r="DT1" s="350"/>
      <c r="DU1" s="351"/>
      <c r="DV1" s="350"/>
      <c r="DW1" s="351"/>
      <c r="DX1" s="350"/>
      <c r="DY1" s="350"/>
      <c r="DZ1" s="352"/>
    </row>
    <row r="2" spans="1:138" s="533" customFormat="1" ht="12" customHeight="1">
      <c r="A2" s="528"/>
      <c r="B2" s="529"/>
      <c r="C2" s="530"/>
      <c r="D2" s="531">
        <v>1</v>
      </c>
      <c r="E2" s="532">
        <v>2</v>
      </c>
      <c r="F2" s="531">
        <v>3</v>
      </c>
      <c r="G2" s="532">
        <v>4</v>
      </c>
      <c r="H2" s="531">
        <v>5</v>
      </c>
      <c r="I2" s="532">
        <v>6</v>
      </c>
      <c r="J2" s="531">
        <v>7</v>
      </c>
      <c r="K2" s="532">
        <v>8</v>
      </c>
      <c r="L2" s="531">
        <v>9</v>
      </c>
      <c r="M2" s="532">
        <v>10</v>
      </c>
      <c r="N2" s="531">
        <v>11</v>
      </c>
      <c r="O2" s="532">
        <v>12</v>
      </c>
      <c r="P2" s="531">
        <v>13</v>
      </c>
      <c r="Q2" s="531">
        <v>14</v>
      </c>
      <c r="R2" s="531">
        <v>1</v>
      </c>
      <c r="S2" s="531">
        <v>2</v>
      </c>
      <c r="T2" s="532">
        <v>3</v>
      </c>
      <c r="U2" s="531">
        <v>4</v>
      </c>
      <c r="V2" s="532">
        <v>5</v>
      </c>
      <c r="W2" s="531">
        <v>6</v>
      </c>
      <c r="X2" s="532">
        <v>7</v>
      </c>
      <c r="Y2" s="531">
        <v>8</v>
      </c>
      <c r="Z2" s="532">
        <v>9</v>
      </c>
      <c r="AA2" s="531">
        <v>10</v>
      </c>
      <c r="AB2" s="532">
        <v>11</v>
      </c>
      <c r="AC2" s="531">
        <v>12</v>
      </c>
      <c r="AD2" s="532">
        <v>13</v>
      </c>
      <c r="AE2" s="531">
        <v>14</v>
      </c>
      <c r="AF2" s="531">
        <v>1</v>
      </c>
      <c r="AG2" s="531">
        <v>2</v>
      </c>
      <c r="AH2" s="531">
        <v>3</v>
      </c>
      <c r="AI2" s="532">
        <v>4</v>
      </c>
      <c r="AJ2" s="531">
        <v>5</v>
      </c>
      <c r="AK2" s="532">
        <v>6</v>
      </c>
      <c r="AL2" s="531">
        <v>7</v>
      </c>
      <c r="AM2" s="532">
        <v>8</v>
      </c>
      <c r="AN2" s="531">
        <v>9</v>
      </c>
      <c r="AO2" s="532">
        <v>10</v>
      </c>
      <c r="AP2" s="531">
        <v>11</v>
      </c>
      <c r="AQ2" s="532">
        <v>12</v>
      </c>
      <c r="AR2" s="531">
        <v>13</v>
      </c>
      <c r="AS2" s="532">
        <v>14</v>
      </c>
      <c r="AT2" s="531">
        <v>1</v>
      </c>
      <c r="AU2" s="531">
        <v>2</v>
      </c>
      <c r="AV2" s="531">
        <v>3</v>
      </c>
      <c r="AW2" s="531">
        <v>4</v>
      </c>
      <c r="AX2" s="532">
        <v>5</v>
      </c>
      <c r="AY2" s="531">
        <v>6</v>
      </c>
      <c r="AZ2" s="532">
        <v>7</v>
      </c>
      <c r="BA2" s="531">
        <v>8</v>
      </c>
      <c r="BB2" s="532">
        <v>9</v>
      </c>
      <c r="BC2" s="531">
        <v>10</v>
      </c>
      <c r="BD2" s="532">
        <v>11</v>
      </c>
      <c r="BE2" s="531">
        <v>12</v>
      </c>
      <c r="BF2" s="532">
        <v>13</v>
      </c>
      <c r="BG2" s="531">
        <v>14</v>
      </c>
      <c r="BH2" s="532">
        <v>1</v>
      </c>
      <c r="BI2" s="531">
        <v>2</v>
      </c>
      <c r="BJ2" s="531">
        <v>3</v>
      </c>
      <c r="BK2" s="531">
        <v>4</v>
      </c>
      <c r="BL2" s="531">
        <v>5</v>
      </c>
      <c r="BM2" s="532">
        <v>6</v>
      </c>
      <c r="BN2" s="531">
        <v>7</v>
      </c>
      <c r="BO2" s="532">
        <v>8</v>
      </c>
      <c r="BP2" s="531">
        <v>9</v>
      </c>
      <c r="BQ2" s="532">
        <v>10</v>
      </c>
      <c r="BR2" s="531">
        <v>11</v>
      </c>
      <c r="BS2" s="532">
        <v>12</v>
      </c>
      <c r="BT2" s="531">
        <v>13</v>
      </c>
      <c r="BU2" s="532">
        <v>14</v>
      </c>
      <c r="BV2" s="531">
        <v>1</v>
      </c>
      <c r="BW2" s="532">
        <v>2</v>
      </c>
      <c r="BX2" s="531">
        <v>3</v>
      </c>
      <c r="BY2" s="531">
        <v>4</v>
      </c>
      <c r="BZ2" s="531">
        <v>5</v>
      </c>
      <c r="CA2" s="531">
        <v>6</v>
      </c>
      <c r="CB2" s="532">
        <v>7</v>
      </c>
      <c r="CC2" s="531">
        <v>8</v>
      </c>
      <c r="CD2" s="532">
        <v>9</v>
      </c>
      <c r="CE2" s="531">
        <v>10</v>
      </c>
      <c r="CF2" s="532">
        <v>11</v>
      </c>
      <c r="CG2" s="531">
        <v>12</v>
      </c>
      <c r="CH2" s="532">
        <v>13</v>
      </c>
      <c r="CI2" s="531">
        <v>14</v>
      </c>
      <c r="CJ2" s="532">
        <v>1</v>
      </c>
      <c r="CK2" s="531">
        <v>2</v>
      </c>
      <c r="CL2" s="532">
        <v>3</v>
      </c>
      <c r="CM2" s="531">
        <v>4</v>
      </c>
      <c r="CN2" s="531">
        <v>5</v>
      </c>
      <c r="CO2" s="531">
        <v>6</v>
      </c>
      <c r="CP2" s="531">
        <v>7</v>
      </c>
      <c r="CQ2" s="532">
        <v>8</v>
      </c>
      <c r="CR2" s="531">
        <v>9</v>
      </c>
      <c r="CS2" s="532">
        <v>10</v>
      </c>
      <c r="CT2" s="531">
        <v>11</v>
      </c>
      <c r="CU2" s="532">
        <v>12</v>
      </c>
      <c r="CV2" s="531">
        <v>13</v>
      </c>
      <c r="CW2" s="532">
        <v>14</v>
      </c>
      <c r="CX2" s="531">
        <v>1</v>
      </c>
      <c r="CY2" s="532">
        <v>2</v>
      </c>
      <c r="CZ2" s="531">
        <v>3</v>
      </c>
      <c r="DA2" s="532">
        <v>4</v>
      </c>
      <c r="DB2" s="531">
        <v>5</v>
      </c>
      <c r="DC2" s="531">
        <v>6</v>
      </c>
      <c r="DD2" s="531">
        <v>7</v>
      </c>
      <c r="DE2" s="531">
        <v>8</v>
      </c>
      <c r="DF2" s="532">
        <v>9</v>
      </c>
      <c r="DG2" s="531">
        <v>10</v>
      </c>
      <c r="DH2" s="532">
        <v>11</v>
      </c>
      <c r="DI2" s="531">
        <v>12</v>
      </c>
      <c r="DJ2" s="532">
        <v>13</v>
      </c>
      <c r="DK2" s="531">
        <v>14</v>
      </c>
      <c r="DL2" s="532">
        <v>1</v>
      </c>
      <c r="DM2" s="531">
        <v>2</v>
      </c>
      <c r="DN2" s="532">
        <v>3</v>
      </c>
      <c r="DO2" s="531">
        <v>4</v>
      </c>
      <c r="DP2" s="532">
        <v>5</v>
      </c>
      <c r="DQ2" s="531">
        <v>6</v>
      </c>
      <c r="DR2" s="531">
        <v>7</v>
      </c>
      <c r="DS2" s="531">
        <v>8</v>
      </c>
      <c r="DT2" s="531">
        <v>9</v>
      </c>
      <c r="DU2" s="532">
        <v>10</v>
      </c>
      <c r="DV2" s="531">
        <v>11</v>
      </c>
      <c r="DW2" s="532">
        <v>12</v>
      </c>
      <c r="DX2" s="531">
        <v>13</v>
      </c>
      <c r="DY2" s="532">
        <v>14</v>
      </c>
      <c r="DZ2" s="531"/>
      <c r="EA2" s="532"/>
      <c r="EB2" s="531"/>
      <c r="EC2" s="532"/>
      <c r="ED2" s="531"/>
      <c r="EE2" s="532"/>
      <c r="EF2" s="531"/>
      <c r="EG2" s="531"/>
      <c r="EH2" s="531"/>
    </row>
    <row r="3" spans="1:138" s="357" customFormat="1" ht="9.9499999999999993" customHeight="1">
      <c r="A3" s="356"/>
      <c r="B3" s="379" t="s">
        <v>1669</v>
      </c>
      <c r="C3" s="680"/>
      <c r="D3" s="619" t="s">
        <v>339</v>
      </c>
      <c r="E3" s="619" t="s">
        <v>385</v>
      </c>
      <c r="F3" s="619" t="s">
        <v>399</v>
      </c>
      <c r="G3" s="619" t="s">
        <v>394</v>
      </c>
      <c r="H3" s="619" t="s">
        <v>1081</v>
      </c>
      <c r="I3" s="619" t="s">
        <v>449</v>
      </c>
      <c r="J3" s="619" t="s">
        <v>1413</v>
      </c>
      <c r="K3" s="619" t="s">
        <v>1396</v>
      </c>
      <c r="L3" s="619" t="s">
        <v>1332</v>
      </c>
      <c r="M3" s="619" t="s">
        <v>1321</v>
      </c>
      <c r="N3" s="619" t="s">
        <v>1316</v>
      </c>
      <c r="O3" s="619" t="s">
        <v>1311</v>
      </c>
      <c r="P3" s="619" t="s">
        <v>1293</v>
      </c>
      <c r="Q3" s="619" t="s">
        <v>1278</v>
      </c>
      <c r="R3" s="619" t="s">
        <v>1267</v>
      </c>
      <c r="S3" s="619" t="s">
        <v>1259</v>
      </c>
      <c r="T3" s="619" t="s">
        <v>1242</v>
      </c>
      <c r="U3" s="619" t="s">
        <v>1231</v>
      </c>
      <c r="V3" s="619" t="s">
        <v>1227</v>
      </c>
      <c r="W3" s="619" t="s">
        <v>1217</v>
      </c>
      <c r="X3" s="619" t="s">
        <v>1205</v>
      </c>
      <c r="Y3" s="619" t="s">
        <v>1192</v>
      </c>
      <c r="Z3" s="619" t="s">
        <v>1163</v>
      </c>
      <c r="AA3" s="619" t="s">
        <v>1146</v>
      </c>
      <c r="AB3" s="619" t="s">
        <v>1138</v>
      </c>
      <c r="AC3" s="619" t="s">
        <v>1135</v>
      </c>
      <c r="AD3" s="619" t="s">
        <v>1109</v>
      </c>
      <c r="AE3" s="619" t="s">
        <v>1096</v>
      </c>
      <c r="AF3" s="619" t="s">
        <v>1090</v>
      </c>
      <c r="AG3" s="619" t="s">
        <v>1074</v>
      </c>
      <c r="AH3" s="619" t="s">
        <v>1061</v>
      </c>
      <c r="AI3" s="619" t="s">
        <v>1051</v>
      </c>
      <c r="AJ3" s="619" t="s">
        <v>1039</v>
      </c>
      <c r="AK3" s="619" t="s">
        <v>1034</v>
      </c>
      <c r="AL3" s="619" t="s">
        <v>1025</v>
      </c>
      <c r="AM3" s="619" t="s">
        <v>1013</v>
      </c>
      <c r="AN3" s="619" t="s">
        <v>1011</v>
      </c>
      <c r="AO3" s="619" t="s">
        <v>1007</v>
      </c>
      <c r="AP3" s="619" t="s">
        <v>985</v>
      </c>
      <c r="AQ3" s="619" t="s">
        <v>974</v>
      </c>
      <c r="AR3" s="619" t="s">
        <v>970</v>
      </c>
      <c r="AS3" s="619" t="s">
        <v>959</v>
      </c>
      <c r="AT3" s="619" t="s">
        <v>946</v>
      </c>
      <c r="AU3" s="619" t="s">
        <v>939</v>
      </c>
      <c r="AV3" s="619" t="s">
        <v>921</v>
      </c>
      <c r="AW3" s="619" t="s">
        <v>895</v>
      </c>
      <c r="AX3" s="619" t="s">
        <v>850</v>
      </c>
      <c r="AY3" s="619" t="s">
        <v>823</v>
      </c>
      <c r="AZ3" s="619" t="s">
        <v>813</v>
      </c>
      <c r="BA3" s="619" t="s">
        <v>807</v>
      </c>
      <c r="BB3" s="619" t="s">
        <v>794</v>
      </c>
      <c r="BC3" s="619" t="s">
        <v>787</v>
      </c>
      <c r="BD3" s="619" t="s">
        <v>780</v>
      </c>
      <c r="BE3" s="619" t="s">
        <v>771</v>
      </c>
      <c r="BF3" s="619" t="s">
        <v>756</v>
      </c>
      <c r="BG3" s="619" t="s">
        <v>749</v>
      </c>
      <c r="BH3" s="619" t="s">
        <v>744</v>
      </c>
      <c r="BI3" s="619" t="s">
        <v>737</v>
      </c>
      <c r="BJ3" s="619" t="s">
        <v>731</v>
      </c>
      <c r="BK3" s="619" t="s">
        <v>722</v>
      </c>
      <c r="BL3" s="619" t="s">
        <v>704</v>
      </c>
      <c r="BM3" s="619" t="s">
        <v>688</v>
      </c>
      <c r="BN3" s="619" t="s">
        <v>684</v>
      </c>
      <c r="BO3" s="619" t="s">
        <v>675</v>
      </c>
      <c r="BP3" s="619" t="s">
        <v>672</v>
      </c>
      <c r="BQ3" s="619" t="s">
        <v>665</v>
      </c>
      <c r="BR3" s="619" t="s">
        <v>658</v>
      </c>
      <c r="BS3" s="619" t="s">
        <v>648</v>
      </c>
      <c r="BT3" s="619" t="s">
        <v>641</v>
      </c>
      <c r="BU3" s="619" t="s">
        <v>635</v>
      </c>
      <c r="BV3" s="619" t="s">
        <v>631</v>
      </c>
      <c r="BW3" s="619" t="s">
        <v>626</v>
      </c>
      <c r="BX3" s="619" t="s">
        <v>613</v>
      </c>
      <c r="BY3" s="619" t="s">
        <v>607</v>
      </c>
      <c r="BZ3" s="619" t="s">
        <v>603</v>
      </c>
      <c r="CA3" s="619" t="s">
        <v>598</v>
      </c>
      <c r="CB3" s="619" t="s">
        <v>590</v>
      </c>
      <c r="CC3" s="619" t="s">
        <v>578</v>
      </c>
      <c r="CD3" s="619" t="s">
        <v>566</v>
      </c>
      <c r="CE3" s="619" t="s">
        <v>556</v>
      </c>
      <c r="CF3" s="619" t="s">
        <v>545</v>
      </c>
      <c r="CG3" s="619" t="s">
        <v>541</v>
      </c>
      <c r="CH3" s="619" t="s">
        <v>536</v>
      </c>
      <c r="CI3" s="619" t="s">
        <v>518</v>
      </c>
      <c r="CJ3" s="619" t="s">
        <v>513</v>
      </c>
      <c r="CK3" s="619" t="s">
        <v>506</v>
      </c>
      <c r="CL3" s="619" t="s">
        <v>499</v>
      </c>
      <c r="CM3" s="619" t="s">
        <v>490</v>
      </c>
      <c r="CN3" s="619" t="s">
        <v>486</v>
      </c>
      <c r="CO3" s="619" t="s">
        <v>478</v>
      </c>
      <c r="CP3" s="619" t="s">
        <v>472</v>
      </c>
      <c r="CQ3" s="619" t="s">
        <v>1567</v>
      </c>
      <c r="CR3" s="619" t="s">
        <v>443</v>
      </c>
      <c r="CS3" s="619" t="s">
        <v>432</v>
      </c>
      <c r="CT3" s="619" t="s">
        <v>428</v>
      </c>
      <c r="CU3" s="619" t="s">
        <v>415</v>
      </c>
      <c r="CV3" s="619" t="s">
        <v>409</v>
      </c>
      <c r="CW3" s="619" t="s">
        <v>403</v>
      </c>
      <c r="CX3" s="619" t="s">
        <v>390</v>
      </c>
      <c r="CY3" s="619" t="s">
        <v>380</v>
      </c>
      <c r="CZ3" s="619" t="s">
        <v>373</v>
      </c>
      <c r="DA3" s="619" t="s">
        <v>364</v>
      </c>
      <c r="DB3" s="619" t="s">
        <v>359</v>
      </c>
      <c r="DC3" s="619" t="s">
        <v>352</v>
      </c>
      <c r="DD3" s="619" t="s">
        <v>337</v>
      </c>
      <c r="DE3" s="619" t="s">
        <v>323</v>
      </c>
      <c r="DF3" s="619" t="s">
        <v>1568</v>
      </c>
      <c r="DG3" s="640" t="s">
        <v>1569</v>
      </c>
      <c r="DH3" s="658" t="s">
        <v>1570</v>
      </c>
      <c r="DI3" s="646" t="s">
        <v>1571</v>
      </c>
      <c r="DJ3" s="619" t="s">
        <v>1572</v>
      </c>
      <c r="DK3" s="619" t="s">
        <v>1573</v>
      </c>
      <c r="DL3" s="619" t="s">
        <v>1574</v>
      </c>
      <c r="DM3" s="619" t="s">
        <v>1575</v>
      </c>
      <c r="DN3" s="619" t="s">
        <v>1576</v>
      </c>
      <c r="DO3" s="619" t="s">
        <v>1577</v>
      </c>
      <c r="DP3" s="656"/>
      <c r="DQ3" s="658" t="s">
        <v>1578</v>
      </c>
      <c r="DR3" s="658" t="s">
        <v>1579</v>
      </c>
      <c r="DS3" s="646" t="s">
        <v>1580</v>
      </c>
      <c r="DT3" s="619" t="s">
        <v>1581</v>
      </c>
      <c r="DU3" s="640" t="s">
        <v>1582</v>
      </c>
      <c r="DV3" s="659" t="s">
        <v>1583</v>
      </c>
      <c r="DW3" s="619" t="s">
        <v>1584</v>
      </c>
      <c r="DX3" s="620" t="s">
        <v>1585</v>
      </c>
      <c r="DY3" s="651" t="s">
        <v>1586</v>
      </c>
    </row>
    <row r="4" spans="1:138" s="360" customFormat="1" ht="50.25" customHeight="1">
      <c r="A4" s="358"/>
      <c r="B4" s="681"/>
      <c r="C4" s="682" t="s">
        <v>11</v>
      </c>
      <c r="D4" s="621" t="s">
        <v>1503</v>
      </c>
      <c r="E4" s="621" t="s">
        <v>1459</v>
      </c>
      <c r="F4" s="621" t="s">
        <v>1587</v>
      </c>
      <c r="G4" s="621" t="s">
        <v>1443</v>
      </c>
      <c r="H4" s="621" t="s">
        <v>1432</v>
      </c>
      <c r="I4" s="621" t="s">
        <v>1424</v>
      </c>
      <c r="J4" s="621" t="s">
        <v>1588</v>
      </c>
      <c r="K4" s="621" t="s">
        <v>1395</v>
      </c>
      <c r="L4" s="621" t="s">
        <v>280</v>
      </c>
      <c r="M4" s="621" t="s">
        <v>1589</v>
      </c>
      <c r="N4" s="621" t="s">
        <v>284</v>
      </c>
      <c r="O4" s="621" t="s">
        <v>1590</v>
      </c>
      <c r="P4" s="621" t="s">
        <v>1591</v>
      </c>
      <c r="Q4" s="621" t="s">
        <v>1592</v>
      </c>
      <c r="R4" s="621" t="s">
        <v>1593</v>
      </c>
      <c r="S4" s="621" t="s">
        <v>1594</v>
      </c>
      <c r="T4" s="621" t="s">
        <v>1241</v>
      </c>
      <c r="U4" s="621" t="s">
        <v>1595</v>
      </c>
      <c r="V4" s="621" t="s">
        <v>1226</v>
      </c>
      <c r="W4" s="621" t="s">
        <v>1596</v>
      </c>
      <c r="X4" s="621" t="s">
        <v>1597</v>
      </c>
      <c r="Y4" s="621" t="s">
        <v>1598</v>
      </c>
      <c r="Z4" s="621" t="s">
        <v>1162</v>
      </c>
      <c r="AA4" s="621" t="s">
        <v>1145</v>
      </c>
      <c r="AB4" s="621" t="s">
        <v>282</v>
      </c>
      <c r="AC4" s="621" t="s">
        <v>1599</v>
      </c>
      <c r="AD4" s="621" t="s">
        <v>1108</v>
      </c>
      <c r="AE4" s="621" t="s">
        <v>1095</v>
      </c>
      <c r="AF4" s="621" t="s">
        <v>1600</v>
      </c>
      <c r="AG4" s="621" t="s">
        <v>1073</v>
      </c>
      <c r="AH4" s="621" t="s">
        <v>1601</v>
      </c>
      <c r="AI4" s="621" t="s">
        <v>1602</v>
      </c>
      <c r="AJ4" s="621" t="s">
        <v>1603</v>
      </c>
      <c r="AK4" s="621" t="s">
        <v>1033</v>
      </c>
      <c r="AL4" s="621" t="s">
        <v>1019</v>
      </c>
      <c r="AM4" s="621" t="s">
        <v>1016</v>
      </c>
      <c r="AN4" s="621" t="s">
        <v>1604</v>
      </c>
      <c r="AO4" s="621" t="s">
        <v>1006</v>
      </c>
      <c r="AP4" s="621" t="s">
        <v>1605</v>
      </c>
      <c r="AQ4" s="621" t="s">
        <v>1606</v>
      </c>
      <c r="AR4" s="621" t="s">
        <v>1607</v>
      </c>
      <c r="AS4" s="621" t="s">
        <v>1608</v>
      </c>
      <c r="AT4" s="621" t="s">
        <v>1609</v>
      </c>
      <c r="AU4" s="621" t="s">
        <v>1610</v>
      </c>
      <c r="AV4" s="621" t="s">
        <v>1611</v>
      </c>
      <c r="AW4" s="621" t="s">
        <v>1612</v>
      </c>
      <c r="AX4" s="621" t="s">
        <v>1613</v>
      </c>
      <c r="AY4" s="621" t="s">
        <v>822</v>
      </c>
      <c r="AZ4" s="621" t="s">
        <v>1614</v>
      </c>
      <c r="BA4" s="621" t="s">
        <v>1615</v>
      </c>
      <c r="BB4" s="621" t="s">
        <v>1616</v>
      </c>
      <c r="BC4" s="621" t="s">
        <v>786</v>
      </c>
      <c r="BD4" s="621" t="s">
        <v>1617</v>
      </c>
      <c r="BE4" s="621" t="s">
        <v>1618</v>
      </c>
      <c r="BF4" s="621" t="s">
        <v>1619</v>
      </c>
      <c r="BG4" s="621" t="s">
        <v>748</v>
      </c>
      <c r="BH4" s="621" t="s">
        <v>1620</v>
      </c>
      <c r="BI4" s="621" t="s">
        <v>1621</v>
      </c>
      <c r="BJ4" s="621" t="s">
        <v>730</v>
      </c>
      <c r="BK4" s="621" t="s">
        <v>721</v>
      </c>
      <c r="BL4" s="621" t="s">
        <v>93</v>
      </c>
      <c r="BM4" s="621" t="s">
        <v>687</v>
      </c>
      <c r="BN4" s="621" t="s">
        <v>683</v>
      </c>
      <c r="BO4" s="621" t="s">
        <v>674</v>
      </c>
      <c r="BP4" s="621" t="s">
        <v>671</v>
      </c>
      <c r="BQ4" s="621" t="s">
        <v>1622</v>
      </c>
      <c r="BR4" s="621" t="s">
        <v>657</v>
      </c>
      <c r="BS4" s="621" t="s">
        <v>1623</v>
      </c>
      <c r="BT4" s="621" t="s">
        <v>123</v>
      </c>
      <c r="BU4" s="621" t="s">
        <v>94</v>
      </c>
      <c r="BV4" s="621" t="s">
        <v>12</v>
      </c>
      <c r="BW4" s="621" t="s">
        <v>13</v>
      </c>
      <c r="BX4" s="621" t="s">
        <v>1624</v>
      </c>
      <c r="BY4" s="621" t="s">
        <v>1625</v>
      </c>
      <c r="BZ4" s="621" t="s">
        <v>1626</v>
      </c>
      <c r="CA4" s="621" t="s">
        <v>597</v>
      </c>
      <c r="CB4" s="621" t="s">
        <v>1627</v>
      </c>
      <c r="CC4" s="621" t="s">
        <v>577</v>
      </c>
      <c r="CD4" s="621" t="s">
        <v>565</v>
      </c>
      <c r="CE4" s="621" t="s">
        <v>555</v>
      </c>
      <c r="CF4" s="621" t="s">
        <v>1628</v>
      </c>
      <c r="CG4" s="621" t="s">
        <v>540</v>
      </c>
      <c r="CH4" s="621" t="s">
        <v>1629</v>
      </c>
      <c r="CI4" s="621" t="s">
        <v>1630</v>
      </c>
      <c r="CJ4" s="621" t="s">
        <v>142</v>
      </c>
      <c r="CK4" s="621" t="s">
        <v>505</v>
      </c>
      <c r="CL4" s="621" t="s">
        <v>1631</v>
      </c>
      <c r="CM4" s="621" t="s">
        <v>1632</v>
      </c>
      <c r="CN4" s="621" t="s">
        <v>1633</v>
      </c>
      <c r="CO4" s="621" t="s">
        <v>14</v>
      </c>
      <c r="CP4" s="621" t="s">
        <v>143</v>
      </c>
      <c r="CQ4" s="621" t="s">
        <v>1634</v>
      </c>
      <c r="CR4" s="621" t="s">
        <v>442</v>
      </c>
      <c r="CS4" s="621" t="s">
        <v>430</v>
      </c>
      <c r="CT4" s="621" t="s">
        <v>1635</v>
      </c>
      <c r="CU4" s="621" t="s">
        <v>414</v>
      </c>
      <c r="CV4" s="621" t="s">
        <v>200</v>
      </c>
      <c r="CW4" s="621" t="s">
        <v>1636</v>
      </c>
      <c r="CX4" s="621" t="s">
        <v>389</v>
      </c>
      <c r="CY4" s="621" t="s">
        <v>1637</v>
      </c>
      <c r="CZ4" s="621" t="s">
        <v>367</v>
      </c>
      <c r="DA4" s="621" t="s">
        <v>363</v>
      </c>
      <c r="DB4" s="621" t="s">
        <v>358</v>
      </c>
      <c r="DC4" s="621" t="s">
        <v>1638</v>
      </c>
      <c r="DD4" s="621" t="s">
        <v>1639</v>
      </c>
      <c r="DE4" s="621" t="s">
        <v>1640</v>
      </c>
      <c r="DF4" s="621" t="s">
        <v>1</v>
      </c>
      <c r="DG4" s="641" t="s">
        <v>2</v>
      </c>
      <c r="DH4" s="678" t="s">
        <v>3</v>
      </c>
      <c r="DI4" s="647" t="s">
        <v>1641</v>
      </c>
      <c r="DJ4" s="621" t="s">
        <v>1642</v>
      </c>
      <c r="DK4" s="621" t="s">
        <v>1643</v>
      </c>
      <c r="DL4" s="621" t="s">
        <v>1644</v>
      </c>
      <c r="DM4" s="621" t="s">
        <v>1645</v>
      </c>
      <c r="DN4" s="621" t="s">
        <v>1646</v>
      </c>
      <c r="DO4" s="621" t="s">
        <v>4</v>
      </c>
      <c r="DP4" s="657" t="s">
        <v>1647</v>
      </c>
      <c r="DQ4" s="678" t="s">
        <v>1648</v>
      </c>
      <c r="DR4" s="678" t="s">
        <v>1649</v>
      </c>
      <c r="DS4" s="647" t="s">
        <v>5</v>
      </c>
      <c r="DT4" s="621" t="s">
        <v>6</v>
      </c>
      <c r="DU4" s="641" t="s">
        <v>1650</v>
      </c>
      <c r="DV4" s="679" t="s">
        <v>1535</v>
      </c>
      <c r="DW4" s="622" t="s">
        <v>1536</v>
      </c>
      <c r="DX4" s="623" t="s">
        <v>1537</v>
      </c>
      <c r="DY4" s="652" t="s">
        <v>1651</v>
      </c>
      <c r="DZ4" s="359"/>
    </row>
    <row r="5" spans="1:138" s="357" customFormat="1" ht="9.9499999999999993" customHeight="1">
      <c r="A5" s="356"/>
      <c r="B5" s="671" t="s">
        <v>339</v>
      </c>
      <c r="C5" s="672" t="s">
        <v>1503</v>
      </c>
      <c r="D5" s="667">
        <v>1409.6944434782358</v>
      </c>
      <c r="E5" s="667">
        <v>675.75064170993664</v>
      </c>
      <c r="F5" s="667">
        <v>0.6394986973434138</v>
      </c>
      <c r="G5" s="667">
        <v>13.41606132763849</v>
      </c>
      <c r="H5" s="667">
        <v>0</v>
      </c>
      <c r="I5" s="667">
        <v>0</v>
      </c>
      <c r="J5" s="667">
        <v>0</v>
      </c>
      <c r="K5" s="667">
        <v>6118.1743519244619</v>
      </c>
      <c r="L5" s="667">
        <v>186.09421487351389</v>
      </c>
      <c r="M5" s="667">
        <v>264.21346096731344</v>
      </c>
      <c r="N5" s="667">
        <v>0</v>
      </c>
      <c r="O5" s="667">
        <v>185.78730860043996</v>
      </c>
      <c r="P5" s="667">
        <v>39.70871799507411</v>
      </c>
      <c r="Q5" s="667">
        <v>1.0082426187208136</v>
      </c>
      <c r="R5" s="667">
        <v>0</v>
      </c>
      <c r="S5" s="667">
        <v>0.12633439485967035</v>
      </c>
      <c r="T5" s="667">
        <v>0.21268399208734542</v>
      </c>
      <c r="U5" s="667">
        <v>0</v>
      </c>
      <c r="V5" s="667">
        <v>0</v>
      </c>
      <c r="W5" s="667">
        <v>0</v>
      </c>
      <c r="X5" s="667">
        <v>0</v>
      </c>
      <c r="Y5" s="667">
        <v>0</v>
      </c>
      <c r="Z5" s="667">
        <v>0</v>
      </c>
      <c r="AA5" s="667">
        <v>3.5715412408817086E-2</v>
      </c>
      <c r="AB5" s="667">
        <v>20.185978830513776</v>
      </c>
      <c r="AC5" s="667">
        <v>1.0144387675485484</v>
      </c>
      <c r="AD5" s="667">
        <v>0</v>
      </c>
      <c r="AE5" s="667">
        <v>0</v>
      </c>
      <c r="AF5" s="667">
        <v>0</v>
      </c>
      <c r="AG5" s="667">
        <v>684.23065862804197</v>
      </c>
      <c r="AH5" s="667">
        <v>0</v>
      </c>
      <c r="AI5" s="667">
        <v>0</v>
      </c>
      <c r="AJ5" s="667">
        <v>0</v>
      </c>
      <c r="AK5" s="667">
        <v>0</v>
      </c>
      <c r="AL5" s="667">
        <v>4.291145087225738</v>
      </c>
      <c r="AM5" s="667">
        <v>0</v>
      </c>
      <c r="AN5" s="667">
        <v>0</v>
      </c>
      <c r="AO5" s="667">
        <v>0</v>
      </c>
      <c r="AP5" s="667">
        <v>0</v>
      </c>
      <c r="AQ5" s="667">
        <v>0</v>
      </c>
      <c r="AR5" s="667">
        <v>0</v>
      </c>
      <c r="AS5" s="667">
        <v>0.64477413333549027</v>
      </c>
      <c r="AT5" s="667">
        <v>0</v>
      </c>
      <c r="AU5" s="667">
        <v>0</v>
      </c>
      <c r="AV5" s="667">
        <v>0</v>
      </c>
      <c r="AW5" s="667">
        <v>0</v>
      </c>
      <c r="AX5" s="667">
        <v>0</v>
      </c>
      <c r="AY5" s="667">
        <v>0</v>
      </c>
      <c r="AZ5" s="667">
        <v>0</v>
      </c>
      <c r="BA5" s="667">
        <v>0</v>
      </c>
      <c r="BB5" s="667">
        <v>0</v>
      </c>
      <c r="BC5" s="667">
        <v>0</v>
      </c>
      <c r="BD5" s="667">
        <v>0</v>
      </c>
      <c r="BE5" s="667">
        <v>0</v>
      </c>
      <c r="BF5" s="667">
        <v>0</v>
      </c>
      <c r="BG5" s="667">
        <v>0</v>
      </c>
      <c r="BH5" s="667">
        <v>0</v>
      </c>
      <c r="BI5" s="667">
        <v>0</v>
      </c>
      <c r="BJ5" s="667">
        <v>0</v>
      </c>
      <c r="BK5" s="667">
        <v>0</v>
      </c>
      <c r="BL5" s="667">
        <v>94.793248727376408</v>
      </c>
      <c r="BM5" s="667">
        <v>0</v>
      </c>
      <c r="BN5" s="667">
        <v>108.66372421426297</v>
      </c>
      <c r="BO5" s="667">
        <v>0.4193012937698874</v>
      </c>
      <c r="BP5" s="667">
        <v>110.81816618825694</v>
      </c>
      <c r="BQ5" s="667">
        <v>77.417328352200286</v>
      </c>
      <c r="BR5" s="667">
        <v>0</v>
      </c>
      <c r="BS5" s="667">
        <v>0</v>
      </c>
      <c r="BT5" s="667">
        <v>0</v>
      </c>
      <c r="BU5" s="667">
        <v>0</v>
      </c>
      <c r="BV5" s="667">
        <v>80.50992667008461</v>
      </c>
      <c r="BW5" s="667">
        <v>0</v>
      </c>
      <c r="BX5" s="667">
        <v>0</v>
      </c>
      <c r="BY5" s="667">
        <v>0</v>
      </c>
      <c r="BZ5" s="667">
        <v>0.91774476410967953</v>
      </c>
      <c r="CA5" s="667">
        <v>0</v>
      </c>
      <c r="CB5" s="667">
        <v>0</v>
      </c>
      <c r="CC5" s="667">
        <v>0</v>
      </c>
      <c r="CD5" s="667">
        <v>0</v>
      </c>
      <c r="CE5" s="667">
        <v>0</v>
      </c>
      <c r="CF5" s="667">
        <v>0</v>
      </c>
      <c r="CG5" s="667">
        <v>0</v>
      </c>
      <c r="CH5" s="667">
        <v>26.733298679758082</v>
      </c>
      <c r="CI5" s="667">
        <v>0</v>
      </c>
      <c r="CJ5" s="667">
        <v>0</v>
      </c>
      <c r="CK5" s="667">
        <v>0</v>
      </c>
      <c r="CL5" s="667">
        <v>0</v>
      </c>
      <c r="CM5" s="667">
        <v>0</v>
      </c>
      <c r="CN5" s="667">
        <v>0</v>
      </c>
      <c r="CO5" s="667">
        <v>5.8981360695332947</v>
      </c>
      <c r="CP5" s="667">
        <v>361.46575894622447</v>
      </c>
      <c r="CQ5" s="667">
        <v>0</v>
      </c>
      <c r="CR5" s="667">
        <v>397.63309364466238</v>
      </c>
      <c r="CS5" s="667">
        <v>0</v>
      </c>
      <c r="CT5" s="667">
        <v>529.29275961178394</v>
      </c>
      <c r="CU5" s="667">
        <v>379.21355929544598</v>
      </c>
      <c r="CV5" s="667">
        <v>46.32793380724857</v>
      </c>
      <c r="CW5" s="667">
        <v>2.9184846039582415</v>
      </c>
      <c r="CX5" s="667">
        <v>0</v>
      </c>
      <c r="CY5" s="667">
        <v>0</v>
      </c>
      <c r="CZ5" s="667">
        <v>0.24847528557858822</v>
      </c>
      <c r="DA5" s="667">
        <v>382.83714342361486</v>
      </c>
      <c r="DB5" s="667">
        <v>3951.7992190180516</v>
      </c>
      <c r="DC5" s="667">
        <v>2.9296766287828824</v>
      </c>
      <c r="DD5" s="667">
        <v>154.3899337223271</v>
      </c>
      <c r="DE5" s="667">
        <v>299.70621747410297</v>
      </c>
      <c r="DF5" s="667">
        <v>0</v>
      </c>
      <c r="DG5" s="673">
        <v>0</v>
      </c>
      <c r="DH5" s="674">
        <v>16620.161801859831</v>
      </c>
      <c r="DI5" s="675">
        <v>82.408532516176976</v>
      </c>
      <c r="DJ5" s="667">
        <v>16416.544762171237</v>
      </c>
      <c r="DK5" s="667">
        <v>0</v>
      </c>
      <c r="DL5" s="667">
        <v>0</v>
      </c>
      <c r="DM5" s="667">
        <v>0</v>
      </c>
      <c r="DN5" s="667">
        <v>74.121634095313198</v>
      </c>
      <c r="DO5" s="667">
        <v>-135.96937917989877</v>
      </c>
      <c r="DP5" s="673">
        <v>0</v>
      </c>
      <c r="DQ5" s="676">
        <v>16437.105549602828</v>
      </c>
      <c r="DR5" s="674">
        <v>33057.267351462659</v>
      </c>
      <c r="DS5" s="675">
        <v>104.84214544760451</v>
      </c>
      <c r="DT5" s="667">
        <v>15055.991736906</v>
      </c>
      <c r="DU5" s="673">
        <v>15160.833882353605</v>
      </c>
      <c r="DV5" s="666">
        <v>0</v>
      </c>
      <c r="DW5" s="667">
        <v>-7215.9283000502783</v>
      </c>
      <c r="DX5" s="668">
        <v>-7215.9283000502783</v>
      </c>
      <c r="DY5" s="677">
        <v>41002.172933765985</v>
      </c>
      <c r="DZ5" s="348"/>
    </row>
    <row r="6" spans="1:138" s="357" customFormat="1" ht="9.9499999999999993" customHeight="1">
      <c r="A6" s="356"/>
      <c r="B6" s="624" t="s">
        <v>385</v>
      </c>
      <c r="C6" s="625" t="s">
        <v>1459</v>
      </c>
      <c r="D6" s="626">
        <v>405.8604628553054</v>
      </c>
      <c r="E6" s="626">
        <v>785.34077517685932</v>
      </c>
      <c r="F6" s="626">
        <v>1.6986684148184428</v>
      </c>
      <c r="G6" s="626">
        <v>0</v>
      </c>
      <c r="H6" s="626">
        <v>0</v>
      </c>
      <c r="I6" s="626">
        <v>0</v>
      </c>
      <c r="J6" s="626">
        <v>0</v>
      </c>
      <c r="K6" s="626">
        <v>4858.908043120904</v>
      </c>
      <c r="L6" s="626">
        <v>0</v>
      </c>
      <c r="M6" s="626">
        <v>1.1560371093310433</v>
      </c>
      <c r="N6" s="626">
        <v>0</v>
      </c>
      <c r="O6" s="626">
        <v>20.883069571367287</v>
      </c>
      <c r="P6" s="626">
        <v>10.129774998743397</v>
      </c>
      <c r="Q6" s="626">
        <v>0</v>
      </c>
      <c r="R6" s="626">
        <v>0</v>
      </c>
      <c r="S6" s="626">
        <v>0</v>
      </c>
      <c r="T6" s="626">
        <v>0</v>
      </c>
      <c r="U6" s="626">
        <v>0</v>
      </c>
      <c r="V6" s="626">
        <v>0</v>
      </c>
      <c r="W6" s="626">
        <v>0</v>
      </c>
      <c r="X6" s="626">
        <v>0</v>
      </c>
      <c r="Y6" s="626">
        <v>0</v>
      </c>
      <c r="Z6" s="626">
        <v>0</v>
      </c>
      <c r="AA6" s="626">
        <v>0</v>
      </c>
      <c r="AB6" s="626">
        <v>8.6007579167080433E-2</v>
      </c>
      <c r="AC6" s="626">
        <v>0</v>
      </c>
      <c r="AD6" s="626">
        <v>0</v>
      </c>
      <c r="AE6" s="626">
        <v>0</v>
      </c>
      <c r="AF6" s="626">
        <v>0</v>
      </c>
      <c r="AG6" s="626">
        <v>0</v>
      </c>
      <c r="AH6" s="626">
        <v>38.02269282426257</v>
      </c>
      <c r="AI6" s="626">
        <v>0</v>
      </c>
      <c r="AJ6" s="626">
        <v>0</v>
      </c>
      <c r="AK6" s="626">
        <v>0</v>
      </c>
      <c r="AL6" s="626">
        <v>0</v>
      </c>
      <c r="AM6" s="626">
        <v>0</v>
      </c>
      <c r="AN6" s="626">
        <v>0</v>
      </c>
      <c r="AO6" s="626">
        <v>0</v>
      </c>
      <c r="AP6" s="626">
        <v>0</v>
      </c>
      <c r="AQ6" s="626">
        <v>0</v>
      </c>
      <c r="AR6" s="626">
        <v>0</v>
      </c>
      <c r="AS6" s="626">
        <v>0</v>
      </c>
      <c r="AT6" s="626">
        <v>0</v>
      </c>
      <c r="AU6" s="626">
        <v>0</v>
      </c>
      <c r="AV6" s="626">
        <v>0</v>
      </c>
      <c r="AW6" s="626">
        <v>0</v>
      </c>
      <c r="AX6" s="626">
        <v>0</v>
      </c>
      <c r="AY6" s="626">
        <v>0</v>
      </c>
      <c r="AZ6" s="626">
        <v>0</v>
      </c>
      <c r="BA6" s="626">
        <v>0</v>
      </c>
      <c r="BB6" s="626">
        <v>0</v>
      </c>
      <c r="BC6" s="626">
        <v>0</v>
      </c>
      <c r="BD6" s="626">
        <v>0</v>
      </c>
      <c r="BE6" s="626">
        <v>0</v>
      </c>
      <c r="BF6" s="626">
        <v>0</v>
      </c>
      <c r="BG6" s="626">
        <v>0</v>
      </c>
      <c r="BH6" s="626">
        <v>0</v>
      </c>
      <c r="BI6" s="626">
        <v>0</v>
      </c>
      <c r="BJ6" s="626">
        <v>0</v>
      </c>
      <c r="BK6" s="626">
        <v>0</v>
      </c>
      <c r="BL6" s="626">
        <v>4.1773296049352311</v>
      </c>
      <c r="BM6" s="626">
        <v>0</v>
      </c>
      <c r="BN6" s="626">
        <v>0</v>
      </c>
      <c r="BO6" s="626">
        <v>0</v>
      </c>
      <c r="BP6" s="626">
        <v>0</v>
      </c>
      <c r="BQ6" s="626">
        <v>0</v>
      </c>
      <c r="BR6" s="626">
        <v>0</v>
      </c>
      <c r="BS6" s="626">
        <v>0</v>
      </c>
      <c r="BT6" s="626">
        <v>0</v>
      </c>
      <c r="BU6" s="626">
        <v>0</v>
      </c>
      <c r="BV6" s="626">
        <v>0</v>
      </c>
      <c r="BW6" s="626">
        <v>0</v>
      </c>
      <c r="BX6" s="626">
        <v>0</v>
      </c>
      <c r="BY6" s="626">
        <v>0</v>
      </c>
      <c r="BZ6" s="626">
        <v>0</v>
      </c>
      <c r="CA6" s="626">
        <v>0</v>
      </c>
      <c r="CB6" s="626">
        <v>0</v>
      </c>
      <c r="CC6" s="626">
        <v>0</v>
      </c>
      <c r="CD6" s="626">
        <v>0</v>
      </c>
      <c r="CE6" s="626">
        <v>0</v>
      </c>
      <c r="CF6" s="626">
        <v>0</v>
      </c>
      <c r="CG6" s="626">
        <v>0</v>
      </c>
      <c r="CH6" s="626">
        <v>3.1920356632546962</v>
      </c>
      <c r="CI6" s="626">
        <v>0</v>
      </c>
      <c r="CJ6" s="626">
        <v>0</v>
      </c>
      <c r="CK6" s="626">
        <v>0</v>
      </c>
      <c r="CL6" s="626">
        <v>0</v>
      </c>
      <c r="CM6" s="626">
        <v>0</v>
      </c>
      <c r="CN6" s="626">
        <v>0</v>
      </c>
      <c r="CO6" s="626">
        <v>0.58981360695332952</v>
      </c>
      <c r="CP6" s="626">
        <v>43.877346461680425</v>
      </c>
      <c r="CQ6" s="626">
        <v>68.880244939973309</v>
      </c>
      <c r="CR6" s="626">
        <v>53.115564538512096</v>
      </c>
      <c r="CS6" s="626">
        <v>0</v>
      </c>
      <c r="CT6" s="626">
        <v>80.102513096079036</v>
      </c>
      <c r="CU6" s="626">
        <v>68.227776503965003</v>
      </c>
      <c r="CV6" s="626">
        <v>0</v>
      </c>
      <c r="CW6" s="626">
        <v>0</v>
      </c>
      <c r="CX6" s="626">
        <v>0</v>
      </c>
      <c r="CY6" s="626">
        <v>0</v>
      </c>
      <c r="CZ6" s="626">
        <v>0</v>
      </c>
      <c r="DA6" s="626">
        <v>63.042958625978045</v>
      </c>
      <c r="DB6" s="626">
        <v>1014.4795562248544</v>
      </c>
      <c r="DC6" s="626">
        <v>0</v>
      </c>
      <c r="DD6" s="626">
        <v>0.18805107639747515</v>
      </c>
      <c r="DE6" s="626">
        <v>11.328254727862562</v>
      </c>
      <c r="DF6" s="626">
        <v>0</v>
      </c>
      <c r="DG6" s="642">
        <v>0</v>
      </c>
      <c r="DH6" s="662">
        <v>7533.2869767212051</v>
      </c>
      <c r="DI6" s="648">
        <v>9.3211871528600216</v>
      </c>
      <c r="DJ6" s="626">
        <v>1448.7985772243985</v>
      </c>
      <c r="DK6" s="626">
        <v>0</v>
      </c>
      <c r="DL6" s="626">
        <v>0</v>
      </c>
      <c r="DM6" s="626">
        <v>0</v>
      </c>
      <c r="DN6" s="626">
        <v>355.89087850818248</v>
      </c>
      <c r="DO6" s="626">
        <v>-11.12753887907243</v>
      </c>
      <c r="DP6" s="642">
        <v>0</v>
      </c>
      <c r="DQ6" s="664">
        <v>1802.8831040063685</v>
      </c>
      <c r="DR6" s="662">
        <v>9336.1700807275738</v>
      </c>
      <c r="DS6" s="648">
        <v>6.1719509822991636</v>
      </c>
      <c r="DT6" s="626">
        <v>2614.9600865053594</v>
      </c>
      <c r="DU6" s="642">
        <v>2621.1320374876586</v>
      </c>
      <c r="DV6" s="669">
        <v>-163.49890309824448</v>
      </c>
      <c r="DW6" s="626">
        <v>-3670.703623597828</v>
      </c>
      <c r="DX6" s="627">
        <v>-3834.2025266960727</v>
      </c>
      <c r="DY6" s="653">
        <v>8123.0995915191606</v>
      </c>
    </row>
    <row r="7" spans="1:138" s="357" customFormat="1" ht="9.9499999999999993" customHeight="1">
      <c r="A7" s="356"/>
      <c r="B7" s="624" t="s">
        <v>399</v>
      </c>
      <c r="C7" s="625" t="s">
        <v>1449</v>
      </c>
      <c r="D7" s="626">
        <v>1841.8045880107497</v>
      </c>
      <c r="E7" s="626">
        <v>362.37583407718063</v>
      </c>
      <c r="F7" s="626">
        <v>0</v>
      </c>
      <c r="G7" s="626">
        <v>0.3272210079911827</v>
      </c>
      <c r="H7" s="626">
        <v>0</v>
      </c>
      <c r="I7" s="626">
        <v>0</v>
      </c>
      <c r="J7" s="626">
        <v>0</v>
      </c>
      <c r="K7" s="626">
        <v>0</v>
      </c>
      <c r="L7" s="626">
        <v>0</v>
      </c>
      <c r="M7" s="626">
        <v>0</v>
      </c>
      <c r="N7" s="626">
        <v>0</v>
      </c>
      <c r="O7" s="626">
        <v>0</v>
      </c>
      <c r="P7" s="626">
        <v>0</v>
      </c>
      <c r="Q7" s="626">
        <v>0</v>
      </c>
      <c r="R7" s="626">
        <v>0</v>
      </c>
      <c r="S7" s="626">
        <v>0</v>
      </c>
      <c r="T7" s="626">
        <v>0</v>
      </c>
      <c r="U7" s="626">
        <v>0</v>
      </c>
      <c r="V7" s="626">
        <v>0</v>
      </c>
      <c r="W7" s="626">
        <v>0</v>
      </c>
      <c r="X7" s="626">
        <v>0</v>
      </c>
      <c r="Y7" s="626">
        <v>0</v>
      </c>
      <c r="Z7" s="626">
        <v>0</v>
      </c>
      <c r="AA7" s="626">
        <v>0</v>
      </c>
      <c r="AB7" s="626">
        <v>0</v>
      </c>
      <c r="AC7" s="626">
        <v>0</v>
      </c>
      <c r="AD7" s="626">
        <v>0</v>
      </c>
      <c r="AE7" s="626">
        <v>0</v>
      </c>
      <c r="AF7" s="626">
        <v>0</v>
      </c>
      <c r="AG7" s="626">
        <v>0</v>
      </c>
      <c r="AH7" s="626">
        <v>0</v>
      </c>
      <c r="AI7" s="626">
        <v>0</v>
      </c>
      <c r="AJ7" s="626">
        <v>0</v>
      </c>
      <c r="AK7" s="626">
        <v>0</v>
      </c>
      <c r="AL7" s="626">
        <v>0</v>
      </c>
      <c r="AM7" s="626">
        <v>0</v>
      </c>
      <c r="AN7" s="626">
        <v>0</v>
      </c>
      <c r="AO7" s="626">
        <v>0</v>
      </c>
      <c r="AP7" s="626">
        <v>0</v>
      </c>
      <c r="AQ7" s="626">
        <v>0</v>
      </c>
      <c r="AR7" s="626">
        <v>0</v>
      </c>
      <c r="AS7" s="626">
        <v>0</v>
      </c>
      <c r="AT7" s="626">
        <v>0</v>
      </c>
      <c r="AU7" s="626">
        <v>0</v>
      </c>
      <c r="AV7" s="626">
        <v>0</v>
      </c>
      <c r="AW7" s="626">
        <v>0</v>
      </c>
      <c r="AX7" s="626">
        <v>0</v>
      </c>
      <c r="AY7" s="626">
        <v>0</v>
      </c>
      <c r="AZ7" s="626">
        <v>0</v>
      </c>
      <c r="BA7" s="626">
        <v>0</v>
      </c>
      <c r="BB7" s="626">
        <v>0</v>
      </c>
      <c r="BC7" s="626">
        <v>0</v>
      </c>
      <c r="BD7" s="626">
        <v>0</v>
      </c>
      <c r="BE7" s="626">
        <v>0</v>
      </c>
      <c r="BF7" s="626">
        <v>0</v>
      </c>
      <c r="BG7" s="626">
        <v>0</v>
      </c>
      <c r="BH7" s="626">
        <v>0</v>
      </c>
      <c r="BI7" s="626">
        <v>0</v>
      </c>
      <c r="BJ7" s="626">
        <v>0</v>
      </c>
      <c r="BK7" s="626">
        <v>0</v>
      </c>
      <c r="BL7" s="626">
        <v>0</v>
      </c>
      <c r="BM7" s="626">
        <v>0</v>
      </c>
      <c r="BN7" s="626">
        <v>0</v>
      </c>
      <c r="BO7" s="626">
        <v>0</v>
      </c>
      <c r="BP7" s="626">
        <v>0</v>
      </c>
      <c r="BQ7" s="626">
        <v>0</v>
      </c>
      <c r="BR7" s="626">
        <v>0</v>
      </c>
      <c r="BS7" s="626">
        <v>0</v>
      </c>
      <c r="BT7" s="626">
        <v>0</v>
      </c>
      <c r="BU7" s="626">
        <v>0</v>
      </c>
      <c r="BV7" s="626">
        <v>0</v>
      </c>
      <c r="BW7" s="626">
        <v>0</v>
      </c>
      <c r="BX7" s="626">
        <v>0</v>
      </c>
      <c r="BY7" s="626">
        <v>0</v>
      </c>
      <c r="BZ7" s="626">
        <v>0</v>
      </c>
      <c r="CA7" s="626">
        <v>0</v>
      </c>
      <c r="CB7" s="626">
        <v>0</v>
      </c>
      <c r="CC7" s="626">
        <v>0</v>
      </c>
      <c r="CD7" s="626">
        <v>0</v>
      </c>
      <c r="CE7" s="626">
        <v>0</v>
      </c>
      <c r="CF7" s="626">
        <v>0</v>
      </c>
      <c r="CG7" s="626">
        <v>0</v>
      </c>
      <c r="CH7" s="626">
        <v>0</v>
      </c>
      <c r="CI7" s="626">
        <v>0</v>
      </c>
      <c r="CJ7" s="626">
        <v>0</v>
      </c>
      <c r="CK7" s="626">
        <v>0</v>
      </c>
      <c r="CL7" s="626">
        <v>0</v>
      </c>
      <c r="CM7" s="626">
        <v>0</v>
      </c>
      <c r="CN7" s="626">
        <v>0</v>
      </c>
      <c r="CO7" s="626">
        <v>0</v>
      </c>
      <c r="CP7" s="626">
        <v>69.248601218434416</v>
      </c>
      <c r="CQ7" s="626">
        <v>0</v>
      </c>
      <c r="CR7" s="626">
        <v>0</v>
      </c>
      <c r="CS7" s="626">
        <v>0</v>
      </c>
      <c r="CT7" s="626">
        <v>0</v>
      </c>
      <c r="CU7" s="626">
        <v>0</v>
      </c>
      <c r="CV7" s="626">
        <v>0</v>
      </c>
      <c r="CW7" s="626">
        <v>0</v>
      </c>
      <c r="CX7" s="626">
        <v>0</v>
      </c>
      <c r="CY7" s="626">
        <v>0</v>
      </c>
      <c r="CZ7" s="626">
        <v>0</v>
      </c>
      <c r="DA7" s="626">
        <v>0</v>
      </c>
      <c r="DB7" s="626">
        <v>0</v>
      </c>
      <c r="DC7" s="626">
        <v>0</v>
      </c>
      <c r="DD7" s="626">
        <v>60.176344447192051</v>
      </c>
      <c r="DE7" s="626">
        <v>0</v>
      </c>
      <c r="DF7" s="626">
        <v>0</v>
      </c>
      <c r="DG7" s="642">
        <v>0</v>
      </c>
      <c r="DH7" s="662">
        <v>2333.9325887615482</v>
      </c>
      <c r="DI7" s="648">
        <v>0.91669792675683459</v>
      </c>
      <c r="DJ7" s="626">
        <v>2531.6122048125353</v>
      </c>
      <c r="DK7" s="626">
        <v>0</v>
      </c>
      <c r="DL7" s="626">
        <v>0</v>
      </c>
      <c r="DM7" s="626">
        <v>0</v>
      </c>
      <c r="DN7" s="626">
        <v>0</v>
      </c>
      <c r="DO7" s="626">
        <v>0</v>
      </c>
      <c r="DP7" s="642">
        <v>0</v>
      </c>
      <c r="DQ7" s="664">
        <v>2532.5289027392923</v>
      </c>
      <c r="DR7" s="662">
        <v>4866.4614915008406</v>
      </c>
      <c r="DS7" s="648">
        <v>0</v>
      </c>
      <c r="DT7" s="626">
        <v>13.779606253733693</v>
      </c>
      <c r="DU7" s="642">
        <v>13.779606253733693</v>
      </c>
      <c r="DV7" s="669">
        <v>0</v>
      </c>
      <c r="DW7" s="626">
        <v>-4796.9302305612373</v>
      </c>
      <c r="DX7" s="627">
        <v>-4796.9302305612373</v>
      </c>
      <c r="DY7" s="653">
        <v>83.31086719333689</v>
      </c>
    </row>
    <row r="8" spans="1:138" s="357" customFormat="1" ht="9.9499999999999993" customHeight="1">
      <c r="A8" s="356"/>
      <c r="B8" s="624" t="s">
        <v>394</v>
      </c>
      <c r="C8" s="625" t="s">
        <v>1443</v>
      </c>
      <c r="D8" s="626">
        <v>12.115237697173296</v>
      </c>
      <c r="E8" s="626">
        <v>0</v>
      </c>
      <c r="F8" s="626">
        <v>0</v>
      </c>
      <c r="G8" s="626">
        <v>598.48722361587306</v>
      </c>
      <c r="H8" s="626">
        <v>0.71571570776000937</v>
      </c>
      <c r="I8" s="626">
        <v>0</v>
      </c>
      <c r="J8" s="626">
        <v>0</v>
      </c>
      <c r="K8" s="626">
        <v>40.533431778728016</v>
      </c>
      <c r="L8" s="626">
        <v>0</v>
      </c>
      <c r="M8" s="626">
        <v>0.16514815847586337</v>
      </c>
      <c r="N8" s="626">
        <v>0</v>
      </c>
      <c r="O8" s="626">
        <v>0.3600529236442635</v>
      </c>
      <c r="P8" s="626">
        <v>0</v>
      </c>
      <c r="Q8" s="626">
        <v>1201.1530397693959</v>
      </c>
      <c r="R8" s="626">
        <v>0.17126532460036006</v>
      </c>
      <c r="S8" s="626">
        <v>6.0556982660007273E-2</v>
      </c>
      <c r="T8" s="626">
        <v>0</v>
      </c>
      <c r="U8" s="626">
        <v>0</v>
      </c>
      <c r="V8" s="626">
        <v>0</v>
      </c>
      <c r="W8" s="626">
        <v>0.2670339642917931</v>
      </c>
      <c r="X8" s="626">
        <v>0</v>
      </c>
      <c r="Y8" s="626">
        <v>0</v>
      </c>
      <c r="Z8" s="626">
        <v>0</v>
      </c>
      <c r="AA8" s="626">
        <v>0</v>
      </c>
      <c r="AB8" s="626">
        <v>0</v>
      </c>
      <c r="AC8" s="626">
        <v>1.4223059008928098</v>
      </c>
      <c r="AD8" s="626">
        <v>0</v>
      </c>
      <c r="AE8" s="626">
        <v>0</v>
      </c>
      <c r="AF8" s="626">
        <v>0</v>
      </c>
      <c r="AG8" s="626">
        <v>0</v>
      </c>
      <c r="AH8" s="626">
        <v>8.6718422230774284</v>
      </c>
      <c r="AI8" s="626">
        <v>0</v>
      </c>
      <c r="AJ8" s="626">
        <v>0</v>
      </c>
      <c r="AK8" s="626">
        <v>0</v>
      </c>
      <c r="AL8" s="626">
        <v>0</v>
      </c>
      <c r="AM8" s="626">
        <v>0</v>
      </c>
      <c r="AN8" s="626">
        <v>0</v>
      </c>
      <c r="AO8" s="626">
        <v>0</v>
      </c>
      <c r="AP8" s="626">
        <v>0</v>
      </c>
      <c r="AQ8" s="626">
        <v>0</v>
      </c>
      <c r="AR8" s="626">
        <v>0</v>
      </c>
      <c r="AS8" s="626">
        <v>0</v>
      </c>
      <c r="AT8" s="626">
        <v>0</v>
      </c>
      <c r="AU8" s="626">
        <v>0</v>
      </c>
      <c r="AV8" s="626">
        <v>0</v>
      </c>
      <c r="AW8" s="626">
        <v>0</v>
      </c>
      <c r="AX8" s="626">
        <v>0</v>
      </c>
      <c r="AY8" s="626">
        <v>0</v>
      </c>
      <c r="AZ8" s="626">
        <v>0</v>
      </c>
      <c r="BA8" s="626">
        <v>0</v>
      </c>
      <c r="BB8" s="626">
        <v>0</v>
      </c>
      <c r="BC8" s="626">
        <v>0</v>
      </c>
      <c r="BD8" s="626">
        <v>0</v>
      </c>
      <c r="BE8" s="626">
        <v>0</v>
      </c>
      <c r="BF8" s="626">
        <v>0</v>
      </c>
      <c r="BG8" s="626">
        <v>0</v>
      </c>
      <c r="BH8" s="626">
        <v>0</v>
      </c>
      <c r="BI8" s="626">
        <v>0</v>
      </c>
      <c r="BJ8" s="626">
        <v>0.2153059568608128</v>
      </c>
      <c r="BK8" s="626">
        <v>0</v>
      </c>
      <c r="BL8" s="626">
        <v>16.387985373207446</v>
      </c>
      <c r="BM8" s="626">
        <v>0</v>
      </c>
      <c r="BN8" s="626">
        <v>1.877108479708957</v>
      </c>
      <c r="BO8" s="626">
        <v>2.7254584095042675</v>
      </c>
      <c r="BP8" s="626">
        <v>5.1815432154388619</v>
      </c>
      <c r="BQ8" s="626">
        <v>1.6341388570385289</v>
      </c>
      <c r="BR8" s="626">
        <v>0</v>
      </c>
      <c r="BS8" s="626">
        <v>0</v>
      </c>
      <c r="BT8" s="626">
        <v>0</v>
      </c>
      <c r="BU8" s="626">
        <v>0</v>
      </c>
      <c r="BV8" s="626">
        <v>0</v>
      </c>
      <c r="BW8" s="626">
        <v>0</v>
      </c>
      <c r="BX8" s="626">
        <v>0</v>
      </c>
      <c r="BY8" s="626">
        <v>0</v>
      </c>
      <c r="BZ8" s="626">
        <v>0</v>
      </c>
      <c r="CA8" s="626">
        <v>0</v>
      </c>
      <c r="CB8" s="626">
        <v>0</v>
      </c>
      <c r="CC8" s="626">
        <v>0</v>
      </c>
      <c r="CD8" s="626">
        <v>0</v>
      </c>
      <c r="CE8" s="626">
        <v>0</v>
      </c>
      <c r="CF8" s="626">
        <v>0</v>
      </c>
      <c r="CG8" s="626">
        <v>0</v>
      </c>
      <c r="CH8" s="626">
        <v>0</v>
      </c>
      <c r="CI8" s="626">
        <v>0</v>
      </c>
      <c r="CJ8" s="626">
        <v>0</v>
      </c>
      <c r="CK8" s="626">
        <v>0</v>
      </c>
      <c r="CL8" s="626">
        <v>0</v>
      </c>
      <c r="CM8" s="626">
        <v>0</v>
      </c>
      <c r="CN8" s="626">
        <v>0</v>
      </c>
      <c r="CO8" s="626">
        <v>0.78641814260443932</v>
      </c>
      <c r="CP8" s="626">
        <v>15.52123820413185</v>
      </c>
      <c r="CQ8" s="626">
        <v>0</v>
      </c>
      <c r="CR8" s="626">
        <v>4.1083862073987261</v>
      </c>
      <c r="CS8" s="626">
        <v>0</v>
      </c>
      <c r="CT8" s="626">
        <v>20.949888040512985</v>
      </c>
      <c r="CU8" s="626">
        <v>17.376362555316931</v>
      </c>
      <c r="CV8" s="626">
        <v>0</v>
      </c>
      <c r="CW8" s="626">
        <v>0</v>
      </c>
      <c r="CX8" s="626">
        <v>0</v>
      </c>
      <c r="CY8" s="626">
        <v>0</v>
      </c>
      <c r="CZ8" s="626">
        <v>0</v>
      </c>
      <c r="DA8" s="626">
        <v>35.871901397348282</v>
      </c>
      <c r="DB8" s="626">
        <v>318.58376765666532</v>
      </c>
      <c r="DC8" s="626">
        <v>0</v>
      </c>
      <c r="DD8" s="626">
        <v>0</v>
      </c>
      <c r="DE8" s="626">
        <v>6.4029265853136215</v>
      </c>
      <c r="DF8" s="626">
        <v>0</v>
      </c>
      <c r="DG8" s="642">
        <v>0</v>
      </c>
      <c r="DH8" s="662">
        <v>2311.7452831276241</v>
      </c>
      <c r="DI8" s="648">
        <v>36.418926700622471</v>
      </c>
      <c r="DJ8" s="626">
        <v>1176.923946074259</v>
      </c>
      <c r="DK8" s="626">
        <v>0</v>
      </c>
      <c r="DL8" s="626">
        <v>0</v>
      </c>
      <c r="DM8" s="626">
        <v>0</v>
      </c>
      <c r="DN8" s="626">
        <v>0</v>
      </c>
      <c r="DO8" s="626">
        <v>952.4057179264878</v>
      </c>
      <c r="DP8" s="642">
        <v>0</v>
      </c>
      <c r="DQ8" s="664">
        <v>2165.7485907013693</v>
      </c>
      <c r="DR8" s="662">
        <v>4477.4938738289929</v>
      </c>
      <c r="DS8" s="648">
        <v>17.621775251421074</v>
      </c>
      <c r="DT8" s="626">
        <v>530.84575787407448</v>
      </c>
      <c r="DU8" s="642">
        <v>548.46753312549561</v>
      </c>
      <c r="DV8" s="669">
        <v>0</v>
      </c>
      <c r="DW8" s="626">
        <v>0</v>
      </c>
      <c r="DX8" s="627">
        <v>0</v>
      </c>
      <c r="DY8" s="653">
        <v>5025.9614069544887</v>
      </c>
    </row>
    <row r="9" spans="1:138" s="357" customFormat="1" ht="9.9499999999999993" customHeight="1">
      <c r="A9" s="356"/>
      <c r="B9" s="624" t="s">
        <v>1081</v>
      </c>
      <c r="C9" s="625" t="s">
        <v>1432</v>
      </c>
      <c r="D9" s="626">
        <v>0</v>
      </c>
      <c r="E9" s="626">
        <v>0</v>
      </c>
      <c r="F9" s="626">
        <v>0</v>
      </c>
      <c r="G9" s="626">
        <v>0</v>
      </c>
      <c r="H9" s="626">
        <v>214.6431407572268</v>
      </c>
      <c r="I9" s="626">
        <v>0</v>
      </c>
      <c r="J9" s="626">
        <v>0</v>
      </c>
      <c r="K9" s="626">
        <v>5341.3330313043289</v>
      </c>
      <c r="L9" s="626">
        <v>0</v>
      </c>
      <c r="M9" s="626">
        <v>1.7694445550985358</v>
      </c>
      <c r="N9" s="626">
        <v>0</v>
      </c>
      <c r="O9" s="626">
        <v>0</v>
      </c>
      <c r="P9" s="626">
        <v>0</v>
      </c>
      <c r="Q9" s="626">
        <v>0</v>
      </c>
      <c r="R9" s="626">
        <v>0</v>
      </c>
      <c r="S9" s="626">
        <v>0</v>
      </c>
      <c r="T9" s="626">
        <v>0</v>
      </c>
      <c r="U9" s="626">
        <v>0</v>
      </c>
      <c r="V9" s="626">
        <v>0</v>
      </c>
      <c r="W9" s="626">
        <v>0</v>
      </c>
      <c r="X9" s="626">
        <v>0</v>
      </c>
      <c r="Y9" s="626">
        <v>0</v>
      </c>
      <c r="Z9" s="626">
        <v>0</v>
      </c>
      <c r="AA9" s="626">
        <v>0</v>
      </c>
      <c r="AB9" s="626">
        <v>0.68806063333664347</v>
      </c>
      <c r="AC9" s="626">
        <v>0</v>
      </c>
      <c r="AD9" s="626">
        <v>0</v>
      </c>
      <c r="AE9" s="626">
        <v>0</v>
      </c>
      <c r="AF9" s="626">
        <v>0</v>
      </c>
      <c r="AG9" s="626">
        <v>0</v>
      </c>
      <c r="AH9" s="626">
        <v>0</v>
      </c>
      <c r="AI9" s="626">
        <v>0</v>
      </c>
      <c r="AJ9" s="626">
        <v>0</v>
      </c>
      <c r="AK9" s="626">
        <v>0</v>
      </c>
      <c r="AL9" s="626">
        <v>0</v>
      </c>
      <c r="AM9" s="626">
        <v>0</v>
      </c>
      <c r="AN9" s="626">
        <v>0</v>
      </c>
      <c r="AO9" s="626">
        <v>0</v>
      </c>
      <c r="AP9" s="626">
        <v>0</v>
      </c>
      <c r="AQ9" s="626">
        <v>0</v>
      </c>
      <c r="AR9" s="626">
        <v>0</v>
      </c>
      <c r="AS9" s="626">
        <v>0</v>
      </c>
      <c r="AT9" s="626">
        <v>0</v>
      </c>
      <c r="AU9" s="626">
        <v>0</v>
      </c>
      <c r="AV9" s="626">
        <v>0</v>
      </c>
      <c r="AW9" s="626">
        <v>0</v>
      </c>
      <c r="AX9" s="626">
        <v>0</v>
      </c>
      <c r="AY9" s="626">
        <v>0</v>
      </c>
      <c r="AZ9" s="626">
        <v>0</v>
      </c>
      <c r="BA9" s="626">
        <v>0</v>
      </c>
      <c r="BB9" s="626">
        <v>0</v>
      </c>
      <c r="BC9" s="626">
        <v>0</v>
      </c>
      <c r="BD9" s="626">
        <v>0</v>
      </c>
      <c r="BE9" s="626">
        <v>0</v>
      </c>
      <c r="BF9" s="626">
        <v>0</v>
      </c>
      <c r="BG9" s="626">
        <v>0</v>
      </c>
      <c r="BH9" s="626">
        <v>0</v>
      </c>
      <c r="BI9" s="626">
        <v>0</v>
      </c>
      <c r="BJ9" s="626">
        <v>0</v>
      </c>
      <c r="BK9" s="626">
        <v>0</v>
      </c>
      <c r="BL9" s="626">
        <v>348.80702201209181</v>
      </c>
      <c r="BM9" s="626">
        <v>0</v>
      </c>
      <c r="BN9" s="626">
        <v>0</v>
      </c>
      <c r="BO9" s="626">
        <v>0</v>
      </c>
      <c r="BP9" s="626">
        <v>0</v>
      </c>
      <c r="BQ9" s="626">
        <v>0</v>
      </c>
      <c r="BR9" s="626">
        <v>0</v>
      </c>
      <c r="BS9" s="626">
        <v>0</v>
      </c>
      <c r="BT9" s="626">
        <v>0</v>
      </c>
      <c r="BU9" s="626">
        <v>0</v>
      </c>
      <c r="BV9" s="626">
        <v>0</v>
      </c>
      <c r="BW9" s="626">
        <v>0</v>
      </c>
      <c r="BX9" s="626">
        <v>0</v>
      </c>
      <c r="BY9" s="626">
        <v>0</v>
      </c>
      <c r="BZ9" s="626">
        <v>0</v>
      </c>
      <c r="CA9" s="626">
        <v>0</v>
      </c>
      <c r="CB9" s="626">
        <v>0</v>
      </c>
      <c r="CC9" s="626">
        <v>0</v>
      </c>
      <c r="CD9" s="626">
        <v>0</v>
      </c>
      <c r="CE9" s="626">
        <v>0</v>
      </c>
      <c r="CF9" s="626">
        <v>0</v>
      </c>
      <c r="CG9" s="626">
        <v>0</v>
      </c>
      <c r="CH9" s="626">
        <v>3.1920356632546962</v>
      </c>
      <c r="CI9" s="626">
        <v>0</v>
      </c>
      <c r="CJ9" s="626">
        <v>0</v>
      </c>
      <c r="CK9" s="626">
        <v>0</v>
      </c>
      <c r="CL9" s="626">
        <v>0</v>
      </c>
      <c r="CM9" s="626">
        <v>0</v>
      </c>
      <c r="CN9" s="626">
        <v>0</v>
      </c>
      <c r="CO9" s="626">
        <v>1.179627213906659</v>
      </c>
      <c r="CP9" s="626">
        <v>17.013664954529144</v>
      </c>
      <c r="CQ9" s="626">
        <v>0</v>
      </c>
      <c r="CR9" s="626">
        <v>95.373251243184711</v>
      </c>
      <c r="CS9" s="626">
        <v>0</v>
      </c>
      <c r="CT9" s="626">
        <v>125.08315506541577</v>
      </c>
      <c r="CU9" s="626">
        <v>123.93435057836339</v>
      </c>
      <c r="CV9" s="626">
        <v>0</v>
      </c>
      <c r="CW9" s="626">
        <v>0</v>
      </c>
      <c r="CX9" s="626">
        <v>0</v>
      </c>
      <c r="CY9" s="626">
        <v>0</v>
      </c>
      <c r="CZ9" s="626">
        <v>0</v>
      </c>
      <c r="DA9" s="626">
        <v>134.32882225389994</v>
      </c>
      <c r="DB9" s="626">
        <v>1124.6800623324268</v>
      </c>
      <c r="DC9" s="626">
        <v>0</v>
      </c>
      <c r="DD9" s="626">
        <v>1.3163575347823262</v>
      </c>
      <c r="DE9" s="626">
        <v>22.902775862852568</v>
      </c>
      <c r="DF9" s="626">
        <v>0</v>
      </c>
      <c r="DG9" s="642">
        <v>0</v>
      </c>
      <c r="DH9" s="662">
        <v>7556.2448019646999</v>
      </c>
      <c r="DI9" s="648">
        <v>113.3002212432029</v>
      </c>
      <c r="DJ9" s="626">
        <v>2025.6791095411304</v>
      </c>
      <c r="DK9" s="626">
        <v>0</v>
      </c>
      <c r="DL9" s="626">
        <v>0</v>
      </c>
      <c r="DM9" s="626">
        <v>0</v>
      </c>
      <c r="DN9" s="626">
        <v>0</v>
      </c>
      <c r="DO9" s="626">
        <v>42.680971043017543</v>
      </c>
      <c r="DP9" s="642">
        <v>0</v>
      </c>
      <c r="DQ9" s="664">
        <v>2181.6603018273508</v>
      </c>
      <c r="DR9" s="662">
        <v>9737.9051037920508</v>
      </c>
      <c r="DS9" s="648">
        <v>21.944696317943258</v>
      </c>
      <c r="DT9" s="626">
        <v>2812.1386687811232</v>
      </c>
      <c r="DU9" s="642">
        <v>2834.0833650990667</v>
      </c>
      <c r="DV9" s="669">
        <v>-751.52109004061879</v>
      </c>
      <c r="DW9" s="626">
        <v>-7460.2301723362298</v>
      </c>
      <c r="DX9" s="627">
        <v>-8211.7512623768489</v>
      </c>
      <c r="DY9" s="653">
        <v>4360.2372065142681</v>
      </c>
    </row>
    <row r="10" spans="1:138" s="357" customFormat="1" ht="9.9499999999999993" customHeight="1">
      <c r="A10" s="356"/>
      <c r="B10" s="624" t="s">
        <v>449</v>
      </c>
      <c r="C10" s="625" t="s">
        <v>1423</v>
      </c>
      <c r="D10" s="626">
        <v>0</v>
      </c>
      <c r="E10" s="626">
        <v>0.16554400825819124</v>
      </c>
      <c r="F10" s="626">
        <v>0</v>
      </c>
      <c r="G10" s="626">
        <v>0.6544420159823654</v>
      </c>
      <c r="H10" s="626">
        <v>0</v>
      </c>
      <c r="I10" s="626">
        <v>0</v>
      </c>
      <c r="J10" s="626">
        <v>0</v>
      </c>
      <c r="K10" s="626">
        <v>25.044082299594759</v>
      </c>
      <c r="L10" s="626">
        <v>0.60441584643809554</v>
      </c>
      <c r="M10" s="626">
        <v>0.47185188135960959</v>
      </c>
      <c r="N10" s="626">
        <v>0</v>
      </c>
      <c r="O10" s="626">
        <v>16.562434487636121</v>
      </c>
      <c r="P10" s="626">
        <v>1.2155729998492075</v>
      </c>
      <c r="Q10" s="626">
        <v>0.11202695763564598</v>
      </c>
      <c r="R10" s="626">
        <v>0</v>
      </c>
      <c r="S10" s="626">
        <v>5.381218769477198</v>
      </c>
      <c r="T10" s="626">
        <v>2.7117208991136543</v>
      </c>
      <c r="U10" s="626">
        <v>0</v>
      </c>
      <c r="V10" s="626">
        <v>0</v>
      </c>
      <c r="W10" s="626">
        <v>1.8692377500425517</v>
      </c>
      <c r="X10" s="626">
        <v>0</v>
      </c>
      <c r="Y10" s="626">
        <v>0</v>
      </c>
      <c r="Z10" s="626">
        <v>0</v>
      </c>
      <c r="AA10" s="626">
        <v>0.30640064329669392</v>
      </c>
      <c r="AB10" s="626">
        <v>0.8944788233376364</v>
      </c>
      <c r="AC10" s="626">
        <v>0.28759861966582562</v>
      </c>
      <c r="AD10" s="626">
        <v>328.94105693549261</v>
      </c>
      <c r="AE10" s="626">
        <v>1249.3916100629592</v>
      </c>
      <c r="AF10" s="626">
        <v>3.3309747591373506</v>
      </c>
      <c r="AG10" s="626">
        <v>3.9858096619109231</v>
      </c>
      <c r="AH10" s="626">
        <v>0</v>
      </c>
      <c r="AI10" s="626">
        <v>3.0524688449816972</v>
      </c>
      <c r="AJ10" s="626">
        <v>169.39876291127101</v>
      </c>
      <c r="AK10" s="626">
        <v>2.0184842148350368</v>
      </c>
      <c r="AL10" s="626">
        <v>40.543922548270764</v>
      </c>
      <c r="AM10" s="626">
        <v>0</v>
      </c>
      <c r="AN10" s="626">
        <v>0</v>
      </c>
      <c r="AO10" s="626">
        <v>0</v>
      </c>
      <c r="AP10" s="626">
        <v>9.001191971218951</v>
      </c>
      <c r="AQ10" s="626">
        <v>0.25880114864832521</v>
      </c>
      <c r="AR10" s="626">
        <v>1.3755321194417109</v>
      </c>
      <c r="AS10" s="626">
        <v>5.3193866000177943</v>
      </c>
      <c r="AT10" s="626">
        <v>0.74441650026509032</v>
      </c>
      <c r="AU10" s="626">
        <v>17.905758921922466</v>
      </c>
      <c r="AV10" s="626">
        <v>1.1317334180759058</v>
      </c>
      <c r="AW10" s="626">
        <v>2.866005040655252</v>
      </c>
      <c r="AX10" s="626">
        <v>0</v>
      </c>
      <c r="AY10" s="626">
        <v>1.5318630003955762</v>
      </c>
      <c r="AZ10" s="626">
        <v>14.329098958063192</v>
      </c>
      <c r="BA10" s="626">
        <v>2.5746179080140883</v>
      </c>
      <c r="BB10" s="626">
        <v>0</v>
      </c>
      <c r="BC10" s="626">
        <v>0</v>
      </c>
      <c r="BD10" s="626">
        <v>0.86417934443408895</v>
      </c>
      <c r="BE10" s="626">
        <v>2.4389717529848518</v>
      </c>
      <c r="BF10" s="626">
        <v>1.7056838951781867</v>
      </c>
      <c r="BG10" s="626">
        <v>0</v>
      </c>
      <c r="BH10" s="626">
        <v>1.888875911809235E-2</v>
      </c>
      <c r="BI10" s="626">
        <v>136.65076161013093</v>
      </c>
      <c r="BJ10" s="626">
        <v>0</v>
      </c>
      <c r="BK10" s="626">
        <v>0.11078076436747096</v>
      </c>
      <c r="BL10" s="626">
        <v>1.445998709400657</v>
      </c>
      <c r="BM10" s="626">
        <v>2.3980122350708628</v>
      </c>
      <c r="BN10" s="626">
        <v>0</v>
      </c>
      <c r="BO10" s="626">
        <v>0</v>
      </c>
      <c r="BP10" s="626">
        <v>0.50143966601021239</v>
      </c>
      <c r="BQ10" s="626">
        <v>0.40853471425963223</v>
      </c>
      <c r="BR10" s="626">
        <v>13069.225108940091</v>
      </c>
      <c r="BS10" s="626">
        <v>0</v>
      </c>
      <c r="BT10" s="626">
        <v>0</v>
      </c>
      <c r="BU10" s="626">
        <v>0</v>
      </c>
      <c r="BV10" s="626">
        <v>1.5335224127635163</v>
      </c>
      <c r="BW10" s="626">
        <v>0.20972659996904044</v>
      </c>
      <c r="BX10" s="626">
        <v>0.41589781198837739</v>
      </c>
      <c r="BY10" s="626">
        <v>0</v>
      </c>
      <c r="BZ10" s="626">
        <v>0</v>
      </c>
      <c r="CA10" s="626">
        <v>0.97760201933467017</v>
      </c>
      <c r="CB10" s="626">
        <v>0</v>
      </c>
      <c r="CC10" s="626">
        <v>0</v>
      </c>
      <c r="CD10" s="626">
        <v>0</v>
      </c>
      <c r="CE10" s="626">
        <v>0</v>
      </c>
      <c r="CF10" s="626">
        <v>7.0972361987151067E-2</v>
      </c>
      <c r="CG10" s="626">
        <v>8.695968433112948E-2</v>
      </c>
      <c r="CH10" s="626">
        <v>1.9950222895341854</v>
      </c>
      <c r="CI10" s="626">
        <v>0</v>
      </c>
      <c r="CJ10" s="626">
        <v>0</v>
      </c>
      <c r="CK10" s="626">
        <v>0</v>
      </c>
      <c r="CL10" s="626">
        <v>0</v>
      </c>
      <c r="CM10" s="626">
        <v>0</v>
      </c>
      <c r="CN10" s="626">
        <v>0</v>
      </c>
      <c r="CO10" s="626">
        <v>0</v>
      </c>
      <c r="CP10" s="626">
        <v>0.89545605023837593</v>
      </c>
      <c r="CQ10" s="626">
        <v>4.4720756043117005</v>
      </c>
      <c r="CR10" s="626">
        <v>3.228017734384713</v>
      </c>
      <c r="CS10" s="626">
        <v>0</v>
      </c>
      <c r="CT10" s="626">
        <v>0.61617317766214663</v>
      </c>
      <c r="CU10" s="626">
        <v>1.0221389738421724</v>
      </c>
      <c r="CV10" s="626">
        <v>1.4578720428854448</v>
      </c>
      <c r="CW10" s="626">
        <v>2.1888634529686812</v>
      </c>
      <c r="CX10" s="626">
        <v>0</v>
      </c>
      <c r="CY10" s="626">
        <v>0</v>
      </c>
      <c r="CZ10" s="626">
        <v>0</v>
      </c>
      <c r="DA10" s="626">
        <v>3.0529277784977262</v>
      </c>
      <c r="DB10" s="626">
        <v>0.22675001256702157</v>
      </c>
      <c r="DC10" s="626">
        <v>4.3945149431743227</v>
      </c>
      <c r="DD10" s="626">
        <v>0.56415322919242539</v>
      </c>
      <c r="DE10" s="626">
        <v>0</v>
      </c>
      <c r="DF10" s="626">
        <v>0</v>
      </c>
      <c r="DG10" s="642">
        <v>0</v>
      </c>
      <c r="DH10" s="662">
        <v>15157.159528097944</v>
      </c>
      <c r="DI10" s="648">
        <v>0</v>
      </c>
      <c r="DJ10" s="626">
        <v>0</v>
      </c>
      <c r="DK10" s="626">
        <v>0</v>
      </c>
      <c r="DL10" s="626">
        <v>0</v>
      </c>
      <c r="DM10" s="626">
        <v>0</v>
      </c>
      <c r="DN10" s="626">
        <v>0</v>
      </c>
      <c r="DO10" s="626">
        <v>0</v>
      </c>
      <c r="DP10" s="642">
        <v>0</v>
      </c>
      <c r="DQ10" s="664">
        <v>0</v>
      </c>
      <c r="DR10" s="662">
        <v>15157.159528097944</v>
      </c>
      <c r="DS10" s="648">
        <v>0</v>
      </c>
      <c r="DT10" s="626">
        <v>0</v>
      </c>
      <c r="DU10" s="642">
        <v>0</v>
      </c>
      <c r="DV10" s="669">
        <v>-812.82413481555136</v>
      </c>
      <c r="DW10" s="626">
        <v>-14344.335393282392</v>
      </c>
      <c r="DX10" s="627">
        <v>-15157.159528097944</v>
      </c>
      <c r="DY10" s="653">
        <v>0</v>
      </c>
    </row>
    <row r="11" spans="1:138" s="357" customFormat="1" ht="9.9499999999999993" customHeight="1">
      <c r="A11" s="356"/>
      <c r="B11" s="624" t="s">
        <v>1413</v>
      </c>
      <c r="C11" s="625" t="s">
        <v>1412</v>
      </c>
      <c r="D11" s="626">
        <v>0</v>
      </c>
      <c r="E11" s="626">
        <v>0</v>
      </c>
      <c r="F11" s="626">
        <v>0</v>
      </c>
      <c r="G11" s="626">
        <v>1.963326047947096</v>
      </c>
      <c r="H11" s="626">
        <v>0</v>
      </c>
      <c r="I11" s="626">
        <v>0</v>
      </c>
      <c r="J11" s="626">
        <v>0</v>
      </c>
      <c r="K11" s="626">
        <v>0.29673083293358721</v>
      </c>
      <c r="L11" s="626">
        <v>0</v>
      </c>
      <c r="M11" s="626">
        <v>0.2359259406798048</v>
      </c>
      <c r="N11" s="626">
        <v>0</v>
      </c>
      <c r="O11" s="626">
        <v>0</v>
      </c>
      <c r="P11" s="626">
        <v>0</v>
      </c>
      <c r="Q11" s="626">
        <v>0</v>
      </c>
      <c r="R11" s="626">
        <v>0</v>
      </c>
      <c r="S11" s="626">
        <v>1.1474504128163447</v>
      </c>
      <c r="T11" s="626">
        <v>0.13292749505459089</v>
      </c>
      <c r="U11" s="626">
        <v>0</v>
      </c>
      <c r="V11" s="626">
        <v>0</v>
      </c>
      <c r="W11" s="626">
        <v>26.881419072040504</v>
      </c>
      <c r="X11" s="626">
        <v>0</v>
      </c>
      <c r="Y11" s="626">
        <v>0</v>
      </c>
      <c r="Z11" s="626">
        <v>0</v>
      </c>
      <c r="AA11" s="626">
        <v>0</v>
      </c>
      <c r="AB11" s="626">
        <v>0.38703410625186191</v>
      </c>
      <c r="AC11" s="626">
        <v>0.19870450086002495</v>
      </c>
      <c r="AD11" s="626">
        <v>-0.69838865591399713</v>
      </c>
      <c r="AE11" s="626">
        <v>45.796924908829205</v>
      </c>
      <c r="AF11" s="626">
        <v>0</v>
      </c>
      <c r="AG11" s="626">
        <v>3.5113085116834331</v>
      </c>
      <c r="AH11" s="626">
        <v>0</v>
      </c>
      <c r="AI11" s="626">
        <v>27.932180663668138</v>
      </c>
      <c r="AJ11" s="626">
        <v>544.76793177003435</v>
      </c>
      <c r="AK11" s="626">
        <v>6.2476892363941614</v>
      </c>
      <c r="AL11" s="626">
        <v>269.75025841422485</v>
      </c>
      <c r="AM11" s="626">
        <v>0</v>
      </c>
      <c r="AN11" s="626">
        <v>0</v>
      </c>
      <c r="AO11" s="626">
        <v>0</v>
      </c>
      <c r="AP11" s="626">
        <v>2.7554669299649852</v>
      </c>
      <c r="AQ11" s="626">
        <v>0</v>
      </c>
      <c r="AR11" s="626">
        <v>309.32931478407232</v>
      </c>
      <c r="AS11" s="626">
        <v>0.564177366668554</v>
      </c>
      <c r="AT11" s="626">
        <v>0.53172607161792163</v>
      </c>
      <c r="AU11" s="626">
        <v>1.1552102530272559</v>
      </c>
      <c r="AV11" s="626">
        <v>0.19971766201339514</v>
      </c>
      <c r="AW11" s="626">
        <v>6.8784120975726051</v>
      </c>
      <c r="AX11" s="626">
        <v>3.1233706941119168</v>
      </c>
      <c r="AY11" s="626">
        <v>0</v>
      </c>
      <c r="AZ11" s="626">
        <v>0</v>
      </c>
      <c r="BA11" s="626">
        <v>0</v>
      </c>
      <c r="BB11" s="626">
        <v>0</v>
      </c>
      <c r="BC11" s="626">
        <v>0</v>
      </c>
      <c r="BD11" s="626">
        <v>0</v>
      </c>
      <c r="BE11" s="626">
        <v>0</v>
      </c>
      <c r="BF11" s="626">
        <v>0</v>
      </c>
      <c r="BG11" s="626">
        <v>0</v>
      </c>
      <c r="BH11" s="626">
        <v>0</v>
      </c>
      <c r="BI11" s="626">
        <v>0</v>
      </c>
      <c r="BJ11" s="626">
        <v>0</v>
      </c>
      <c r="BK11" s="626">
        <v>0</v>
      </c>
      <c r="BL11" s="626">
        <v>30.526639420680535</v>
      </c>
      <c r="BM11" s="626">
        <v>0</v>
      </c>
      <c r="BN11" s="626">
        <v>341.00804048046052</v>
      </c>
      <c r="BO11" s="626">
        <v>16.562401103910553</v>
      </c>
      <c r="BP11" s="626">
        <v>751.3237662386349</v>
      </c>
      <c r="BQ11" s="626">
        <v>782.13971045006576</v>
      </c>
      <c r="BR11" s="626">
        <v>-0.43944939841762248</v>
      </c>
      <c r="BS11" s="626">
        <v>0</v>
      </c>
      <c r="BT11" s="626">
        <v>0</v>
      </c>
      <c r="BU11" s="626">
        <v>0</v>
      </c>
      <c r="BV11" s="626">
        <v>0</v>
      </c>
      <c r="BW11" s="626">
        <v>0</v>
      </c>
      <c r="BX11" s="626">
        <v>0</v>
      </c>
      <c r="BY11" s="626">
        <v>0</v>
      </c>
      <c r="BZ11" s="626">
        <v>0</v>
      </c>
      <c r="CA11" s="626">
        <v>0</v>
      </c>
      <c r="CB11" s="626">
        <v>0</v>
      </c>
      <c r="CC11" s="626">
        <v>0</v>
      </c>
      <c r="CD11" s="626">
        <v>0</v>
      </c>
      <c r="CE11" s="626">
        <v>0</v>
      </c>
      <c r="CF11" s="626">
        <v>0</v>
      </c>
      <c r="CG11" s="626">
        <v>0</v>
      </c>
      <c r="CH11" s="626">
        <v>0</v>
      </c>
      <c r="CI11" s="626">
        <v>0</v>
      </c>
      <c r="CJ11" s="626">
        <v>0</v>
      </c>
      <c r="CK11" s="626">
        <v>0</v>
      </c>
      <c r="CL11" s="626">
        <v>0</v>
      </c>
      <c r="CM11" s="626">
        <v>0</v>
      </c>
      <c r="CN11" s="626">
        <v>0</v>
      </c>
      <c r="CO11" s="626">
        <v>2.1626498921622082</v>
      </c>
      <c r="CP11" s="626">
        <v>0</v>
      </c>
      <c r="CQ11" s="626">
        <v>0</v>
      </c>
      <c r="CR11" s="626">
        <v>0</v>
      </c>
      <c r="CS11" s="626">
        <v>0</v>
      </c>
      <c r="CT11" s="626">
        <v>0</v>
      </c>
      <c r="CU11" s="626">
        <v>0</v>
      </c>
      <c r="CV11" s="626">
        <v>0</v>
      </c>
      <c r="CW11" s="626">
        <v>0</v>
      </c>
      <c r="CX11" s="626">
        <v>0</v>
      </c>
      <c r="CY11" s="626">
        <v>0</v>
      </c>
      <c r="CZ11" s="626">
        <v>0</v>
      </c>
      <c r="DA11" s="626">
        <v>-1.6791102781737495</v>
      </c>
      <c r="DB11" s="626">
        <v>-4.7617502639074534</v>
      </c>
      <c r="DC11" s="626">
        <v>0</v>
      </c>
      <c r="DD11" s="626">
        <v>1.6924596875772764</v>
      </c>
      <c r="DE11" s="626">
        <v>4.6790617354214925</v>
      </c>
      <c r="DF11" s="626">
        <v>0</v>
      </c>
      <c r="DG11" s="642">
        <v>8.8687439918752382</v>
      </c>
      <c r="DH11" s="662">
        <v>3185.1719821768429</v>
      </c>
      <c r="DI11" s="648">
        <v>79.750192759958509</v>
      </c>
      <c r="DJ11" s="626">
        <v>-37.853053301622836</v>
      </c>
      <c r="DK11" s="626">
        <v>0</v>
      </c>
      <c r="DL11" s="626">
        <v>0</v>
      </c>
      <c r="DM11" s="626">
        <v>0</v>
      </c>
      <c r="DN11" s="626">
        <v>-14.449704841685605</v>
      </c>
      <c r="DO11" s="626">
        <v>-19.358869008797242</v>
      </c>
      <c r="DP11" s="642">
        <v>0</v>
      </c>
      <c r="DQ11" s="664">
        <v>8.088565607852825</v>
      </c>
      <c r="DR11" s="662">
        <v>3193.2605477846955</v>
      </c>
      <c r="DS11" s="648">
        <v>1.3861464732986768</v>
      </c>
      <c r="DT11" s="626">
        <v>651.60347494772498</v>
      </c>
      <c r="DU11" s="642">
        <v>652.98962142102368</v>
      </c>
      <c r="DV11" s="669">
        <v>-1234.8155704856306</v>
      </c>
      <c r="DW11" s="626">
        <v>-745.06538056082582</v>
      </c>
      <c r="DX11" s="627">
        <v>-1979.8809510464564</v>
      </c>
      <c r="DY11" s="653">
        <v>1866.369218159263</v>
      </c>
    </row>
    <row r="12" spans="1:138" s="357" customFormat="1" ht="9.9499999999999993" customHeight="1">
      <c r="A12" s="356"/>
      <c r="B12" s="624" t="s">
        <v>1396</v>
      </c>
      <c r="C12" s="625" t="s">
        <v>1395</v>
      </c>
      <c r="D12" s="626">
        <v>0</v>
      </c>
      <c r="E12" s="626">
        <v>121.67484606977057</v>
      </c>
      <c r="F12" s="626">
        <v>0</v>
      </c>
      <c r="G12" s="626">
        <v>107.65571162909907</v>
      </c>
      <c r="H12" s="626">
        <v>156.45545371633804</v>
      </c>
      <c r="I12" s="626">
        <v>0</v>
      </c>
      <c r="J12" s="626">
        <v>0</v>
      </c>
      <c r="K12" s="626">
        <v>15852.251287811028</v>
      </c>
      <c r="L12" s="626">
        <v>247.40755314199379</v>
      </c>
      <c r="M12" s="626">
        <v>252.582312091799</v>
      </c>
      <c r="N12" s="626">
        <v>0</v>
      </c>
      <c r="O12" s="626">
        <v>8.2812172438180607</v>
      </c>
      <c r="P12" s="626">
        <v>82.253772989796374</v>
      </c>
      <c r="Q12" s="626">
        <v>10.754587933022012</v>
      </c>
      <c r="R12" s="626">
        <v>0</v>
      </c>
      <c r="S12" s="626">
        <v>2.1790072898523309</v>
      </c>
      <c r="T12" s="626">
        <v>0.18609849307642728</v>
      </c>
      <c r="U12" s="626">
        <v>0</v>
      </c>
      <c r="V12" s="626">
        <v>0</v>
      </c>
      <c r="W12" s="626">
        <v>0.2670339642917931</v>
      </c>
      <c r="X12" s="626">
        <v>0</v>
      </c>
      <c r="Y12" s="626">
        <v>0</v>
      </c>
      <c r="Z12" s="626">
        <v>0</v>
      </c>
      <c r="AA12" s="626">
        <v>0</v>
      </c>
      <c r="AB12" s="626">
        <v>49.273742104820379</v>
      </c>
      <c r="AC12" s="626">
        <v>13.055234310891112</v>
      </c>
      <c r="AD12" s="626">
        <v>0</v>
      </c>
      <c r="AE12" s="626">
        <v>0</v>
      </c>
      <c r="AF12" s="626">
        <v>2.2206498394249001</v>
      </c>
      <c r="AG12" s="626">
        <v>9.4900230045498163E-2</v>
      </c>
      <c r="AH12" s="626">
        <v>126.07524462781798</v>
      </c>
      <c r="AI12" s="626">
        <v>8.3629283424156098E-2</v>
      </c>
      <c r="AJ12" s="626">
        <v>0</v>
      </c>
      <c r="AK12" s="626">
        <v>9.6118295944525561E-2</v>
      </c>
      <c r="AL12" s="626">
        <v>9.6180838161956199</v>
      </c>
      <c r="AM12" s="626">
        <v>0</v>
      </c>
      <c r="AN12" s="626">
        <v>0</v>
      </c>
      <c r="AO12" s="626">
        <v>0</v>
      </c>
      <c r="AP12" s="626">
        <v>0.183697795330999</v>
      </c>
      <c r="AQ12" s="626">
        <v>0</v>
      </c>
      <c r="AR12" s="626">
        <v>0</v>
      </c>
      <c r="AS12" s="626">
        <v>0</v>
      </c>
      <c r="AT12" s="626">
        <v>0</v>
      </c>
      <c r="AU12" s="626">
        <v>0</v>
      </c>
      <c r="AV12" s="626">
        <v>0</v>
      </c>
      <c r="AW12" s="626">
        <v>0</v>
      </c>
      <c r="AX12" s="626">
        <v>0</v>
      </c>
      <c r="AY12" s="626">
        <v>0</v>
      </c>
      <c r="AZ12" s="626">
        <v>0</v>
      </c>
      <c r="BA12" s="626">
        <v>0</v>
      </c>
      <c r="BB12" s="626">
        <v>0</v>
      </c>
      <c r="BC12" s="626">
        <v>0</v>
      </c>
      <c r="BD12" s="626">
        <v>0</v>
      </c>
      <c r="BE12" s="626">
        <v>0</v>
      </c>
      <c r="BF12" s="626">
        <v>0</v>
      </c>
      <c r="BG12" s="626">
        <v>0</v>
      </c>
      <c r="BH12" s="626">
        <v>0</v>
      </c>
      <c r="BI12" s="626">
        <v>0</v>
      </c>
      <c r="BJ12" s="626">
        <v>0</v>
      </c>
      <c r="BK12" s="626">
        <v>0</v>
      </c>
      <c r="BL12" s="626">
        <v>75.673932458634383</v>
      </c>
      <c r="BM12" s="626">
        <v>0</v>
      </c>
      <c r="BN12" s="626">
        <v>0</v>
      </c>
      <c r="BO12" s="626">
        <v>0</v>
      </c>
      <c r="BP12" s="626">
        <v>0</v>
      </c>
      <c r="BQ12" s="626">
        <v>0</v>
      </c>
      <c r="BR12" s="626">
        <v>0</v>
      </c>
      <c r="BS12" s="626">
        <v>0</v>
      </c>
      <c r="BT12" s="626">
        <v>0</v>
      </c>
      <c r="BU12" s="626">
        <v>0</v>
      </c>
      <c r="BV12" s="626">
        <v>0</v>
      </c>
      <c r="BW12" s="626">
        <v>0</v>
      </c>
      <c r="BX12" s="626">
        <v>0</v>
      </c>
      <c r="BY12" s="626">
        <v>0</v>
      </c>
      <c r="BZ12" s="626">
        <v>0</v>
      </c>
      <c r="CA12" s="626">
        <v>0</v>
      </c>
      <c r="CB12" s="626">
        <v>0</v>
      </c>
      <c r="CC12" s="626">
        <v>0</v>
      </c>
      <c r="CD12" s="626">
        <v>0</v>
      </c>
      <c r="CE12" s="626">
        <v>0</v>
      </c>
      <c r="CF12" s="626">
        <v>0</v>
      </c>
      <c r="CG12" s="626">
        <v>0</v>
      </c>
      <c r="CH12" s="626">
        <v>63.441708807187084</v>
      </c>
      <c r="CI12" s="626">
        <v>0</v>
      </c>
      <c r="CJ12" s="626">
        <v>0</v>
      </c>
      <c r="CK12" s="626">
        <v>0</v>
      </c>
      <c r="CL12" s="626">
        <v>0</v>
      </c>
      <c r="CM12" s="626">
        <v>0</v>
      </c>
      <c r="CN12" s="626">
        <v>0</v>
      </c>
      <c r="CO12" s="626">
        <v>57.80173348142629</v>
      </c>
      <c r="CP12" s="626">
        <v>1286.7703441925462</v>
      </c>
      <c r="CQ12" s="626">
        <v>0</v>
      </c>
      <c r="CR12" s="626">
        <v>1457.3032789958622</v>
      </c>
      <c r="CS12" s="626">
        <v>0</v>
      </c>
      <c r="CT12" s="626">
        <v>1919.3794484175869</v>
      </c>
      <c r="CU12" s="626">
        <v>1598.6253550891574</v>
      </c>
      <c r="CV12" s="626">
        <v>31.263256030765646</v>
      </c>
      <c r="CW12" s="626">
        <v>0</v>
      </c>
      <c r="CX12" s="626">
        <v>0</v>
      </c>
      <c r="CY12" s="626">
        <v>0</v>
      </c>
      <c r="CZ12" s="626">
        <v>0</v>
      </c>
      <c r="DA12" s="626">
        <v>1686.7425976199938</v>
      </c>
      <c r="DB12" s="626">
        <v>28631.043836800112</v>
      </c>
      <c r="DC12" s="626">
        <v>0</v>
      </c>
      <c r="DD12" s="626">
        <v>1.8805107639747516</v>
      </c>
      <c r="DE12" s="626">
        <v>307.83300890930872</v>
      </c>
      <c r="DF12" s="626">
        <v>0</v>
      </c>
      <c r="DG12" s="642">
        <v>0</v>
      </c>
      <c r="DH12" s="662">
        <v>54160.409194244326</v>
      </c>
      <c r="DI12" s="648">
        <v>908.25355023142163</v>
      </c>
      <c r="DJ12" s="626">
        <v>121746.2345761052</v>
      </c>
      <c r="DK12" s="626">
        <v>0</v>
      </c>
      <c r="DL12" s="626">
        <v>0</v>
      </c>
      <c r="DM12" s="626">
        <v>0</v>
      </c>
      <c r="DN12" s="626">
        <v>0</v>
      </c>
      <c r="DO12" s="626">
        <v>-90.39219938753358</v>
      </c>
      <c r="DP12" s="642">
        <v>0</v>
      </c>
      <c r="DQ12" s="664">
        <v>122564.0959269491</v>
      </c>
      <c r="DR12" s="662">
        <v>176724.50512119342</v>
      </c>
      <c r="DS12" s="648">
        <v>1269.9587995800125</v>
      </c>
      <c r="DT12" s="626">
        <v>64713.880342340577</v>
      </c>
      <c r="DU12" s="642">
        <v>65983.839141920587</v>
      </c>
      <c r="DV12" s="669">
        <v>-26320.320745900113</v>
      </c>
      <c r="DW12" s="626">
        <v>-136249.84777788038</v>
      </c>
      <c r="DX12" s="627">
        <v>-162570.16852378048</v>
      </c>
      <c r="DY12" s="653">
        <v>80138.175739333528</v>
      </c>
    </row>
    <row r="13" spans="1:138" s="357" customFormat="1" ht="9.9499999999999993" customHeight="1">
      <c r="A13" s="356"/>
      <c r="B13" s="624" t="s">
        <v>1332</v>
      </c>
      <c r="C13" s="625" t="s">
        <v>280</v>
      </c>
      <c r="D13" s="626">
        <v>0</v>
      </c>
      <c r="E13" s="626">
        <v>1.8209840908401036</v>
      </c>
      <c r="F13" s="626">
        <v>4.9960835729954203E-3</v>
      </c>
      <c r="G13" s="626">
        <v>0</v>
      </c>
      <c r="H13" s="626">
        <v>57.758257616232747</v>
      </c>
      <c r="I13" s="626">
        <v>0</v>
      </c>
      <c r="J13" s="626">
        <v>0</v>
      </c>
      <c r="K13" s="626">
        <v>127.8909889943761</v>
      </c>
      <c r="L13" s="626">
        <v>206.53974321744866</v>
      </c>
      <c r="M13" s="626">
        <v>0</v>
      </c>
      <c r="N13" s="626">
        <v>0</v>
      </c>
      <c r="O13" s="626">
        <v>0</v>
      </c>
      <c r="P13" s="626">
        <v>0</v>
      </c>
      <c r="Q13" s="626">
        <v>0</v>
      </c>
      <c r="R13" s="626">
        <v>0</v>
      </c>
      <c r="S13" s="626">
        <v>0</v>
      </c>
      <c r="T13" s="626">
        <v>0</v>
      </c>
      <c r="U13" s="626">
        <v>0</v>
      </c>
      <c r="V13" s="626">
        <v>0</v>
      </c>
      <c r="W13" s="626">
        <v>0</v>
      </c>
      <c r="X13" s="626">
        <v>0</v>
      </c>
      <c r="Y13" s="626">
        <v>0</v>
      </c>
      <c r="Z13" s="626">
        <v>0</v>
      </c>
      <c r="AA13" s="626">
        <v>0</v>
      </c>
      <c r="AB13" s="626">
        <v>0.24082122166782519</v>
      </c>
      <c r="AC13" s="626">
        <v>3.4860438747372794E-3</v>
      </c>
      <c r="AD13" s="626">
        <v>0</v>
      </c>
      <c r="AE13" s="626">
        <v>0</v>
      </c>
      <c r="AF13" s="626">
        <v>0</v>
      </c>
      <c r="AG13" s="626">
        <v>0</v>
      </c>
      <c r="AH13" s="626">
        <v>0</v>
      </c>
      <c r="AI13" s="626">
        <v>0</v>
      </c>
      <c r="AJ13" s="626">
        <v>0</v>
      </c>
      <c r="AK13" s="626">
        <v>0</v>
      </c>
      <c r="AL13" s="626">
        <v>0</v>
      </c>
      <c r="AM13" s="626">
        <v>0</v>
      </c>
      <c r="AN13" s="626">
        <v>0</v>
      </c>
      <c r="AO13" s="626">
        <v>0</v>
      </c>
      <c r="AP13" s="626">
        <v>0</v>
      </c>
      <c r="AQ13" s="626">
        <v>0</v>
      </c>
      <c r="AR13" s="626">
        <v>0</v>
      </c>
      <c r="AS13" s="626">
        <v>0</v>
      </c>
      <c r="AT13" s="626">
        <v>0</v>
      </c>
      <c r="AU13" s="626">
        <v>0</v>
      </c>
      <c r="AV13" s="626">
        <v>0</v>
      </c>
      <c r="AW13" s="626">
        <v>0</v>
      </c>
      <c r="AX13" s="626">
        <v>0</v>
      </c>
      <c r="AY13" s="626">
        <v>0</v>
      </c>
      <c r="AZ13" s="626">
        <v>0</v>
      </c>
      <c r="BA13" s="626">
        <v>0</v>
      </c>
      <c r="BB13" s="626">
        <v>0</v>
      </c>
      <c r="BC13" s="626">
        <v>0</v>
      </c>
      <c r="BD13" s="626">
        <v>0</v>
      </c>
      <c r="BE13" s="626">
        <v>0</v>
      </c>
      <c r="BF13" s="626">
        <v>0</v>
      </c>
      <c r="BG13" s="626">
        <v>0</v>
      </c>
      <c r="BH13" s="626">
        <v>0</v>
      </c>
      <c r="BI13" s="626">
        <v>0</v>
      </c>
      <c r="BJ13" s="626">
        <v>0</v>
      </c>
      <c r="BK13" s="626">
        <v>0</v>
      </c>
      <c r="BL13" s="626">
        <v>0</v>
      </c>
      <c r="BM13" s="626">
        <v>0</v>
      </c>
      <c r="BN13" s="626">
        <v>0</v>
      </c>
      <c r="BO13" s="626">
        <v>0</v>
      </c>
      <c r="BP13" s="626">
        <v>0</v>
      </c>
      <c r="BQ13" s="626">
        <v>0</v>
      </c>
      <c r="BR13" s="626">
        <v>0</v>
      </c>
      <c r="BS13" s="626">
        <v>0</v>
      </c>
      <c r="BT13" s="626">
        <v>0</v>
      </c>
      <c r="BU13" s="626">
        <v>0</v>
      </c>
      <c r="BV13" s="626">
        <v>47.794781864462934</v>
      </c>
      <c r="BW13" s="626">
        <v>0</v>
      </c>
      <c r="BX13" s="626">
        <v>0</v>
      </c>
      <c r="BY13" s="626">
        <v>0</v>
      </c>
      <c r="BZ13" s="626">
        <v>0</v>
      </c>
      <c r="CA13" s="626">
        <v>0</v>
      </c>
      <c r="CB13" s="626">
        <v>0</v>
      </c>
      <c r="CC13" s="626">
        <v>0</v>
      </c>
      <c r="CD13" s="626">
        <v>0</v>
      </c>
      <c r="CE13" s="626">
        <v>0</v>
      </c>
      <c r="CF13" s="626">
        <v>0</v>
      </c>
      <c r="CG13" s="626">
        <v>0</v>
      </c>
      <c r="CH13" s="626">
        <v>67.032748928348624</v>
      </c>
      <c r="CI13" s="626">
        <v>0</v>
      </c>
      <c r="CJ13" s="626">
        <v>0</v>
      </c>
      <c r="CK13" s="626">
        <v>0</v>
      </c>
      <c r="CL13" s="626">
        <v>0</v>
      </c>
      <c r="CM13" s="626">
        <v>0</v>
      </c>
      <c r="CN13" s="626">
        <v>0</v>
      </c>
      <c r="CO13" s="626">
        <v>4.7185088556266361</v>
      </c>
      <c r="CP13" s="626">
        <v>19.401547755164813</v>
      </c>
      <c r="CQ13" s="626">
        <v>0</v>
      </c>
      <c r="CR13" s="626">
        <v>177.54097539115924</v>
      </c>
      <c r="CS13" s="626">
        <v>0</v>
      </c>
      <c r="CT13" s="626">
        <v>211.34739993811627</v>
      </c>
      <c r="CU13" s="626">
        <v>179.1298551658407</v>
      </c>
      <c r="CV13" s="626">
        <v>0</v>
      </c>
      <c r="CW13" s="626">
        <v>0</v>
      </c>
      <c r="CX13" s="626">
        <v>0</v>
      </c>
      <c r="CY13" s="626">
        <v>0</v>
      </c>
      <c r="CZ13" s="626">
        <v>1.7393269990501172</v>
      </c>
      <c r="DA13" s="626">
        <v>815.89494880351731</v>
      </c>
      <c r="DB13" s="626">
        <v>13133.814227907022</v>
      </c>
      <c r="DC13" s="626">
        <v>0</v>
      </c>
      <c r="DD13" s="626">
        <v>0</v>
      </c>
      <c r="DE13" s="626">
        <v>78.066451059400691</v>
      </c>
      <c r="DF13" s="626">
        <v>0</v>
      </c>
      <c r="DG13" s="642">
        <v>122.99107234015659</v>
      </c>
      <c r="DH13" s="662">
        <v>15253.73112227588</v>
      </c>
      <c r="DI13" s="648">
        <v>30.826076475427378</v>
      </c>
      <c r="DJ13" s="626">
        <v>27773.325965304983</v>
      </c>
      <c r="DK13" s="626">
        <v>0</v>
      </c>
      <c r="DL13" s="626">
        <v>0</v>
      </c>
      <c r="DM13" s="626">
        <v>0</v>
      </c>
      <c r="DN13" s="626">
        <v>0</v>
      </c>
      <c r="DO13" s="626">
        <v>-258.67717092857418</v>
      </c>
      <c r="DP13" s="642">
        <v>0</v>
      </c>
      <c r="DQ13" s="664">
        <v>27545.474870851835</v>
      </c>
      <c r="DR13" s="662">
        <v>42799.205993127718</v>
      </c>
      <c r="DS13" s="648">
        <v>10.034031757010318</v>
      </c>
      <c r="DT13" s="626">
        <v>2653.6125719425072</v>
      </c>
      <c r="DU13" s="642">
        <v>2663.6466036995175</v>
      </c>
      <c r="DV13" s="669">
        <v>-3139.7158528704012</v>
      </c>
      <c r="DW13" s="626">
        <v>-39563.06348937517</v>
      </c>
      <c r="DX13" s="627">
        <v>-42702.779342245572</v>
      </c>
      <c r="DY13" s="653">
        <v>2760.0732545816645</v>
      </c>
    </row>
    <row r="14" spans="1:138" s="357" customFormat="1" ht="9.9499999999999993" customHeight="1">
      <c r="A14" s="356"/>
      <c r="B14" s="624" t="s">
        <v>1321</v>
      </c>
      <c r="C14" s="625" t="s">
        <v>1589</v>
      </c>
      <c r="D14" s="626">
        <v>327.97679194490564</v>
      </c>
      <c r="E14" s="626">
        <v>2753.6590333667532</v>
      </c>
      <c r="F14" s="626">
        <v>1.6936723312454476</v>
      </c>
      <c r="G14" s="626">
        <v>59.881444462386419</v>
      </c>
      <c r="H14" s="626">
        <v>250.35735457445125</v>
      </c>
      <c r="I14" s="626">
        <v>0</v>
      </c>
      <c r="J14" s="626">
        <v>0</v>
      </c>
      <c r="K14" s="626">
        <v>-0.11869233317343489</v>
      </c>
      <c r="L14" s="626">
        <v>0</v>
      </c>
      <c r="M14" s="626">
        <v>43.316002708812164</v>
      </c>
      <c r="N14" s="626">
        <v>0</v>
      </c>
      <c r="O14" s="626">
        <v>0</v>
      </c>
      <c r="P14" s="626">
        <v>0</v>
      </c>
      <c r="Q14" s="626">
        <v>0</v>
      </c>
      <c r="R14" s="626">
        <v>0</v>
      </c>
      <c r="S14" s="626">
        <v>0</v>
      </c>
      <c r="T14" s="626">
        <v>0</v>
      </c>
      <c r="U14" s="626">
        <v>0</v>
      </c>
      <c r="V14" s="626">
        <v>0</v>
      </c>
      <c r="W14" s="626">
        <v>0</v>
      </c>
      <c r="X14" s="626">
        <v>0</v>
      </c>
      <c r="Y14" s="626">
        <v>0</v>
      </c>
      <c r="Z14" s="626">
        <v>0</v>
      </c>
      <c r="AA14" s="626">
        <v>0</v>
      </c>
      <c r="AB14" s="626">
        <v>0</v>
      </c>
      <c r="AC14" s="626">
        <v>0</v>
      </c>
      <c r="AD14" s="626">
        <v>0</v>
      </c>
      <c r="AE14" s="626">
        <v>0</v>
      </c>
      <c r="AF14" s="626">
        <v>0</v>
      </c>
      <c r="AG14" s="626">
        <v>0</v>
      </c>
      <c r="AH14" s="626">
        <v>0</v>
      </c>
      <c r="AI14" s="626">
        <v>0</v>
      </c>
      <c r="AJ14" s="626">
        <v>0</v>
      </c>
      <c r="AK14" s="626">
        <v>0</v>
      </c>
      <c r="AL14" s="626">
        <v>0</v>
      </c>
      <c r="AM14" s="626">
        <v>0</v>
      </c>
      <c r="AN14" s="626">
        <v>0</v>
      </c>
      <c r="AO14" s="626">
        <v>0</v>
      </c>
      <c r="AP14" s="626">
        <v>0</v>
      </c>
      <c r="AQ14" s="626">
        <v>0</v>
      </c>
      <c r="AR14" s="626">
        <v>0</v>
      </c>
      <c r="AS14" s="626">
        <v>0</v>
      </c>
      <c r="AT14" s="626">
        <v>0</v>
      </c>
      <c r="AU14" s="626">
        <v>0</v>
      </c>
      <c r="AV14" s="626">
        <v>0</v>
      </c>
      <c r="AW14" s="626">
        <v>0</v>
      </c>
      <c r="AX14" s="626">
        <v>0</v>
      </c>
      <c r="AY14" s="626">
        <v>0</v>
      </c>
      <c r="AZ14" s="626">
        <v>0</v>
      </c>
      <c r="BA14" s="626">
        <v>0</v>
      </c>
      <c r="BB14" s="626">
        <v>0</v>
      </c>
      <c r="BC14" s="626">
        <v>0</v>
      </c>
      <c r="BD14" s="626">
        <v>0</v>
      </c>
      <c r="BE14" s="626">
        <v>0</v>
      </c>
      <c r="BF14" s="626">
        <v>0</v>
      </c>
      <c r="BG14" s="626">
        <v>0</v>
      </c>
      <c r="BH14" s="626">
        <v>0</v>
      </c>
      <c r="BI14" s="626">
        <v>0</v>
      </c>
      <c r="BJ14" s="626">
        <v>0</v>
      </c>
      <c r="BK14" s="626">
        <v>0</v>
      </c>
      <c r="BL14" s="626">
        <v>0</v>
      </c>
      <c r="BM14" s="626">
        <v>0</v>
      </c>
      <c r="BN14" s="626">
        <v>0</v>
      </c>
      <c r="BO14" s="626">
        <v>0</v>
      </c>
      <c r="BP14" s="626">
        <v>5.8501294367858119</v>
      </c>
      <c r="BQ14" s="626">
        <v>0</v>
      </c>
      <c r="BR14" s="626">
        <v>0</v>
      </c>
      <c r="BS14" s="626">
        <v>0</v>
      </c>
      <c r="BT14" s="626">
        <v>0</v>
      </c>
      <c r="BU14" s="626">
        <v>0</v>
      </c>
      <c r="BV14" s="626">
        <v>28.370164636125057</v>
      </c>
      <c r="BW14" s="626">
        <v>0</v>
      </c>
      <c r="BX14" s="626">
        <v>0</v>
      </c>
      <c r="BY14" s="626">
        <v>0</v>
      </c>
      <c r="BZ14" s="626">
        <v>0</v>
      </c>
      <c r="CA14" s="626">
        <v>0</v>
      </c>
      <c r="CB14" s="626">
        <v>0</v>
      </c>
      <c r="CC14" s="626">
        <v>0</v>
      </c>
      <c r="CD14" s="626">
        <v>0</v>
      </c>
      <c r="CE14" s="626">
        <v>0</v>
      </c>
      <c r="CF14" s="626">
        <v>0</v>
      </c>
      <c r="CG14" s="626">
        <v>0</v>
      </c>
      <c r="CH14" s="626">
        <v>0</v>
      </c>
      <c r="CI14" s="626">
        <v>0</v>
      </c>
      <c r="CJ14" s="626">
        <v>0</v>
      </c>
      <c r="CK14" s="626">
        <v>0</v>
      </c>
      <c r="CL14" s="626">
        <v>0</v>
      </c>
      <c r="CM14" s="626">
        <v>0</v>
      </c>
      <c r="CN14" s="626">
        <v>0</v>
      </c>
      <c r="CO14" s="626">
        <v>0</v>
      </c>
      <c r="CP14" s="626">
        <v>65.965262367560356</v>
      </c>
      <c r="CQ14" s="626">
        <v>179.60266852258712</v>
      </c>
      <c r="CR14" s="626">
        <v>14.379351725895541</v>
      </c>
      <c r="CS14" s="626">
        <v>0</v>
      </c>
      <c r="CT14" s="626">
        <v>9.8587708425943461</v>
      </c>
      <c r="CU14" s="626">
        <v>1.7887432042238016</v>
      </c>
      <c r="CV14" s="626">
        <v>0</v>
      </c>
      <c r="CW14" s="626">
        <v>0</v>
      </c>
      <c r="CX14" s="626">
        <v>0</v>
      </c>
      <c r="CY14" s="626">
        <v>0</v>
      </c>
      <c r="CZ14" s="626">
        <v>0</v>
      </c>
      <c r="DA14" s="626">
        <v>0</v>
      </c>
      <c r="DB14" s="626">
        <v>0</v>
      </c>
      <c r="DC14" s="626">
        <v>0</v>
      </c>
      <c r="DD14" s="626">
        <v>60.176344447192051</v>
      </c>
      <c r="DE14" s="626">
        <v>0</v>
      </c>
      <c r="DF14" s="626">
        <v>0</v>
      </c>
      <c r="DG14" s="642">
        <v>0</v>
      </c>
      <c r="DH14" s="662">
        <v>3802.7570422383442</v>
      </c>
      <c r="DI14" s="648">
        <v>3.8497403290882963</v>
      </c>
      <c r="DJ14" s="626">
        <v>1105.9580658925574</v>
      </c>
      <c r="DK14" s="626">
        <v>0</v>
      </c>
      <c r="DL14" s="626">
        <v>0</v>
      </c>
      <c r="DM14" s="626">
        <v>0</v>
      </c>
      <c r="DN14" s="626">
        <v>0</v>
      </c>
      <c r="DO14" s="626">
        <v>27.285335059643355</v>
      </c>
      <c r="DP14" s="642">
        <v>0</v>
      </c>
      <c r="DQ14" s="664">
        <v>1137.093141281289</v>
      </c>
      <c r="DR14" s="662">
        <v>4939.850183519633</v>
      </c>
      <c r="DS14" s="648">
        <v>14.819690044264664</v>
      </c>
      <c r="DT14" s="626">
        <v>824.0425952534556</v>
      </c>
      <c r="DU14" s="642">
        <v>838.86228529772029</v>
      </c>
      <c r="DV14" s="669">
        <v>-661.83301883065894</v>
      </c>
      <c r="DW14" s="626">
        <v>-4144.2105752410562</v>
      </c>
      <c r="DX14" s="627">
        <v>-4806.0435940717152</v>
      </c>
      <c r="DY14" s="653">
        <v>972.66887474563828</v>
      </c>
    </row>
    <row r="15" spans="1:138" s="357" customFormat="1" ht="9.9499999999999993" customHeight="1">
      <c r="A15" s="356"/>
      <c r="B15" s="624" t="s">
        <v>1316</v>
      </c>
      <c r="C15" s="625" t="s">
        <v>284</v>
      </c>
      <c r="D15" s="626">
        <v>0</v>
      </c>
      <c r="E15" s="626">
        <v>0</v>
      </c>
      <c r="F15" s="626">
        <v>0</v>
      </c>
      <c r="G15" s="626">
        <v>0</v>
      </c>
      <c r="H15" s="626">
        <v>0</v>
      </c>
      <c r="I15" s="626">
        <v>0</v>
      </c>
      <c r="J15" s="626">
        <v>0</v>
      </c>
      <c r="K15" s="626">
        <v>0</v>
      </c>
      <c r="L15" s="626">
        <v>0</v>
      </c>
      <c r="M15" s="626">
        <v>0</v>
      </c>
      <c r="N15" s="626">
        <v>0</v>
      </c>
      <c r="O15" s="626">
        <v>0</v>
      </c>
      <c r="P15" s="626">
        <v>0</v>
      </c>
      <c r="Q15" s="626">
        <v>0</v>
      </c>
      <c r="R15" s="626">
        <v>0</v>
      </c>
      <c r="S15" s="626">
        <v>0</v>
      </c>
      <c r="T15" s="626">
        <v>0</v>
      </c>
      <c r="U15" s="626">
        <v>0</v>
      </c>
      <c r="V15" s="626">
        <v>0</v>
      </c>
      <c r="W15" s="626">
        <v>0</v>
      </c>
      <c r="X15" s="626">
        <v>0</v>
      </c>
      <c r="Y15" s="626">
        <v>0</v>
      </c>
      <c r="Z15" s="626">
        <v>0</v>
      </c>
      <c r="AA15" s="626">
        <v>0</v>
      </c>
      <c r="AB15" s="626">
        <v>0</v>
      </c>
      <c r="AC15" s="626">
        <v>0</v>
      </c>
      <c r="AD15" s="626">
        <v>0</v>
      </c>
      <c r="AE15" s="626">
        <v>0</v>
      </c>
      <c r="AF15" s="626">
        <v>0</v>
      </c>
      <c r="AG15" s="626">
        <v>0</v>
      </c>
      <c r="AH15" s="626">
        <v>0</v>
      </c>
      <c r="AI15" s="626">
        <v>0</v>
      </c>
      <c r="AJ15" s="626">
        <v>0</v>
      </c>
      <c r="AK15" s="626">
        <v>0</v>
      </c>
      <c r="AL15" s="626">
        <v>0</v>
      </c>
      <c r="AM15" s="626">
        <v>0</v>
      </c>
      <c r="AN15" s="626">
        <v>0</v>
      </c>
      <c r="AO15" s="626">
        <v>0</v>
      </c>
      <c r="AP15" s="626">
        <v>0</v>
      </c>
      <c r="AQ15" s="626">
        <v>0</v>
      </c>
      <c r="AR15" s="626">
        <v>0</v>
      </c>
      <c r="AS15" s="626">
        <v>0</v>
      </c>
      <c r="AT15" s="626">
        <v>0</v>
      </c>
      <c r="AU15" s="626">
        <v>0</v>
      </c>
      <c r="AV15" s="626">
        <v>0</v>
      </c>
      <c r="AW15" s="626">
        <v>0</v>
      </c>
      <c r="AX15" s="626">
        <v>0</v>
      </c>
      <c r="AY15" s="626">
        <v>0</v>
      </c>
      <c r="AZ15" s="626">
        <v>0</v>
      </c>
      <c r="BA15" s="626">
        <v>0</v>
      </c>
      <c r="BB15" s="626">
        <v>0</v>
      </c>
      <c r="BC15" s="626">
        <v>0</v>
      </c>
      <c r="BD15" s="626">
        <v>0</v>
      </c>
      <c r="BE15" s="626">
        <v>0</v>
      </c>
      <c r="BF15" s="626">
        <v>0</v>
      </c>
      <c r="BG15" s="626">
        <v>0</v>
      </c>
      <c r="BH15" s="626">
        <v>0</v>
      </c>
      <c r="BI15" s="626">
        <v>0</v>
      </c>
      <c r="BJ15" s="626">
        <v>0</v>
      </c>
      <c r="BK15" s="626">
        <v>0</v>
      </c>
      <c r="BL15" s="626">
        <v>0</v>
      </c>
      <c r="BM15" s="626">
        <v>0</v>
      </c>
      <c r="BN15" s="626">
        <v>0</v>
      </c>
      <c r="BO15" s="626">
        <v>0</v>
      </c>
      <c r="BP15" s="626">
        <v>0</v>
      </c>
      <c r="BQ15" s="626">
        <v>0</v>
      </c>
      <c r="BR15" s="626">
        <v>0</v>
      </c>
      <c r="BS15" s="626">
        <v>0</v>
      </c>
      <c r="BT15" s="626">
        <v>0</v>
      </c>
      <c r="BU15" s="626">
        <v>0</v>
      </c>
      <c r="BV15" s="626">
        <v>0</v>
      </c>
      <c r="BW15" s="626">
        <v>0</v>
      </c>
      <c r="BX15" s="626">
        <v>0</v>
      </c>
      <c r="BY15" s="626">
        <v>0</v>
      </c>
      <c r="BZ15" s="626">
        <v>0</v>
      </c>
      <c r="CA15" s="626">
        <v>0</v>
      </c>
      <c r="CB15" s="626">
        <v>0</v>
      </c>
      <c r="CC15" s="626">
        <v>0</v>
      </c>
      <c r="CD15" s="626">
        <v>0</v>
      </c>
      <c r="CE15" s="626">
        <v>0</v>
      </c>
      <c r="CF15" s="626">
        <v>0</v>
      </c>
      <c r="CG15" s="626">
        <v>0</v>
      </c>
      <c r="CH15" s="626">
        <v>0</v>
      </c>
      <c r="CI15" s="626">
        <v>0</v>
      </c>
      <c r="CJ15" s="626">
        <v>0</v>
      </c>
      <c r="CK15" s="626">
        <v>0</v>
      </c>
      <c r="CL15" s="626">
        <v>0</v>
      </c>
      <c r="CM15" s="626">
        <v>0</v>
      </c>
      <c r="CN15" s="626">
        <v>0</v>
      </c>
      <c r="CO15" s="626">
        <v>0</v>
      </c>
      <c r="CP15" s="626">
        <v>0</v>
      </c>
      <c r="CQ15" s="626">
        <v>0</v>
      </c>
      <c r="CR15" s="626">
        <v>0</v>
      </c>
      <c r="CS15" s="626">
        <v>0</v>
      </c>
      <c r="CT15" s="626">
        <v>0</v>
      </c>
      <c r="CU15" s="626">
        <v>0</v>
      </c>
      <c r="CV15" s="626">
        <v>0</v>
      </c>
      <c r="CW15" s="626">
        <v>0</v>
      </c>
      <c r="CX15" s="626">
        <v>0</v>
      </c>
      <c r="CY15" s="626">
        <v>0</v>
      </c>
      <c r="CZ15" s="626">
        <v>0</v>
      </c>
      <c r="DA15" s="626">
        <v>0</v>
      </c>
      <c r="DB15" s="626">
        <v>0</v>
      </c>
      <c r="DC15" s="626">
        <v>0</v>
      </c>
      <c r="DD15" s="626">
        <v>0</v>
      </c>
      <c r="DE15" s="626">
        <v>0</v>
      </c>
      <c r="DF15" s="626">
        <v>0</v>
      </c>
      <c r="DG15" s="642">
        <v>0</v>
      </c>
      <c r="DH15" s="662">
        <v>0</v>
      </c>
      <c r="DI15" s="648">
        <v>0</v>
      </c>
      <c r="DJ15" s="626">
        <v>20204.662033435929</v>
      </c>
      <c r="DK15" s="626">
        <v>0</v>
      </c>
      <c r="DL15" s="626">
        <v>0</v>
      </c>
      <c r="DM15" s="626">
        <v>0</v>
      </c>
      <c r="DN15" s="626">
        <v>0</v>
      </c>
      <c r="DO15" s="626">
        <v>633.96485202824977</v>
      </c>
      <c r="DP15" s="642">
        <v>0</v>
      </c>
      <c r="DQ15" s="664">
        <v>20838.626885464178</v>
      </c>
      <c r="DR15" s="662">
        <v>20838.626885464178</v>
      </c>
      <c r="DS15" s="648">
        <v>0</v>
      </c>
      <c r="DT15" s="626">
        <v>0</v>
      </c>
      <c r="DU15" s="642">
        <v>0</v>
      </c>
      <c r="DV15" s="669">
        <v>-4972.6745344064539</v>
      </c>
      <c r="DW15" s="626">
        <v>-15865.952351057724</v>
      </c>
      <c r="DX15" s="627">
        <v>-20838.626885464178</v>
      </c>
      <c r="DY15" s="653">
        <v>0</v>
      </c>
    </row>
    <row r="16" spans="1:138" s="357" customFormat="1" ht="9.9499999999999993" customHeight="1">
      <c r="A16" s="356"/>
      <c r="B16" s="624" t="s">
        <v>1311</v>
      </c>
      <c r="C16" s="625" t="s">
        <v>1310</v>
      </c>
      <c r="D16" s="626">
        <v>5.1922447273599834</v>
      </c>
      <c r="E16" s="626">
        <v>0.16554400825819124</v>
      </c>
      <c r="F16" s="626">
        <v>9.9921671459908407E-3</v>
      </c>
      <c r="G16" s="626">
        <v>11.12551427170021</v>
      </c>
      <c r="H16" s="626">
        <v>63.126125424432828</v>
      </c>
      <c r="I16" s="626">
        <v>0</v>
      </c>
      <c r="J16" s="626">
        <v>0</v>
      </c>
      <c r="K16" s="626">
        <v>0.11869233317343489</v>
      </c>
      <c r="L16" s="626">
        <v>0.71290074195262554</v>
      </c>
      <c r="M16" s="626">
        <v>0</v>
      </c>
      <c r="N16" s="626">
        <v>0</v>
      </c>
      <c r="O16" s="626">
        <v>4376.0832339723784</v>
      </c>
      <c r="P16" s="626">
        <v>3171.0247656066326</v>
      </c>
      <c r="Q16" s="626">
        <v>5.2652670088753606</v>
      </c>
      <c r="R16" s="626">
        <v>133.92948383748157</v>
      </c>
      <c r="S16" s="626">
        <v>0.83840098406872154</v>
      </c>
      <c r="T16" s="626">
        <v>151.21831837410261</v>
      </c>
      <c r="U16" s="626">
        <v>12.006099913987638</v>
      </c>
      <c r="V16" s="626">
        <v>0</v>
      </c>
      <c r="W16" s="626">
        <v>0</v>
      </c>
      <c r="X16" s="626">
        <v>0</v>
      </c>
      <c r="Y16" s="626">
        <v>0</v>
      </c>
      <c r="Z16" s="626">
        <v>0</v>
      </c>
      <c r="AA16" s="626">
        <v>0.2142924744529025</v>
      </c>
      <c r="AB16" s="626">
        <v>0</v>
      </c>
      <c r="AC16" s="626">
        <v>7.1463899432114245E-2</v>
      </c>
      <c r="AD16" s="626">
        <v>0</v>
      </c>
      <c r="AE16" s="626">
        <v>0</v>
      </c>
      <c r="AF16" s="626">
        <v>75.687148693732027</v>
      </c>
      <c r="AG16" s="626">
        <v>361.85457716348452</v>
      </c>
      <c r="AH16" s="626">
        <v>47.361599833730565</v>
      </c>
      <c r="AI16" s="626">
        <v>1.0035514010898732</v>
      </c>
      <c r="AJ16" s="626">
        <v>0.13595406333167814</v>
      </c>
      <c r="AK16" s="626">
        <v>0</v>
      </c>
      <c r="AL16" s="626">
        <v>15.832845666660482</v>
      </c>
      <c r="AM16" s="626">
        <v>0</v>
      </c>
      <c r="AN16" s="626">
        <v>0</v>
      </c>
      <c r="AO16" s="626">
        <v>0</v>
      </c>
      <c r="AP16" s="626">
        <v>0.183697795330999</v>
      </c>
      <c r="AQ16" s="626">
        <v>0</v>
      </c>
      <c r="AR16" s="626">
        <v>0</v>
      </c>
      <c r="AS16" s="626">
        <v>17.408901600058236</v>
      </c>
      <c r="AT16" s="626">
        <v>1.1166247503976354</v>
      </c>
      <c r="AU16" s="626">
        <v>19.446039259292142</v>
      </c>
      <c r="AV16" s="626">
        <v>2.2634668361518115</v>
      </c>
      <c r="AW16" s="626">
        <v>17.578164249352213</v>
      </c>
      <c r="AX16" s="626">
        <v>9.8632758761428967</v>
      </c>
      <c r="AY16" s="626">
        <v>29.105397007515943</v>
      </c>
      <c r="AZ16" s="626">
        <v>8.7566715854830619</v>
      </c>
      <c r="BA16" s="626">
        <v>0</v>
      </c>
      <c r="BB16" s="626">
        <v>16.887409848016336</v>
      </c>
      <c r="BC16" s="626">
        <v>0</v>
      </c>
      <c r="BD16" s="626">
        <v>7.2645076141490597</v>
      </c>
      <c r="BE16" s="626">
        <v>1.490482737935187</v>
      </c>
      <c r="BF16" s="626">
        <v>0</v>
      </c>
      <c r="BG16" s="626">
        <v>0</v>
      </c>
      <c r="BH16" s="626">
        <v>0.24555386853520053</v>
      </c>
      <c r="BI16" s="626">
        <v>506.96601011141883</v>
      </c>
      <c r="BJ16" s="626">
        <v>60.931585791610033</v>
      </c>
      <c r="BK16" s="626">
        <v>9.4163649712350299</v>
      </c>
      <c r="BL16" s="626">
        <v>181.23183824488237</v>
      </c>
      <c r="BM16" s="626">
        <v>0.26644580389676248</v>
      </c>
      <c r="BN16" s="626">
        <v>70.912987011227273</v>
      </c>
      <c r="BO16" s="626">
        <v>174.42933820827312</v>
      </c>
      <c r="BP16" s="626">
        <v>5.6829828814490746</v>
      </c>
      <c r="BQ16" s="626">
        <v>2.042673571298161</v>
      </c>
      <c r="BR16" s="626">
        <v>0</v>
      </c>
      <c r="BS16" s="626">
        <v>0</v>
      </c>
      <c r="BT16" s="626">
        <v>3.6306279186445916</v>
      </c>
      <c r="BU16" s="626">
        <v>1.0968461740817232</v>
      </c>
      <c r="BV16" s="626">
        <v>161.27544040896314</v>
      </c>
      <c r="BW16" s="626">
        <v>1.6778127997523236</v>
      </c>
      <c r="BX16" s="626">
        <v>0</v>
      </c>
      <c r="BY16" s="626">
        <v>0</v>
      </c>
      <c r="BZ16" s="626">
        <v>0</v>
      </c>
      <c r="CA16" s="626">
        <v>20.808957268695121</v>
      </c>
      <c r="CB16" s="626">
        <v>3.8221201684562192</v>
      </c>
      <c r="CC16" s="626">
        <v>1.0741513978336632</v>
      </c>
      <c r="CD16" s="626">
        <v>0.45927962896346325</v>
      </c>
      <c r="CE16" s="626">
        <v>0</v>
      </c>
      <c r="CF16" s="626">
        <v>0.35486180993575533</v>
      </c>
      <c r="CG16" s="626">
        <v>1.7391936866225897</v>
      </c>
      <c r="CH16" s="626">
        <v>116.11029725088957</v>
      </c>
      <c r="CI16" s="626">
        <v>0.12800670312412482</v>
      </c>
      <c r="CJ16" s="626">
        <v>0.44819884289095968</v>
      </c>
      <c r="CK16" s="626">
        <v>0</v>
      </c>
      <c r="CL16" s="626">
        <v>9.9614747410216538</v>
      </c>
      <c r="CM16" s="626">
        <v>0</v>
      </c>
      <c r="CN16" s="626">
        <v>0.40059463040096727</v>
      </c>
      <c r="CO16" s="626">
        <v>14.745340173833236</v>
      </c>
      <c r="CP16" s="626">
        <v>0.89545605023837593</v>
      </c>
      <c r="CQ16" s="626">
        <v>0</v>
      </c>
      <c r="CR16" s="626">
        <v>21.128843352336308</v>
      </c>
      <c r="CS16" s="626">
        <v>37.558702042360792</v>
      </c>
      <c r="CT16" s="626">
        <v>12.939636730905077</v>
      </c>
      <c r="CU16" s="626">
        <v>5.3662296126714049</v>
      </c>
      <c r="CV16" s="626">
        <v>2.7537583032280617</v>
      </c>
      <c r="CW16" s="626">
        <v>5.836969207916483</v>
      </c>
      <c r="CX16" s="626">
        <v>0</v>
      </c>
      <c r="CY16" s="626">
        <v>0.77366601798975909</v>
      </c>
      <c r="CZ16" s="626">
        <v>67.336802391797406</v>
      </c>
      <c r="DA16" s="626">
        <v>20.912555282709423</v>
      </c>
      <c r="DB16" s="626">
        <v>0</v>
      </c>
      <c r="DC16" s="626">
        <v>6.8359121338267252</v>
      </c>
      <c r="DD16" s="626">
        <v>107.5652156993558</v>
      </c>
      <c r="DE16" s="626">
        <v>21.671443827215334</v>
      </c>
      <c r="DF16" s="626">
        <v>79.907998342040472</v>
      </c>
      <c r="DG16" s="642">
        <v>5.6893829381841146</v>
      </c>
      <c r="DH16" s="662">
        <v>10311.374211727998</v>
      </c>
      <c r="DI16" s="648">
        <v>246.2454875869918</v>
      </c>
      <c r="DJ16" s="626">
        <v>494.90163402350311</v>
      </c>
      <c r="DK16" s="626">
        <v>0</v>
      </c>
      <c r="DL16" s="626">
        <v>0</v>
      </c>
      <c r="DM16" s="626">
        <v>1.8424333281716516</v>
      </c>
      <c r="DN16" s="626">
        <v>107.43623136919946</v>
      </c>
      <c r="DO16" s="626">
        <v>-75.301427483038097</v>
      </c>
      <c r="DP16" s="642">
        <v>0</v>
      </c>
      <c r="DQ16" s="664">
        <v>775.12435882482794</v>
      </c>
      <c r="DR16" s="662">
        <v>11086.498570552825</v>
      </c>
      <c r="DS16" s="648">
        <v>2250.7239209223976</v>
      </c>
      <c r="DT16" s="626">
        <v>16488.367427823294</v>
      </c>
      <c r="DU16" s="642">
        <v>18739.091348745693</v>
      </c>
      <c r="DV16" s="669">
        <v>-3770.2426378741002</v>
      </c>
      <c r="DW16" s="626">
        <v>-5217.1283067675377</v>
      </c>
      <c r="DX16" s="627">
        <v>-8987.3709446416378</v>
      </c>
      <c r="DY16" s="653">
        <v>20838.218974656877</v>
      </c>
    </row>
    <row r="17" spans="1:129" s="357" customFormat="1" ht="9.9499999999999993" customHeight="1">
      <c r="A17" s="356"/>
      <c r="B17" s="624" t="s">
        <v>1293</v>
      </c>
      <c r="C17" s="625" t="s">
        <v>1292</v>
      </c>
      <c r="D17" s="626">
        <v>272.88130622680802</v>
      </c>
      <c r="E17" s="626">
        <v>5.2974082642621196</v>
      </c>
      <c r="F17" s="626">
        <v>0.46463577228857411</v>
      </c>
      <c r="G17" s="626">
        <v>0.6544420159823654</v>
      </c>
      <c r="H17" s="626">
        <v>27.698197890312361</v>
      </c>
      <c r="I17" s="626">
        <v>0</v>
      </c>
      <c r="J17" s="626">
        <v>7.9553667934506418</v>
      </c>
      <c r="K17" s="626">
        <v>89.55336537935662</v>
      </c>
      <c r="L17" s="626">
        <v>2.409914464644201</v>
      </c>
      <c r="M17" s="626">
        <v>2.3592594067980477E-2</v>
      </c>
      <c r="N17" s="626">
        <v>0</v>
      </c>
      <c r="O17" s="626">
        <v>46.446827150109989</v>
      </c>
      <c r="P17" s="626">
        <v>181.52556797748167</v>
      </c>
      <c r="Q17" s="626">
        <v>31.591602053252156</v>
      </c>
      <c r="R17" s="626">
        <v>27.231186611457247</v>
      </c>
      <c r="S17" s="626">
        <v>0.86763538949079388</v>
      </c>
      <c r="T17" s="626">
        <v>12.628112030186134</v>
      </c>
      <c r="U17" s="626">
        <v>8.2327542267343805</v>
      </c>
      <c r="V17" s="626">
        <v>0</v>
      </c>
      <c r="W17" s="626">
        <v>1.0236301964518737</v>
      </c>
      <c r="X17" s="626">
        <v>0</v>
      </c>
      <c r="Y17" s="626">
        <v>0</v>
      </c>
      <c r="Z17" s="626">
        <v>0</v>
      </c>
      <c r="AA17" s="626">
        <v>1.6917826930492302E-2</v>
      </c>
      <c r="AB17" s="626">
        <v>4.7734206437729636</v>
      </c>
      <c r="AC17" s="626">
        <v>0.99352250430012468</v>
      </c>
      <c r="AD17" s="626">
        <v>0</v>
      </c>
      <c r="AE17" s="626">
        <v>0.36784678641629881</v>
      </c>
      <c r="AF17" s="626">
        <v>41.267076182646072</v>
      </c>
      <c r="AG17" s="626">
        <v>46.216412032157614</v>
      </c>
      <c r="AH17" s="626">
        <v>2.0011943591717141</v>
      </c>
      <c r="AI17" s="626">
        <v>2.2301142246441628</v>
      </c>
      <c r="AJ17" s="626">
        <v>8.2931978632323666</v>
      </c>
      <c r="AK17" s="626">
        <v>0.76894636755620449</v>
      </c>
      <c r="AL17" s="626">
        <v>14.353140464168849</v>
      </c>
      <c r="AM17" s="626">
        <v>0</v>
      </c>
      <c r="AN17" s="626">
        <v>0</v>
      </c>
      <c r="AO17" s="626">
        <v>0</v>
      </c>
      <c r="AP17" s="626">
        <v>10.287076538535944</v>
      </c>
      <c r="AQ17" s="626">
        <v>10.610847094581333</v>
      </c>
      <c r="AR17" s="626">
        <v>0.12188259286192372</v>
      </c>
      <c r="AS17" s="626">
        <v>11.041757033370271</v>
      </c>
      <c r="AT17" s="626">
        <v>8.1354088957542015</v>
      </c>
      <c r="AU17" s="626">
        <v>59.300792988732468</v>
      </c>
      <c r="AV17" s="626">
        <v>42.473289454848697</v>
      </c>
      <c r="AW17" s="626">
        <v>109.29032555032026</v>
      </c>
      <c r="AX17" s="626">
        <v>17.178538817615543</v>
      </c>
      <c r="AY17" s="626">
        <v>36.764712009493827</v>
      </c>
      <c r="AZ17" s="626">
        <v>180.30782855562845</v>
      </c>
      <c r="BA17" s="626">
        <v>70.354232834211047</v>
      </c>
      <c r="BB17" s="626">
        <v>33.11954326068836</v>
      </c>
      <c r="BC17" s="626">
        <v>14.554442053821832</v>
      </c>
      <c r="BD17" s="626">
        <v>15.717261826894994</v>
      </c>
      <c r="BE17" s="626">
        <v>30.690394558392715</v>
      </c>
      <c r="BF17" s="626">
        <v>21.686552381551234</v>
      </c>
      <c r="BG17" s="626">
        <v>0</v>
      </c>
      <c r="BH17" s="626">
        <v>3.3810878821385306</v>
      </c>
      <c r="BI17" s="626">
        <v>313.49292369382977</v>
      </c>
      <c r="BJ17" s="626">
        <v>23.253043340967782</v>
      </c>
      <c r="BK17" s="626">
        <v>8.7516803850302054</v>
      </c>
      <c r="BL17" s="626">
        <v>277.47108568165942</v>
      </c>
      <c r="BM17" s="626">
        <v>14.654519214321938</v>
      </c>
      <c r="BN17" s="626">
        <v>520.58475170595079</v>
      </c>
      <c r="BO17" s="626">
        <v>109.22798702705565</v>
      </c>
      <c r="BP17" s="626">
        <v>59.002734033868336</v>
      </c>
      <c r="BQ17" s="626">
        <v>77.825863066459931</v>
      </c>
      <c r="BR17" s="626">
        <v>5.27339278101147</v>
      </c>
      <c r="BS17" s="626">
        <v>0</v>
      </c>
      <c r="BT17" s="626">
        <v>26.252232642507042</v>
      </c>
      <c r="BU17" s="626">
        <v>45.440770069099962</v>
      </c>
      <c r="BV17" s="626">
        <v>2167.6339304412309</v>
      </c>
      <c r="BW17" s="626">
        <v>333.04584075083619</v>
      </c>
      <c r="BX17" s="626">
        <v>8.941802957750113</v>
      </c>
      <c r="BY17" s="626">
        <v>1.3997788497153798</v>
      </c>
      <c r="BZ17" s="626">
        <v>0</v>
      </c>
      <c r="CA17" s="626">
        <v>53.907768494740381</v>
      </c>
      <c r="CB17" s="626">
        <v>76.574200616312538</v>
      </c>
      <c r="CC17" s="626">
        <v>37.380468644611483</v>
      </c>
      <c r="CD17" s="626">
        <v>0.39481933016157367</v>
      </c>
      <c r="CE17" s="626">
        <v>0</v>
      </c>
      <c r="CF17" s="626">
        <v>0.17743090496787767</v>
      </c>
      <c r="CG17" s="626">
        <v>5.8262988501856761</v>
      </c>
      <c r="CH17" s="626">
        <v>217.05842510131936</v>
      </c>
      <c r="CI17" s="626">
        <v>5.888308343709741</v>
      </c>
      <c r="CJ17" s="626">
        <v>28.087127487833474</v>
      </c>
      <c r="CK17" s="626">
        <v>0</v>
      </c>
      <c r="CL17" s="626">
        <v>24.737662273537108</v>
      </c>
      <c r="CM17" s="626">
        <v>8.5518341688303341</v>
      </c>
      <c r="CN17" s="626">
        <v>4.0059463040096732</v>
      </c>
      <c r="CO17" s="626">
        <v>600.43025187848946</v>
      </c>
      <c r="CP17" s="626">
        <v>20.595489155482646</v>
      </c>
      <c r="CQ17" s="626">
        <v>32.383995755360587</v>
      </c>
      <c r="CR17" s="626">
        <v>765.6271153645198</v>
      </c>
      <c r="CS17" s="626">
        <v>68.857620410994784</v>
      </c>
      <c r="CT17" s="626">
        <v>919.33038107192283</v>
      </c>
      <c r="CU17" s="626">
        <v>212.86044130263241</v>
      </c>
      <c r="CV17" s="626">
        <v>559.98485025055356</v>
      </c>
      <c r="CW17" s="626">
        <v>127.68370142317306</v>
      </c>
      <c r="CX17" s="626">
        <v>5.0384200105151447</v>
      </c>
      <c r="CY17" s="626">
        <v>52.029039709811293</v>
      </c>
      <c r="CZ17" s="626">
        <v>345.87759752539483</v>
      </c>
      <c r="DA17" s="626">
        <v>324.06828368753361</v>
      </c>
      <c r="DB17" s="626">
        <v>114.50875634634589</v>
      </c>
      <c r="DC17" s="626">
        <v>222.89956350656428</v>
      </c>
      <c r="DD17" s="626">
        <v>199.33414098132369</v>
      </c>
      <c r="DE17" s="626">
        <v>247.99027197733909</v>
      </c>
      <c r="DF17" s="626">
        <v>13.430864128111322</v>
      </c>
      <c r="DG17" s="642">
        <v>14.892796514658418</v>
      </c>
      <c r="DH17" s="662">
        <v>10815.449516783019</v>
      </c>
      <c r="DI17" s="648">
        <v>143.92526538477847</v>
      </c>
      <c r="DJ17" s="626">
        <v>26518.767627308342</v>
      </c>
      <c r="DK17" s="626">
        <v>0</v>
      </c>
      <c r="DL17" s="626">
        <v>0</v>
      </c>
      <c r="DM17" s="626">
        <v>0.92121666408582581</v>
      </c>
      <c r="DN17" s="626">
        <v>601.26827369013995</v>
      </c>
      <c r="DO17" s="626">
        <v>448.75992410944161</v>
      </c>
      <c r="DP17" s="642">
        <v>0</v>
      </c>
      <c r="DQ17" s="664">
        <v>27713.642307156792</v>
      </c>
      <c r="DR17" s="662">
        <v>38529.091823939809</v>
      </c>
      <c r="DS17" s="648">
        <v>93.979636164889584</v>
      </c>
      <c r="DT17" s="626">
        <v>7581.4254201702925</v>
      </c>
      <c r="DU17" s="642">
        <v>7675.4050563351821</v>
      </c>
      <c r="DV17" s="669">
        <v>-5647.0427619416268</v>
      </c>
      <c r="DW17" s="626">
        <v>-27761.065594075339</v>
      </c>
      <c r="DX17" s="627">
        <v>-33408.108356016965</v>
      </c>
      <c r="DY17" s="653">
        <v>12796.388524258029</v>
      </c>
    </row>
    <row r="18" spans="1:129" s="357" customFormat="1" ht="9.9499999999999993" customHeight="1">
      <c r="A18" s="356"/>
      <c r="B18" s="624" t="s">
        <v>1278</v>
      </c>
      <c r="C18" s="625" t="s">
        <v>1277</v>
      </c>
      <c r="D18" s="626">
        <v>4.0384125657244319</v>
      </c>
      <c r="E18" s="626">
        <v>29.46683346995804</v>
      </c>
      <c r="F18" s="626">
        <v>9.9921671459908407E-3</v>
      </c>
      <c r="G18" s="626">
        <v>35.994310879030095</v>
      </c>
      <c r="H18" s="626">
        <v>6.9424423652720906</v>
      </c>
      <c r="I18" s="626">
        <v>0</v>
      </c>
      <c r="J18" s="626">
        <v>1.5298782295097388</v>
      </c>
      <c r="K18" s="626">
        <v>37.625469615978858</v>
      </c>
      <c r="L18" s="626">
        <v>0.36032483153040307</v>
      </c>
      <c r="M18" s="626">
        <v>3.7276298627409159</v>
      </c>
      <c r="N18" s="626">
        <v>0</v>
      </c>
      <c r="O18" s="626">
        <v>3.9605821600868985</v>
      </c>
      <c r="P18" s="626">
        <v>2.8363369996481511</v>
      </c>
      <c r="Q18" s="626">
        <v>3118.3823927458407</v>
      </c>
      <c r="R18" s="626">
        <v>1512.7866121949805</v>
      </c>
      <c r="S18" s="626">
        <v>11.636337443892778</v>
      </c>
      <c r="T18" s="626">
        <v>36.608232138034332</v>
      </c>
      <c r="U18" s="626">
        <v>1.0290942783417976</v>
      </c>
      <c r="V18" s="626">
        <v>0</v>
      </c>
      <c r="W18" s="626">
        <v>0</v>
      </c>
      <c r="X18" s="626">
        <v>0</v>
      </c>
      <c r="Y18" s="626">
        <v>0</v>
      </c>
      <c r="Z18" s="626">
        <v>0</v>
      </c>
      <c r="AA18" s="626">
        <v>0</v>
      </c>
      <c r="AB18" s="626">
        <v>4.3003789583540217E-2</v>
      </c>
      <c r="AC18" s="626">
        <v>0.40961015528163036</v>
      </c>
      <c r="AD18" s="626">
        <v>0</v>
      </c>
      <c r="AE18" s="626">
        <v>0</v>
      </c>
      <c r="AF18" s="626">
        <v>18.320361175255428</v>
      </c>
      <c r="AG18" s="626">
        <v>0.8541020704094836</v>
      </c>
      <c r="AH18" s="626">
        <v>0.66706478639057143</v>
      </c>
      <c r="AI18" s="626">
        <v>3.5124299038145566</v>
      </c>
      <c r="AJ18" s="626">
        <v>0.54381625332671257</v>
      </c>
      <c r="AK18" s="626">
        <v>3.5563769499474458</v>
      </c>
      <c r="AL18" s="626">
        <v>12.281553180680561</v>
      </c>
      <c r="AM18" s="626">
        <v>0</v>
      </c>
      <c r="AN18" s="626">
        <v>0</v>
      </c>
      <c r="AO18" s="626">
        <v>0</v>
      </c>
      <c r="AP18" s="626">
        <v>2.939164725295984</v>
      </c>
      <c r="AQ18" s="626">
        <v>0.25880114864832521</v>
      </c>
      <c r="AR18" s="626">
        <v>0</v>
      </c>
      <c r="AS18" s="626">
        <v>48.116269700160956</v>
      </c>
      <c r="AT18" s="626">
        <v>8.4012719315631621</v>
      </c>
      <c r="AU18" s="626">
        <v>40.817428940296381</v>
      </c>
      <c r="AV18" s="626">
        <v>10.784753748723338</v>
      </c>
      <c r="AW18" s="626">
        <v>29.424318417393923</v>
      </c>
      <c r="AX18" s="626">
        <v>21.206043133707222</v>
      </c>
      <c r="AY18" s="626">
        <v>1.0212420002637175</v>
      </c>
      <c r="AZ18" s="626">
        <v>8.7566715854830619</v>
      </c>
      <c r="BA18" s="626">
        <v>7.0522142697777186</v>
      </c>
      <c r="BB18" s="626">
        <v>2.7147166607121607</v>
      </c>
      <c r="BC18" s="626">
        <v>1.4554442053821832</v>
      </c>
      <c r="BD18" s="626">
        <v>5.8872217839572309</v>
      </c>
      <c r="BE18" s="626">
        <v>1.490482737935187</v>
      </c>
      <c r="BF18" s="626">
        <v>0.73100738364779438</v>
      </c>
      <c r="BG18" s="626">
        <v>0</v>
      </c>
      <c r="BH18" s="626">
        <v>2.1910960576987124</v>
      </c>
      <c r="BI18" s="626">
        <v>193.75026848982054</v>
      </c>
      <c r="BJ18" s="626">
        <v>75.35708490128448</v>
      </c>
      <c r="BK18" s="626">
        <v>33.788133132078634</v>
      </c>
      <c r="BL18" s="626">
        <v>807.83127898516705</v>
      </c>
      <c r="BM18" s="626">
        <v>0</v>
      </c>
      <c r="BN18" s="626">
        <v>11539.002959988675</v>
      </c>
      <c r="BO18" s="626">
        <v>965.65087955205058</v>
      </c>
      <c r="BP18" s="626">
        <v>87.417648441113698</v>
      </c>
      <c r="BQ18" s="626">
        <v>236.54159955632701</v>
      </c>
      <c r="BR18" s="626">
        <v>107.88482731152631</v>
      </c>
      <c r="BS18" s="626">
        <v>0</v>
      </c>
      <c r="BT18" s="626">
        <v>0</v>
      </c>
      <c r="BU18" s="626">
        <v>0</v>
      </c>
      <c r="BV18" s="626">
        <v>370.34566268238922</v>
      </c>
      <c r="BW18" s="626">
        <v>18.246214197306518</v>
      </c>
      <c r="BX18" s="626">
        <v>0</v>
      </c>
      <c r="BY18" s="626">
        <v>0</v>
      </c>
      <c r="BZ18" s="626">
        <v>0.55064685846580774</v>
      </c>
      <c r="CA18" s="626">
        <v>0.13965743133352429</v>
      </c>
      <c r="CB18" s="626">
        <v>0</v>
      </c>
      <c r="CC18" s="626">
        <v>0</v>
      </c>
      <c r="CD18" s="626">
        <v>3.2230149400944791E-2</v>
      </c>
      <c r="CE18" s="626">
        <v>0</v>
      </c>
      <c r="CF18" s="626">
        <v>0</v>
      </c>
      <c r="CG18" s="626">
        <v>3.1305486359206616</v>
      </c>
      <c r="CH18" s="626">
        <v>1473.922467507856</v>
      </c>
      <c r="CI18" s="626">
        <v>0.12800670312412482</v>
      </c>
      <c r="CJ18" s="626">
        <v>2.5397934430487714</v>
      </c>
      <c r="CK18" s="626">
        <v>0</v>
      </c>
      <c r="CL18" s="626">
        <v>0.3320491580340551</v>
      </c>
      <c r="CM18" s="626">
        <v>0.57012227792202219</v>
      </c>
      <c r="CN18" s="626">
        <v>0.40059463040096727</v>
      </c>
      <c r="CO18" s="626">
        <v>6.8811587477888434</v>
      </c>
      <c r="CP18" s="626">
        <v>4.4772802511918801</v>
      </c>
      <c r="CQ18" s="626">
        <v>4.5748819400430039</v>
      </c>
      <c r="CR18" s="626">
        <v>0.29345615767133759</v>
      </c>
      <c r="CS18" s="626">
        <v>7.452123421103332</v>
      </c>
      <c r="CT18" s="626">
        <v>5.5455585989593201</v>
      </c>
      <c r="CU18" s="626">
        <v>2.0442779476843449</v>
      </c>
      <c r="CV18" s="626">
        <v>3.0777298683137166</v>
      </c>
      <c r="CW18" s="626">
        <v>1.4592423019791207</v>
      </c>
      <c r="CX18" s="626">
        <v>0</v>
      </c>
      <c r="CY18" s="626">
        <v>2.1275815494718375</v>
      </c>
      <c r="CZ18" s="626">
        <v>42.986224405095761</v>
      </c>
      <c r="DA18" s="626">
        <v>7.784965835169201</v>
      </c>
      <c r="DB18" s="626">
        <v>151.01550836963636</v>
      </c>
      <c r="DC18" s="626">
        <v>12.939405110457729</v>
      </c>
      <c r="DD18" s="626">
        <v>30.840376529185924</v>
      </c>
      <c r="DE18" s="626">
        <v>34.723563404970022</v>
      </c>
      <c r="DF18" s="626">
        <v>0</v>
      </c>
      <c r="DG18" s="642">
        <v>0.83667396149766393</v>
      </c>
      <c r="DH18" s="662">
        <v>21276.994031076512</v>
      </c>
      <c r="DI18" s="648">
        <v>146.44624426836597</v>
      </c>
      <c r="DJ18" s="626">
        <v>290.92775251818688</v>
      </c>
      <c r="DK18" s="626">
        <v>10.220433359742376</v>
      </c>
      <c r="DL18" s="626">
        <v>0</v>
      </c>
      <c r="DM18" s="626">
        <v>2.187889577203836</v>
      </c>
      <c r="DN18" s="626">
        <v>38.264959117797069</v>
      </c>
      <c r="DO18" s="626">
        <v>-80.941412942293979</v>
      </c>
      <c r="DP18" s="642">
        <v>0</v>
      </c>
      <c r="DQ18" s="664">
        <v>407.1058658990022</v>
      </c>
      <c r="DR18" s="662">
        <v>21684.099896975513</v>
      </c>
      <c r="DS18" s="648">
        <v>73.185161281052373</v>
      </c>
      <c r="DT18" s="626">
        <v>11953.439610404163</v>
      </c>
      <c r="DU18" s="642">
        <v>12026.624771685214</v>
      </c>
      <c r="DV18" s="669">
        <v>-7335.2491354427993</v>
      </c>
      <c r="DW18" s="626">
        <v>-11431.735998050983</v>
      </c>
      <c r="DX18" s="627">
        <v>-18766.985133493781</v>
      </c>
      <c r="DY18" s="653">
        <v>14943.739535166944</v>
      </c>
    </row>
    <row r="19" spans="1:129" s="357" customFormat="1" ht="9.9499999999999993" customHeight="1">
      <c r="A19" s="356"/>
      <c r="B19" s="624" t="s">
        <v>1267</v>
      </c>
      <c r="C19" s="625" t="s">
        <v>1266</v>
      </c>
      <c r="D19" s="626">
        <v>0</v>
      </c>
      <c r="E19" s="626">
        <v>0</v>
      </c>
      <c r="F19" s="626">
        <v>4.9960835729954203E-3</v>
      </c>
      <c r="G19" s="626">
        <v>0.6544420159823654</v>
      </c>
      <c r="H19" s="626">
        <v>1.7892892694000233</v>
      </c>
      <c r="I19" s="626">
        <v>0</v>
      </c>
      <c r="J19" s="626">
        <v>3.0597564590194777</v>
      </c>
      <c r="K19" s="626">
        <v>29.079621627491544</v>
      </c>
      <c r="L19" s="626">
        <v>2.3982910829819302</v>
      </c>
      <c r="M19" s="626">
        <v>2.3592594067980477E-2</v>
      </c>
      <c r="N19" s="626">
        <v>0</v>
      </c>
      <c r="O19" s="626">
        <v>18.362699105857441</v>
      </c>
      <c r="P19" s="626">
        <v>8.5090109989444525</v>
      </c>
      <c r="Q19" s="626">
        <v>3.248781771433733</v>
      </c>
      <c r="R19" s="626">
        <v>379.86648996359861</v>
      </c>
      <c r="S19" s="626">
        <v>0.53352789895282271</v>
      </c>
      <c r="T19" s="626">
        <v>6.8324732458059714</v>
      </c>
      <c r="U19" s="626">
        <v>10.633974209531907</v>
      </c>
      <c r="V19" s="626">
        <v>0</v>
      </c>
      <c r="W19" s="626">
        <v>1.1126415178824713</v>
      </c>
      <c r="X19" s="626">
        <v>0</v>
      </c>
      <c r="Y19" s="626">
        <v>0</v>
      </c>
      <c r="Z19" s="626">
        <v>0</v>
      </c>
      <c r="AA19" s="626">
        <v>1.3158309834827346E-2</v>
      </c>
      <c r="AB19" s="626">
        <v>7.7578836408706531</v>
      </c>
      <c r="AC19" s="626">
        <v>0.71812503819587958</v>
      </c>
      <c r="AD19" s="626">
        <v>0</v>
      </c>
      <c r="AE19" s="626">
        <v>0.1839233932081494</v>
      </c>
      <c r="AF19" s="626">
        <v>97.153430474839396</v>
      </c>
      <c r="AG19" s="626">
        <v>26.856765102875983</v>
      </c>
      <c r="AH19" s="626">
        <v>0</v>
      </c>
      <c r="AI19" s="626">
        <v>0.19513499465636425</v>
      </c>
      <c r="AJ19" s="626">
        <v>5.5741165965988033</v>
      </c>
      <c r="AK19" s="626">
        <v>0.76894636755620449</v>
      </c>
      <c r="AL19" s="626">
        <v>9.3221427756972925</v>
      </c>
      <c r="AM19" s="626">
        <v>0</v>
      </c>
      <c r="AN19" s="626">
        <v>0</v>
      </c>
      <c r="AO19" s="626">
        <v>0</v>
      </c>
      <c r="AP19" s="626">
        <v>8.2664007898949556</v>
      </c>
      <c r="AQ19" s="626">
        <v>0</v>
      </c>
      <c r="AR19" s="626">
        <v>3.4823597960549645E-2</v>
      </c>
      <c r="AS19" s="626">
        <v>5.7223704333524754</v>
      </c>
      <c r="AT19" s="626">
        <v>2.4459399294424395</v>
      </c>
      <c r="AU19" s="626">
        <v>14.825198247183117</v>
      </c>
      <c r="AV19" s="626">
        <v>12.449067598834963</v>
      </c>
      <c r="AW19" s="626">
        <v>42.607941604408083</v>
      </c>
      <c r="AX19" s="626">
        <v>11.342767257564331</v>
      </c>
      <c r="AY19" s="626">
        <v>16.33987200421948</v>
      </c>
      <c r="AZ19" s="626">
        <v>58.908517938704222</v>
      </c>
      <c r="BA19" s="626">
        <v>27.873037351978606</v>
      </c>
      <c r="BB19" s="626">
        <v>8.7619820497468357</v>
      </c>
      <c r="BC19" s="626">
        <v>12.807909007363211</v>
      </c>
      <c r="BD19" s="626">
        <v>10.532185760290456</v>
      </c>
      <c r="BE19" s="626">
        <v>10.026883873382166</v>
      </c>
      <c r="BF19" s="626">
        <v>62.379296737945118</v>
      </c>
      <c r="BG19" s="626">
        <v>0</v>
      </c>
      <c r="BH19" s="626">
        <v>1.9077646709273273</v>
      </c>
      <c r="BI19" s="626">
        <v>222.30002192966535</v>
      </c>
      <c r="BJ19" s="626">
        <v>125.52337284985387</v>
      </c>
      <c r="BK19" s="626">
        <v>15.066183953976047</v>
      </c>
      <c r="BL19" s="626">
        <v>106.03990535604819</v>
      </c>
      <c r="BM19" s="626">
        <v>1.3322290194838127</v>
      </c>
      <c r="BN19" s="626">
        <v>1853.123204690454</v>
      </c>
      <c r="BO19" s="626">
        <v>1529.6111196725492</v>
      </c>
      <c r="BP19" s="626">
        <v>3.1757845513980119</v>
      </c>
      <c r="BQ19" s="626">
        <v>6.5365554281541156</v>
      </c>
      <c r="BR19" s="626">
        <v>29.113522645167485</v>
      </c>
      <c r="BS19" s="626">
        <v>0</v>
      </c>
      <c r="BT19" s="626">
        <v>88.531465400795028</v>
      </c>
      <c r="BU19" s="626">
        <v>63.617078096739952</v>
      </c>
      <c r="BV19" s="626">
        <v>637.68973664082898</v>
      </c>
      <c r="BW19" s="626">
        <v>555.77548991795709</v>
      </c>
      <c r="BX19" s="626">
        <v>29.94464246316317</v>
      </c>
      <c r="BY19" s="626">
        <v>77.687726159203564</v>
      </c>
      <c r="BZ19" s="626">
        <v>42.399808101867194</v>
      </c>
      <c r="CA19" s="626">
        <v>14.245057996019476</v>
      </c>
      <c r="CB19" s="626">
        <v>27.413827415134257</v>
      </c>
      <c r="CC19" s="626">
        <v>0</v>
      </c>
      <c r="CD19" s="626">
        <v>0.17323705303007825</v>
      </c>
      <c r="CE19" s="626">
        <v>0</v>
      </c>
      <c r="CF19" s="626">
        <v>0.21291708596145323</v>
      </c>
      <c r="CG19" s="626">
        <v>14.261388230305235</v>
      </c>
      <c r="CH19" s="626">
        <v>239.00367028619539</v>
      </c>
      <c r="CI19" s="626">
        <v>1.1520603281171233</v>
      </c>
      <c r="CJ19" s="626">
        <v>178.83133831349289</v>
      </c>
      <c r="CK19" s="626">
        <v>0</v>
      </c>
      <c r="CL19" s="626">
        <v>92.807739670518401</v>
      </c>
      <c r="CM19" s="626">
        <v>30.786603007789203</v>
      </c>
      <c r="CN19" s="626">
        <v>4.6068382496111235</v>
      </c>
      <c r="CO19" s="626">
        <v>168.29348251735001</v>
      </c>
      <c r="CP19" s="626">
        <v>378.4794239007536</v>
      </c>
      <c r="CQ19" s="626">
        <v>162.53681679119077</v>
      </c>
      <c r="CR19" s="626">
        <v>614.79065032145218</v>
      </c>
      <c r="CS19" s="626">
        <v>11.923397473765331</v>
      </c>
      <c r="CT19" s="626">
        <v>1248.3668579435091</v>
      </c>
      <c r="CU19" s="626">
        <v>261.66757730359615</v>
      </c>
      <c r="CV19" s="626">
        <v>315.71029017597016</v>
      </c>
      <c r="CW19" s="626">
        <v>55.937621575866295</v>
      </c>
      <c r="CX19" s="626">
        <v>7.667160885566525</v>
      </c>
      <c r="CY19" s="626">
        <v>12.958905801328465</v>
      </c>
      <c r="CZ19" s="626">
        <v>375.4461565092468</v>
      </c>
      <c r="DA19" s="626">
        <v>104.25748363569734</v>
      </c>
      <c r="DB19" s="626">
        <v>439.21477434232077</v>
      </c>
      <c r="DC19" s="626">
        <v>36.865097578851262</v>
      </c>
      <c r="DD19" s="626">
        <v>232.2430793508818</v>
      </c>
      <c r="DE19" s="626">
        <v>187.16246941685972</v>
      </c>
      <c r="DF19" s="626">
        <v>0</v>
      </c>
      <c r="DG19" s="642">
        <v>12.382774630165425</v>
      </c>
      <c r="DH19" s="662">
        <v>11538.751718059908</v>
      </c>
      <c r="DI19" s="648">
        <v>257.47939231848017</v>
      </c>
      <c r="DJ19" s="626">
        <v>843.36602756015668</v>
      </c>
      <c r="DK19" s="626">
        <v>2.1391604706437533</v>
      </c>
      <c r="DL19" s="626">
        <v>0</v>
      </c>
      <c r="DM19" s="626">
        <v>45.254768623216194</v>
      </c>
      <c r="DN19" s="626">
        <v>951.67361610101591</v>
      </c>
      <c r="DO19" s="626">
        <v>-187.94870462871651</v>
      </c>
      <c r="DP19" s="642">
        <v>0</v>
      </c>
      <c r="DQ19" s="664">
        <v>1911.9642604447961</v>
      </c>
      <c r="DR19" s="662">
        <v>13450.715978504704</v>
      </c>
      <c r="DS19" s="648">
        <v>198.695565795709</v>
      </c>
      <c r="DT19" s="626">
        <v>13685.529857582371</v>
      </c>
      <c r="DU19" s="642">
        <v>13884.22542337808</v>
      </c>
      <c r="DV19" s="669">
        <v>-2230.5721480808297</v>
      </c>
      <c r="DW19" s="626">
        <v>-10211.916639222647</v>
      </c>
      <c r="DX19" s="627">
        <v>-12442.488787303477</v>
      </c>
      <c r="DY19" s="653">
        <v>14892.452614579308</v>
      </c>
    </row>
    <row r="20" spans="1:129" s="357" customFormat="1" ht="9.9499999999999993" customHeight="1">
      <c r="A20" s="356"/>
      <c r="B20" s="624" t="s">
        <v>1259</v>
      </c>
      <c r="C20" s="625" t="s">
        <v>1258</v>
      </c>
      <c r="D20" s="626">
        <v>4.9037866869510962</v>
      </c>
      <c r="E20" s="626">
        <v>0</v>
      </c>
      <c r="F20" s="626">
        <v>1.4988250718986261E-2</v>
      </c>
      <c r="G20" s="626">
        <v>0</v>
      </c>
      <c r="H20" s="626">
        <v>1.002001990864013</v>
      </c>
      <c r="I20" s="626">
        <v>0</v>
      </c>
      <c r="J20" s="626">
        <v>0</v>
      </c>
      <c r="K20" s="626">
        <v>17.329080643321493</v>
      </c>
      <c r="L20" s="626">
        <v>2.3982910829819302</v>
      </c>
      <c r="M20" s="626">
        <v>9.4370376271921907E-2</v>
      </c>
      <c r="N20" s="626">
        <v>0</v>
      </c>
      <c r="O20" s="626">
        <v>17.642593258568912</v>
      </c>
      <c r="P20" s="626">
        <v>51.054065993666718</v>
      </c>
      <c r="Q20" s="626">
        <v>140.92991270564261</v>
      </c>
      <c r="R20" s="626">
        <v>179.31479485657698</v>
      </c>
      <c r="S20" s="626">
        <v>176.19158513519912</v>
      </c>
      <c r="T20" s="626">
        <v>2278.324094237666</v>
      </c>
      <c r="U20" s="626">
        <v>3344.3848888977841</v>
      </c>
      <c r="V20" s="626">
        <v>0</v>
      </c>
      <c r="W20" s="626">
        <v>1.2461585000283677</v>
      </c>
      <c r="X20" s="626">
        <v>0</v>
      </c>
      <c r="Y20" s="626">
        <v>0</v>
      </c>
      <c r="Z20" s="626">
        <v>0</v>
      </c>
      <c r="AA20" s="626">
        <v>0.51317408355826655</v>
      </c>
      <c r="AB20" s="626">
        <v>9.5726435612960525</v>
      </c>
      <c r="AC20" s="626">
        <v>5.3545633915964608</v>
      </c>
      <c r="AD20" s="626">
        <v>0</v>
      </c>
      <c r="AE20" s="626">
        <v>0</v>
      </c>
      <c r="AF20" s="626">
        <v>416.92700735202504</v>
      </c>
      <c r="AG20" s="626">
        <v>75.825283806353042</v>
      </c>
      <c r="AH20" s="626">
        <v>1.3341295727811429</v>
      </c>
      <c r="AI20" s="626">
        <v>6.8854776685888517</v>
      </c>
      <c r="AJ20" s="626">
        <v>0</v>
      </c>
      <c r="AK20" s="626">
        <v>2.3068391026686137</v>
      </c>
      <c r="AL20" s="626">
        <v>30.629897691576819</v>
      </c>
      <c r="AM20" s="626">
        <v>0</v>
      </c>
      <c r="AN20" s="626">
        <v>0</v>
      </c>
      <c r="AO20" s="626">
        <v>0</v>
      </c>
      <c r="AP20" s="626">
        <v>0</v>
      </c>
      <c r="AQ20" s="626">
        <v>4.9172218243181787</v>
      </c>
      <c r="AR20" s="626">
        <v>0</v>
      </c>
      <c r="AS20" s="626">
        <v>28.007376416760358</v>
      </c>
      <c r="AT20" s="626">
        <v>1.1697973575594278</v>
      </c>
      <c r="AU20" s="626">
        <v>28.495186241338978</v>
      </c>
      <c r="AV20" s="626">
        <v>33.75228488026378</v>
      </c>
      <c r="AW20" s="626">
        <v>40.124070569173526</v>
      </c>
      <c r="AX20" s="626">
        <v>14.794913814214343</v>
      </c>
      <c r="AY20" s="626">
        <v>14.808009003823903</v>
      </c>
      <c r="AZ20" s="626">
        <v>259.51590335158886</v>
      </c>
      <c r="BA20" s="626">
        <v>171.04418101937071</v>
      </c>
      <c r="BB20" s="626">
        <v>15.80152318373147</v>
      </c>
      <c r="BC20" s="626">
        <v>2.328710728611493</v>
      </c>
      <c r="BD20" s="626">
        <v>49.339239446283756</v>
      </c>
      <c r="BE20" s="626">
        <v>44.172488415170086</v>
      </c>
      <c r="BF20" s="626">
        <v>30.214971857442162</v>
      </c>
      <c r="BG20" s="626">
        <v>0</v>
      </c>
      <c r="BH20" s="626">
        <v>1.888875911809235E-2</v>
      </c>
      <c r="BI20" s="626">
        <v>350.91250344508268</v>
      </c>
      <c r="BJ20" s="626">
        <v>0.43061191372162561</v>
      </c>
      <c r="BK20" s="626">
        <v>0</v>
      </c>
      <c r="BL20" s="626">
        <v>416.44762830738921</v>
      </c>
      <c r="BM20" s="626">
        <v>1.0657832155870499</v>
      </c>
      <c r="BN20" s="626">
        <v>713.9269251159734</v>
      </c>
      <c r="BO20" s="626">
        <v>170.0266746236893</v>
      </c>
      <c r="BP20" s="626">
        <v>0</v>
      </c>
      <c r="BQ20" s="626">
        <v>0</v>
      </c>
      <c r="BR20" s="626">
        <v>0</v>
      </c>
      <c r="BS20" s="626">
        <v>0</v>
      </c>
      <c r="BT20" s="626">
        <v>0</v>
      </c>
      <c r="BU20" s="626">
        <v>4.387384696326893</v>
      </c>
      <c r="BV20" s="626">
        <v>-314.88326875410877</v>
      </c>
      <c r="BW20" s="626">
        <v>105.07302658448926</v>
      </c>
      <c r="BX20" s="626">
        <v>0</v>
      </c>
      <c r="BY20" s="626">
        <v>0</v>
      </c>
      <c r="BZ20" s="626">
        <v>22.576521197098117</v>
      </c>
      <c r="CA20" s="626">
        <v>0</v>
      </c>
      <c r="CB20" s="626">
        <v>17.397236628835206</v>
      </c>
      <c r="CC20" s="626">
        <v>0</v>
      </c>
      <c r="CD20" s="626">
        <v>2.417261205070859E-2</v>
      </c>
      <c r="CE20" s="626">
        <v>0</v>
      </c>
      <c r="CF20" s="626">
        <v>0.85166834384581291</v>
      </c>
      <c r="CG20" s="626">
        <v>25.305268140358681</v>
      </c>
      <c r="CH20" s="626">
        <v>1412.8747854481098</v>
      </c>
      <c r="CI20" s="626">
        <v>0</v>
      </c>
      <c r="CJ20" s="626">
        <v>8.0675791720372736</v>
      </c>
      <c r="CK20" s="626">
        <v>0</v>
      </c>
      <c r="CL20" s="626">
        <v>150.58429316844402</v>
      </c>
      <c r="CM20" s="626">
        <v>2.8506113896101106</v>
      </c>
      <c r="CN20" s="626">
        <v>139.40693137953662</v>
      </c>
      <c r="CO20" s="626">
        <v>30.866912097224244</v>
      </c>
      <c r="CP20" s="626">
        <v>355.19756659455578</v>
      </c>
      <c r="CQ20" s="626">
        <v>189.98610843144877</v>
      </c>
      <c r="CR20" s="626">
        <v>0</v>
      </c>
      <c r="CS20" s="626">
        <v>43.818485716087594</v>
      </c>
      <c r="CT20" s="626">
        <v>200.87245591785975</v>
      </c>
      <c r="CU20" s="626">
        <v>64.905824838977935</v>
      </c>
      <c r="CV20" s="626">
        <v>45.032047546905957</v>
      </c>
      <c r="CW20" s="626">
        <v>0</v>
      </c>
      <c r="CX20" s="626">
        <v>0</v>
      </c>
      <c r="CY20" s="626">
        <v>10.637907747359188</v>
      </c>
      <c r="CZ20" s="626">
        <v>372.96140365346093</v>
      </c>
      <c r="DA20" s="626">
        <v>34.650730285949194</v>
      </c>
      <c r="DB20" s="626">
        <v>0</v>
      </c>
      <c r="DC20" s="626">
        <v>21.484295277741133</v>
      </c>
      <c r="DD20" s="626">
        <v>29.147916841608648</v>
      </c>
      <c r="DE20" s="626">
        <v>2.955196885529364</v>
      </c>
      <c r="DF20" s="626">
        <v>583.96042856174779</v>
      </c>
      <c r="DG20" s="642">
        <v>19.578170699045337</v>
      </c>
      <c r="DH20" s="662">
        <v>12736.066183439028</v>
      </c>
      <c r="DI20" s="648">
        <v>10.859464065367124</v>
      </c>
      <c r="DJ20" s="626">
        <v>-613.86837297146053</v>
      </c>
      <c r="DK20" s="626">
        <v>0</v>
      </c>
      <c r="DL20" s="626">
        <v>0</v>
      </c>
      <c r="DM20" s="626">
        <v>0</v>
      </c>
      <c r="DN20" s="626">
        <v>0</v>
      </c>
      <c r="DO20" s="626">
        <v>-663.84153175836218</v>
      </c>
      <c r="DP20" s="642">
        <v>0</v>
      </c>
      <c r="DQ20" s="664">
        <v>-1266.8504406644556</v>
      </c>
      <c r="DR20" s="662">
        <v>11469.215742774573</v>
      </c>
      <c r="DS20" s="648">
        <v>23.060529119477682</v>
      </c>
      <c r="DT20" s="626">
        <v>462.55992786781417</v>
      </c>
      <c r="DU20" s="642">
        <v>485.62045698729185</v>
      </c>
      <c r="DV20" s="669">
        <v>-2223.7092073988479</v>
      </c>
      <c r="DW20" s="626">
        <v>-9211.2240776781691</v>
      </c>
      <c r="DX20" s="627">
        <v>-11434.933285077017</v>
      </c>
      <c r="DY20" s="653">
        <v>519.90291468484793</v>
      </c>
    </row>
    <row r="21" spans="1:129" s="357" customFormat="1" ht="9.9499999999999993" customHeight="1">
      <c r="A21" s="356"/>
      <c r="B21" s="624" t="s">
        <v>1242</v>
      </c>
      <c r="C21" s="625" t="s">
        <v>1241</v>
      </c>
      <c r="D21" s="626">
        <v>1623.4418514212216</v>
      </c>
      <c r="E21" s="626">
        <v>54.463978716944922</v>
      </c>
      <c r="F21" s="626">
        <v>2.8927323887643484</v>
      </c>
      <c r="G21" s="626">
        <v>25.523238623312245</v>
      </c>
      <c r="H21" s="626">
        <v>5.4394393789760702</v>
      </c>
      <c r="I21" s="626">
        <v>0</v>
      </c>
      <c r="J21" s="626">
        <v>0</v>
      </c>
      <c r="K21" s="626">
        <v>1120.752355990159</v>
      </c>
      <c r="L21" s="626">
        <v>83.498499401201258</v>
      </c>
      <c r="M21" s="626">
        <v>1.3919630500108482</v>
      </c>
      <c r="N21" s="626">
        <v>0</v>
      </c>
      <c r="O21" s="626">
        <v>39.605821600868993</v>
      </c>
      <c r="P21" s="626">
        <v>59.563076992611172</v>
      </c>
      <c r="Q21" s="626">
        <v>21.621202823679674</v>
      </c>
      <c r="R21" s="626">
        <v>144.8904646119046</v>
      </c>
      <c r="S21" s="626">
        <v>0.6588182079045618</v>
      </c>
      <c r="T21" s="626">
        <v>187.50752452400593</v>
      </c>
      <c r="U21" s="626">
        <v>27.270998376057634</v>
      </c>
      <c r="V21" s="626">
        <v>0</v>
      </c>
      <c r="W21" s="626">
        <v>1.2461585000283677</v>
      </c>
      <c r="X21" s="626">
        <v>0</v>
      </c>
      <c r="Y21" s="626">
        <v>0</v>
      </c>
      <c r="Z21" s="626">
        <v>0</v>
      </c>
      <c r="AA21" s="626">
        <v>0.16917826930492302</v>
      </c>
      <c r="AB21" s="626">
        <v>101.06750627923621</v>
      </c>
      <c r="AC21" s="626">
        <v>17.836343485093291</v>
      </c>
      <c r="AD21" s="626">
        <v>0</v>
      </c>
      <c r="AE21" s="626">
        <v>0</v>
      </c>
      <c r="AF21" s="626">
        <v>244.82664479659525</v>
      </c>
      <c r="AG21" s="626">
        <v>21.732152680419084</v>
      </c>
      <c r="AH21" s="626">
        <v>9.3389070094680005</v>
      </c>
      <c r="AI21" s="626">
        <v>7.4569444386539185</v>
      </c>
      <c r="AJ21" s="626">
        <v>24.879593589697105</v>
      </c>
      <c r="AK21" s="626">
        <v>3.7486135418364972</v>
      </c>
      <c r="AL21" s="626">
        <v>29.74207457008184</v>
      </c>
      <c r="AM21" s="626">
        <v>0</v>
      </c>
      <c r="AN21" s="626">
        <v>0</v>
      </c>
      <c r="AO21" s="626">
        <v>0</v>
      </c>
      <c r="AP21" s="626">
        <v>0</v>
      </c>
      <c r="AQ21" s="626">
        <v>12.163653986471285</v>
      </c>
      <c r="AR21" s="626">
        <v>0</v>
      </c>
      <c r="AS21" s="626">
        <v>3.5462577333451968</v>
      </c>
      <c r="AT21" s="626">
        <v>0.58489867877971391</v>
      </c>
      <c r="AU21" s="626">
        <v>198.11855839417439</v>
      </c>
      <c r="AV21" s="626">
        <v>14.645961880982311</v>
      </c>
      <c r="AW21" s="626">
        <v>59.42183784291889</v>
      </c>
      <c r="AX21" s="626">
        <v>124.19508207376597</v>
      </c>
      <c r="AY21" s="626">
        <v>13.276146003428327</v>
      </c>
      <c r="AZ21" s="626">
        <v>191.05465277417585</v>
      </c>
      <c r="BA21" s="626">
        <v>63.861718109653786</v>
      </c>
      <c r="BB21" s="626">
        <v>36.639313827680674</v>
      </c>
      <c r="BC21" s="626">
        <v>9.3148429144459719</v>
      </c>
      <c r="BD21" s="626">
        <v>74.805524502575821</v>
      </c>
      <c r="BE21" s="626">
        <v>32.519623373131353</v>
      </c>
      <c r="BF21" s="626">
        <v>18.03151546331226</v>
      </c>
      <c r="BG21" s="626">
        <v>0</v>
      </c>
      <c r="BH21" s="626">
        <v>0.22666510941710821</v>
      </c>
      <c r="BI21" s="626">
        <v>230.6154840966104</v>
      </c>
      <c r="BJ21" s="626">
        <v>0.86122382744325121</v>
      </c>
      <c r="BK21" s="626">
        <v>3.9881075172289537</v>
      </c>
      <c r="BL21" s="626">
        <v>220.75580296850029</v>
      </c>
      <c r="BM21" s="626">
        <v>10.924277959767261</v>
      </c>
      <c r="BN21" s="626">
        <v>3.1285141328482622</v>
      </c>
      <c r="BO21" s="626">
        <v>141.72383729422191</v>
      </c>
      <c r="BP21" s="626">
        <v>0</v>
      </c>
      <c r="BQ21" s="626">
        <v>0</v>
      </c>
      <c r="BR21" s="626">
        <v>0</v>
      </c>
      <c r="BS21" s="626">
        <v>0</v>
      </c>
      <c r="BT21" s="626">
        <v>1.3963953533248428</v>
      </c>
      <c r="BU21" s="626">
        <v>15.042461815977918</v>
      </c>
      <c r="BV21" s="626">
        <v>3534.2579872823176</v>
      </c>
      <c r="BW21" s="626">
        <v>317.10661915318917</v>
      </c>
      <c r="BX21" s="626">
        <v>2.7033357779244529</v>
      </c>
      <c r="BY21" s="626">
        <v>0</v>
      </c>
      <c r="BZ21" s="626">
        <v>0</v>
      </c>
      <c r="CA21" s="626">
        <v>12.010539094683088</v>
      </c>
      <c r="CB21" s="626">
        <v>30.181569606085315</v>
      </c>
      <c r="CC21" s="626">
        <v>0</v>
      </c>
      <c r="CD21" s="626">
        <v>0.12086306025354296</v>
      </c>
      <c r="CE21" s="626">
        <v>0</v>
      </c>
      <c r="CF21" s="626">
        <v>0.14194472397430213</v>
      </c>
      <c r="CG21" s="626">
        <v>10.435162119735539</v>
      </c>
      <c r="CH21" s="626">
        <v>1158.3099413035479</v>
      </c>
      <c r="CI21" s="626">
        <v>1.1520603281171233</v>
      </c>
      <c r="CJ21" s="626">
        <v>16.882156415559482</v>
      </c>
      <c r="CK21" s="626">
        <v>0</v>
      </c>
      <c r="CL21" s="626">
        <v>25.8998343266563</v>
      </c>
      <c r="CM21" s="626">
        <v>3.9908559454541557</v>
      </c>
      <c r="CN21" s="626">
        <v>1.6023785216038691</v>
      </c>
      <c r="CO21" s="626">
        <v>29.883889418968696</v>
      </c>
      <c r="CP21" s="626">
        <v>121.78202283241914</v>
      </c>
      <c r="CQ21" s="626">
        <v>62.043623613841625</v>
      </c>
      <c r="CR21" s="626">
        <v>323.97559806915672</v>
      </c>
      <c r="CS21" s="626">
        <v>46.79933508452892</v>
      </c>
      <c r="CT21" s="626">
        <v>1039.4841507160413</v>
      </c>
      <c r="CU21" s="626">
        <v>309.70810907417825</v>
      </c>
      <c r="CV21" s="626">
        <v>41.792331896049411</v>
      </c>
      <c r="CW21" s="626">
        <v>0.48641410065970692</v>
      </c>
      <c r="CX21" s="626">
        <v>7.8862226251541392</v>
      </c>
      <c r="CY21" s="626">
        <v>0.19341650449743977</v>
      </c>
      <c r="CZ21" s="626">
        <v>171.44794704922586</v>
      </c>
      <c r="DA21" s="626">
        <v>23.354897505507605</v>
      </c>
      <c r="DB21" s="626">
        <v>499.07677766001444</v>
      </c>
      <c r="DC21" s="626">
        <v>19.042898087088734</v>
      </c>
      <c r="DD21" s="626">
        <v>26.703252848441476</v>
      </c>
      <c r="DE21" s="626">
        <v>80.775381537802616</v>
      </c>
      <c r="DF21" s="626">
        <v>1484.5055115718339</v>
      </c>
      <c r="DG21" s="642">
        <v>15.896805268455614</v>
      </c>
      <c r="DH21" s="662">
        <v>14761.042274025183</v>
      </c>
      <c r="DI21" s="648">
        <v>228.54708597927279</v>
      </c>
      <c r="DJ21" s="626">
        <v>1598.2640619753779</v>
      </c>
      <c r="DK21" s="626">
        <v>0</v>
      </c>
      <c r="DL21" s="626">
        <v>0</v>
      </c>
      <c r="DM21" s="626">
        <v>0</v>
      </c>
      <c r="DN21" s="626">
        <v>0</v>
      </c>
      <c r="DO21" s="626">
        <v>425.43782207522128</v>
      </c>
      <c r="DP21" s="642">
        <v>0</v>
      </c>
      <c r="DQ21" s="664">
        <v>2252.248970029872</v>
      </c>
      <c r="DR21" s="662">
        <v>17013.291244055057</v>
      </c>
      <c r="DS21" s="648">
        <v>169.39793088219781</v>
      </c>
      <c r="DT21" s="626">
        <v>7816.1312919853881</v>
      </c>
      <c r="DU21" s="642">
        <v>7985.5292228675862</v>
      </c>
      <c r="DV21" s="669">
        <v>-408.02281885367472</v>
      </c>
      <c r="DW21" s="626">
        <v>-14432.690017363846</v>
      </c>
      <c r="DX21" s="627">
        <v>-14840.712836217521</v>
      </c>
      <c r="DY21" s="653">
        <v>10158.107630705123</v>
      </c>
    </row>
    <row r="22" spans="1:129" s="357" customFormat="1" ht="9.9499999999999993" customHeight="1">
      <c r="A22" s="356"/>
      <c r="B22" s="624" t="s">
        <v>1231</v>
      </c>
      <c r="C22" s="625" t="s">
        <v>1230</v>
      </c>
      <c r="D22" s="626">
        <v>3.7499545253155442</v>
      </c>
      <c r="E22" s="626">
        <v>0</v>
      </c>
      <c r="F22" s="626">
        <v>2.4980417864977102E-2</v>
      </c>
      <c r="G22" s="626">
        <v>0</v>
      </c>
      <c r="H22" s="626">
        <v>2.0755755525040271</v>
      </c>
      <c r="I22" s="626">
        <v>0</v>
      </c>
      <c r="J22" s="626">
        <v>0.61195129180389563</v>
      </c>
      <c r="K22" s="626">
        <v>670.37429776356032</v>
      </c>
      <c r="L22" s="626">
        <v>6.2456304131936529</v>
      </c>
      <c r="M22" s="626">
        <v>0.16514815847586337</v>
      </c>
      <c r="N22" s="626">
        <v>0</v>
      </c>
      <c r="O22" s="626">
        <v>5.4007938546639531</v>
      </c>
      <c r="P22" s="626">
        <v>37.277571995375695</v>
      </c>
      <c r="Q22" s="626">
        <v>15.907827984261727</v>
      </c>
      <c r="R22" s="626">
        <v>45.899106992896492</v>
      </c>
      <c r="S22" s="626">
        <v>9.7099989437597872E-2</v>
      </c>
      <c r="T22" s="626">
        <v>173.78940703437212</v>
      </c>
      <c r="U22" s="626">
        <v>1262.0126166731577</v>
      </c>
      <c r="V22" s="626">
        <v>0</v>
      </c>
      <c r="W22" s="626">
        <v>0.13351698214589655</v>
      </c>
      <c r="X22" s="626">
        <v>0</v>
      </c>
      <c r="Y22" s="626">
        <v>0</v>
      </c>
      <c r="Z22" s="626">
        <v>0</v>
      </c>
      <c r="AA22" s="626">
        <v>9.210816884379143E-2</v>
      </c>
      <c r="AB22" s="626">
        <v>11.008970133386295</v>
      </c>
      <c r="AC22" s="626">
        <v>7.6152628443635866</v>
      </c>
      <c r="AD22" s="626">
        <v>0</v>
      </c>
      <c r="AE22" s="626">
        <v>0.1839233932081494</v>
      </c>
      <c r="AF22" s="626">
        <v>40.341805416219032</v>
      </c>
      <c r="AG22" s="626">
        <v>21.352551760237091</v>
      </c>
      <c r="AH22" s="626">
        <v>1.3341295727811429</v>
      </c>
      <c r="AI22" s="626">
        <v>3.2615420535420876</v>
      </c>
      <c r="AJ22" s="626">
        <v>0.81572437999006897</v>
      </c>
      <c r="AK22" s="626">
        <v>0.28835488783357671</v>
      </c>
      <c r="AL22" s="626">
        <v>1.7756462429899607</v>
      </c>
      <c r="AM22" s="626">
        <v>0</v>
      </c>
      <c r="AN22" s="626">
        <v>0</v>
      </c>
      <c r="AO22" s="626">
        <v>0</v>
      </c>
      <c r="AP22" s="626">
        <v>11.572961105852936</v>
      </c>
      <c r="AQ22" s="626">
        <v>1.0352045945933008</v>
      </c>
      <c r="AR22" s="626">
        <v>0.10447079388164891</v>
      </c>
      <c r="AS22" s="626">
        <v>10.558176433368654</v>
      </c>
      <c r="AT22" s="626">
        <v>2.6054577509278163</v>
      </c>
      <c r="AU22" s="626">
        <v>240.86133775618285</v>
      </c>
      <c r="AV22" s="626">
        <v>69.568318934665967</v>
      </c>
      <c r="AW22" s="626">
        <v>180.55831756128086</v>
      </c>
      <c r="AX22" s="626">
        <v>53.590465593709737</v>
      </c>
      <c r="AY22" s="626">
        <v>103.65606302676733</v>
      </c>
      <c r="AZ22" s="626">
        <v>131.74810430885879</v>
      </c>
      <c r="BA22" s="626">
        <v>43.936414299805634</v>
      </c>
      <c r="BB22" s="626">
        <v>90.896202674189922</v>
      </c>
      <c r="BC22" s="626">
        <v>29.399972948720102</v>
      </c>
      <c r="BD22" s="626">
        <v>9.7220176248835006</v>
      </c>
      <c r="BE22" s="626">
        <v>22.424990284388496</v>
      </c>
      <c r="BF22" s="626">
        <v>83.578510863731154</v>
      </c>
      <c r="BG22" s="626">
        <v>0</v>
      </c>
      <c r="BH22" s="626">
        <v>5.0621874436487495</v>
      </c>
      <c r="BI22" s="626">
        <v>278.84516466489191</v>
      </c>
      <c r="BJ22" s="626">
        <v>27.774468435044856</v>
      </c>
      <c r="BK22" s="626">
        <v>37.887021413675058</v>
      </c>
      <c r="BL22" s="626">
        <v>171.7525133721447</v>
      </c>
      <c r="BM22" s="626">
        <v>25.578797174089203</v>
      </c>
      <c r="BN22" s="626">
        <v>97.609640944865774</v>
      </c>
      <c r="BO22" s="626">
        <v>57.234626599589625</v>
      </c>
      <c r="BP22" s="626">
        <v>23.233371191806512</v>
      </c>
      <c r="BQ22" s="626">
        <v>17.771260070294002</v>
      </c>
      <c r="BR22" s="626">
        <v>58.117182940730579</v>
      </c>
      <c r="BS22" s="626">
        <v>0</v>
      </c>
      <c r="BT22" s="626">
        <v>90.765697966114772</v>
      </c>
      <c r="BU22" s="626">
        <v>78.189462980968557</v>
      </c>
      <c r="BV22" s="626">
        <v>3322.3763072521588</v>
      </c>
      <c r="BW22" s="626">
        <v>3554.2366896753283</v>
      </c>
      <c r="BX22" s="626">
        <v>20.794890599418867</v>
      </c>
      <c r="BY22" s="626">
        <v>2.3329647495256332</v>
      </c>
      <c r="BZ22" s="626">
        <v>0</v>
      </c>
      <c r="CA22" s="626">
        <v>68.851113647427482</v>
      </c>
      <c r="CB22" s="626">
        <v>103.85623078425864</v>
      </c>
      <c r="CC22" s="626">
        <v>0</v>
      </c>
      <c r="CD22" s="626">
        <v>0.14100690362913346</v>
      </c>
      <c r="CE22" s="626">
        <v>0</v>
      </c>
      <c r="CF22" s="626">
        <v>1.1000716108008415</v>
      </c>
      <c r="CG22" s="626">
        <v>6.5219763248347107</v>
      </c>
      <c r="CH22" s="626">
        <v>791.62484448716475</v>
      </c>
      <c r="CI22" s="626">
        <v>24.321273593583712</v>
      </c>
      <c r="CJ22" s="626">
        <v>474.4931750072293</v>
      </c>
      <c r="CK22" s="626">
        <v>0</v>
      </c>
      <c r="CL22" s="626">
        <v>176.4841274951003</v>
      </c>
      <c r="CM22" s="626">
        <v>87.798830799991421</v>
      </c>
      <c r="CN22" s="626">
        <v>206.70682928689911</v>
      </c>
      <c r="CO22" s="626">
        <v>1372.4962633803977</v>
      </c>
      <c r="CP22" s="626">
        <v>1077.5321137868459</v>
      </c>
      <c r="CQ22" s="626">
        <v>909.73326488630426</v>
      </c>
      <c r="CR22" s="626">
        <v>827.2529084755007</v>
      </c>
      <c r="CS22" s="626">
        <v>95.685264726966778</v>
      </c>
      <c r="CT22" s="626">
        <v>1303.2062707554401</v>
      </c>
      <c r="CU22" s="626">
        <v>131.85592762564022</v>
      </c>
      <c r="CV22" s="626">
        <v>908.57825428271769</v>
      </c>
      <c r="CW22" s="626">
        <v>42.804440858054207</v>
      </c>
      <c r="CX22" s="626">
        <v>574.16081945913879</v>
      </c>
      <c r="CY22" s="626">
        <v>62.280114448175617</v>
      </c>
      <c r="CZ22" s="626">
        <v>507.38653315147707</v>
      </c>
      <c r="DA22" s="626">
        <v>16.791102781737493</v>
      </c>
      <c r="DB22" s="626">
        <v>83.897504649797995</v>
      </c>
      <c r="DC22" s="626">
        <v>79.345408696203052</v>
      </c>
      <c r="DD22" s="626">
        <v>320.62708525769511</v>
      </c>
      <c r="DE22" s="626">
        <v>201.93845384450651</v>
      </c>
      <c r="DF22" s="626">
        <v>0</v>
      </c>
      <c r="DG22" s="642">
        <v>2.1753522998939263</v>
      </c>
      <c r="DH22" s="662">
        <v>21726.861295819941</v>
      </c>
      <c r="DI22" s="648">
        <v>556.87892669336441</v>
      </c>
      <c r="DJ22" s="626">
        <v>264.10616046446563</v>
      </c>
      <c r="DK22" s="626">
        <v>0</v>
      </c>
      <c r="DL22" s="626">
        <v>0</v>
      </c>
      <c r="DM22" s="626">
        <v>0</v>
      </c>
      <c r="DN22" s="626">
        <v>0</v>
      </c>
      <c r="DO22" s="626">
        <v>-31.40100012450576</v>
      </c>
      <c r="DP22" s="642">
        <v>0</v>
      </c>
      <c r="DQ22" s="664">
        <v>789.58408703332429</v>
      </c>
      <c r="DR22" s="662">
        <v>22516.445382853264</v>
      </c>
      <c r="DS22" s="648">
        <v>1566.350223521516</v>
      </c>
      <c r="DT22" s="626">
        <v>16048.525275445692</v>
      </c>
      <c r="DU22" s="642">
        <v>17614.875498967209</v>
      </c>
      <c r="DV22" s="669">
        <v>-116.22717435492066</v>
      </c>
      <c r="DW22" s="626">
        <v>-13411.908594530683</v>
      </c>
      <c r="DX22" s="627">
        <v>-13528.135768885604</v>
      </c>
      <c r="DY22" s="653">
        <v>26603.185112934869</v>
      </c>
    </row>
    <row r="23" spans="1:129" s="357" customFormat="1" ht="9.9499999999999993" customHeight="1">
      <c r="A23" s="356"/>
      <c r="B23" s="624" t="s">
        <v>1227</v>
      </c>
      <c r="C23" s="625" t="s">
        <v>1226</v>
      </c>
      <c r="D23" s="626">
        <v>2715.2555343688628</v>
      </c>
      <c r="E23" s="626">
        <v>0</v>
      </c>
      <c r="F23" s="626">
        <v>4.9960835729954203E-2</v>
      </c>
      <c r="G23" s="626">
        <v>0.6544420159823654</v>
      </c>
      <c r="H23" s="626">
        <v>0</v>
      </c>
      <c r="I23" s="626">
        <v>0</v>
      </c>
      <c r="J23" s="626">
        <v>0</v>
      </c>
      <c r="K23" s="626">
        <v>0.53411549928045698</v>
      </c>
      <c r="L23" s="626">
        <v>0.11623381662271066</v>
      </c>
      <c r="M23" s="626">
        <v>0</v>
      </c>
      <c r="N23" s="626">
        <v>0</v>
      </c>
      <c r="O23" s="626">
        <v>0</v>
      </c>
      <c r="P23" s="626">
        <v>0</v>
      </c>
      <c r="Q23" s="626">
        <v>0.22405391527129195</v>
      </c>
      <c r="R23" s="626">
        <v>0</v>
      </c>
      <c r="S23" s="626">
        <v>0</v>
      </c>
      <c r="T23" s="626">
        <v>0.10634199604367271</v>
      </c>
      <c r="U23" s="626">
        <v>0</v>
      </c>
      <c r="V23" s="626">
        <v>0</v>
      </c>
      <c r="W23" s="626">
        <v>5.118150982259368</v>
      </c>
      <c r="X23" s="626">
        <v>0</v>
      </c>
      <c r="Y23" s="626">
        <v>0</v>
      </c>
      <c r="Z23" s="626">
        <v>0</v>
      </c>
      <c r="AA23" s="626">
        <v>7.5190341913299137E-3</v>
      </c>
      <c r="AB23" s="626">
        <v>5.3582721821091113</v>
      </c>
      <c r="AC23" s="626">
        <v>4.577175607530048</v>
      </c>
      <c r="AD23" s="626">
        <v>0</v>
      </c>
      <c r="AE23" s="626">
        <v>-7.1730123351178277</v>
      </c>
      <c r="AF23" s="626">
        <v>0</v>
      </c>
      <c r="AG23" s="626">
        <v>0.9490023004549818</v>
      </c>
      <c r="AH23" s="626">
        <v>0</v>
      </c>
      <c r="AI23" s="626">
        <v>4.1814641712078049E-2</v>
      </c>
      <c r="AJ23" s="626">
        <v>0</v>
      </c>
      <c r="AK23" s="626">
        <v>0</v>
      </c>
      <c r="AL23" s="626">
        <v>0.59188208099665351</v>
      </c>
      <c r="AM23" s="626">
        <v>0</v>
      </c>
      <c r="AN23" s="626">
        <v>0</v>
      </c>
      <c r="AO23" s="626">
        <v>0</v>
      </c>
      <c r="AP23" s="626">
        <v>0</v>
      </c>
      <c r="AQ23" s="626">
        <v>0</v>
      </c>
      <c r="AR23" s="626">
        <v>6.9647195921099289E-2</v>
      </c>
      <c r="AS23" s="626">
        <v>4.0298383333468142E-2</v>
      </c>
      <c r="AT23" s="626">
        <v>0</v>
      </c>
      <c r="AU23" s="626">
        <v>0</v>
      </c>
      <c r="AV23" s="626">
        <v>0</v>
      </c>
      <c r="AW23" s="626">
        <v>2.1017370298138514</v>
      </c>
      <c r="AX23" s="626">
        <v>0</v>
      </c>
      <c r="AY23" s="626">
        <v>0</v>
      </c>
      <c r="AZ23" s="626">
        <v>0.39803052661286642</v>
      </c>
      <c r="BA23" s="626">
        <v>0</v>
      </c>
      <c r="BB23" s="626">
        <v>0</v>
      </c>
      <c r="BC23" s="626">
        <v>0</v>
      </c>
      <c r="BD23" s="626">
        <v>3.3757005641956597</v>
      </c>
      <c r="BE23" s="626">
        <v>6.7749215360690326E-2</v>
      </c>
      <c r="BF23" s="626">
        <v>0</v>
      </c>
      <c r="BG23" s="626">
        <v>0</v>
      </c>
      <c r="BH23" s="626">
        <v>0</v>
      </c>
      <c r="BI23" s="626">
        <v>0</v>
      </c>
      <c r="BJ23" s="626">
        <v>0</v>
      </c>
      <c r="BK23" s="626">
        <v>0</v>
      </c>
      <c r="BL23" s="626">
        <v>0.48199956980021902</v>
      </c>
      <c r="BM23" s="626">
        <v>0</v>
      </c>
      <c r="BN23" s="626">
        <v>0</v>
      </c>
      <c r="BO23" s="626">
        <v>0</v>
      </c>
      <c r="BP23" s="626">
        <v>19.556146974398285</v>
      </c>
      <c r="BQ23" s="626">
        <v>10.826169927880251</v>
      </c>
      <c r="BR23" s="626">
        <v>5.6029798298246867</v>
      </c>
      <c r="BS23" s="626">
        <v>0</v>
      </c>
      <c r="BT23" s="626">
        <v>0</v>
      </c>
      <c r="BU23" s="626">
        <v>0</v>
      </c>
      <c r="BV23" s="626">
        <v>0</v>
      </c>
      <c r="BW23" s="626">
        <v>0</v>
      </c>
      <c r="BX23" s="626">
        <v>0.41589781198837739</v>
      </c>
      <c r="BY23" s="626">
        <v>0</v>
      </c>
      <c r="BZ23" s="626">
        <v>0</v>
      </c>
      <c r="CA23" s="626">
        <v>0</v>
      </c>
      <c r="CB23" s="626">
        <v>0</v>
      </c>
      <c r="CC23" s="626">
        <v>0</v>
      </c>
      <c r="CD23" s="626">
        <v>0</v>
      </c>
      <c r="CE23" s="626">
        <v>0</v>
      </c>
      <c r="CF23" s="626">
        <v>0</v>
      </c>
      <c r="CG23" s="626">
        <v>8.695968433112948E-2</v>
      </c>
      <c r="CH23" s="626">
        <v>0</v>
      </c>
      <c r="CI23" s="626">
        <v>0</v>
      </c>
      <c r="CJ23" s="626">
        <v>0</v>
      </c>
      <c r="CK23" s="626">
        <v>0</v>
      </c>
      <c r="CL23" s="626">
        <v>0</v>
      </c>
      <c r="CM23" s="626">
        <v>0</v>
      </c>
      <c r="CN23" s="626">
        <v>0</v>
      </c>
      <c r="CO23" s="626">
        <v>0.58981360695332952</v>
      </c>
      <c r="CP23" s="626">
        <v>0</v>
      </c>
      <c r="CQ23" s="626">
        <v>0</v>
      </c>
      <c r="CR23" s="626">
        <v>0</v>
      </c>
      <c r="CS23" s="626">
        <v>0</v>
      </c>
      <c r="CT23" s="626">
        <v>0</v>
      </c>
      <c r="CU23" s="626">
        <v>0</v>
      </c>
      <c r="CV23" s="626">
        <v>0</v>
      </c>
      <c r="CW23" s="626">
        <v>0</v>
      </c>
      <c r="CX23" s="626">
        <v>0</v>
      </c>
      <c r="CY23" s="626">
        <v>0</v>
      </c>
      <c r="CZ23" s="626">
        <v>0</v>
      </c>
      <c r="DA23" s="626">
        <v>0</v>
      </c>
      <c r="DB23" s="626">
        <v>0</v>
      </c>
      <c r="DC23" s="626">
        <v>0</v>
      </c>
      <c r="DD23" s="626">
        <v>7.3339919795015307</v>
      </c>
      <c r="DE23" s="626">
        <v>31.029567298058321</v>
      </c>
      <c r="DF23" s="626">
        <v>0</v>
      </c>
      <c r="DG23" s="642">
        <v>51.873785612855158</v>
      </c>
      <c r="DH23" s="662">
        <v>2860.2619621527574</v>
      </c>
      <c r="DI23" s="648">
        <v>0</v>
      </c>
      <c r="DJ23" s="626">
        <v>43.476935506435368</v>
      </c>
      <c r="DK23" s="626">
        <v>0</v>
      </c>
      <c r="DL23" s="626">
        <v>0</v>
      </c>
      <c r="DM23" s="626">
        <v>0</v>
      </c>
      <c r="DN23" s="626">
        <v>0</v>
      </c>
      <c r="DO23" s="626">
        <v>-2.591344670468922</v>
      </c>
      <c r="DP23" s="642">
        <v>0</v>
      </c>
      <c r="DQ23" s="664">
        <v>40.885590835966447</v>
      </c>
      <c r="DR23" s="662">
        <v>2901.1475529887239</v>
      </c>
      <c r="DS23" s="648">
        <v>0</v>
      </c>
      <c r="DT23" s="626">
        <v>0</v>
      </c>
      <c r="DU23" s="642">
        <v>0</v>
      </c>
      <c r="DV23" s="669">
        <v>-860.46380084786244</v>
      </c>
      <c r="DW23" s="626">
        <v>-2040.6837521408615</v>
      </c>
      <c r="DX23" s="627">
        <v>-2901.1475529887239</v>
      </c>
      <c r="DY23" s="653">
        <v>0</v>
      </c>
    </row>
    <row r="24" spans="1:129" s="357" customFormat="1" ht="9.9499999999999993" customHeight="1">
      <c r="A24" s="356"/>
      <c r="B24" s="624" t="s">
        <v>1217</v>
      </c>
      <c r="C24" s="625" t="s">
        <v>1224</v>
      </c>
      <c r="D24" s="626">
        <v>65.191517132408691</v>
      </c>
      <c r="E24" s="626">
        <v>4.8007762394875462</v>
      </c>
      <c r="F24" s="626">
        <v>0.17486292505483975</v>
      </c>
      <c r="G24" s="626">
        <v>0.3272210079911827</v>
      </c>
      <c r="H24" s="626">
        <v>6.2982982282880826</v>
      </c>
      <c r="I24" s="626">
        <v>0</v>
      </c>
      <c r="J24" s="626">
        <v>0.15298782295097391</v>
      </c>
      <c r="K24" s="626">
        <v>328.83710905700138</v>
      </c>
      <c r="L24" s="626">
        <v>18.686523252377786</v>
      </c>
      <c r="M24" s="626">
        <v>2.1941112483221841</v>
      </c>
      <c r="N24" s="626">
        <v>0</v>
      </c>
      <c r="O24" s="626">
        <v>256.35768163471562</v>
      </c>
      <c r="P24" s="626">
        <v>6.8882469991455091</v>
      </c>
      <c r="Q24" s="626">
        <v>6.1614826699605274</v>
      </c>
      <c r="R24" s="626">
        <v>5.9942863610126027</v>
      </c>
      <c r="S24" s="626">
        <v>4.8727489323147237</v>
      </c>
      <c r="T24" s="626">
        <v>12.84079602227348</v>
      </c>
      <c r="U24" s="626">
        <v>0.17151571305696625</v>
      </c>
      <c r="V24" s="626">
        <v>0</v>
      </c>
      <c r="W24" s="626">
        <v>216.03047711206062</v>
      </c>
      <c r="X24" s="626">
        <v>0</v>
      </c>
      <c r="Y24" s="626">
        <v>0</v>
      </c>
      <c r="Z24" s="626">
        <v>0</v>
      </c>
      <c r="AA24" s="626">
        <v>0.26316619669654695</v>
      </c>
      <c r="AB24" s="626">
        <v>132.68389238105496</v>
      </c>
      <c r="AC24" s="626">
        <v>44.598702311451383</v>
      </c>
      <c r="AD24" s="626">
        <v>0</v>
      </c>
      <c r="AE24" s="626">
        <v>0.5517701796244483</v>
      </c>
      <c r="AF24" s="626">
        <v>443.7598595784093</v>
      </c>
      <c r="AG24" s="626">
        <v>572.53308786449054</v>
      </c>
      <c r="AH24" s="626">
        <v>2.0011943591717141</v>
      </c>
      <c r="AI24" s="626">
        <v>19.276549829267982</v>
      </c>
      <c r="AJ24" s="626">
        <v>9.3808303698857909</v>
      </c>
      <c r="AK24" s="626">
        <v>2.6913122864467161</v>
      </c>
      <c r="AL24" s="626">
        <v>14.797052024916338</v>
      </c>
      <c r="AM24" s="626">
        <v>0</v>
      </c>
      <c r="AN24" s="626">
        <v>0</v>
      </c>
      <c r="AO24" s="626">
        <v>0</v>
      </c>
      <c r="AP24" s="626">
        <v>12.491450082507932</v>
      </c>
      <c r="AQ24" s="626">
        <v>5.1760229729665053</v>
      </c>
      <c r="AR24" s="626">
        <v>2.3941223597877879</v>
      </c>
      <c r="AS24" s="626">
        <v>45.416278016818602</v>
      </c>
      <c r="AT24" s="626">
        <v>41.261943157550718</v>
      </c>
      <c r="AU24" s="626">
        <v>56.797837440506754</v>
      </c>
      <c r="AV24" s="626">
        <v>98.39423481859933</v>
      </c>
      <c r="AW24" s="626">
        <v>117.12407266144463</v>
      </c>
      <c r="AX24" s="626">
        <v>12.000318982640525</v>
      </c>
      <c r="AY24" s="626">
        <v>154.20754203982131</v>
      </c>
      <c r="AZ24" s="626">
        <v>148.0673558999863</v>
      </c>
      <c r="BA24" s="626">
        <v>32.406603668264282</v>
      </c>
      <c r="BB24" s="626">
        <v>36.33975888580899</v>
      </c>
      <c r="BC24" s="626">
        <v>41.334615432854001</v>
      </c>
      <c r="BD24" s="626">
        <v>204.43242616768913</v>
      </c>
      <c r="BE24" s="626">
        <v>25.202708114176801</v>
      </c>
      <c r="BF24" s="626">
        <v>40.936413484276486</v>
      </c>
      <c r="BG24" s="626">
        <v>0</v>
      </c>
      <c r="BH24" s="626">
        <v>7.55550364723694E-2</v>
      </c>
      <c r="BI24" s="626">
        <v>114.75337790384221</v>
      </c>
      <c r="BJ24" s="626">
        <v>42.630579458440934</v>
      </c>
      <c r="BK24" s="626">
        <v>20.051318350512243</v>
      </c>
      <c r="BL24" s="626">
        <v>112.30589976345104</v>
      </c>
      <c r="BM24" s="626">
        <v>5.0624702740384881</v>
      </c>
      <c r="BN24" s="626">
        <v>25.862383498212299</v>
      </c>
      <c r="BO24" s="626">
        <v>20.965064688494369</v>
      </c>
      <c r="BP24" s="626">
        <v>31.089259292633166</v>
      </c>
      <c r="BQ24" s="626">
        <v>46.368690068468254</v>
      </c>
      <c r="BR24" s="626">
        <v>0.21972469920881124</v>
      </c>
      <c r="BS24" s="626">
        <v>0</v>
      </c>
      <c r="BT24" s="626">
        <v>238.50432634788316</v>
      </c>
      <c r="BU24" s="626">
        <v>160.29623372651469</v>
      </c>
      <c r="BV24" s="626">
        <v>0</v>
      </c>
      <c r="BW24" s="626">
        <v>0</v>
      </c>
      <c r="BX24" s="626">
        <v>0</v>
      </c>
      <c r="BY24" s="626">
        <v>0</v>
      </c>
      <c r="BZ24" s="626">
        <v>0</v>
      </c>
      <c r="CA24" s="626">
        <v>1.2569168820017187</v>
      </c>
      <c r="CB24" s="626">
        <v>3.4267284268917821</v>
      </c>
      <c r="CC24" s="626">
        <v>0</v>
      </c>
      <c r="CD24" s="626">
        <v>0</v>
      </c>
      <c r="CE24" s="626">
        <v>0</v>
      </c>
      <c r="CF24" s="626">
        <v>0</v>
      </c>
      <c r="CG24" s="626">
        <v>4.1740648478942148</v>
      </c>
      <c r="CH24" s="626">
        <v>55.461619649050348</v>
      </c>
      <c r="CI24" s="626">
        <v>0</v>
      </c>
      <c r="CJ24" s="626">
        <v>0</v>
      </c>
      <c r="CK24" s="626">
        <v>0</v>
      </c>
      <c r="CL24" s="626">
        <v>0</v>
      </c>
      <c r="CM24" s="626">
        <v>0</v>
      </c>
      <c r="CN24" s="626">
        <v>0.60089194560145087</v>
      </c>
      <c r="CO24" s="626">
        <v>26.934821384202049</v>
      </c>
      <c r="CP24" s="626">
        <v>3.2833388508740455</v>
      </c>
      <c r="CQ24" s="626">
        <v>252.85218273114083</v>
      </c>
      <c r="CR24" s="626">
        <v>119.14320001456306</v>
      </c>
      <c r="CS24" s="626">
        <v>186.00500059073914</v>
      </c>
      <c r="CT24" s="626">
        <v>54.839412811931048</v>
      </c>
      <c r="CU24" s="626">
        <v>21.720453194146163</v>
      </c>
      <c r="CV24" s="626">
        <v>0</v>
      </c>
      <c r="CW24" s="626">
        <v>0</v>
      </c>
      <c r="CX24" s="626">
        <v>3.5049878334018403</v>
      </c>
      <c r="CY24" s="626">
        <v>23.016564035195334</v>
      </c>
      <c r="CZ24" s="626">
        <v>0</v>
      </c>
      <c r="DA24" s="626">
        <v>2.5949886117230672</v>
      </c>
      <c r="DB24" s="626">
        <v>53.059502940683046</v>
      </c>
      <c r="DC24" s="626">
        <v>80.810247010594495</v>
      </c>
      <c r="DD24" s="626">
        <v>33.849193751545528</v>
      </c>
      <c r="DE24" s="626">
        <v>1.9701312570195759</v>
      </c>
      <c r="DF24" s="626">
        <v>0</v>
      </c>
      <c r="DG24" s="642">
        <v>40.160350151887862</v>
      </c>
      <c r="DH24" s="662">
        <v>5039.3512439547976</v>
      </c>
      <c r="DI24" s="648">
        <v>26.037619916223981</v>
      </c>
      <c r="DJ24" s="626">
        <v>68.568102266368228</v>
      </c>
      <c r="DK24" s="626">
        <v>0</v>
      </c>
      <c r="DL24" s="626">
        <v>0</v>
      </c>
      <c r="DM24" s="626">
        <v>0</v>
      </c>
      <c r="DN24" s="626">
        <v>0</v>
      </c>
      <c r="DO24" s="626">
        <v>-36.736121504882952</v>
      </c>
      <c r="DP24" s="642">
        <v>0</v>
      </c>
      <c r="DQ24" s="664">
        <v>57.869600677709265</v>
      </c>
      <c r="DR24" s="662">
        <v>5097.2208446325067</v>
      </c>
      <c r="DS24" s="648">
        <v>136.17646924674912</v>
      </c>
      <c r="DT24" s="626">
        <v>1058.6941959437374</v>
      </c>
      <c r="DU24" s="642">
        <v>1194.8706651904865</v>
      </c>
      <c r="DV24" s="669">
        <v>-1207.0632101008725</v>
      </c>
      <c r="DW24" s="626">
        <v>-3796.5857712707984</v>
      </c>
      <c r="DX24" s="627">
        <v>-5003.6489813716707</v>
      </c>
      <c r="DY24" s="653">
        <v>1288.4425284513227</v>
      </c>
    </row>
    <row r="25" spans="1:129" s="357" customFormat="1" ht="9.9499999999999993" customHeight="1">
      <c r="A25" s="356"/>
      <c r="B25" s="624" t="s">
        <v>1205</v>
      </c>
      <c r="C25" s="625" t="s">
        <v>1652</v>
      </c>
      <c r="D25" s="626">
        <v>0</v>
      </c>
      <c r="E25" s="626">
        <v>0</v>
      </c>
      <c r="F25" s="626">
        <v>0</v>
      </c>
      <c r="G25" s="626">
        <v>0</v>
      </c>
      <c r="H25" s="626">
        <v>0</v>
      </c>
      <c r="I25" s="626">
        <v>0</v>
      </c>
      <c r="J25" s="626">
        <v>0</v>
      </c>
      <c r="K25" s="626">
        <v>0</v>
      </c>
      <c r="L25" s="626">
        <v>0</v>
      </c>
      <c r="M25" s="626">
        <v>0</v>
      </c>
      <c r="N25" s="626">
        <v>0</v>
      </c>
      <c r="O25" s="626">
        <v>1.0801587709327904</v>
      </c>
      <c r="P25" s="626">
        <v>0</v>
      </c>
      <c r="Q25" s="626">
        <v>0</v>
      </c>
      <c r="R25" s="626">
        <v>0</v>
      </c>
      <c r="S25" s="626">
        <v>0.10858493442484063</v>
      </c>
      <c r="T25" s="626">
        <v>0.23926949109826359</v>
      </c>
      <c r="U25" s="626">
        <v>0.51454713917089878</v>
      </c>
      <c r="V25" s="626">
        <v>0</v>
      </c>
      <c r="W25" s="626">
        <v>5.0291396608287702</v>
      </c>
      <c r="X25" s="626">
        <v>0</v>
      </c>
      <c r="Y25" s="626">
        <v>0</v>
      </c>
      <c r="Z25" s="626">
        <v>0</v>
      </c>
      <c r="AA25" s="626">
        <v>3.9474929504482038E-2</v>
      </c>
      <c r="AB25" s="626">
        <v>1.9523720470927257</v>
      </c>
      <c r="AC25" s="626">
        <v>11.118736938474553</v>
      </c>
      <c r="AD25" s="626">
        <v>6.3489877810363374E-2</v>
      </c>
      <c r="AE25" s="626">
        <v>0</v>
      </c>
      <c r="AF25" s="626">
        <v>2.0355956861394922</v>
      </c>
      <c r="AG25" s="626">
        <v>7.6869186336853526</v>
      </c>
      <c r="AH25" s="626">
        <v>0</v>
      </c>
      <c r="AI25" s="626">
        <v>0.55752855616104069</v>
      </c>
      <c r="AJ25" s="626">
        <v>0</v>
      </c>
      <c r="AK25" s="626">
        <v>0</v>
      </c>
      <c r="AL25" s="626">
        <v>2.2195578037374508</v>
      </c>
      <c r="AM25" s="626">
        <v>0</v>
      </c>
      <c r="AN25" s="626">
        <v>0</v>
      </c>
      <c r="AO25" s="626">
        <v>0</v>
      </c>
      <c r="AP25" s="626">
        <v>0.183697795330999</v>
      </c>
      <c r="AQ25" s="626">
        <v>0</v>
      </c>
      <c r="AR25" s="626">
        <v>0</v>
      </c>
      <c r="AS25" s="626">
        <v>0</v>
      </c>
      <c r="AT25" s="626">
        <v>0</v>
      </c>
      <c r="AU25" s="626">
        <v>0</v>
      </c>
      <c r="AV25" s="626">
        <v>0.46600787803125532</v>
      </c>
      <c r="AW25" s="626">
        <v>0.38213400542070025</v>
      </c>
      <c r="AX25" s="626">
        <v>0</v>
      </c>
      <c r="AY25" s="626">
        <v>0.51062100013185874</v>
      </c>
      <c r="AZ25" s="626">
        <v>7.9606105322573271</v>
      </c>
      <c r="BA25" s="626">
        <v>0</v>
      </c>
      <c r="BB25" s="626">
        <v>0</v>
      </c>
      <c r="BC25" s="626">
        <v>0</v>
      </c>
      <c r="BD25" s="626">
        <v>0</v>
      </c>
      <c r="BE25" s="626">
        <v>1.3549843072138064</v>
      </c>
      <c r="BF25" s="626">
        <v>0</v>
      </c>
      <c r="BG25" s="626">
        <v>0</v>
      </c>
      <c r="BH25" s="626">
        <v>0</v>
      </c>
      <c r="BI25" s="626">
        <v>0</v>
      </c>
      <c r="BJ25" s="626">
        <v>0.2153059568608128</v>
      </c>
      <c r="BK25" s="626">
        <v>0</v>
      </c>
      <c r="BL25" s="626">
        <v>17.673317559341363</v>
      </c>
      <c r="BM25" s="626">
        <v>0</v>
      </c>
      <c r="BN25" s="626">
        <v>0</v>
      </c>
      <c r="BO25" s="626">
        <v>0</v>
      </c>
      <c r="BP25" s="626">
        <v>0</v>
      </c>
      <c r="BQ25" s="626">
        <v>0</v>
      </c>
      <c r="BR25" s="626">
        <v>0</v>
      </c>
      <c r="BS25" s="626">
        <v>0</v>
      </c>
      <c r="BT25" s="626">
        <v>0</v>
      </c>
      <c r="BU25" s="626">
        <v>0</v>
      </c>
      <c r="BV25" s="626">
        <v>0</v>
      </c>
      <c r="BW25" s="626">
        <v>0</v>
      </c>
      <c r="BX25" s="626">
        <v>0</v>
      </c>
      <c r="BY25" s="626">
        <v>0</v>
      </c>
      <c r="BZ25" s="626">
        <v>0</v>
      </c>
      <c r="CA25" s="626">
        <v>0</v>
      </c>
      <c r="CB25" s="626">
        <v>0</v>
      </c>
      <c r="CC25" s="626">
        <v>0</v>
      </c>
      <c r="CD25" s="626">
        <v>0</v>
      </c>
      <c r="CE25" s="626">
        <v>0</v>
      </c>
      <c r="CF25" s="626">
        <v>0</v>
      </c>
      <c r="CG25" s="626">
        <v>0</v>
      </c>
      <c r="CH25" s="626">
        <v>0</v>
      </c>
      <c r="CI25" s="626">
        <v>0</v>
      </c>
      <c r="CJ25" s="626">
        <v>0</v>
      </c>
      <c r="CK25" s="626">
        <v>0</v>
      </c>
      <c r="CL25" s="626">
        <v>0</v>
      </c>
      <c r="CM25" s="626">
        <v>0</v>
      </c>
      <c r="CN25" s="626">
        <v>0</v>
      </c>
      <c r="CO25" s="626">
        <v>0</v>
      </c>
      <c r="CP25" s="626">
        <v>0</v>
      </c>
      <c r="CQ25" s="626">
        <v>62.763267963960757</v>
      </c>
      <c r="CR25" s="626">
        <v>24.063404929049682</v>
      </c>
      <c r="CS25" s="626">
        <v>0.89425481053239975</v>
      </c>
      <c r="CT25" s="626">
        <v>0</v>
      </c>
      <c r="CU25" s="626">
        <v>0</v>
      </c>
      <c r="CV25" s="626">
        <v>0</v>
      </c>
      <c r="CW25" s="626">
        <v>0</v>
      </c>
      <c r="CX25" s="626">
        <v>0</v>
      </c>
      <c r="CY25" s="626">
        <v>0</v>
      </c>
      <c r="CZ25" s="626">
        <v>0</v>
      </c>
      <c r="DA25" s="626">
        <v>0</v>
      </c>
      <c r="DB25" s="626">
        <v>0</v>
      </c>
      <c r="DC25" s="626">
        <v>0</v>
      </c>
      <c r="DD25" s="626">
        <v>0</v>
      </c>
      <c r="DE25" s="626">
        <v>0</v>
      </c>
      <c r="DF25" s="626">
        <v>0</v>
      </c>
      <c r="DG25" s="642">
        <v>0</v>
      </c>
      <c r="DH25" s="662">
        <v>149.11298120719198</v>
      </c>
      <c r="DI25" s="648">
        <v>0</v>
      </c>
      <c r="DJ25" s="626">
        <v>0</v>
      </c>
      <c r="DK25" s="626">
        <v>0</v>
      </c>
      <c r="DL25" s="626">
        <v>0</v>
      </c>
      <c r="DM25" s="626">
        <v>0</v>
      </c>
      <c r="DN25" s="626">
        <v>0</v>
      </c>
      <c r="DO25" s="626">
        <v>0</v>
      </c>
      <c r="DP25" s="642">
        <v>0</v>
      </c>
      <c r="DQ25" s="664">
        <v>0</v>
      </c>
      <c r="DR25" s="662">
        <v>149.11298120719198</v>
      </c>
      <c r="DS25" s="648">
        <v>0</v>
      </c>
      <c r="DT25" s="626">
        <v>0</v>
      </c>
      <c r="DU25" s="642">
        <v>0</v>
      </c>
      <c r="DV25" s="669">
        <v>-2.7986466327443407</v>
      </c>
      <c r="DW25" s="626">
        <v>-146.31433457444763</v>
      </c>
      <c r="DX25" s="627">
        <v>-149.11298120719198</v>
      </c>
      <c r="DY25" s="653">
        <v>0</v>
      </c>
    </row>
    <row r="26" spans="1:129" s="357" customFormat="1" ht="9.9499999999999993" customHeight="1">
      <c r="A26" s="356"/>
      <c r="B26" s="624" t="s">
        <v>1192</v>
      </c>
      <c r="C26" s="625" t="s">
        <v>1653</v>
      </c>
      <c r="D26" s="626">
        <v>0</v>
      </c>
      <c r="E26" s="626">
        <v>0</v>
      </c>
      <c r="F26" s="626">
        <v>4.496475215695879E-2</v>
      </c>
      <c r="G26" s="626">
        <v>0.3272210079911827</v>
      </c>
      <c r="H26" s="626">
        <v>0</v>
      </c>
      <c r="I26" s="626">
        <v>0</v>
      </c>
      <c r="J26" s="626">
        <v>0.15298782295097391</v>
      </c>
      <c r="K26" s="626">
        <v>263.37828731185203</v>
      </c>
      <c r="L26" s="626">
        <v>17.500938322826137</v>
      </c>
      <c r="M26" s="626">
        <v>1.4155556440788286</v>
      </c>
      <c r="N26" s="626">
        <v>0</v>
      </c>
      <c r="O26" s="626">
        <v>328.00821343992408</v>
      </c>
      <c r="P26" s="626">
        <v>12.155729998492074</v>
      </c>
      <c r="Q26" s="626">
        <v>40.44173170646819</v>
      </c>
      <c r="R26" s="626">
        <v>19.695512329041406</v>
      </c>
      <c r="S26" s="626">
        <v>8.8507162415324423</v>
      </c>
      <c r="T26" s="626">
        <v>123.11744591956209</v>
      </c>
      <c r="U26" s="626">
        <v>13.378225618443366</v>
      </c>
      <c r="V26" s="626">
        <v>0</v>
      </c>
      <c r="W26" s="626">
        <v>22.875909607663608</v>
      </c>
      <c r="X26" s="626">
        <v>0</v>
      </c>
      <c r="Y26" s="626">
        <v>0</v>
      </c>
      <c r="Z26" s="626">
        <v>0</v>
      </c>
      <c r="AA26" s="626">
        <v>5.6204780580191098</v>
      </c>
      <c r="AB26" s="626">
        <v>327.04381978282333</v>
      </c>
      <c r="AC26" s="626">
        <v>149.88245639432932</v>
      </c>
      <c r="AD26" s="626">
        <v>0.12697975562072675</v>
      </c>
      <c r="AE26" s="626">
        <v>3.494544470954839</v>
      </c>
      <c r="AF26" s="626">
        <v>4149.099170812141</v>
      </c>
      <c r="AG26" s="626">
        <v>2287.1904443265516</v>
      </c>
      <c r="AH26" s="626">
        <v>5.3365182911245714</v>
      </c>
      <c r="AI26" s="626">
        <v>7.5126972942700228</v>
      </c>
      <c r="AJ26" s="626">
        <v>1.4954946966484597</v>
      </c>
      <c r="AK26" s="626">
        <v>9.6118295944525561E-2</v>
      </c>
      <c r="AL26" s="626">
        <v>237.0487734391597</v>
      </c>
      <c r="AM26" s="626">
        <v>0</v>
      </c>
      <c r="AN26" s="626">
        <v>0</v>
      </c>
      <c r="AO26" s="626">
        <v>0</v>
      </c>
      <c r="AP26" s="626">
        <v>0.183697795330999</v>
      </c>
      <c r="AQ26" s="626">
        <v>0</v>
      </c>
      <c r="AR26" s="626">
        <v>0.25247108521398487</v>
      </c>
      <c r="AS26" s="626">
        <v>71.166944966904722</v>
      </c>
      <c r="AT26" s="626">
        <v>0.79758910742688249</v>
      </c>
      <c r="AU26" s="626">
        <v>12.707312783299816</v>
      </c>
      <c r="AV26" s="626">
        <v>82.150531641509872</v>
      </c>
      <c r="AW26" s="626">
        <v>4.2034740596277027</v>
      </c>
      <c r="AX26" s="626">
        <v>15.288077608021489</v>
      </c>
      <c r="AY26" s="626">
        <v>115.40034602980006</v>
      </c>
      <c r="AZ26" s="626">
        <v>115.82688324434412</v>
      </c>
      <c r="BA26" s="626">
        <v>40.690156937527</v>
      </c>
      <c r="BB26" s="626">
        <v>29.356384303425294</v>
      </c>
      <c r="BC26" s="626">
        <v>8.150487550140225</v>
      </c>
      <c r="BD26" s="626">
        <v>30.13825463713885</v>
      </c>
      <c r="BE26" s="626">
        <v>19.715021669960883</v>
      </c>
      <c r="BF26" s="626">
        <v>0.48733825576519624</v>
      </c>
      <c r="BG26" s="626">
        <v>0</v>
      </c>
      <c r="BH26" s="626">
        <v>0.3022201458894776</v>
      </c>
      <c r="BI26" s="626">
        <v>224.79466057974889</v>
      </c>
      <c r="BJ26" s="626">
        <v>3.01428339605138</v>
      </c>
      <c r="BK26" s="626">
        <v>0.22156152873494192</v>
      </c>
      <c r="BL26" s="626">
        <v>71.978602423499368</v>
      </c>
      <c r="BM26" s="626">
        <v>0</v>
      </c>
      <c r="BN26" s="626">
        <v>10.428380442827541</v>
      </c>
      <c r="BO26" s="626">
        <v>13.836942694406282</v>
      </c>
      <c r="BP26" s="626">
        <v>0</v>
      </c>
      <c r="BQ26" s="626">
        <v>0</v>
      </c>
      <c r="BR26" s="626">
        <v>0</v>
      </c>
      <c r="BS26" s="626">
        <v>0</v>
      </c>
      <c r="BT26" s="626">
        <v>1.95495349465478</v>
      </c>
      <c r="BU26" s="626">
        <v>0</v>
      </c>
      <c r="BV26" s="626">
        <v>0</v>
      </c>
      <c r="BW26" s="626">
        <v>0</v>
      </c>
      <c r="BX26" s="626">
        <v>0</v>
      </c>
      <c r="BY26" s="626">
        <v>0</v>
      </c>
      <c r="BZ26" s="626">
        <v>0</v>
      </c>
      <c r="CA26" s="626">
        <v>0</v>
      </c>
      <c r="CB26" s="626">
        <v>0</v>
      </c>
      <c r="CC26" s="626">
        <v>0</v>
      </c>
      <c r="CD26" s="626">
        <v>0</v>
      </c>
      <c r="CE26" s="626">
        <v>0</v>
      </c>
      <c r="CF26" s="626">
        <v>0</v>
      </c>
      <c r="CG26" s="626">
        <v>0</v>
      </c>
      <c r="CH26" s="626">
        <v>100.15011893461609</v>
      </c>
      <c r="CI26" s="626">
        <v>0</v>
      </c>
      <c r="CJ26" s="626">
        <v>0</v>
      </c>
      <c r="CK26" s="626">
        <v>0</v>
      </c>
      <c r="CL26" s="626">
        <v>0</v>
      </c>
      <c r="CM26" s="626">
        <v>0</v>
      </c>
      <c r="CN26" s="626">
        <v>0.80118926080193453</v>
      </c>
      <c r="CO26" s="626">
        <v>0.58981360695332952</v>
      </c>
      <c r="CP26" s="626">
        <v>86.56075152304301</v>
      </c>
      <c r="CQ26" s="626">
        <v>213.11753397099207</v>
      </c>
      <c r="CR26" s="626">
        <v>140.85895568224203</v>
      </c>
      <c r="CS26" s="626">
        <v>13.711907094830131</v>
      </c>
      <c r="CT26" s="626">
        <v>1.8485195329864399</v>
      </c>
      <c r="CU26" s="626">
        <v>4.8551601257503183</v>
      </c>
      <c r="CV26" s="626">
        <v>0</v>
      </c>
      <c r="CW26" s="626">
        <v>0</v>
      </c>
      <c r="CX26" s="626">
        <v>0</v>
      </c>
      <c r="CY26" s="626">
        <v>21.275815494718376</v>
      </c>
      <c r="CZ26" s="626">
        <v>0</v>
      </c>
      <c r="DA26" s="626">
        <v>0</v>
      </c>
      <c r="DB26" s="626">
        <v>0</v>
      </c>
      <c r="DC26" s="626">
        <v>28.076067692502615</v>
      </c>
      <c r="DD26" s="626">
        <v>0</v>
      </c>
      <c r="DE26" s="626">
        <v>4.186528921166599</v>
      </c>
      <c r="DF26" s="626">
        <v>0</v>
      </c>
      <c r="DG26" s="642">
        <v>11.211431084068696</v>
      </c>
      <c r="DH26" s="662">
        <v>9525.5813046464918</v>
      </c>
      <c r="DI26" s="648">
        <v>0</v>
      </c>
      <c r="DJ26" s="626">
        <v>0.86521264689423616</v>
      </c>
      <c r="DK26" s="626">
        <v>0</v>
      </c>
      <c r="DL26" s="626">
        <v>0</v>
      </c>
      <c r="DM26" s="626">
        <v>0</v>
      </c>
      <c r="DN26" s="626">
        <v>0</v>
      </c>
      <c r="DO26" s="626">
        <v>-9.6032184846789459</v>
      </c>
      <c r="DP26" s="642">
        <v>0</v>
      </c>
      <c r="DQ26" s="664">
        <v>-8.7380058377847103</v>
      </c>
      <c r="DR26" s="662">
        <v>9516.8432988087079</v>
      </c>
      <c r="DS26" s="648">
        <v>0</v>
      </c>
      <c r="DT26" s="626">
        <v>0</v>
      </c>
      <c r="DU26" s="642">
        <v>0</v>
      </c>
      <c r="DV26" s="669">
        <v>-1854.2704915483671</v>
      </c>
      <c r="DW26" s="626">
        <v>-7662.5728072603406</v>
      </c>
      <c r="DX26" s="627">
        <v>-9516.8432988087079</v>
      </c>
      <c r="DY26" s="653">
        <v>0</v>
      </c>
    </row>
    <row r="27" spans="1:129" s="357" customFormat="1" ht="9.9499999999999993" customHeight="1">
      <c r="A27" s="356"/>
      <c r="B27" s="624" t="s">
        <v>1163</v>
      </c>
      <c r="C27" s="625" t="s">
        <v>1162</v>
      </c>
      <c r="D27" s="626">
        <v>0</v>
      </c>
      <c r="E27" s="626">
        <v>0</v>
      </c>
      <c r="F27" s="626">
        <v>0</v>
      </c>
      <c r="G27" s="626">
        <v>0</v>
      </c>
      <c r="H27" s="626">
        <v>0</v>
      </c>
      <c r="I27" s="626">
        <v>0</v>
      </c>
      <c r="J27" s="626">
        <v>0</v>
      </c>
      <c r="K27" s="626">
        <v>3.6794623283764816</v>
      </c>
      <c r="L27" s="626">
        <v>0</v>
      </c>
      <c r="M27" s="626">
        <v>2.3592594067980477E-2</v>
      </c>
      <c r="N27" s="626">
        <v>0</v>
      </c>
      <c r="O27" s="626">
        <v>57.608467783082162</v>
      </c>
      <c r="P27" s="626">
        <v>0.81038199989947179</v>
      </c>
      <c r="Q27" s="626">
        <v>57.581856224722024</v>
      </c>
      <c r="R27" s="626">
        <v>10.447184800621963</v>
      </c>
      <c r="S27" s="626">
        <v>1.1808611618701419</v>
      </c>
      <c r="T27" s="626">
        <v>36.608232138034332</v>
      </c>
      <c r="U27" s="626">
        <v>13.378225618443366</v>
      </c>
      <c r="V27" s="626">
        <v>0</v>
      </c>
      <c r="W27" s="626">
        <v>0</v>
      </c>
      <c r="X27" s="626">
        <v>0</v>
      </c>
      <c r="Y27" s="626">
        <v>0</v>
      </c>
      <c r="Z27" s="626">
        <v>0</v>
      </c>
      <c r="AA27" s="626">
        <v>1.3910213253960337</v>
      </c>
      <c r="AB27" s="626">
        <v>0</v>
      </c>
      <c r="AC27" s="626">
        <v>16.173500556843607</v>
      </c>
      <c r="AD27" s="626">
        <v>0</v>
      </c>
      <c r="AE27" s="626">
        <v>0</v>
      </c>
      <c r="AF27" s="626">
        <v>17261.666364309607</v>
      </c>
      <c r="AG27" s="626">
        <v>14.045234046733732</v>
      </c>
      <c r="AH27" s="626">
        <v>16.009554873373713</v>
      </c>
      <c r="AI27" s="626">
        <v>0.54359034225701475</v>
      </c>
      <c r="AJ27" s="626">
        <v>0</v>
      </c>
      <c r="AK27" s="626">
        <v>0</v>
      </c>
      <c r="AL27" s="626">
        <v>16.868639308404624</v>
      </c>
      <c r="AM27" s="626">
        <v>0</v>
      </c>
      <c r="AN27" s="626">
        <v>0</v>
      </c>
      <c r="AO27" s="626">
        <v>0</v>
      </c>
      <c r="AP27" s="626">
        <v>0</v>
      </c>
      <c r="AQ27" s="626">
        <v>0</v>
      </c>
      <c r="AR27" s="626">
        <v>0</v>
      </c>
      <c r="AS27" s="626">
        <v>129.39810888376621</v>
      </c>
      <c r="AT27" s="626">
        <v>0.21269042864716864</v>
      </c>
      <c r="AU27" s="626">
        <v>11.35956748810135</v>
      </c>
      <c r="AV27" s="626">
        <v>6.6572554004465045E-2</v>
      </c>
      <c r="AW27" s="626">
        <v>17.196030243931514</v>
      </c>
      <c r="AX27" s="626">
        <v>137.5926984721934</v>
      </c>
      <c r="AY27" s="626">
        <v>62.806383016218625</v>
      </c>
      <c r="AZ27" s="626">
        <v>176.72555381611267</v>
      </c>
      <c r="BA27" s="626">
        <v>118.93615335934646</v>
      </c>
      <c r="BB27" s="626">
        <v>39.578696694796605</v>
      </c>
      <c r="BC27" s="626">
        <v>0</v>
      </c>
      <c r="BD27" s="626">
        <v>67.189944029750407</v>
      </c>
      <c r="BE27" s="626">
        <v>30.080651620146501</v>
      </c>
      <c r="BF27" s="626">
        <v>23.635905404612014</v>
      </c>
      <c r="BG27" s="626">
        <v>0</v>
      </c>
      <c r="BH27" s="626">
        <v>0</v>
      </c>
      <c r="BI27" s="626">
        <v>2246.2835133640997</v>
      </c>
      <c r="BJ27" s="626">
        <v>10.119379972458203</v>
      </c>
      <c r="BK27" s="626">
        <v>0.88624611493976768</v>
      </c>
      <c r="BL27" s="626">
        <v>163.23718763900752</v>
      </c>
      <c r="BM27" s="626">
        <v>0</v>
      </c>
      <c r="BN27" s="626">
        <v>0</v>
      </c>
      <c r="BO27" s="626">
        <v>0</v>
      </c>
      <c r="BP27" s="626">
        <v>0</v>
      </c>
      <c r="BQ27" s="626">
        <v>0</v>
      </c>
      <c r="BR27" s="626">
        <v>0</v>
      </c>
      <c r="BS27" s="626">
        <v>0</v>
      </c>
      <c r="BT27" s="626">
        <v>0</v>
      </c>
      <c r="BU27" s="626">
        <v>0</v>
      </c>
      <c r="BV27" s="626">
        <v>0</v>
      </c>
      <c r="BW27" s="626">
        <v>0</v>
      </c>
      <c r="BX27" s="626">
        <v>0</v>
      </c>
      <c r="BY27" s="626">
        <v>0</v>
      </c>
      <c r="BZ27" s="626">
        <v>0</v>
      </c>
      <c r="CA27" s="626">
        <v>0</v>
      </c>
      <c r="CB27" s="626">
        <v>0</v>
      </c>
      <c r="CC27" s="626">
        <v>0</v>
      </c>
      <c r="CD27" s="626">
        <v>0</v>
      </c>
      <c r="CE27" s="626">
        <v>0</v>
      </c>
      <c r="CF27" s="626">
        <v>0</v>
      </c>
      <c r="CG27" s="626">
        <v>0</v>
      </c>
      <c r="CH27" s="626">
        <v>0</v>
      </c>
      <c r="CI27" s="626">
        <v>0</v>
      </c>
      <c r="CJ27" s="626">
        <v>0</v>
      </c>
      <c r="CK27" s="626">
        <v>0</v>
      </c>
      <c r="CL27" s="626">
        <v>0</v>
      </c>
      <c r="CM27" s="626">
        <v>0</v>
      </c>
      <c r="CN27" s="626">
        <v>0</v>
      </c>
      <c r="CO27" s="626">
        <v>0</v>
      </c>
      <c r="CP27" s="626">
        <v>0</v>
      </c>
      <c r="CQ27" s="626">
        <v>0</v>
      </c>
      <c r="CR27" s="626">
        <v>54.582845326868792</v>
      </c>
      <c r="CS27" s="626">
        <v>3.2789343052854658</v>
      </c>
      <c r="CT27" s="626">
        <v>0</v>
      </c>
      <c r="CU27" s="626">
        <v>1.0221389738421724</v>
      </c>
      <c r="CV27" s="626">
        <v>0</v>
      </c>
      <c r="CW27" s="626">
        <v>0</v>
      </c>
      <c r="CX27" s="626">
        <v>0</v>
      </c>
      <c r="CY27" s="626">
        <v>0</v>
      </c>
      <c r="CZ27" s="626">
        <v>0</v>
      </c>
      <c r="DA27" s="626">
        <v>0</v>
      </c>
      <c r="DB27" s="626">
        <v>0</v>
      </c>
      <c r="DC27" s="626">
        <v>0</v>
      </c>
      <c r="DD27" s="626">
        <v>0</v>
      </c>
      <c r="DE27" s="626">
        <v>0</v>
      </c>
      <c r="DF27" s="626">
        <v>0</v>
      </c>
      <c r="DG27" s="642">
        <v>61.411868773928532</v>
      </c>
      <c r="DH27" s="662">
        <v>20863.617239893792</v>
      </c>
      <c r="DI27" s="648">
        <v>0</v>
      </c>
      <c r="DJ27" s="626">
        <v>0</v>
      </c>
      <c r="DK27" s="626">
        <v>0</v>
      </c>
      <c r="DL27" s="626">
        <v>0</v>
      </c>
      <c r="DM27" s="626">
        <v>0</v>
      </c>
      <c r="DN27" s="626">
        <v>0</v>
      </c>
      <c r="DO27" s="626">
        <v>-60.820383736299995</v>
      </c>
      <c r="DP27" s="642">
        <v>0</v>
      </c>
      <c r="DQ27" s="664">
        <v>-60.820383736299995</v>
      </c>
      <c r="DR27" s="662">
        <v>20802.796856157493</v>
      </c>
      <c r="DS27" s="648">
        <v>0</v>
      </c>
      <c r="DT27" s="626">
        <v>0</v>
      </c>
      <c r="DU27" s="642">
        <v>0</v>
      </c>
      <c r="DV27" s="669">
        <v>-3026.9381882159855</v>
      </c>
      <c r="DW27" s="626">
        <v>-17775.858667941506</v>
      </c>
      <c r="DX27" s="627">
        <v>-20802.796856157493</v>
      </c>
      <c r="DY27" s="653">
        <v>0</v>
      </c>
    </row>
    <row r="28" spans="1:129" s="357" customFormat="1" ht="9.9499999999999993" customHeight="1">
      <c r="A28" s="356"/>
      <c r="B28" s="624" t="s">
        <v>1146</v>
      </c>
      <c r="C28" s="625" t="s">
        <v>1145</v>
      </c>
      <c r="D28" s="626">
        <v>0</v>
      </c>
      <c r="E28" s="626">
        <v>0</v>
      </c>
      <c r="F28" s="626">
        <v>0</v>
      </c>
      <c r="G28" s="626">
        <v>0</v>
      </c>
      <c r="H28" s="626">
        <v>0</v>
      </c>
      <c r="I28" s="626">
        <v>0</v>
      </c>
      <c r="J28" s="626">
        <v>0</v>
      </c>
      <c r="K28" s="626">
        <v>0</v>
      </c>
      <c r="L28" s="626">
        <v>0</v>
      </c>
      <c r="M28" s="626">
        <v>0</v>
      </c>
      <c r="N28" s="626">
        <v>0</v>
      </c>
      <c r="O28" s="626">
        <v>2799.4114813341489</v>
      </c>
      <c r="P28" s="626">
        <v>906.4122668875591</v>
      </c>
      <c r="Q28" s="626">
        <v>2.1285121950772732</v>
      </c>
      <c r="R28" s="626">
        <v>12.331103371225925</v>
      </c>
      <c r="S28" s="626">
        <v>0.74443325235491709</v>
      </c>
      <c r="T28" s="626">
        <v>0.34561148714193629</v>
      </c>
      <c r="U28" s="626">
        <v>0</v>
      </c>
      <c r="V28" s="626">
        <v>0</v>
      </c>
      <c r="W28" s="626">
        <v>0</v>
      </c>
      <c r="X28" s="626">
        <v>0</v>
      </c>
      <c r="Y28" s="626">
        <v>0</v>
      </c>
      <c r="Z28" s="626">
        <v>0</v>
      </c>
      <c r="AA28" s="626">
        <v>1.8797585478324784E-3</v>
      </c>
      <c r="AB28" s="626">
        <v>0</v>
      </c>
      <c r="AC28" s="626">
        <v>0</v>
      </c>
      <c r="AD28" s="626">
        <v>0</v>
      </c>
      <c r="AE28" s="626">
        <v>0.5517701796244483</v>
      </c>
      <c r="AF28" s="626">
        <v>35.900505737369222</v>
      </c>
      <c r="AG28" s="626">
        <v>3.4164082816379344</v>
      </c>
      <c r="AH28" s="626">
        <v>0.66706478639057143</v>
      </c>
      <c r="AI28" s="626">
        <v>0.48783748664091059</v>
      </c>
      <c r="AJ28" s="626">
        <v>0</v>
      </c>
      <c r="AK28" s="626">
        <v>0</v>
      </c>
      <c r="AL28" s="626">
        <v>70.581938158850932</v>
      </c>
      <c r="AM28" s="626">
        <v>0</v>
      </c>
      <c r="AN28" s="626">
        <v>0</v>
      </c>
      <c r="AO28" s="626">
        <v>0</v>
      </c>
      <c r="AP28" s="626">
        <v>0</v>
      </c>
      <c r="AQ28" s="626">
        <v>0</v>
      </c>
      <c r="AR28" s="626">
        <v>0</v>
      </c>
      <c r="AS28" s="626">
        <v>0</v>
      </c>
      <c r="AT28" s="626">
        <v>0</v>
      </c>
      <c r="AU28" s="626">
        <v>0</v>
      </c>
      <c r="AV28" s="626">
        <v>0</v>
      </c>
      <c r="AW28" s="626">
        <v>0</v>
      </c>
      <c r="AX28" s="626">
        <v>29.096663834621541</v>
      </c>
      <c r="AY28" s="626">
        <v>0</v>
      </c>
      <c r="AZ28" s="626">
        <v>0</v>
      </c>
      <c r="BA28" s="626">
        <v>0</v>
      </c>
      <c r="BB28" s="626">
        <v>0</v>
      </c>
      <c r="BC28" s="626">
        <v>0</v>
      </c>
      <c r="BD28" s="626">
        <v>0</v>
      </c>
      <c r="BE28" s="626">
        <v>0</v>
      </c>
      <c r="BF28" s="626">
        <v>0</v>
      </c>
      <c r="BG28" s="626">
        <v>0</v>
      </c>
      <c r="BH28" s="626">
        <v>0</v>
      </c>
      <c r="BI28" s="626">
        <v>0</v>
      </c>
      <c r="BJ28" s="626">
        <v>0</v>
      </c>
      <c r="BK28" s="626">
        <v>0</v>
      </c>
      <c r="BL28" s="626">
        <v>492.92489338235731</v>
      </c>
      <c r="BM28" s="626">
        <v>0</v>
      </c>
      <c r="BN28" s="626">
        <v>0</v>
      </c>
      <c r="BO28" s="626">
        <v>0</v>
      </c>
      <c r="BP28" s="626">
        <v>0</v>
      </c>
      <c r="BQ28" s="626">
        <v>0</v>
      </c>
      <c r="BR28" s="626">
        <v>0</v>
      </c>
      <c r="BS28" s="626">
        <v>0</v>
      </c>
      <c r="BT28" s="626">
        <v>0</v>
      </c>
      <c r="BU28" s="626">
        <v>0</v>
      </c>
      <c r="BV28" s="626">
        <v>0</v>
      </c>
      <c r="BW28" s="626">
        <v>0</v>
      </c>
      <c r="BX28" s="626">
        <v>0</v>
      </c>
      <c r="BY28" s="626">
        <v>0</v>
      </c>
      <c r="BZ28" s="626">
        <v>0</v>
      </c>
      <c r="CA28" s="626">
        <v>0</v>
      </c>
      <c r="CB28" s="626">
        <v>0</v>
      </c>
      <c r="CC28" s="626">
        <v>0</v>
      </c>
      <c r="CD28" s="626">
        <v>0</v>
      </c>
      <c r="CE28" s="626">
        <v>0</v>
      </c>
      <c r="CF28" s="626">
        <v>0</v>
      </c>
      <c r="CG28" s="626">
        <v>0</v>
      </c>
      <c r="CH28" s="626">
        <v>0</v>
      </c>
      <c r="CI28" s="626">
        <v>0</v>
      </c>
      <c r="CJ28" s="626">
        <v>0</v>
      </c>
      <c r="CK28" s="626">
        <v>0</v>
      </c>
      <c r="CL28" s="626">
        <v>0</v>
      </c>
      <c r="CM28" s="626">
        <v>0</v>
      </c>
      <c r="CN28" s="626">
        <v>0</v>
      </c>
      <c r="CO28" s="626">
        <v>0.19660453565110983</v>
      </c>
      <c r="CP28" s="626">
        <v>0</v>
      </c>
      <c r="CQ28" s="626">
        <v>0</v>
      </c>
      <c r="CR28" s="626">
        <v>0</v>
      </c>
      <c r="CS28" s="626">
        <v>0</v>
      </c>
      <c r="CT28" s="626">
        <v>0</v>
      </c>
      <c r="CU28" s="626">
        <v>0</v>
      </c>
      <c r="CV28" s="626">
        <v>0</v>
      </c>
      <c r="CW28" s="626">
        <v>0</v>
      </c>
      <c r="CX28" s="626">
        <v>0</v>
      </c>
      <c r="CY28" s="626">
        <v>0</v>
      </c>
      <c r="CZ28" s="626">
        <v>0</v>
      </c>
      <c r="DA28" s="626">
        <v>0</v>
      </c>
      <c r="DB28" s="626">
        <v>0</v>
      </c>
      <c r="DC28" s="626">
        <v>0</v>
      </c>
      <c r="DD28" s="626">
        <v>0</v>
      </c>
      <c r="DE28" s="626">
        <v>0</v>
      </c>
      <c r="DF28" s="626">
        <v>0</v>
      </c>
      <c r="DG28" s="642">
        <v>5.1873785612855166</v>
      </c>
      <c r="DH28" s="662">
        <v>4360.3863532304849</v>
      </c>
      <c r="DI28" s="648">
        <v>0.45627150039693043</v>
      </c>
      <c r="DJ28" s="626">
        <v>0</v>
      </c>
      <c r="DK28" s="626">
        <v>0</v>
      </c>
      <c r="DL28" s="626">
        <v>0</v>
      </c>
      <c r="DM28" s="626">
        <v>0</v>
      </c>
      <c r="DN28" s="626">
        <v>0</v>
      </c>
      <c r="DO28" s="626">
        <v>-122.70779174867543</v>
      </c>
      <c r="DP28" s="642">
        <v>0</v>
      </c>
      <c r="DQ28" s="664">
        <v>-122.2515202482785</v>
      </c>
      <c r="DR28" s="662">
        <v>4238.1348329822067</v>
      </c>
      <c r="DS28" s="648">
        <v>1.587721619476052E-2</v>
      </c>
      <c r="DT28" s="626">
        <v>22.478168827732205</v>
      </c>
      <c r="DU28" s="642">
        <v>22.494046043926964</v>
      </c>
      <c r="DV28" s="669">
        <v>-504.35816395122993</v>
      </c>
      <c r="DW28" s="626">
        <v>-3733.7766690309768</v>
      </c>
      <c r="DX28" s="627">
        <v>-4238.1348329822067</v>
      </c>
      <c r="DY28" s="653">
        <v>22.494046043926573</v>
      </c>
    </row>
    <row r="29" spans="1:129" s="357" customFormat="1" ht="9.9499999999999993" customHeight="1">
      <c r="A29" s="356"/>
      <c r="B29" s="624" t="s">
        <v>1138</v>
      </c>
      <c r="C29" s="625" t="s">
        <v>282</v>
      </c>
      <c r="D29" s="626">
        <v>0</v>
      </c>
      <c r="E29" s="626">
        <v>71.183923551022232</v>
      </c>
      <c r="F29" s="626">
        <v>3.971886440531359</v>
      </c>
      <c r="G29" s="626">
        <v>0</v>
      </c>
      <c r="H29" s="626">
        <v>26.982482182552353</v>
      </c>
      <c r="I29" s="626">
        <v>0</v>
      </c>
      <c r="J29" s="626">
        <v>0</v>
      </c>
      <c r="K29" s="626">
        <v>13.946349147878601</v>
      </c>
      <c r="L29" s="626">
        <v>0</v>
      </c>
      <c r="M29" s="626">
        <v>1.9581853076423799</v>
      </c>
      <c r="N29" s="626">
        <v>0</v>
      </c>
      <c r="O29" s="626">
        <v>0</v>
      </c>
      <c r="P29" s="626">
        <v>1.2155729998492075</v>
      </c>
      <c r="Q29" s="626">
        <v>0</v>
      </c>
      <c r="R29" s="626">
        <v>0</v>
      </c>
      <c r="S29" s="626">
        <v>0</v>
      </c>
      <c r="T29" s="626">
        <v>0</v>
      </c>
      <c r="U29" s="626">
        <v>0</v>
      </c>
      <c r="V29" s="626">
        <v>0</v>
      </c>
      <c r="W29" s="626">
        <v>0</v>
      </c>
      <c r="X29" s="626">
        <v>0</v>
      </c>
      <c r="Y29" s="626">
        <v>0</v>
      </c>
      <c r="Z29" s="626">
        <v>0</v>
      </c>
      <c r="AA29" s="626">
        <v>0</v>
      </c>
      <c r="AB29" s="626">
        <v>184.76148156672221</v>
      </c>
      <c r="AC29" s="626">
        <v>1.3525850233980645</v>
      </c>
      <c r="AD29" s="626">
        <v>0</v>
      </c>
      <c r="AE29" s="626">
        <v>0</v>
      </c>
      <c r="AF29" s="626">
        <v>0</v>
      </c>
      <c r="AG29" s="626">
        <v>0</v>
      </c>
      <c r="AH29" s="626">
        <v>0</v>
      </c>
      <c r="AI29" s="626">
        <v>0</v>
      </c>
      <c r="AJ29" s="626">
        <v>0</v>
      </c>
      <c r="AK29" s="626">
        <v>0</v>
      </c>
      <c r="AL29" s="626">
        <v>0</v>
      </c>
      <c r="AM29" s="626">
        <v>0</v>
      </c>
      <c r="AN29" s="626">
        <v>0</v>
      </c>
      <c r="AO29" s="626">
        <v>0</v>
      </c>
      <c r="AP29" s="626">
        <v>0</v>
      </c>
      <c r="AQ29" s="626">
        <v>0</v>
      </c>
      <c r="AR29" s="626">
        <v>0</v>
      </c>
      <c r="AS29" s="626">
        <v>0</v>
      </c>
      <c r="AT29" s="626">
        <v>0</v>
      </c>
      <c r="AU29" s="626">
        <v>0</v>
      </c>
      <c r="AV29" s="626">
        <v>0</v>
      </c>
      <c r="AW29" s="626">
        <v>0</v>
      </c>
      <c r="AX29" s="626">
        <v>0</v>
      </c>
      <c r="AY29" s="626">
        <v>0</v>
      </c>
      <c r="AZ29" s="626">
        <v>0</v>
      </c>
      <c r="BA29" s="626">
        <v>0</v>
      </c>
      <c r="BB29" s="626">
        <v>0</v>
      </c>
      <c r="BC29" s="626">
        <v>0</v>
      </c>
      <c r="BD29" s="626">
        <v>0</v>
      </c>
      <c r="BE29" s="626">
        <v>0</v>
      </c>
      <c r="BF29" s="626">
        <v>0</v>
      </c>
      <c r="BG29" s="626">
        <v>0</v>
      </c>
      <c r="BH29" s="626">
        <v>0</v>
      </c>
      <c r="BI29" s="626">
        <v>0</v>
      </c>
      <c r="BJ29" s="626">
        <v>0</v>
      </c>
      <c r="BK29" s="626">
        <v>0</v>
      </c>
      <c r="BL29" s="626">
        <v>0</v>
      </c>
      <c r="BM29" s="626">
        <v>0.26644580389676248</v>
      </c>
      <c r="BN29" s="626">
        <v>0</v>
      </c>
      <c r="BO29" s="626">
        <v>0</v>
      </c>
      <c r="BP29" s="626">
        <v>0</v>
      </c>
      <c r="BQ29" s="626">
        <v>0</v>
      </c>
      <c r="BR29" s="626">
        <v>0</v>
      </c>
      <c r="BS29" s="626">
        <v>0</v>
      </c>
      <c r="BT29" s="626">
        <v>0.83783721199490568</v>
      </c>
      <c r="BU29" s="626">
        <v>122.06330994423749</v>
      </c>
      <c r="BV29" s="626">
        <v>0</v>
      </c>
      <c r="BW29" s="626">
        <v>0</v>
      </c>
      <c r="BX29" s="626">
        <v>0</v>
      </c>
      <c r="BY29" s="626">
        <v>0</v>
      </c>
      <c r="BZ29" s="626">
        <v>0</v>
      </c>
      <c r="CA29" s="626">
        <v>0</v>
      </c>
      <c r="CB29" s="626">
        <v>1.054377977505164</v>
      </c>
      <c r="CC29" s="626">
        <v>0</v>
      </c>
      <c r="CD29" s="626">
        <v>4.0287686751180989E-3</v>
      </c>
      <c r="CE29" s="626">
        <v>0</v>
      </c>
      <c r="CF29" s="626">
        <v>0</v>
      </c>
      <c r="CG29" s="626">
        <v>0</v>
      </c>
      <c r="CH29" s="626">
        <v>0</v>
      </c>
      <c r="CI29" s="626">
        <v>2.9441541718548705</v>
      </c>
      <c r="CJ29" s="626">
        <v>0</v>
      </c>
      <c r="CK29" s="626">
        <v>0</v>
      </c>
      <c r="CL29" s="626">
        <v>0</v>
      </c>
      <c r="CM29" s="626">
        <v>0</v>
      </c>
      <c r="CN29" s="626">
        <v>0</v>
      </c>
      <c r="CO29" s="626">
        <v>62.323637801401816</v>
      </c>
      <c r="CP29" s="626">
        <v>0.89545605023837593</v>
      </c>
      <c r="CQ29" s="626">
        <v>27.449291640258021</v>
      </c>
      <c r="CR29" s="626">
        <v>66404.726638658627</v>
      </c>
      <c r="CS29" s="626">
        <v>261.12240467546076</v>
      </c>
      <c r="CT29" s="626">
        <v>1301.9739244001157</v>
      </c>
      <c r="CU29" s="626">
        <v>281.34375255005796</v>
      </c>
      <c r="CV29" s="626">
        <v>0</v>
      </c>
      <c r="CW29" s="626">
        <v>0</v>
      </c>
      <c r="CX29" s="626">
        <v>0</v>
      </c>
      <c r="CY29" s="626">
        <v>0</v>
      </c>
      <c r="CZ29" s="626">
        <v>0</v>
      </c>
      <c r="DA29" s="626">
        <v>0.6105855556995452</v>
      </c>
      <c r="DB29" s="626">
        <v>0</v>
      </c>
      <c r="DC29" s="626">
        <v>0</v>
      </c>
      <c r="DD29" s="626">
        <v>1.3163575347823262</v>
      </c>
      <c r="DE29" s="626">
        <v>0.24626640712744699</v>
      </c>
      <c r="DF29" s="626">
        <v>0</v>
      </c>
      <c r="DG29" s="642">
        <v>76.137330496287419</v>
      </c>
      <c r="DH29" s="662">
        <v>68850.688265867822</v>
      </c>
      <c r="DI29" s="648">
        <v>97.826252761711743</v>
      </c>
      <c r="DJ29" s="626">
        <v>3749.6153084778962</v>
      </c>
      <c r="DK29" s="626">
        <v>0</v>
      </c>
      <c r="DL29" s="626">
        <v>0</v>
      </c>
      <c r="DM29" s="626">
        <v>0</v>
      </c>
      <c r="DN29" s="626">
        <v>0</v>
      </c>
      <c r="DO29" s="626">
        <v>175.90657351300803</v>
      </c>
      <c r="DP29" s="642">
        <v>0</v>
      </c>
      <c r="DQ29" s="664">
        <v>4023.3481347526158</v>
      </c>
      <c r="DR29" s="662">
        <v>72874.036400620433</v>
      </c>
      <c r="DS29" s="648">
        <v>190.78647223819308</v>
      </c>
      <c r="DT29" s="626">
        <v>4735.197436456694</v>
      </c>
      <c r="DU29" s="642">
        <v>4925.9839086948868</v>
      </c>
      <c r="DV29" s="669">
        <v>-13437.187443180879</v>
      </c>
      <c r="DW29" s="626">
        <v>-58908.410536229567</v>
      </c>
      <c r="DX29" s="627">
        <v>-72345.59797941045</v>
      </c>
      <c r="DY29" s="653">
        <v>5454.4223299048754</v>
      </c>
    </row>
    <row r="30" spans="1:129" s="357" customFormat="1" ht="9.9499999999999993" customHeight="1">
      <c r="A30" s="356"/>
      <c r="B30" s="624" t="s">
        <v>1135</v>
      </c>
      <c r="C30" s="625" t="s">
        <v>1654</v>
      </c>
      <c r="D30" s="626">
        <v>1932.3804126991406</v>
      </c>
      <c r="E30" s="626">
        <v>14.898960743237211</v>
      </c>
      <c r="F30" s="626">
        <v>0.41967102013161539</v>
      </c>
      <c r="G30" s="626">
        <v>3.2722100799118268</v>
      </c>
      <c r="H30" s="626">
        <v>16.96246227391222</v>
      </c>
      <c r="I30" s="626">
        <v>0</v>
      </c>
      <c r="J30" s="626">
        <v>30.750552413145748</v>
      </c>
      <c r="K30" s="626">
        <v>165.63515094352837</v>
      </c>
      <c r="L30" s="626">
        <v>14.300633905147501</v>
      </c>
      <c r="M30" s="626">
        <v>2.3592594067980477E-2</v>
      </c>
      <c r="N30" s="626">
        <v>0</v>
      </c>
      <c r="O30" s="626">
        <v>378.77567567376519</v>
      </c>
      <c r="P30" s="626">
        <v>162.07639997989435</v>
      </c>
      <c r="Q30" s="626">
        <v>388.6215160380558</v>
      </c>
      <c r="R30" s="626">
        <v>340.4754653055158</v>
      </c>
      <c r="S30" s="626">
        <v>4.1732113740008474</v>
      </c>
      <c r="T30" s="626">
        <v>165.68082983604208</v>
      </c>
      <c r="U30" s="626">
        <v>772.50677160857606</v>
      </c>
      <c r="V30" s="626">
        <v>0</v>
      </c>
      <c r="W30" s="626">
        <v>12.817630286006068</v>
      </c>
      <c r="X30" s="626">
        <v>0</v>
      </c>
      <c r="Y30" s="626">
        <v>0</v>
      </c>
      <c r="Z30" s="626">
        <v>0</v>
      </c>
      <c r="AA30" s="626">
        <v>0.29136257491403411</v>
      </c>
      <c r="AB30" s="626">
        <v>74.766388569943018</v>
      </c>
      <c r="AC30" s="626">
        <v>163.10676383314521</v>
      </c>
      <c r="AD30" s="626">
        <v>0.38093926686218016</v>
      </c>
      <c r="AE30" s="626">
        <v>25.197504869516472</v>
      </c>
      <c r="AF30" s="626">
        <v>616.23033044040983</v>
      </c>
      <c r="AG30" s="626">
        <v>232.50556361147054</v>
      </c>
      <c r="AH30" s="626">
        <v>3.3353239319528574</v>
      </c>
      <c r="AI30" s="626">
        <v>1.7562149519072783</v>
      </c>
      <c r="AJ30" s="626">
        <v>62.538869132571953</v>
      </c>
      <c r="AK30" s="626">
        <v>9.6118295944525561E-2</v>
      </c>
      <c r="AL30" s="626">
        <v>120.30003296256982</v>
      </c>
      <c r="AM30" s="626">
        <v>0</v>
      </c>
      <c r="AN30" s="626">
        <v>0</v>
      </c>
      <c r="AO30" s="626">
        <v>0</v>
      </c>
      <c r="AP30" s="626">
        <v>40.964608358812782</v>
      </c>
      <c r="AQ30" s="626">
        <v>3.6232160810765528</v>
      </c>
      <c r="AR30" s="626">
        <v>1.7411798980274822E-2</v>
      </c>
      <c r="AS30" s="626">
        <v>47.753584250159747</v>
      </c>
      <c r="AT30" s="626">
        <v>60.829462593090241</v>
      </c>
      <c r="AU30" s="626">
        <v>372.74784164346124</v>
      </c>
      <c r="AV30" s="626">
        <v>99.326250574661856</v>
      </c>
      <c r="AW30" s="626">
        <v>477.85857377858576</v>
      </c>
      <c r="AX30" s="626">
        <v>78.166461318432454</v>
      </c>
      <c r="AY30" s="626">
        <v>42.38154301094427</v>
      </c>
      <c r="AZ30" s="626">
        <v>251.15726229271866</v>
      </c>
      <c r="BA30" s="626">
        <v>149.43977857386119</v>
      </c>
      <c r="BB30" s="626">
        <v>23.571229488528342</v>
      </c>
      <c r="BC30" s="626">
        <v>55.306879804522957</v>
      </c>
      <c r="BD30" s="626">
        <v>94.546621401992027</v>
      </c>
      <c r="BE30" s="626">
        <v>42.74975489259559</v>
      </c>
      <c r="BF30" s="626">
        <v>135.96737335848977</v>
      </c>
      <c r="BG30" s="626">
        <v>0</v>
      </c>
      <c r="BH30" s="626">
        <v>63.541785673262666</v>
      </c>
      <c r="BI30" s="626">
        <v>6675.9302096957472</v>
      </c>
      <c r="BJ30" s="626">
        <v>367.09665644768586</v>
      </c>
      <c r="BK30" s="626">
        <v>87.849146143404454</v>
      </c>
      <c r="BL30" s="626">
        <v>836.10858708011324</v>
      </c>
      <c r="BM30" s="626">
        <v>2.1315664311740998</v>
      </c>
      <c r="BN30" s="626">
        <v>979.85062640807575</v>
      </c>
      <c r="BO30" s="626">
        <v>452.84539727147836</v>
      </c>
      <c r="BP30" s="626">
        <v>84.576157000389159</v>
      </c>
      <c r="BQ30" s="626">
        <v>120.31347334946169</v>
      </c>
      <c r="BR30" s="626">
        <v>8.4594009195392328</v>
      </c>
      <c r="BS30" s="626">
        <v>0</v>
      </c>
      <c r="BT30" s="626">
        <v>34.909883833121071</v>
      </c>
      <c r="BU30" s="626">
        <v>62.363539612075122</v>
      </c>
      <c r="BV30" s="626">
        <v>5.1117413758783883</v>
      </c>
      <c r="BW30" s="626">
        <v>4.8237117992879295</v>
      </c>
      <c r="BX30" s="626">
        <v>1.0397445299709431</v>
      </c>
      <c r="BY30" s="626">
        <v>1.3997788497153798</v>
      </c>
      <c r="BZ30" s="626">
        <v>12.297779839069706</v>
      </c>
      <c r="CA30" s="626">
        <v>3.9104080773386807</v>
      </c>
      <c r="CB30" s="626">
        <v>27.282030167946118</v>
      </c>
      <c r="CC30" s="626">
        <v>6.0152478278685146</v>
      </c>
      <c r="CD30" s="626">
        <v>4.0287686751180982E-2</v>
      </c>
      <c r="CE30" s="626">
        <v>0</v>
      </c>
      <c r="CF30" s="626">
        <v>0</v>
      </c>
      <c r="CG30" s="626">
        <v>1.4783146336292012</v>
      </c>
      <c r="CH30" s="626">
        <v>54.264606275329839</v>
      </c>
      <c r="CI30" s="626">
        <v>0</v>
      </c>
      <c r="CJ30" s="626">
        <v>0</v>
      </c>
      <c r="CK30" s="626">
        <v>0</v>
      </c>
      <c r="CL30" s="626">
        <v>20.088974061060334</v>
      </c>
      <c r="CM30" s="626">
        <v>0</v>
      </c>
      <c r="CN30" s="626">
        <v>14.621704009635307</v>
      </c>
      <c r="CO30" s="626">
        <v>81.197673223908353</v>
      </c>
      <c r="CP30" s="626">
        <v>6.8651630518275493</v>
      </c>
      <c r="CQ30" s="626">
        <v>340.5459871099427</v>
      </c>
      <c r="CR30" s="626">
        <v>595.42254391514405</v>
      </c>
      <c r="CS30" s="626">
        <v>144.57119436940462</v>
      </c>
      <c r="CT30" s="626">
        <v>534.8383182107433</v>
      </c>
      <c r="CU30" s="626">
        <v>218.22667091530377</v>
      </c>
      <c r="CV30" s="626">
        <v>52.807365108961655</v>
      </c>
      <c r="CW30" s="626">
        <v>112.84807135305201</v>
      </c>
      <c r="CX30" s="626">
        <v>64.623213178346404</v>
      </c>
      <c r="CY30" s="626">
        <v>379.67659832847426</v>
      </c>
      <c r="CZ30" s="626">
        <v>708.89998975571211</v>
      </c>
      <c r="DA30" s="626">
        <v>105.78394752494621</v>
      </c>
      <c r="DB30" s="626">
        <v>378.67252098692609</v>
      </c>
      <c r="DC30" s="626">
        <v>1044.4297181610975</v>
      </c>
      <c r="DD30" s="626">
        <v>154.95408695151954</v>
      </c>
      <c r="DE30" s="626">
        <v>378.51146775488598</v>
      </c>
      <c r="DF30" s="626">
        <v>44.694304157412468</v>
      </c>
      <c r="DG30" s="642">
        <v>48.359754974564979</v>
      </c>
      <c r="DH30" s="662">
        <v>23004.963760467381</v>
      </c>
      <c r="DI30" s="648">
        <v>15.583875279077926</v>
      </c>
      <c r="DJ30" s="626">
        <v>11749.371441662004</v>
      </c>
      <c r="DK30" s="626">
        <v>0</v>
      </c>
      <c r="DL30" s="626">
        <v>0</v>
      </c>
      <c r="DM30" s="626">
        <v>0</v>
      </c>
      <c r="DN30" s="626">
        <v>0</v>
      </c>
      <c r="DO30" s="626">
        <v>-354.86178781480299</v>
      </c>
      <c r="DP30" s="642">
        <v>0</v>
      </c>
      <c r="DQ30" s="664">
        <v>11410.093529126279</v>
      </c>
      <c r="DR30" s="662">
        <v>34415.057289593664</v>
      </c>
      <c r="DS30" s="648">
        <v>166.38939884337609</v>
      </c>
      <c r="DT30" s="626">
        <v>930.97521875641451</v>
      </c>
      <c r="DU30" s="642">
        <v>1097.3646175997906</v>
      </c>
      <c r="DV30" s="669">
        <v>-4722.6501974040939</v>
      </c>
      <c r="DW30" s="626">
        <v>-29692.407092189569</v>
      </c>
      <c r="DX30" s="627">
        <v>-34415.057289593664</v>
      </c>
      <c r="DY30" s="653">
        <v>1097.3646175997928</v>
      </c>
    </row>
    <row r="31" spans="1:129" s="357" customFormat="1" ht="9.9499999999999993" customHeight="1">
      <c r="A31" s="356"/>
      <c r="B31" s="624" t="s">
        <v>1109</v>
      </c>
      <c r="C31" s="625" t="s">
        <v>1108</v>
      </c>
      <c r="D31" s="626">
        <v>452.87912344195416</v>
      </c>
      <c r="E31" s="626">
        <v>11.091448553298815</v>
      </c>
      <c r="F31" s="626">
        <v>0.35971801725567032</v>
      </c>
      <c r="G31" s="626">
        <v>50.719256238633307</v>
      </c>
      <c r="H31" s="626">
        <v>228.24173920466694</v>
      </c>
      <c r="I31" s="626">
        <v>0</v>
      </c>
      <c r="J31" s="626">
        <v>59.818238773830785</v>
      </c>
      <c r="K31" s="626">
        <v>397.14454679831312</v>
      </c>
      <c r="L31" s="626">
        <v>11.731866557785596</v>
      </c>
      <c r="M31" s="626">
        <v>5.2611484771596473</v>
      </c>
      <c r="N31" s="626">
        <v>0</v>
      </c>
      <c r="O31" s="626">
        <v>241.95556468894509</v>
      </c>
      <c r="P31" s="626">
        <v>30.794515996179925</v>
      </c>
      <c r="Q31" s="626">
        <v>26.886469832555029</v>
      </c>
      <c r="R31" s="626">
        <v>25.176002716252928</v>
      </c>
      <c r="S31" s="626">
        <v>2.3815599559909759</v>
      </c>
      <c r="T31" s="626">
        <v>48.252680704816498</v>
      </c>
      <c r="U31" s="626">
        <v>43.050443977298528</v>
      </c>
      <c r="V31" s="626">
        <v>0</v>
      </c>
      <c r="W31" s="626">
        <v>22.697886964802414</v>
      </c>
      <c r="X31" s="626">
        <v>0</v>
      </c>
      <c r="Y31" s="626">
        <v>0</v>
      </c>
      <c r="Z31" s="626">
        <v>0</v>
      </c>
      <c r="AA31" s="626">
        <v>0.18421633768758286</v>
      </c>
      <c r="AB31" s="626">
        <v>9.4264306767120161</v>
      </c>
      <c r="AC31" s="626">
        <v>6.398633532080277</v>
      </c>
      <c r="AD31" s="626">
        <v>30.030712204301871</v>
      </c>
      <c r="AE31" s="626">
        <v>250.1358147630832</v>
      </c>
      <c r="AF31" s="626">
        <v>106.036029832539</v>
      </c>
      <c r="AG31" s="626">
        <v>97.177835566590119</v>
      </c>
      <c r="AH31" s="626">
        <v>2.6682591455622857</v>
      </c>
      <c r="AI31" s="626">
        <v>14.216978182106537</v>
      </c>
      <c r="AJ31" s="626">
        <v>80.212897365690111</v>
      </c>
      <c r="AK31" s="626">
        <v>6.8243990120613152</v>
      </c>
      <c r="AL31" s="626">
        <v>118.67235723982904</v>
      </c>
      <c r="AM31" s="626">
        <v>0</v>
      </c>
      <c r="AN31" s="626">
        <v>0</v>
      </c>
      <c r="AO31" s="626">
        <v>0</v>
      </c>
      <c r="AP31" s="626">
        <v>27.738367094980852</v>
      </c>
      <c r="AQ31" s="626">
        <v>33.644149324282282</v>
      </c>
      <c r="AR31" s="626">
        <v>2.4550636562187496</v>
      </c>
      <c r="AS31" s="626">
        <v>26.516336233422034</v>
      </c>
      <c r="AT31" s="626">
        <v>20.418281150128191</v>
      </c>
      <c r="AU31" s="626">
        <v>181.94561485179281</v>
      </c>
      <c r="AV31" s="626">
        <v>30.490229734044991</v>
      </c>
      <c r="AW31" s="626">
        <v>175.97270949623248</v>
      </c>
      <c r="AX31" s="626">
        <v>31.809064700560839</v>
      </c>
      <c r="AY31" s="626">
        <v>26.552292006856653</v>
      </c>
      <c r="AZ31" s="626">
        <v>65.277006364510086</v>
      </c>
      <c r="BA31" s="626">
        <v>42.42522552771041</v>
      </c>
      <c r="BB31" s="626">
        <v>6.29065377930542</v>
      </c>
      <c r="BC31" s="626">
        <v>4.0752437750701125</v>
      </c>
      <c r="BD31" s="626">
        <v>23.143803068125443</v>
      </c>
      <c r="BE31" s="626">
        <v>11.110871319153214</v>
      </c>
      <c r="BF31" s="626">
        <v>6.5790664528301486</v>
      </c>
      <c r="BG31" s="626">
        <v>0</v>
      </c>
      <c r="BH31" s="626">
        <v>5.4777401442467815</v>
      </c>
      <c r="BI31" s="626">
        <v>1638.9775931048766</v>
      </c>
      <c r="BJ31" s="626">
        <v>88.921360183515702</v>
      </c>
      <c r="BK31" s="626">
        <v>62.148008810151204</v>
      </c>
      <c r="BL31" s="626">
        <v>27.473975478612484</v>
      </c>
      <c r="BM31" s="626">
        <v>64.746330346913282</v>
      </c>
      <c r="BN31" s="626">
        <v>354.56493505613633</v>
      </c>
      <c r="BO31" s="626">
        <v>208.39274300363402</v>
      </c>
      <c r="BP31" s="626">
        <v>521.16295953994745</v>
      </c>
      <c r="BQ31" s="626">
        <v>251.86165134106324</v>
      </c>
      <c r="BR31" s="626">
        <v>1579.6008626121443</v>
      </c>
      <c r="BS31" s="626">
        <v>0</v>
      </c>
      <c r="BT31" s="626">
        <v>361.3871174404693</v>
      </c>
      <c r="BU31" s="626">
        <v>275.77846662626189</v>
      </c>
      <c r="BV31" s="626">
        <v>927.01429851554576</v>
      </c>
      <c r="BW31" s="626">
        <v>101.71740098498461</v>
      </c>
      <c r="BX31" s="626">
        <v>96.696241287297738</v>
      </c>
      <c r="BY31" s="626">
        <v>54.124782188994686</v>
      </c>
      <c r="BZ31" s="626">
        <v>0.36709790564387179</v>
      </c>
      <c r="CA31" s="626">
        <v>144.68509886153115</v>
      </c>
      <c r="CB31" s="626">
        <v>4138.3017644605798</v>
      </c>
      <c r="CC31" s="626">
        <v>24048.960815818322</v>
      </c>
      <c r="CD31" s="626">
        <v>20.812618975660097</v>
      </c>
      <c r="CE31" s="626">
        <v>0</v>
      </c>
      <c r="CF31" s="626">
        <v>15.96878144710899</v>
      </c>
      <c r="CG31" s="626">
        <v>8.2611700114573008</v>
      </c>
      <c r="CH31" s="626">
        <v>239.80167920200904</v>
      </c>
      <c r="CI31" s="626">
        <v>16.384857999887977</v>
      </c>
      <c r="CJ31" s="626">
        <v>44.521085060501996</v>
      </c>
      <c r="CK31" s="626">
        <v>0</v>
      </c>
      <c r="CL31" s="626">
        <v>16.602457901702756</v>
      </c>
      <c r="CM31" s="626">
        <v>2.8506113896101106</v>
      </c>
      <c r="CN31" s="626">
        <v>3.405054358408222</v>
      </c>
      <c r="CO31" s="626">
        <v>2075.1608737974643</v>
      </c>
      <c r="CP31" s="626">
        <v>318.4838685347824</v>
      </c>
      <c r="CQ31" s="626">
        <v>209.51931222039642</v>
      </c>
      <c r="CR31" s="626">
        <v>755.0626936883516</v>
      </c>
      <c r="CS31" s="626">
        <v>57.232307874073584</v>
      </c>
      <c r="CT31" s="626">
        <v>298.84399116614111</v>
      </c>
      <c r="CU31" s="626">
        <v>228.70359539718606</v>
      </c>
      <c r="CV31" s="626">
        <v>73.055587926815065</v>
      </c>
      <c r="CW31" s="626">
        <v>80.501533659181504</v>
      </c>
      <c r="CX31" s="626">
        <v>15.11526003154543</v>
      </c>
      <c r="CY31" s="626">
        <v>247.37970925222547</v>
      </c>
      <c r="CZ31" s="626">
        <v>319.78769253964305</v>
      </c>
      <c r="DA31" s="626">
        <v>85.176685020086552</v>
      </c>
      <c r="DB31" s="626">
        <v>644.65028572804238</v>
      </c>
      <c r="DC31" s="626">
        <v>308.10432546033314</v>
      </c>
      <c r="DD31" s="626">
        <v>392.27454536513318</v>
      </c>
      <c r="DE31" s="626">
        <v>171.15515295357562</v>
      </c>
      <c r="DF31" s="626">
        <v>0</v>
      </c>
      <c r="DG31" s="642">
        <v>779.94746690812224</v>
      </c>
      <c r="DH31" s="662">
        <v>45477.995200873542</v>
      </c>
      <c r="DI31" s="648">
        <v>1.9029363150898493</v>
      </c>
      <c r="DJ31" s="626">
        <v>31278.086094711809</v>
      </c>
      <c r="DK31" s="626">
        <v>0</v>
      </c>
      <c r="DL31" s="626">
        <v>0</v>
      </c>
      <c r="DM31" s="626">
        <v>0</v>
      </c>
      <c r="DN31" s="626">
        <v>0</v>
      </c>
      <c r="DO31" s="626">
        <v>-1.0670242760754385</v>
      </c>
      <c r="DP31" s="642">
        <v>0</v>
      </c>
      <c r="DQ31" s="664">
        <v>31278.922006750825</v>
      </c>
      <c r="DR31" s="662">
        <v>76756.91720762437</v>
      </c>
      <c r="DS31" s="648">
        <v>0</v>
      </c>
      <c r="DT31" s="626">
        <v>168.91225953907599</v>
      </c>
      <c r="DU31" s="642">
        <v>168.91225953907599</v>
      </c>
      <c r="DV31" s="669">
        <v>-7108.3605273342755</v>
      </c>
      <c r="DW31" s="626">
        <v>-69232.948117169595</v>
      </c>
      <c r="DX31" s="627">
        <v>-76341.308644503864</v>
      </c>
      <c r="DY31" s="653">
        <v>584.52082265958597</v>
      </c>
    </row>
    <row r="32" spans="1:129" s="357" customFormat="1" ht="9.9499999999999993" customHeight="1">
      <c r="A32" s="356"/>
      <c r="B32" s="624" t="s">
        <v>1096</v>
      </c>
      <c r="C32" s="625" t="s">
        <v>1095</v>
      </c>
      <c r="D32" s="626">
        <v>0</v>
      </c>
      <c r="E32" s="626">
        <v>0</v>
      </c>
      <c r="F32" s="626">
        <v>0</v>
      </c>
      <c r="G32" s="626">
        <v>0</v>
      </c>
      <c r="H32" s="626">
        <v>0</v>
      </c>
      <c r="I32" s="626">
        <v>0</v>
      </c>
      <c r="J32" s="626">
        <v>0.61195129180389563</v>
      </c>
      <c r="K32" s="626">
        <v>0.65280783245389196</v>
      </c>
      <c r="L32" s="626">
        <v>0</v>
      </c>
      <c r="M32" s="626">
        <v>0</v>
      </c>
      <c r="N32" s="626">
        <v>0</v>
      </c>
      <c r="O32" s="626">
        <v>0</v>
      </c>
      <c r="P32" s="626">
        <v>0</v>
      </c>
      <c r="Q32" s="626">
        <v>0</v>
      </c>
      <c r="R32" s="626">
        <v>0</v>
      </c>
      <c r="S32" s="626">
        <v>3.1322577237934801E-2</v>
      </c>
      <c r="T32" s="626">
        <v>0</v>
      </c>
      <c r="U32" s="626">
        <v>0</v>
      </c>
      <c r="V32" s="626">
        <v>0</v>
      </c>
      <c r="W32" s="626">
        <v>0.66758491072948267</v>
      </c>
      <c r="X32" s="626">
        <v>0</v>
      </c>
      <c r="Y32" s="626">
        <v>0</v>
      </c>
      <c r="Z32" s="626">
        <v>0</v>
      </c>
      <c r="AA32" s="626">
        <v>0</v>
      </c>
      <c r="AB32" s="626">
        <v>0</v>
      </c>
      <c r="AC32" s="626">
        <v>5.2290658121059194E-2</v>
      </c>
      <c r="AD32" s="626">
        <v>0</v>
      </c>
      <c r="AE32" s="626">
        <v>95.272317681821406</v>
      </c>
      <c r="AF32" s="626">
        <v>5.9217329051330676</v>
      </c>
      <c r="AG32" s="626">
        <v>0</v>
      </c>
      <c r="AH32" s="626">
        <v>0</v>
      </c>
      <c r="AI32" s="626">
        <v>0</v>
      </c>
      <c r="AJ32" s="626">
        <v>1.0876325066534251</v>
      </c>
      <c r="AK32" s="626">
        <v>0</v>
      </c>
      <c r="AL32" s="626">
        <v>68.362380355113487</v>
      </c>
      <c r="AM32" s="626">
        <v>0</v>
      </c>
      <c r="AN32" s="626">
        <v>0</v>
      </c>
      <c r="AO32" s="626">
        <v>0</v>
      </c>
      <c r="AP32" s="626">
        <v>91.297804279506508</v>
      </c>
      <c r="AQ32" s="626">
        <v>1.2940057432416263</v>
      </c>
      <c r="AR32" s="626">
        <v>1.0011784413658023</v>
      </c>
      <c r="AS32" s="626">
        <v>0.76566928333589479</v>
      </c>
      <c r="AT32" s="626">
        <v>0.15951782148537649</v>
      </c>
      <c r="AU32" s="626">
        <v>2.8880256325681399</v>
      </c>
      <c r="AV32" s="626">
        <v>0.33286277002232528</v>
      </c>
      <c r="AW32" s="626">
        <v>2.1017370298138514</v>
      </c>
      <c r="AX32" s="626">
        <v>1.150715518883338</v>
      </c>
      <c r="AY32" s="626">
        <v>0</v>
      </c>
      <c r="AZ32" s="626">
        <v>0</v>
      </c>
      <c r="BA32" s="626">
        <v>0.22387981808818158</v>
      </c>
      <c r="BB32" s="626">
        <v>0</v>
      </c>
      <c r="BC32" s="626">
        <v>0</v>
      </c>
      <c r="BD32" s="626">
        <v>0</v>
      </c>
      <c r="BE32" s="626">
        <v>0</v>
      </c>
      <c r="BF32" s="626">
        <v>0</v>
      </c>
      <c r="BG32" s="626">
        <v>0</v>
      </c>
      <c r="BH32" s="626">
        <v>0</v>
      </c>
      <c r="BI32" s="626">
        <v>35.756487317863879</v>
      </c>
      <c r="BJ32" s="626">
        <v>0.2153059568608128</v>
      </c>
      <c r="BK32" s="626">
        <v>11.742761022951919</v>
      </c>
      <c r="BL32" s="626">
        <v>0.32133304653347933</v>
      </c>
      <c r="BM32" s="626">
        <v>1.8651206272773377</v>
      </c>
      <c r="BN32" s="626">
        <v>102.40669594856645</v>
      </c>
      <c r="BO32" s="626">
        <v>1.8868558219644931</v>
      </c>
      <c r="BP32" s="626">
        <v>1322.7978389349403</v>
      </c>
      <c r="BQ32" s="626">
        <v>674.28654588552286</v>
      </c>
      <c r="BR32" s="626">
        <v>904.71644899228033</v>
      </c>
      <c r="BS32" s="626">
        <v>0</v>
      </c>
      <c r="BT32" s="626">
        <v>0</v>
      </c>
      <c r="BU32" s="626">
        <v>4.387384696326893</v>
      </c>
      <c r="BV32" s="626">
        <v>-2.8114577567331134</v>
      </c>
      <c r="BW32" s="626">
        <v>0</v>
      </c>
      <c r="BX32" s="626">
        <v>0</v>
      </c>
      <c r="BY32" s="626">
        <v>0</v>
      </c>
      <c r="BZ32" s="626">
        <v>0</v>
      </c>
      <c r="CA32" s="626">
        <v>0.8379445880011458</v>
      </c>
      <c r="CB32" s="626">
        <v>0</v>
      </c>
      <c r="CC32" s="626">
        <v>0</v>
      </c>
      <c r="CD32" s="626">
        <v>0</v>
      </c>
      <c r="CE32" s="626">
        <v>0</v>
      </c>
      <c r="CF32" s="626">
        <v>0</v>
      </c>
      <c r="CG32" s="626">
        <v>0</v>
      </c>
      <c r="CH32" s="626">
        <v>0</v>
      </c>
      <c r="CI32" s="626">
        <v>0</v>
      </c>
      <c r="CJ32" s="626">
        <v>0</v>
      </c>
      <c r="CK32" s="626">
        <v>0</v>
      </c>
      <c r="CL32" s="626">
        <v>0</v>
      </c>
      <c r="CM32" s="626">
        <v>0</v>
      </c>
      <c r="CN32" s="626">
        <v>0</v>
      </c>
      <c r="CO32" s="626">
        <v>0</v>
      </c>
      <c r="CP32" s="626">
        <v>0</v>
      </c>
      <c r="CQ32" s="626">
        <v>0</v>
      </c>
      <c r="CR32" s="626">
        <v>0</v>
      </c>
      <c r="CS32" s="626">
        <v>0</v>
      </c>
      <c r="CT32" s="626">
        <v>3.0808658883107332</v>
      </c>
      <c r="CU32" s="626">
        <v>1.5332084607632583</v>
      </c>
      <c r="CV32" s="626">
        <v>4.6975876937419878</v>
      </c>
      <c r="CW32" s="626">
        <v>0.48641410065970692</v>
      </c>
      <c r="CX32" s="626">
        <v>0</v>
      </c>
      <c r="CY32" s="626">
        <v>0</v>
      </c>
      <c r="CZ32" s="626">
        <v>0.74542585673576456</v>
      </c>
      <c r="DA32" s="626">
        <v>0</v>
      </c>
      <c r="DB32" s="626">
        <v>84.804504700066076</v>
      </c>
      <c r="DC32" s="626">
        <v>0</v>
      </c>
      <c r="DD32" s="626">
        <v>0</v>
      </c>
      <c r="DE32" s="626">
        <v>3.2014632926568107</v>
      </c>
      <c r="DF32" s="626">
        <v>0</v>
      </c>
      <c r="DG32" s="642">
        <v>0.50200437689859834</v>
      </c>
      <c r="DH32" s="662">
        <v>3431.3361565095684</v>
      </c>
      <c r="DI32" s="648">
        <v>19.808085080043249</v>
      </c>
      <c r="DJ32" s="626">
        <v>-9.0847327923894792</v>
      </c>
      <c r="DK32" s="626">
        <v>0</v>
      </c>
      <c r="DL32" s="626">
        <v>0</v>
      </c>
      <c r="DM32" s="626">
        <v>0</v>
      </c>
      <c r="DN32" s="626">
        <v>0</v>
      </c>
      <c r="DO32" s="626">
        <v>-22.712373876462909</v>
      </c>
      <c r="DP32" s="642">
        <v>0</v>
      </c>
      <c r="DQ32" s="664">
        <v>-11.989021588809139</v>
      </c>
      <c r="DR32" s="662">
        <v>3419.3471349207593</v>
      </c>
      <c r="DS32" s="648">
        <v>0</v>
      </c>
      <c r="DT32" s="626">
        <v>325.31000326211011</v>
      </c>
      <c r="DU32" s="642">
        <v>325.31000326211011</v>
      </c>
      <c r="DV32" s="669">
        <v>-74.495580281498022</v>
      </c>
      <c r="DW32" s="626">
        <v>-1234.1047308699167</v>
      </c>
      <c r="DX32" s="627">
        <v>-1308.6003111514146</v>
      </c>
      <c r="DY32" s="653">
        <v>2436.0568270314548</v>
      </c>
    </row>
    <row r="33" spans="1:131" s="357" customFormat="1" ht="9.9499999999999993" customHeight="1">
      <c r="A33" s="356"/>
      <c r="B33" s="624" t="s">
        <v>1090</v>
      </c>
      <c r="C33" s="625" t="s">
        <v>1089</v>
      </c>
      <c r="D33" s="626">
        <v>335.18824295512786</v>
      </c>
      <c r="E33" s="626">
        <v>18.375384916659229</v>
      </c>
      <c r="F33" s="626">
        <v>0.27478459651474813</v>
      </c>
      <c r="G33" s="626">
        <v>81.150809981813296</v>
      </c>
      <c r="H33" s="626">
        <v>67.563562812544873</v>
      </c>
      <c r="I33" s="626">
        <v>0</v>
      </c>
      <c r="J33" s="626">
        <v>0.15298782295097391</v>
      </c>
      <c r="K33" s="626">
        <v>1491.4285124907963</v>
      </c>
      <c r="L33" s="626">
        <v>130.67780556835953</v>
      </c>
      <c r="M33" s="626">
        <v>0.70777782203941431</v>
      </c>
      <c r="N33" s="626">
        <v>0</v>
      </c>
      <c r="O33" s="626">
        <v>92.533601376575731</v>
      </c>
      <c r="P33" s="626">
        <v>196.92282597557164</v>
      </c>
      <c r="Q33" s="626">
        <v>178.57097047121968</v>
      </c>
      <c r="R33" s="626">
        <v>464.64282564077683</v>
      </c>
      <c r="S33" s="626">
        <v>1.886663235631606</v>
      </c>
      <c r="T33" s="626">
        <v>632.94756045193992</v>
      </c>
      <c r="U33" s="626">
        <v>1216.5609527130616</v>
      </c>
      <c r="V33" s="626">
        <v>0</v>
      </c>
      <c r="W33" s="626">
        <v>8.5005811966220808</v>
      </c>
      <c r="X33" s="626">
        <v>0</v>
      </c>
      <c r="Y33" s="626">
        <v>0</v>
      </c>
      <c r="Z33" s="626">
        <v>0</v>
      </c>
      <c r="AA33" s="626">
        <v>0.13534261544393841</v>
      </c>
      <c r="AB33" s="626">
        <v>173.02144701041567</v>
      </c>
      <c r="AC33" s="626">
        <v>28.855728173137834</v>
      </c>
      <c r="AD33" s="626">
        <v>6.3489877810363374E-2</v>
      </c>
      <c r="AE33" s="626">
        <v>0</v>
      </c>
      <c r="AF33" s="626">
        <v>27929.11303044697</v>
      </c>
      <c r="AG33" s="626">
        <v>1016.5712642473765</v>
      </c>
      <c r="AH33" s="626">
        <v>102.06091231775741</v>
      </c>
      <c r="AI33" s="626">
        <v>12.767403936087833</v>
      </c>
      <c r="AJ33" s="626">
        <v>7.7493816099056554</v>
      </c>
      <c r="AK33" s="626">
        <v>0.28835488783357671</v>
      </c>
      <c r="AL33" s="626">
        <v>21.455725436128692</v>
      </c>
      <c r="AM33" s="626">
        <v>0</v>
      </c>
      <c r="AN33" s="626">
        <v>0</v>
      </c>
      <c r="AO33" s="626">
        <v>0</v>
      </c>
      <c r="AP33" s="626">
        <v>2.5717691346339859</v>
      </c>
      <c r="AQ33" s="626">
        <v>1.5528068918899514</v>
      </c>
      <c r="AR33" s="626">
        <v>0.43529497450687055</v>
      </c>
      <c r="AS33" s="626">
        <v>231.15152680077327</v>
      </c>
      <c r="AT33" s="626">
        <v>17.440615149067831</v>
      </c>
      <c r="AU33" s="626">
        <v>222.37797370774675</v>
      </c>
      <c r="AV33" s="626">
        <v>394.44238247645541</v>
      </c>
      <c r="AW33" s="626">
        <v>567.2779310470296</v>
      </c>
      <c r="AX33" s="626">
        <v>850.37876845478672</v>
      </c>
      <c r="AY33" s="626">
        <v>306.37260007911522</v>
      </c>
      <c r="AZ33" s="626">
        <v>886.81201329346641</v>
      </c>
      <c r="BA33" s="626">
        <v>707.40425520413157</v>
      </c>
      <c r="BB33" s="626">
        <v>324.53033515023856</v>
      </c>
      <c r="BC33" s="626">
        <v>78.302898249561451</v>
      </c>
      <c r="BD33" s="626">
        <v>1154.5165985594292</v>
      </c>
      <c r="BE33" s="626">
        <v>150.94525182361804</v>
      </c>
      <c r="BF33" s="626">
        <v>670.33377080502748</v>
      </c>
      <c r="BG33" s="626">
        <v>0</v>
      </c>
      <c r="BH33" s="626">
        <v>60.368474141423157</v>
      </c>
      <c r="BI33" s="626">
        <v>20175.805855658866</v>
      </c>
      <c r="BJ33" s="626">
        <v>125.95398476357552</v>
      </c>
      <c r="BK33" s="626">
        <v>57.495216706717414</v>
      </c>
      <c r="BL33" s="626">
        <v>2243.0653313269527</v>
      </c>
      <c r="BM33" s="626">
        <v>21.582110115637764</v>
      </c>
      <c r="BN33" s="626">
        <v>1849.9946905576057</v>
      </c>
      <c r="BO33" s="626">
        <v>1057.2682122407709</v>
      </c>
      <c r="BP33" s="626">
        <v>434.58104387551742</v>
      </c>
      <c r="BQ33" s="626">
        <v>600.54602996165931</v>
      </c>
      <c r="BR33" s="626">
        <v>0</v>
      </c>
      <c r="BS33" s="626">
        <v>0</v>
      </c>
      <c r="BT33" s="626">
        <v>1150.6297711396705</v>
      </c>
      <c r="BU33" s="626">
        <v>40.896693062189968</v>
      </c>
      <c r="BV33" s="626">
        <v>3192.2824892360536</v>
      </c>
      <c r="BW33" s="626">
        <v>655.60535150322039</v>
      </c>
      <c r="BX33" s="626">
        <v>35.975160736994638</v>
      </c>
      <c r="BY33" s="626">
        <v>90.052439331689428</v>
      </c>
      <c r="BZ33" s="626">
        <v>114.90164446653188</v>
      </c>
      <c r="CA33" s="626">
        <v>0</v>
      </c>
      <c r="CB33" s="626">
        <v>26.359449437629099</v>
      </c>
      <c r="CC33" s="626">
        <v>2.5779633548007919</v>
      </c>
      <c r="CD33" s="626">
        <v>3.2230149400944791E-2</v>
      </c>
      <c r="CE33" s="626">
        <v>0</v>
      </c>
      <c r="CF33" s="626">
        <v>1.0645854298072659</v>
      </c>
      <c r="CG33" s="626">
        <v>22.60951792609367</v>
      </c>
      <c r="CH33" s="626">
        <v>720.20304652184086</v>
      </c>
      <c r="CI33" s="626">
        <v>0</v>
      </c>
      <c r="CJ33" s="626">
        <v>1.7927953715638387</v>
      </c>
      <c r="CK33" s="626">
        <v>0</v>
      </c>
      <c r="CL33" s="626">
        <v>228.28379614841288</v>
      </c>
      <c r="CM33" s="626">
        <v>0.57012227792202219</v>
      </c>
      <c r="CN33" s="626">
        <v>6.810108716816444</v>
      </c>
      <c r="CO33" s="626">
        <v>130.34880713668582</v>
      </c>
      <c r="CP33" s="626">
        <v>44.175831811759885</v>
      </c>
      <c r="CQ33" s="626">
        <v>395.44457039045875</v>
      </c>
      <c r="CR33" s="626">
        <v>427.56562172713888</v>
      </c>
      <c r="CS33" s="626">
        <v>0.59616987368826657</v>
      </c>
      <c r="CT33" s="626">
        <v>26.495446639472306</v>
      </c>
      <c r="CU33" s="626">
        <v>21.464918450685619</v>
      </c>
      <c r="CV33" s="626">
        <v>57.180981237617999</v>
      </c>
      <c r="CW33" s="626">
        <v>14.835630070121061</v>
      </c>
      <c r="CX33" s="626">
        <v>62.651657522057874</v>
      </c>
      <c r="CY33" s="626">
        <v>418.35989922796227</v>
      </c>
      <c r="CZ33" s="626">
        <v>302.39442254914184</v>
      </c>
      <c r="DA33" s="626">
        <v>61.363848347804293</v>
      </c>
      <c r="DB33" s="626">
        <v>195.68526084533963</v>
      </c>
      <c r="DC33" s="626">
        <v>123.77883756607676</v>
      </c>
      <c r="DD33" s="626">
        <v>250.4840337614369</v>
      </c>
      <c r="DE33" s="626">
        <v>50.484613461126628</v>
      </c>
      <c r="DF33" s="626">
        <v>177.42284377639498</v>
      </c>
      <c r="DG33" s="642">
        <v>146.91994763898978</v>
      </c>
      <c r="DH33" s="662">
        <v>76601.976178581855</v>
      </c>
      <c r="DI33" s="648">
        <v>1757.6060373193479</v>
      </c>
      <c r="DJ33" s="626">
        <v>2296.4906680190265</v>
      </c>
      <c r="DK33" s="626">
        <v>23.055396183604895</v>
      </c>
      <c r="DL33" s="626">
        <v>0</v>
      </c>
      <c r="DM33" s="626">
        <v>0</v>
      </c>
      <c r="DN33" s="626">
        <v>-1.4717291968383488</v>
      </c>
      <c r="DO33" s="626">
        <v>-176.66873371020475</v>
      </c>
      <c r="DP33" s="642">
        <v>0</v>
      </c>
      <c r="DQ33" s="664">
        <v>3899.0116386149366</v>
      </c>
      <c r="DR33" s="662">
        <v>80500.987817196787</v>
      </c>
      <c r="DS33" s="648">
        <v>8595.2998474059004</v>
      </c>
      <c r="DT33" s="626">
        <v>70809.78073643797</v>
      </c>
      <c r="DU33" s="642">
        <v>79405.080583843868</v>
      </c>
      <c r="DV33" s="669">
        <v>-2439.6943343463699</v>
      </c>
      <c r="DW33" s="626">
        <v>-51406.316249385847</v>
      </c>
      <c r="DX33" s="627">
        <v>-53846.010583732219</v>
      </c>
      <c r="DY33" s="653">
        <v>106060.05781730844</v>
      </c>
    </row>
    <row r="34" spans="1:131" s="357" customFormat="1" ht="9.9499999999999993" customHeight="1">
      <c r="A34" s="356"/>
      <c r="B34" s="624" t="s">
        <v>1074</v>
      </c>
      <c r="C34" s="625" t="s">
        <v>1073</v>
      </c>
      <c r="D34" s="626">
        <v>117.11396440600852</v>
      </c>
      <c r="E34" s="626">
        <v>3.9730561981965899</v>
      </c>
      <c r="F34" s="626">
        <v>0.64449478091640933</v>
      </c>
      <c r="G34" s="626">
        <v>2.6177680639294616</v>
      </c>
      <c r="H34" s="626">
        <v>5.2247246666480684</v>
      </c>
      <c r="I34" s="626">
        <v>0</v>
      </c>
      <c r="J34" s="626">
        <v>6.7314642098428514</v>
      </c>
      <c r="K34" s="626">
        <v>23.916505134447132</v>
      </c>
      <c r="L34" s="626">
        <v>0.37194821319267413</v>
      </c>
      <c r="M34" s="626">
        <v>0</v>
      </c>
      <c r="N34" s="626">
        <v>0</v>
      </c>
      <c r="O34" s="626">
        <v>6.8410055492410073</v>
      </c>
      <c r="P34" s="626">
        <v>68.07208799155562</v>
      </c>
      <c r="Q34" s="626">
        <v>4.2570243901545464</v>
      </c>
      <c r="R34" s="626">
        <v>16.955267135435644</v>
      </c>
      <c r="S34" s="626">
        <v>4.5939779948971041E-2</v>
      </c>
      <c r="T34" s="626">
        <v>16.93496286995488</v>
      </c>
      <c r="U34" s="626">
        <v>14.578835609842132</v>
      </c>
      <c r="V34" s="626">
        <v>0</v>
      </c>
      <c r="W34" s="626">
        <v>0.31153962500709192</v>
      </c>
      <c r="X34" s="626">
        <v>0</v>
      </c>
      <c r="Y34" s="626">
        <v>0</v>
      </c>
      <c r="Z34" s="626">
        <v>0</v>
      </c>
      <c r="AA34" s="626">
        <v>0</v>
      </c>
      <c r="AB34" s="626">
        <v>6.9580131546168067</v>
      </c>
      <c r="AC34" s="626">
        <v>0.32768812422530424</v>
      </c>
      <c r="AD34" s="626">
        <v>0</v>
      </c>
      <c r="AE34" s="626">
        <v>0.5517701796244483</v>
      </c>
      <c r="AF34" s="626">
        <v>81.42382744557969</v>
      </c>
      <c r="AG34" s="626">
        <v>1008.1251437733272</v>
      </c>
      <c r="AH34" s="626">
        <v>10.673036582249143</v>
      </c>
      <c r="AI34" s="626">
        <v>0.1533203529442862</v>
      </c>
      <c r="AJ34" s="626">
        <v>17.130211979791447</v>
      </c>
      <c r="AK34" s="626">
        <v>9.6118295944525561E-2</v>
      </c>
      <c r="AL34" s="626">
        <v>13.169376302175541</v>
      </c>
      <c r="AM34" s="626">
        <v>0</v>
      </c>
      <c r="AN34" s="626">
        <v>0</v>
      </c>
      <c r="AO34" s="626">
        <v>0</v>
      </c>
      <c r="AP34" s="626">
        <v>8.817494175887953</v>
      </c>
      <c r="AQ34" s="626">
        <v>2.8468126351315779</v>
      </c>
      <c r="AR34" s="626">
        <v>1.7411798980274822E-2</v>
      </c>
      <c r="AS34" s="626">
        <v>3.3044674333443878</v>
      </c>
      <c r="AT34" s="626">
        <v>23.714982794159308</v>
      </c>
      <c r="AU34" s="626">
        <v>60.648538283930939</v>
      </c>
      <c r="AV34" s="626">
        <v>282.60049174895408</v>
      </c>
      <c r="AW34" s="626">
        <v>1079.7196323161886</v>
      </c>
      <c r="AX34" s="626">
        <v>187.40224164671503</v>
      </c>
      <c r="AY34" s="626">
        <v>75.571908019515078</v>
      </c>
      <c r="AZ34" s="626">
        <v>53.734121092736956</v>
      </c>
      <c r="BA34" s="626">
        <v>324.90558600047348</v>
      </c>
      <c r="BB34" s="626">
        <v>58.319602745643998</v>
      </c>
      <c r="BC34" s="626">
        <v>13.098997848439648</v>
      </c>
      <c r="BD34" s="626">
        <v>48.826132960526031</v>
      </c>
      <c r="BE34" s="626">
        <v>9.1461440736931934</v>
      </c>
      <c r="BF34" s="626">
        <v>48.733825576519621</v>
      </c>
      <c r="BG34" s="626">
        <v>0</v>
      </c>
      <c r="BH34" s="626">
        <v>130.82354565190761</v>
      </c>
      <c r="BI34" s="626">
        <v>11384.699252764518</v>
      </c>
      <c r="BJ34" s="626">
        <v>245.44879082132661</v>
      </c>
      <c r="BK34" s="626">
        <v>185.77934184424876</v>
      </c>
      <c r="BL34" s="626">
        <v>249.67577715651345</v>
      </c>
      <c r="BM34" s="626">
        <v>49.558919524797837</v>
      </c>
      <c r="BN34" s="626">
        <v>47.136279601580476</v>
      </c>
      <c r="BO34" s="626">
        <v>16.981702397680436</v>
      </c>
      <c r="BP34" s="626">
        <v>162.8007448979823</v>
      </c>
      <c r="BQ34" s="626">
        <v>231.84345034234127</v>
      </c>
      <c r="BR34" s="626">
        <v>0</v>
      </c>
      <c r="BS34" s="626">
        <v>0</v>
      </c>
      <c r="BT34" s="626">
        <v>41.333302458415346</v>
      </c>
      <c r="BU34" s="626">
        <v>289.72408226815804</v>
      </c>
      <c r="BV34" s="626">
        <v>64.407941336067694</v>
      </c>
      <c r="BW34" s="626">
        <v>2.0972659996904044</v>
      </c>
      <c r="BX34" s="626">
        <v>0</v>
      </c>
      <c r="BY34" s="626">
        <v>0</v>
      </c>
      <c r="BZ34" s="626">
        <v>0</v>
      </c>
      <c r="CA34" s="626">
        <v>6.9828715666762147</v>
      </c>
      <c r="CB34" s="626">
        <v>126.78895179499597</v>
      </c>
      <c r="CC34" s="626">
        <v>462.52959190717542</v>
      </c>
      <c r="CD34" s="626">
        <v>0.3625891807606289</v>
      </c>
      <c r="CE34" s="626">
        <v>0</v>
      </c>
      <c r="CF34" s="626">
        <v>0.53229271490363295</v>
      </c>
      <c r="CG34" s="626">
        <v>3.9131857949008269</v>
      </c>
      <c r="CH34" s="626">
        <v>16.359182774180319</v>
      </c>
      <c r="CI34" s="626">
        <v>1.1520603281171233</v>
      </c>
      <c r="CJ34" s="626">
        <v>14.043563743916737</v>
      </c>
      <c r="CK34" s="626">
        <v>0</v>
      </c>
      <c r="CL34" s="626">
        <v>0</v>
      </c>
      <c r="CM34" s="626">
        <v>3.9908559454541557</v>
      </c>
      <c r="CN34" s="626">
        <v>0</v>
      </c>
      <c r="CO34" s="626">
        <v>232.18995660396072</v>
      </c>
      <c r="CP34" s="626">
        <v>14.924267503972933</v>
      </c>
      <c r="CQ34" s="626">
        <v>11.514309601905987</v>
      </c>
      <c r="CR34" s="626">
        <v>392.937795121921</v>
      </c>
      <c r="CS34" s="626">
        <v>13.413822157985996</v>
      </c>
      <c r="CT34" s="626">
        <v>254.47952237446654</v>
      </c>
      <c r="CU34" s="626">
        <v>115.24616930070493</v>
      </c>
      <c r="CV34" s="626">
        <v>116.7917492133784</v>
      </c>
      <c r="CW34" s="626">
        <v>18.726942875398716</v>
      </c>
      <c r="CX34" s="626">
        <v>0.21906173958761502</v>
      </c>
      <c r="CY34" s="626">
        <v>2763.5350162594195</v>
      </c>
      <c r="CZ34" s="626">
        <v>7.4542585673576456</v>
      </c>
      <c r="DA34" s="626">
        <v>44.725391954991686</v>
      </c>
      <c r="DB34" s="626">
        <v>24.94250138237237</v>
      </c>
      <c r="DC34" s="626">
        <v>19.042898087088734</v>
      </c>
      <c r="DD34" s="626">
        <v>109.82182861612547</v>
      </c>
      <c r="DE34" s="626">
        <v>34.477296997842579</v>
      </c>
      <c r="DF34" s="626">
        <v>49.096015930490978</v>
      </c>
      <c r="DG34" s="642">
        <v>11.378765876368229</v>
      </c>
      <c r="DH34" s="662">
        <v>21682.490598947283</v>
      </c>
      <c r="DI34" s="648">
        <v>282.90766406503678</v>
      </c>
      <c r="DJ34" s="626">
        <v>3217.2932274762175</v>
      </c>
      <c r="DK34" s="626">
        <v>0</v>
      </c>
      <c r="DL34" s="626">
        <v>0</v>
      </c>
      <c r="DM34" s="626">
        <v>0</v>
      </c>
      <c r="DN34" s="626">
        <v>0</v>
      </c>
      <c r="DO34" s="626">
        <v>-205.63082120368094</v>
      </c>
      <c r="DP34" s="642">
        <v>0</v>
      </c>
      <c r="DQ34" s="664">
        <v>3294.5700703375733</v>
      </c>
      <c r="DR34" s="662">
        <v>24977.060669284856</v>
      </c>
      <c r="DS34" s="648">
        <v>5718.8370359264409</v>
      </c>
      <c r="DT34" s="626">
        <v>12928.372895860604</v>
      </c>
      <c r="DU34" s="642">
        <v>18647.209931787045</v>
      </c>
      <c r="DV34" s="669">
        <v>-4066.450961194455</v>
      </c>
      <c r="DW34" s="626">
        <v>-20696.701864662071</v>
      </c>
      <c r="DX34" s="627">
        <v>-24763.152825856527</v>
      </c>
      <c r="DY34" s="653">
        <v>18861.117775215371</v>
      </c>
    </row>
    <row r="35" spans="1:131" s="357" customFormat="1" ht="9.9499999999999993" customHeight="1">
      <c r="A35" s="356"/>
      <c r="B35" s="624" t="s">
        <v>1061</v>
      </c>
      <c r="C35" s="625" t="s">
        <v>1655</v>
      </c>
      <c r="D35" s="626">
        <v>3.7499545253155442</v>
      </c>
      <c r="E35" s="626">
        <v>0</v>
      </c>
      <c r="F35" s="626">
        <v>0</v>
      </c>
      <c r="G35" s="626">
        <v>0.3272210079911827</v>
      </c>
      <c r="H35" s="626">
        <v>1.932432410952025</v>
      </c>
      <c r="I35" s="626">
        <v>0</v>
      </c>
      <c r="J35" s="626">
        <v>6.4254885639409034</v>
      </c>
      <c r="K35" s="626">
        <v>2.3145004968819802</v>
      </c>
      <c r="L35" s="626">
        <v>5.8116908311355332E-2</v>
      </c>
      <c r="M35" s="626">
        <v>0</v>
      </c>
      <c r="N35" s="626">
        <v>0</v>
      </c>
      <c r="O35" s="626">
        <v>3.2404763127983713</v>
      </c>
      <c r="P35" s="626">
        <v>33.630852995828079</v>
      </c>
      <c r="Q35" s="626">
        <v>2.2405391527129193</v>
      </c>
      <c r="R35" s="626">
        <v>13.187429994227724</v>
      </c>
      <c r="S35" s="626">
        <v>2.8190319514141318E-2</v>
      </c>
      <c r="T35" s="626">
        <v>0.79756497032754536</v>
      </c>
      <c r="U35" s="626">
        <v>2.2297042697405614</v>
      </c>
      <c r="V35" s="626">
        <v>0</v>
      </c>
      <c r="W35" s="626">
        <v>0</v>
      </c>
      <c r="X35" s="626">
        <v>0</v>
      </c>
      <c r="Y35" s="626">
        <v>0</v>
      </c>
      <c r="Z35" s="626">
        <v>0</v>
      </c>
      <c r="AA35" s="626">
        <v>1.8797585478324784E-3</v>
      </c>
      <c r="AB35" s="626">
        <v>4.3003789583540217E-2</v>
      </c>
      <c r="AC35" s="626">
        <v>0.48456009858848187</v>
      </c>
      <c r="AD35" s="626">
        <v>0</v>
      </c>
      <c r="AE35" s="626">
        <v>0.5517701796244483</v>
      </c>
      <c r="AF35" s="626">
        <v>12.028519963551544</v>
      </c>
      <c r="AG35" s="626">
        <v>3.9858096619109231</v>
      </c>
      <c r="AH35" s="626">
        <v>200.78650070356201</v>
      </c>
      <c r="AI35" s="626">
        <v>1.3938213904026017E-2</v>
      </c>
      <c r="AJ35" s="626">
        <v>1.0876325066534251</v>
      </c>
      <c r="AK35" s="626">
        <v>9.6118295944525561E-2</v>
      </c>
      <c r="AL35" s="626">
        <v>0.88782312149498033</v>
      </c>
      <c r="AM35" s="626">
        <v>0</v>
      </c>
      <c r="AN35" s="626">
        <v>0</v>
      </c>
      <c r="AO35" s="626">
        <v>0</v>
      </c>
      <c r="AP35" s="626">
        <v>2.939164725295984</v>
      </c>
      <c r="AQ35" s="626">
        <v>0.25880114864832521</v>
      </c>
      <c r="AR35" s="626">
        <v>8.7058994901374111E-3</v>
      </c>
      <c r="AS35" s="626">
        <v>0.60447575000202214</v>
      </c>
      <c r="AT35" s="626">
        <v>3.2435290368693219</v>
      </c>
      <c r="AU35" s="626">
        <v>2.5029555482257209</v>
      </c>
      <c r="AV35" s="626">
        <v>0.66572554004465057</v>
      </c>
      <c r="AW35" s="626">
        <v>29.997519425524974</v>
      </c>
      <c r="AX35" s="626">
        <v>21.041655202438179</v>
      </c>
      <c r="AY35" s="626">
        <v>4.5955890011867284</v>
      </c>
      <c r="AZ35" s="626">
        <v>14.329098958063192</v>
      </c>
      <c r="BA35" s="626">
        <v>2.350738089925906</v>
      </c>
      <c r="BB35" s="626">
        <v>0.13105528706886294</v>
      </c>
      <c r="BC35" s="626">
        <v>3.7841549339936758</v>
      </c>
      <c r="BD35" s="626">
        <v>0.37807846318991389</v>
      </c>
      <c r="BE35" s="626">
        <v>2.4389717529848518</v>
      </c>
      <c r="BF35" s="626">
        <v>0.97467651153039248</v>
      </c>
      <c r="BG35" s="626">
        <v>0</v>
      </c>
      <c r="BH35" s="626">
        <v>0.33999766412566224</v>
      </c>
      <c r="BI35" s="626">
        <v>78.719708513746824</v>
      </c>
      <c r="BJ35" s="626">
        <v>0.86122382744325121</v>
      </c>
      <c r="BK35" s="626">
        <v>2.4371768160843605</v>
      </c>
      <c r="BL35" s="626">
        <v>195.85249186215566</v>
      </c>
      <c r="BM35" s="626">
        <v>0.7993374116902876</v>
      </c>
      <c r="BN35" s="626">
        <v>0.41713521771310158</v>
      </c>
      <c r="BO35" s="626">
        <v>1.0482532344247184</v>
      </c>
      <c r="BP35" s="626">
        <v>0.50143966601021239</v>
      </c>
      <c r="BQ35" s="626">
        <v>3.0640103569472412</v>
      </c>
      <c r="BR35" s="626">
        <v>2.4169716912969239</v>
      </c>
      <c r="BS35" s="626">
        <v>0</v>
      </c>
      <c r="BT35" s="626">
        <v>4.1891860599745279</v>
      </c>
      <c r="BU35" s="626">
        <v>4.387384696326893</v>
      </c>
      <c r="BV35" s="626">
        <v>52.139762033959563</v>
      </c>
      <c r="BW35" s="626">
        <v>27.264457995975256</v>
      </c>
      <c r="BX35" s="626">
        <v>0</v>
      </c>
      <c r="BY35" s="626">
        <v>0</v>
      </c>
      <c r="BZ35" s="626">
        <v>0</v>
      </c>
      <c r="CA35" s="626">
        <v>9.7760201933467012</v>
      </c>
      <c r="CB35" s="626">
        <v>2.6359449437629099</v>
      </c>
      <c r="CC35" s="626">
        <v>0</v>
      </c>
      <c r="CD35" s="626">
        <v>0</v>
      </c>
      <c r="CE35" s="626">
        <v>0</v>
      </c>
      <c r="CF35" s="626">
        <v>0</v>
      </c>
      <c r="CG35" s="626">
        <v>0.17391936866225896</v>
      </c>
      <c r="CH35" s="626">
        <v>8.3790936160435781</v>
      </c>
      <c r="CI35" s="626">
        <v>2.0481072499859971</v>
      </c>
      <c r="CJ35" s="626">
        <v>201.98827852952581</v>
      </c>
      <c r="CK35" s="626">
        <v>0</v>
      </c>
      <c r="CL35" s="626">
        <v>0.16602457901702755</v>
      </c>
      <c r="CM35" s="626">
        <v>17.103668337660668</v>
      </c>
      <c r="CN35" s="626">
        <v>0</v>
      </c>
      <c r="CO35" s="626">
        <v>50.72397019798634</v>
      </c>
      <c r="CP35" s="626">
        <v>12.237899353257806</v>
      </c>
      <c r="CQ35" s="626">
        <v>16.96304539566507</v>
      </c>
      <c r="CR35" s="626">
        <v>10.857877833839492</v>
      </c>
      <c r="CS35" s="626">
        <v>3.8751041789737322</v>
      </c>
      <c r="CT35" s="626">
        <v>12.323463553242933</v>
      </c>
      <c r="CU35" s="626">
        <v>3.5774864084476032</v>
      </c>
      <c r="CV35" s="626">
        <v>35.474886376879155</v>
      </c>
      <c r="CW35" s="626">
        <v>26.023154385294323</v>
      </c>
      <c r="CX35" s="626">
        <v>0.43812347917523004</v>
      </c>
      <c r="CY35" s="626">
        <v>0.77366601798975909</v>
      </c>
      <c r="CZ35" s="626">
        <v>21.368874559758584</v>
      </c>
      <c r="DA35" s="626">
        <v>15.875224448188176</v>
      </c>
      <c r="DB35" s="626">
        <v>2.2675001256702156</v>
      </c>
      <c r="DC35" s="626">
        <v>16.113221458305851</v>
      </c>
      <c r="DD35" s="626">
        <v>14.103830729810635</v>
      </c>
      <c r="DE35" s="626">
        <v>62.797933817498972</v>
      </c>
      <c r="DF35" s="626">
        <v>0</v>
      </c>
      <c r="DG35" s="642">
        <v>43.841715582477583</v>
      </c>
      <c r="DH35" s="662">
        <v>1346.7214952647314</v>
      </c>
      <c r="DI35" s="648">
        <v>23.443111696595711</v>
      </c>
      <c r="DJ35" s="626">
        <v>6837.1266389199773</v>
      </c>
      <c r="DK35" s="626">
        <v>0</v>
      </c>
      <c r="DL35" s="626">
        <v>0</v>
      </c>
      <c r="DM35" s="626">
        <v>0</v>
      </c>
      <c r="DN35" s="626">
        <v>0</v>
      </c>
      <c r="DO35" s="626">
        <v>-0.76216019719674188</v>
      </c>
      <c r="DP35" s="642">
        <v>0</v>
      </c>
      <c r="DQ35" s="664">
        <v>6859.8075904193765</v>
      </c>
      <c r="DR35" s="662">
        <v>8206.5290856841075</v>
      </c>
      <c r="DS35" s="648">
        <v>0</v>
      </c>
      <c r="DT35" s="626">
        <v>1465.2938265221323</v>
      </c>
      <c r="DU35" s="642">
        <v>1465.2938265221323</v>
      </c>
      <c r="DV35" s="669">
        <v>-3424.0393464078816</v>
      </c>
      <c r="DW35" s="626">
        <v>-4782.4897392762259</v>
      </c>
      <c r="DX35" s="627">
        <v>-8206.5290856841075</v>
      </c>
      <c r="DY35" s="653">
        <v>1465.2938265221328</v>
      </c>
    </row>
    <row r="36" spans="1:131" s="357" customFormat="1" ht="9.9499999999999993" customHeight="1">
      <c r="A36" s="356"/>
      <c r="B36" s="624" t="s">
        <v>1051</v>
      </c>
      <c r="C36" s="625" t="s">
        <v>1050</v>
      </c>
      <c r="D36" s="626">
        <v>0</v>
      </c>
      <c r="E36" s="626">
        <v>0</v>
      </c>
      <c r="F36" s="626">
        <v>0</v>
      </c>
      <c r="G36" s="626">
        <v>3.926652095894192</v>
      </c>
      <c r="H36" s="626">
        <v>0</v>
      </c>
      <c r="I36" s="626">
        <v>0</v>
      </c>
      <c r="J36" s="626">
        <v>0</v>
      </c>
      <c r="K36" s="626">
        <v>71.571476903581242</v>
      </c>
      <c r="L36" s="626">
        <v>22.529988122035419</v>
      </c>
      <c r="M36" s="626">
        <v>0</v>
      </c>
      <c r="N36" s="626">
        <v>0</v>
      </c>
      <c r="O36" s="626">
        <v>9.3613760147508511</v>
      </c>
      <c r="P36" s="626">
        <v>14.181684998240756</v>
      </c>
      <c r="Q36" s="626">
        <v>1.3443234916277516</v>
      </c>
      <c r="R36" s="626">
        <v>198.15398056261657</v>
      </c>
      <c r="S36" s="626">
        <v>2.1925804066554359E-2</v>
      </c>
      <c r="T36" s="626">
        <v>0</v>
      </c>
      <c r="U36" s="626">
        <v>0.17151571305696625</v>
      </c>
      <c r="V36" s="626">
        <v>0</v>
      </c>
      <c r="W36" s="626">
        <v>1.5131924643201611</v>
      </c>
      <c r="X36" s="626">
        <v>0</v>
      </c>
      <c r="Y36" s="626">
        <v>0</v>
      </c>
      <c r="Z36" s="626">
        <v>0</v>
      </c>
      <c r="AA36" s="626">
        <v>0</v>
      </c>
      <c r="AB36" s="626">
        <v>47.579392795228891</v>
      </c>
      <c r="AC36" s="626">
        <v>8.7482271036532033</v>
      </c>
      <c r="AD36" s="626">
        <v>0</v>
      </c>
      <c r="AE36" s="626">
        <v>0</v>
      </c>
      <c r="AF36" s="626">
        <v>385.46780129350566</v>
      </c>
      <c r="AG36" s="626">
        <v>16.512640027916682</v>
      </c>
      <c r="AH36" s="626">
        <v>0</v>
      </c>
      <c r="AI36" s="626">
        <v>24.851835390878385</v>
      </c>
      <c r="AJ36" s="626">
        <v>0.27190812666335629</v>
      </c>
      <c r="AK36" s="626">
        <v>0</v>
      </c>
      <c r="AL36" s="626">
        <v>14.945022545165502</v>
      </c>
      <c r="AM36" s="626">
        <v>0</v>
      </c>
      <c r="AN36" s="626">
        <v>0</v>
      </c>
      <c r="AO36" s="626">
        <v>0</v>
      </c>
      <c r="AP36" s="626">
        <v>0</v>
      </c>
      <c r="AQ36" s="626">
        <v>0</v>
      </c>
      <c r="AR36" s="626">
        <v>0</v>
      </c>
      <c r="AS36" s="626">
        <v>173.92782246724849</v>
      </c>
      <c r="AT36" s="626">
        <v>2.6586303580896082</v>
      </c>
      <c r="AU36" s="626">
        <v>49.481505838000793</v>
      </c>
      <c r="AV36" s="626">
        <v>11.650196950781382</v>
      </c>
      <c r="AW36" s="626">
        <v>9.1712161300968074</v>
      </c>
      <c r="AX36" s="626">
        <v>106.6055734279778</v>
      </c>
      <c r="AY36" s="626">
        <v>98.549853025448741</v>
      </c>
      <c r="AZ36" s="626">
        <v>411.56356451770381</v>
      </c>
      <c r="BA36" s="626">
        <v>6.8843044062115828</v>
      </c>
      <c r="BB36" s="626">
        <v>17.449075364025749</v>
      </c>
      <c r="BC36" s="626">
        <v>17.756419305662632</v>
      </c>
      <c r="BD36" s="626">
        <v>190.63256226125731</v>
      </c>
      <c r="BE36" s="626">
        <v>70.052688682953786</v>
      </c>
      <c r="BF36" s="626">
        <v>2.6803604067085796</v>
      </c>
      <c r="BG36" s="626">
        <v>0</v>
      </c>
      <c r="BH36" s="626">
        <v>18.340985103667673</v>
      </c>
      <c r="BI36" s="626">
        <v>15.522196044964163</v>
      </c>
      <c r="BJ36" s="626">
        <v>13.348969325370396</v>
      </c>
      <c r="BK36" s="626">
        <v>83.196354039970672</v>
      </c>
      <c r="BL36" s="626">
        <v>263.33243163418632</v>
      </c>
      <c r="BM36" s="626">
        <v>0.26644580389676248</v>
      </c>
      <c r="BN36" s="626">
        <v>583.78073718948565</v>
      </c>
      <c r="BO36" s="626">
        <v>124.53248424965656</v>
      </c>
      <c r="BP36" s="626">
        <v>2.3400517747143246</v>
      </c>
      <c r="BQ36" s="626">
        <v>3.8810797854665058</v>
      </c>
      <c r="BR36" s="626">
        <v>0</v>
      </c>
      <c r="BS36" s="626">
        <v>0</v>
      </c>
      <c r="BT36" s="626">
        <v>0</v>
      </c>
      <c r="BU36" s="626">
        <v>2.6637692799127564</v>
      </c>
      <c r="BV36" s="626">
        <v>48.817130139638614</v>
      </c>
      <c r="BW36" s="626">
        <v>1.0486329998452022</v>
      </c>
      <c r="BX36" s="626">
        <v>0</v>
      </c>
      <c r="BY36" s="626">
        <v>0</v>
      </c>
      <c r="BZ36" s="626">
        <v>0</v>
      </c>
      <c r="CA36" s="626">
        <v>0.13965743133352429</v>
      </c>
      <c r="CB36" s="626">
        <v>1.4497697190696004</v>
      </c>
      <c r="CC36" s="626">
        <v>0</v>
      </c>
      <c r="CD36" s="626">
        <v>1.2086306025354295E-2</v>
      </c>
      <c r="CE36" s="626">
        <v>0</v>
      </c>
      <c r="CF36" s="626">
        <v>0</v>
      </c>
      <c r="CG36" s="626">
        <v>0</v>
      </c>
      <c r="CH36" s="626">
        <v>0</v>
      </c>
      <c r="CI36" s="626">
        <v>0</v>
      </c>
      <c r="CJ36" s="626">
        <v>0</v>
      </c>
      <c r="CK36" s="626">
        <v>0</v>
      </c>
      <c r="CL36" s="626">
        <v>0</v>
      </c>
      <c r="CM36" s="626">
        <v>0</v>
      </c>
      <c r="CN36" s="626">
        <v>0</v>
      </c>
      <c r="CO36" s="626">
        <v>14.548735638182126</v>
      </c>
      <c r="CP36" s="626">
        <v>74.322852169785222</v>
      </c>
      <c r="CQ36" s="626">
        <v>69.188663947167214</v>
      </c>
      <c r="CR36" s="626">
        <v>117.67591922620637</v>
      </c>
      <c r="CS36" s="626">
        <v>64.088261421488653</v>
      </c>
      <c r="CT36" s="626">
        <v>40.051256548039518</v>
      </c>
      <c r="CU36" s="626">
        <v>18.654036272619642</v>
      </c>
      <c r="CV36" s="626">
        <v>6.1554597366274333</v>
      </c>
      <c r="CW36" s="626">
        <v>0</v>
      </c>
      <c r="CX36" s="626">
        <v>0.43812347917523004</v>
      </c>
      <c r="CY36" s="626">
        <v>259.17811602656928</v>
      </c>
      <c r="CZ36" s="626">
        <v>1.7393269990501172</v>
      </c>
      <c r="DA36" s="626">
        <v>26.255178895080444</v>
      </c>
      <c r="DB36" s="626">
        <v>74.147254109416053</v>
      </c>
      <c r="DC36" s="626">
        <v>4.3945149431743227</v>
      </c>
      <c r="DD36" s="626">
        <v>29.147916841608648</v>
      </c>
      <c r="DE36" s="626">
        <v>3.2014632926568107</v>
      </c>
      <c r="DF36" s="626">
        <v>0</v>
      </c>
      <c r="DG36" s="642">
        <v>51.873785612855158</v>
      </c>
      <c r="DH36" s="662">
        <v>4007.9503625822758</v>
      </c>
      <c r="DI36" s="648">
        <v>7.5367503394492239</v>
      </c>
      <c r="DJ36" s="626">
        <v>111.17982512590935</v>
      </c>
      <c r="DK36" s="626">
        <v>0</v>
      </c>
      <c r="DL36" s="626">
        <v>0</v>
      </c>
      <c r="DM36" s="626">
        <v>0</v>
      </c>
      <c r="DN36" s="626">
        <v>0</v>
      </c>
      <c r="DO36" s="626">
        <v>-99.995417872212528</v>
      </c>
      <c r="DP36" s="642">
        <v>0</v>
      </c>
      <c r="DQ36" s="664">
        <v>18.721157593146046</v>
      </c>
      <c r="DR36" s="662">
        <v>4026.6715201754218</v>
      </c>
      <c r="DS36" s="648">
        <v>234.75751819524254</v>
      </c>
      <c r="DT36" s="626">
        <v>274.12631570008909</v>
      </c>
      <c r="DU36" s="642">
        <v>508.88383389533163</v>
      </c>
      <c r="DV36" s="669">
        <v>-239.16720783589051</v>
      </c>
      <c r="DW36" s="626">
        <v>-3787.5043123395312</v>
      </c>
      <c r="DX36" s="627">
        <v>-4026.6715201754218</v>
      </c>
      <c r="DY36" s="653">
        <v>508.88383389533146</v>
      </c>
    </row>
    <row r="37" spans="1:131" s="357" customFormat="1" ht="9.9499999999999993" customHeight="1">
      <c r="A37" s="356"/>
      <c r="B37" s="624" t="s">
        <v>1039</v>
      </c>
      <c r="C37" s="625" t="s">
        <v>1038</v>
      </c>
      <c r="D37" s="626">
        <v>0</v>
      </c>
      <c r="E37" s="626">
        <v>0</v>
      </c>
      <c r="F37" s="626">
        <v>0</v>
      </c>
      <c r="G37" s="626">
        <v>0.3272210079911827</v>
      </c>
      <c r="H37" s="626">
        <v>0</v>
      </c>
      <c r="I37" s="626">
        <v>0</v>
      </c>
      <c r="J37" s="626">
        <v>0</v>
      </c>
      <c r="K37" s="626">
        <v>0</v>
      </c>
      <c r="L37" s="626">
        <v>0</v>
      </c>
      <c r="M37" s="626">
        <v>0</v>
      </c>
      <c r="N37" s="626">
        <v>0</v>
      </c>
      <c r="O37" s="626">
        <v>0</v>
      </c>
      <c r="P37" s="626">
        <v>0</v>
      </c>
      <c r="Q37" s="626">
        <v>0.11202695763564598</v>
      </c>
      <c r="R37" s="626">
        <v>0</v>
      </c>
      <c r="S37" s="626">
        <v>0</v>
      </c>
      <c r="T37" s="626">
        <v>0</v>
      </c>
      <c r="U37" s="626">
        <v>0</v>
      </c>
      <c r="V37" s="626">
        <v>0</v>
      </c>
      <c r="W37" s="626">
        <v>0</v>
      </c>
      <c r="X37" s="626">
        <v>0</v>
      </c>
      <c r="Y37" s="626">
        <v>0</v>
      </c>
      <c r="Z37" s="626">
        <v>0</v>
      </c>
      <c r="AA37" s="626">
        <v>0</v>
      </c>
      <c r="AB37" s="626">
        <v>0</v>
      </c>
      <c r="AC37" s="626">
        <v>3.4860438747372794E-3</v>
      </c>
      <c r="AD37" s="626">
        <v>0</v>
      </c>
      <c r="AE37" s="626">
        <v>0.1839233932081494</v>
      </c>
      <c r="AF37" s="626">
        <v>0</v>
      </c>
      <c r="AG37" s="626">
        <v>0</v>
      </c>
      <c r="AH37" s="626">
        <v>0</v>
      </c>
      <c r="AI37" s="626">
        <v>0</v>
      </c>
      <c r="AJ37" s="626">
        <v>928.43029849203026</v>
      </c>
      <c r="AK37" s="626">
        <v>0</v>
      </c>
      <c r="AL37" s="626">
        <v>6.2147618504648623</v>
      </c>
      <c r="AM37" s="626">
        <v>0</v>
      </c>
      <c r="AN37" s="626">
        <v>0</v>
      </c>
      <c r="AO37" s="626">
        <v>0</v>
      </c>
      <c r="AP37" s="626">
        <v>0.73479118132399601</v>
      </c>
      <c r="AQ37" s="626">
        <v>0</v>
      </c>
      <c r="AR37" s="626">
        <v>0</v>
      </c>
      <c r="AS37" s="626">
        <v>0</v>
      </c>
      <c r="AT37" s="626">
        <v>5.317260716179216E-2</v>
      </c>
      <c r="AU37" s="626">
        <v>4.2357709277666054</v>
      </c>
      <c r="AV37" s="626">
        <v>0.66572554004465057</v>
      </c>
      <c r="AW37" s="626">
        <v>0</v>
      </c>
      <c r="AX37" s="626">
        <v>0</v>
      </c>
      <c r="AY37" s="626">
        <v>0</v>
      </c>
      <c r="AZ37" s="626">
        <v>0</v>
      </c>
      <c r="BA37" s="626">
        <v>0</v>
      </c>
      <c r="BB37" s="626">
        <v>0</v>
      </c>
      <c r="BC37" s="626">
        <v>0</v>
      </c>
      <c r="BD37" s="626">
        <v>0.10802241805426112</v>
      </c>
      <c r="BE37" s="626">
        <v>0</v>
      </c>
      <c r="BF37" s="626">
        <v>0</v>
      </c>
      <c r="BG37" s="626">
        <v>0</v>
      </c>
      <c r="BH37" s="626">
        <v>0</v>
      </c>
      <c r="BI37" s="626">
        <v>0</v>
      </c>
      <c r="BJ37" s="626">
        <v>0</v>
      </c>
      <c r="BK37" s="626">
        <v>0.11078076436747096</v>
      </c>
      <c r="BL37" s="626">
        <v>11.246656628671778</v>
      </c>
      <c r="BM37" s="626">
        <v>0</v>
      </c>
      <c r="BN37" s="626">
        <v>4845.8598241731015</v>
      </c>
      <c r="BO37" s="626">
        <v>2242.2136684344728</v>
      </c>
      <c r="BP37" s="626">
        <v>2855.1974582621497</v>
      </c>
      <c r="BQ37" s="626">
        <v>2000.1859610151587</v>
      </c>
      <c r="BR37" s="626">
        <v>0</v>
      </c>
      <c r="BS37" s="626">
        <v>0</v>
      </c>
      <c r="BT37" s="626">
        <v>0</v>
      </c>
      <c r="BU37" s="626">
        <v>4.7007693174930996</v>
      </c>
      <c r="BV37" s="626">
        <v>0</v>
      </c>
      <c r="BW37" s="626">
        <v>0</v>
      </c>
      <c r="BX37" s="626">
        <v>0</v>
      </c>
      <c r="BY37" s="626">
        <v>2.3329647495256332</v>
      </c>
      <c r="BZ37" s="626">
        <v>28.817185593043938</v>
      </c>
      <c r="CA37" s="626">
        <v>0</v>
      </c>
      <c r="CB37" s="626">
        <v>0</v>
      </c>
      <c r="CC37" s="626">
        <v>0</v>
      </c>
      <c r="CD37" s="626">
        <v>0</v>
      </c>
      <c r="CE37" s="626">
        <v>0</v>
      </c>
      <c r="CF37" s="626">
        <v>0</v>
      </c>
      <c r="CG37" s="626">
        <v>0</v>
      </c>
      <c r="CH37" s="626">
        <v>0</v>
      </c>
      <c r="CI37" s="626">
        <v>0</v>
      </c>
      <c r="CJ37" s="626">
        <v>0</v>
      </c>
      <c r="CK37" s="626">
        <v>0</v>
      </c>
      <c r="CL37" s="626">
        <v>0</v>
      </c>
      <c r="CM37" s="626">
        <v>0</v>
      </c>
      <c r="CN37" s="626">
        <v>0</v>
      </c>
      <c r="CO37" s="626">
        <v>0.98302267825554923</v>
      </c>
      <c r="CP37" s="626">
        <v>0</v>
      </c>
      <c r="CQ37" s="626">
        <v>1.2850791966412931</v>
      </c>
      <c r="CR37" s="626">
        <v>0</v>
      </c>
      <c r="CS37" s="626">
        <v>0</v>
      </c>
      <c r="CT37" s="626">
        <v>0</v>
      </c>
      <c r="CU37" s="626">
        <v>0</v>
      </c>
      <c r="CV37" s="626">
        <v>0</v>
      </c>
      <c r="CW37" s="626">
        <v>0</v>
      </c>
      <c r="CX37" s="626">
        <v>0</v>
      </c>
      <c r="CY37" s="626">
        <v>0</v>
      </c>
      <c r="CZ37" s="626">
        <v>0</v>
      </c>
      <c r="DA37" s="626">
        <v>0</v>
      </c>
      <c r="DB37" s="626">
        <v>0</v>
      </c>
      <c r="DC37" s="626">
        <v>0</v>
      </c>
      <c r="DD37" s="626">
        <v>0</v>
      </c>
      <c r="DE37" s="626">
        <v>0</v>
      </c>
      <c r="DF37" s="626">
        <v>0</v>
      </c>
      <c r="DG37" s="642">
        <v>27.944910314021975</v>
      </c>
      <c r="DH37" s="662">
        <v>12961.947481546456</v>
      </c>
      <c r="DI37" s="648">
        <v>147.83303061864237</v>
      </c>
      <c r="DJ37" s="626">
        <v>9.3010359541130398</v>
      </c>
      <c r="DK37" s="626">
        <v>0</v>
      </c>
      <c r="DL37" s="626">
        <v>0</v>
      </c>
      <c r="DM37" s="626">
        <v>0</v>
      </c>
      <c r="DN37" s="626">
        <v>0</v>
      </c>
      <c r="DO37" s="626">
        <v>-5.1826893409378441</v>
      </c>
      <c r="DP37" s="642">
        <v>0</v>
      </c>
      <c r="DQ37" s="664">
        <v>151.95137723181756</v>
      </c>
      <c r="DR37" s="662">
        <v>13113.898858778273</v>
      </c>
      <c r="DS37" s="648">
        <v>0</v>
      </c>
      <c r="DT37" s="626">
        <v>6869.0175122073679</v>
      </c>
      <c r="DU37" s="642">
        <v>6869.0175122073679</v>
      </c>
      <c r="DV37" s="669">
        <v>-51.151801399443073</v>
      </c>
      <c r="DW37" s="626">
        <v>-10617.902891594455</v>
      </c>
      <c r="DX37" s="627">
        <v>-10669.054692993897</v>
      </c>
      <c r="DY37" s="653">
        <v>9313.8616779917429</v>
      </c>
    </row>
    <row r="38" spans="1:131" s="357" customFormat="1" ht="9.9499999999999993" customHeight="1">
      <c r="A38" s="356"/>
      <c r="B38" s="624" t="s">
        <v>1034</v>
      </c>
      <c r="C38" s="625" t="s">
        <v>1033</v>
      </c>
      <c r="D38" s="626">
        <v>3.7499545253155442</v>
      </c>
      <c r="E38" s="626">
        <v>0</v>
      </c>
      <c r="F38" s="626">
        <v>0</v>
      </c>
      <c r="G38" s="626">
        <v>0</v>
      </c>
      <c r="H38" s="626">
        <v>0</v>
      </c>
      <c r="I38" s="626">
        <v>0</v>
      </c>
      <c r="J38" s="626">
        <v>0</v>
      </c>
      <c r="K38" s="626">
        <v>0</v>
      </c>
      <c r="L38" s="626">
        <v>0.13173165883907209</v>
      </c>
      <c r="M38" s="626">
        <v>0</v>
      </c>
      <c r="N38" s="626">
        <v>0</v>
      </c>
      <c r="O38" s="626">
        <v>0</v>
      </c>
      <c r="P38" s="626">
        <v>0</v>
      </c>
      <c r="Q38" s="626">
        <v>0.11202695763564598</v>
      </c>
      <c r="R38" s="626">
        <v>21.236900250444648</v>
      </c>
      <c r="S38" s="626">
        <v>0</v>
      </c>
      <c r="T38" s="626">
        <v>0</v>
      </c>
      <c r="U38" s="626">
        <v>0</v>
      </c>
      <c r="V38" s="626">
        <v>0</v>
      </c>
      <c r="W38" s="626">
        <v>0.31153962500709192</v>
      </c>
      <c r="X38" s="626">
        <v>0</v>
      </c>
      <c r="Y38" s="626">
        <v>0</v>
      </c>
      <c r="Z38" s="626">
        <v>0</v>
      </c>
      <c r="AA38" s="626">
        <v>0</v>
      </c>
      <c r="AB38" s="626">
        <v>0</v>
      </c>
      <c r="AC38" s="626">
        <v>0.10632433817948701</v>
      </c>
      <c r="AD38" s="626">
        <v>0</v>
      </c>
      <c r="AE38" s="626">
        <v>0</v>
      </c>
      <c r="AF38" s="626">
        <v>6.8470036715601097</v>
      </c>
      <c r="AG38" s="626">
        <v>0</v>
      </c>
      <c r="AH38" s="626">
        <v>0</v>
      </c>
      <c r="AI38" s="626">
        <v>0</v>
      </c>
      <c r="AJ38" s="626">
        <v>0.54381625332671257</v>
      </c>
      <c r="AK38" s="626">
        <v>0.96118295944525556</v>
      </c>
      <c r="AL38" s="626">
        <v>0</v>
      </c>
      <c r="AM38" s="626">
        <v>0</v>
      </c>
      <c r="AN38" s="626">
        <v>0</v>
      </c>
      <c r="AO38" s="626">
        <v>0</v>
      </c>
      <c r="AP38" s="626">
        <v>0</v>
      </c>
      <c r="AQ38" s="626">
        <v>0</v>
      </c>
      <c r="AR38" s="626">
        <v>0</v>
      </c>
      <c r="AS38" s="626">
        <v>0</v>
      </c>
      <c r="AT38" s="626">
        <v>0</v>
      </c>
      <c r="AU38" s="626">
        <v>15.210268331525535</v>
      </c>
      <c r="AV38" s="626">
        <v>1.0651608640714407</v>
      </c>
      <c r="AW38" s="626">
        <v>7.8337471111243557</v>
      </c>
      <c r="AX38" s="626">
        <v>14.630525882945296</v>
      </c>
      <c r="AY38" s="626">
        <v>68.423214017669068</v>
      </c>
      <c r="AZ38" s="626">
        <v>2261.2114216876939</v>
      </c>
      <c r="BA38" s="626">
        <v>113.73094758879623</v>
      </c>
      <c r="BB38" s="626">
        <v>0.18722183866980419</v>
      </c>
      <c r="BC38" s="626">
        <v>6.1128656626051701</v>
      </c>
      <c r="BD38" s="626">
        <v>8.2097037721238451</v>
      </c>
      <c r="BE38" s="626">
        <v>384.88329246408171</v>
      </c>
      <c r="BF38" s="626">
        <v>0</v>
      </c>
      <c r="BG38" s="626">
        <v>0</v>
      </c>
      <c r="BH38" s="626">
        <v>0</v>
      </c>
      <c r="BI38" s="626">
        <v>85.926442391765903</v>
      </c>
      <c r="BJ38" s="626">
        <v>0.2153059568608128</v>
      </c>
      <c r="BK38" s="626">
        <v>1.4401499367771222</v>
      </c>
      <c r="BL38" s="626">
        <v>7.5513265935367642</v>
      </c>
      <c r="BM38" s="626">
        <v>0.7993374116902876</v>
      </c>
      <c r="BN38" s="626">
        <v>878.27820089493537</v>
      </c>
      <c r="BO38" s="626">
        <v>52.622312368120859</v>
      </c>
      <c r="BP38" s="626">
        <v>12.0345519842451</v>
      </c>
      <c r="BQ38" s="626">
        <v>29.00596471243388</v>
      </c>
      <c r="BR38" s="626">
        <v>0</v>
      </c>
      <c r="BS38" s="626">
        <v>0</v>
      </c>
      <c r="BT38" s="626">
        <v>0</v>
      </c>
      <c r="BU38" s="626">
        <v>4.5440770069099967</v>
      </c>
      <c r="BV38" s="626">
        <v>35.782189631148718</v>
      </c>
      <c r="BW38" s="626">
        <v>0.62917979990712136</v>
      </c>
      <c r="BX38" s="626">
        <v>0</v>
      </c>
      <c r="BY38" s="626">
        <v>0</v>
      </c>
      <c r="BZ38" s="626">
        <v>0</v>
      </c>
      <c r="CA38" s="626">
        <v>0</v>
      </c>
      <c r="CB38" s="626">
        <v>1.4497697190696004</v>
      </c>
      <c r="CC38" s="626">
        <v>0</v>
      </c>
      <c r="CD38" s="626">
        <v>2.0143843375590491E-2</v>
      </c>
      <c r="CE38" s="626">
        <v>0</v>
      </c>
      <c r="CF38" s="626">
        <v>0</v>
      </c>
      <c r="CG38" s="626">
        <v>0</v>
      </c>
      <c r="CH38" s="626">
        <v>0.79800891581367406</v>
      </c>
      <c r="CI38" s="626">
        <v>0</v>
      </c>
      <c r="CJ38" s="626">
        <v>0</v>
      </c>
      <c r="CK38" s="626">
        <v>0</v>
      </c>
      <c r="CL38" s="626">
        <v>0</v>
      </c>
      <c r="CM38" s="626">
        <v>0</v>
      </c>
      <c r="CN38" s="626">
        <v>0</v>
      </c>
      <c r="CO38" s="626">
        <v>8.6505995686488326</v>
      </c>
      <c r="CP38" s="626">
        <v>19.103062405085353</v>
      </c>
      <c r="CQ38" s="626">
        <v>0.25701583932825861</v>
      </c>
      <c r="CR38" s="626">
        <v>62.799617741666239</v>
      </c>
      <c r="CS38" s="626">
        <v>3.577019242129599</v>
      </c>
      <c r="CT38" s="626">
        <v>171.91231656773891</v>
      </c>
      <c r="CU38" s="626">
        <v>53.662296126714047</v>
      </c>
      <c r="CV38" s="626">
        <v>4.0496445635706788</v>
      </c>
      <c r="CW38" s="626">
        <v>0</v>
      </c>
      <c r="CX38" s="626">
        <v>0</v>
      </c>
      <c r="CY38" s="626">
        <v>0</v>
      </c>
      <c r="CZ38" s="626">
        <v>0.74542585673576456</v>
      </c>
      <c r="DA38" s="626">
        <v>36.635133341972711</v>
      </c>
      <c r="DB38" s="626">
        <v>198.8597610212779</v>
      </c>
      <c r="DC38" s="626">
        <v>0</v>
      </c>
      <c r="DD38" s="626">
        <v>0.75220430558990059</v>
      </c>
      <c r="DE38" s="626">
        <v>9.6043898779704335</v>
      </c>
      <c r="DF38" s="626">
        <v>0</v>
      </c>
      <c r="DG38" s="642">
        <v>46.519072259270118</v>
      </c>
      <c r="DH38" s="662">
        <v>4643.72336934535</v>
      </c>
      <c r="DI38" s="648">
        <v>2.6746155607280504</v>
      </c>
      <c r="DJ38" s="626">
        <v>135.18947607722441</v>
      </c>
      <c r="DK38" s="626">
        <v>0</v>
      </c>
      <c r="DL38" s="626">
        <v>0</v>
      </c>
      <c r="DM38" s="626">
        <v>0</v>
      </c>
      <c r="DN38" s="626">
        <v>0</v>
      </c>
      <c r="DO38" s="626">
        <v>0.30486407887869671</v>
      </c>
      <c r="DP38" s="642">
        <v>0</v>
      </c>
      <c r="DQ38" s="664">
        <v>138.16895571683116</v>
      </c>
      <c r="DR38" s="662">
        <v>4781.892325062181</v>
      </c>
      <c r="DS38" s="648">
        <v>0</v>
      </c>
      <c r="DT38" s="626">
        <v>141.1886404497163</v>
      </c>
      <c r="DU38" s="642">
        <v>141.1886404497163</v>
      </c>
      <c r="DV38" s="669">
        <v>-34.096971361312939</v>
      </c>
      <c r="DW38" s="626">
        <v>-4722.5869628230766</v>
      </c>
      <c r="DX38" s="627">
        <v>-4756.6839341843897</v>
      </c>
      <c r="DY38" s="653">
        <v>166.39703132750765</v>
      </c>
    </row>
    <row r="39" spans="1:131" s="357" customFormat="1" ht="9.9499999999999993" customHeight="1">
      <c r="A39" s="356"/>
      <c r="B39" s="624" t="s">
        <v>1025</v>
      </c>
      <c r="C39" s="625" t="s">
        <v>1019</v>
      </c>
      <c r="D39" s="626">
        <v>128.36382798195515</v>
      </c>
      <c r="E39" s="626">
        <v>11.91916859458977</v>
      </c>
      <c r="F39" s="626">
        <v>0.23981201150378018</v>
      </c>
      <c r="G39" s="626">
        <v>0.3272210079911827</v>
      </c>
      <c r="H39" s="626">
        <v>0.21471471232800279</v>
      </c>
      <c r="I39" s="626">
        <v>0</v>
      </c>
      <c r="J39" s="626">
        <v>0</v>
      </c>
      <c r="K39" s="626">
        <v>14.836541646679361</v>
      </c>
      <c r="L39" s="626">
        <v>3.0995684432722846E-2</v>
      </c>
      <c r="M39" s="626">
        <v>2.1233334661182433</v>
      </c>
      <c r="N39" s="626">
        <v>0</v>
      </c>
      <c r="O39" s="626">
        <v>0</v>
      </c>
      <c r="P39" s="626">
        <v>0</v>
      </c>
      <c r="Q39" s="626">
        <v>2.8006739408911487</v>
      </c>
      <c r="R39" s="626">
        <v>13.358695318828085</v>
      </c>
      <c r="S39" s="626">
        <v>0.73503647918353665</v>
      </c>
      <c r="T39" s="626">
        <v>0.29244048912009996</v>
      </c>
      <c r="U39" s="626">
        <v>0.51454713917089878</v>
      </c>
      <c r="V39" s="626">
        <v>0</v>
      </c>
      <c r="W39" s="626">
        <v>19.537985054016193</v>
      </c>
      <c r="X39" s="626">
        <v>0</v>
      </c>
      <c r="Y39" s="626">
        <v>0</v>
      </c>
      <c r="Z39" s="626">
        <v>0</v>
      </c>
      <c r="AA39" s="626">
        <v>1.8797585478324784E-3</v>
      </c>
      <c r="AB39" s="626">
        <v>5.4958843087764393</v>
      </c>
      <c r="AC39" s="626">
        <v>0.61528674389112981</v>
      </c>
      <c r="AD39" s="626">
        <v>0</v>
      </c>
      <c r="AE39" s="626">
        <v>7.9087059079504263</v>
      </c>
      <c r="AF39" s="626">
        <v>14.434223956261853</v>
      </c>
      <c r="AG39" s="626">
        <v>5.7889140327753879</v>
      </c>
      <c r="AH39" s="626">
        <v>0</v>
      </c>
      <c r="AI39" s="626">
        <v>8.3629283424156107</v>
      </c>
      <c r="AJ39" s="626">
        <v>131.46757924173278</v>
      </c>
      <c r="AK39" s="626">
        <v>3.5563769499474458</v>
      </c>
      <c r="AL39" s="626">
        <v>280.4041358721646</v>
      </c>
      <c r="AM39" s="626">
        <v>0</v>
      </c>
      <c r="AN39" s="626">
        <v>0</v>
      </c>
      <c r="AO39" s="626">
        <v>0</v>
      </c>
      <c r="AP39" s="626">
        <v>124.91450082507932</v>
      </c>
      <c r="AQ39" s="626">
        <v>0</v>
      </c>
      <c r="AR39" s="626">
        <v>9.2195475600555188</v>
      </c>
      <c r="AS39" s="626">
        <v>19.665611066732453</v>
      </c>
      <c r="AT39" s="626">
        <v>28.5005174387206</v>
      </c>
      <c r="AU39" s="626">
        <v>152.29521835742656</v>
      </c>
      <c r="AV39" s="626">
        <v>185.27141779442621</v>
      </c>
      <c r="AW39" s="626">
        <v>713.06205411502685</v>
      </c>
      <c r="AX39" s="626">
        <v>35.343405222845377</v>
      </c>
      <c r="AY39" s="626">
        <v>138.88891203586556</v>
      </c>
      <c r="AZ39" s="626">
        <v>167.57085170401675</v>
      </c>
      <c r="BA39" s="626">
        <v>175.12998769948001</v>
      </c>
      <c r="BB39" s="626">
        <v>12.20686388127123</v>
      </c>
      <c r="BC39" s="626">
        <v>13.972264371668958</v>
      </c>
      <c r="BD39" s="626">
        <v>104.72773430360614</v>
      </c>
      <c r="BE39" s="626">
        <v>28.522419666850627</v>
      </c>
      <c r="BF39" s="626">
        <v>27.290942322850988</v>
      </c>
      <c r="BG39" s="626">
        <v>0</v>
      </c>
      <c r="BH39" s="626">
        <v>2.8522026268319447</v>
      </c>
      <c r="BI39" s="626">
        <v>1234.0145855746509</v>
      </c>
      <c r="BJ39" s="626">
        <v>30.788751831096231</v>
      </c>
      <c r="BK39" s="626">
        <v>28.581437206807504</v>
      </c>
      <c r="BL39" s="626">
        <v>161.95185545287359</v>
      </c>
      <c r="BM39" s="626">
        <v>0</v>
      </c>
      <c r="BN39" s="626">
        <v>1404.0771428222999</v>
      </c>
      <c r="BO39" s="626">
        <v>1030.0136281457283</v>
      </c>
      <c r="BP39" s="626">
        <v>269.27310064748406</v>
      </c>
      <c r="BQ39" s="626">
        <v>607.49112010407293</v>
      </c>
      <c r="BR39" s="626">
        <v>1.6479352440660844</v>
      </c>
      <c r="BS39" s="626">
        <v>0</v>
      </c>
      <c r="BT39" s="626">
        <v>140.47737254447918</v>
      </c>
      <c r="BU39" s="626">
        <v>0</v>
      </c>
      <c r="BV39" s="626">
        <v>33.737493080797364</v>
      </c>
      <c r="BW39" s="626">
        <v>0.41945319993808089</v>
      </c>
      <c r="BX39" s="626">
        <v>0</v>
      </c>
      <c r="BY39" s="626">
        <v>0</v>
      </c>
      <c r="BZ39" s="626">
        <v>0</v>
      </c>
      <c r="CA39" s="626">
        <v>0</v>
      </c>
      <c r="CB39" s="626">
        <v>0</v>
      </c>
      <c r="CC39" s="626">
        <v>0</v>
      </c>
      <c r="CD39" s="626">
        <v>0</v>
      </c>
      <c r="CE39" s="626">
        <v>0</v>
      </c>
      <c r="CF39" s="626">
        <v>0</v>
      </c>
      <c r="CG39" s="626">
        <v>0</v>
      </c>
      <c r="CH39" s="626">
        <v>0</v>
      </c>
      <c r="CI39" s="626">
        <v>0</v>
      </c>
      <c r="CJ39" s="626">
        <v>0</v>
      </c>
      <c r="CK39" s="626">
        <v>0</v>
      </c>
      <c r="CL39" s="626">
        <v>0</v>
      </c>
      <c r="CM39" s="626">
        <v>0</v>
      </c>
      <c r="CN39" s="626">
        <v>0.20029731520048363</v>
      </c>
      <c r="CO39" s="626">
        <v>9.0438086399510524</v>
      </c>
      <c r="CP39" s="626">
        <v>202.9700380540319</v>
      </c>
      <c r="CQ39" s="626">
        <v>3.9580439256551827</v>
      </c>
      <c r="CR39" s="626">
        <v>14.379351725895541</v>
      </c>
      <c r="CS39" s="626">
        <v>0</v>
      </c>
      <c r="CT39" s="626">
        <v>0</v>
      </c>
      <c r="CU39" s="626">
        <v>0.51106948692108622</v>
      </c>
      <c r="CV39" s="626">
        <v>0</v>
      </c>
      <c r="CW39" s="626">
        <v>0</v>
      </c>
      <c r="CX39" s="626">
        <v>0</v>
      </c>
      <c r="CY39" s="626">
        <v>10.637907747359188</v>
      </c>
      <c r="CZ39" s="626">
        <v>0.49695057115717645</v>
      </c>
      <c r="DA39" s="626">
        <v>1.373817500323977</v>
      </c>
      <c r="DB39" s="626">
        <v>13.37825074145427</v>
      </c>
      <c r="DC39" s="626">
        <v>1.4648383143914412</v>
      </c>
      <c r="DD39" s="626">
        <v>29.712070070801076</v>
      </c>
      <c r="DE39" s="626">
        <v>31.275833705185768</v>
      </c>
      <c r="DF39" s="626">
        <v>23.927253740836978</v>
      </c>
      <c r="DG39" s="642">
        <v>63.252551489223386</v>
      </c>
      <c r="DH39" s="662">
        <v>7941.8213185167078</v>
      </c>
      <c r="DI39" s="648">
        <v>163.05435473146426</v>
      </c>
      <c r="DJ39" s="626">
        <v>576.880532316732</v>
      </c>
      <c r="DK39" s="626">
        <v>0</v>
      </c>
      <c r="DL39" s="626">
        <v>0</v>
      </c>
      <c r="DM39" s="626">
        <v>0</v>
      </c>
      <c r="DN39" s="626">
        <v>0</v>
      </c>
      <c r="DO39" s="626">
        <v>-118.74455872325237</v>
      </c>
      <c r="DP39" s="642">
        <v>0</v>
      </c>
      <c r="DQ39" s="664">
        <v>621.19032832494395</v>
      </c>
      <c r="DR39" s="662">
        <v>8563.0116468416527</v>
      </c>
      <c r="DS39" s="648">
        <v>129.92904391585986</v>
      </c>
      <c r="DT39" s="626">
        <v>3745.1844477293107</v>
      </c>
      <c r="DU39" s="642">
        <v>3875.1134916451706</v>
      </c>
      <c r="DV39" s="669">
        <v>-1107.1527855666009</v>
      </c>
      <c r="DW39" s="626">
        <v>-4006.4698290238684</v>
      </c>
      <c r="DX39" s="627">
        <v>-5113.6226145904693</v>
      </c>
      <c r="DY39" s="653">
        <v>7324.5025238963535</v>
      </c>
    </row>
    <row r="40" spans="1:131" s="357" customFormat="1" ht="9.9499999999999993" customHeight="1">
      <c r="A40" s="356"/>
      <c r="B40" s="624" t="s">
        <v>1656</v>
      </c>
      <c r="C40" s="625" t="s">
        <v>1016</v>
      </c>
      <c r="D40" s="626">
        <v>0</v>
      </c>
      <c r="E40" s="626">
        <v>0</v>
      </c>
      <c r="F40" s="626">
        <v>0</v>
      </c>
      <c r="G40" s="626">
        <v>0</v>
      </c>
      <c r="H40" s="626">
        <v>0</v>
      </c>
      <c r="I40" s="626">
        <v>0</v>
      </c>
      <c r="J40" s="626">
        <v>0</v>
      </c>
      <c r="K40" s="626">
        <v>0</v>
      </c>
      <c r="L40" s="626">
        <v>0</v>
      </c>
      <c r="M40" s="626">
        <v>0</v>
      </c>
      <c r="N40" s="626">
        <v>0</v>
      </c>
      <c r="O40" s="626">
        <v>0</v>
      </c>
      <c r="P40" s="626">
        <v>0</v>
      </c>
      <c r="Q40" s="626">
        <v>0</v>
      </c>
      <c r="R40" s="626">
        <v>0</v>
      </c>
      <c r="S40" s="626">
        <v>0</v>
      </c>
      <c r="T40" s="626">
        <v>0</v>
      </c>
      <c r="U40" s="626">
        <v>0</v>
      </c>
      <c r="V40" s="626">
        <v>0</v>
      </c>
      <c r="W40" s="626">
        <v>0</v>
      </c>
      <c r="X40" s="626">
        <v>0</v>
      </c>
      <c r="Y40" s="626">
        <v>0</v>
      </c>
      <c r="Z40" s="626">
        <v>0</v>
      </c>
      <c r="AA40" s="626">
        <v>0</v>
      </c>
      <c r="AB40" s="626">
        <v>0</v>
      </c>
      <c r="AC40" s="626">
        <v>3.4860438747372794E-3</v>
      </c>
      <c r="AD40" s="626">
        <v>0</v>
      </c>
      <c r="AE40" s="626">
        <v>0</v>
      </c>
      <c r="AF40" s="626">
        <v>0</v>
      </c>
      <c r="AG40" s="626">
        <v>0</v>
      </c>
      <c r="AH40" s="626">
        <v>0</v>
      </c>
      <c r="AI40" s="626">
        <v>0</v>
      </c>
      <c r="AJ40" s="626">
        <v>0</v>
      </c>
      <c r="AK40" s="626">
        <v>0</v>
      </c>
      <c r="AL40" s="626">
        <v>0</v>
      </c>
      <c r="AM40" s="626">
        <v>0</v>
      </c>
      <c r="AN40" s="626">
        <v>0</v>
      </c>
      <c r="AO40" s="626">
        <v>0</v>
      </c>
      <c r="AP40" s="626">
        <v>1242.1644920282154</v>
      </c>
      <c r="AQ40" s="626">
        <v>158.38630297277504</v>
      </c>
      <c r="AR40" s="626">
        <v>0</v>
      </c>
      <c r="AS40" s="626">
        <v>4.0298383333468142E-2</v>
      </c>
      <c r="AT40" s="626">
        <v>0</v>
      </c>
      <c r="AU40" s="626">
        <v>0.38507008434241863</v>
      </c>
      <c r="AV40" s="626">
        <v>0</v>
      </c>
      <c r="AW40" s="626">
        <v>0</v>
      </c>
      <c r="AX40" s="626">
        <v>0</v>
      </c>
      <c r="AY40" s="626">
        <v>0</v>
      </c>
      <c r="AZ40" s="626">
        <v>0</v>
      </c>
      <c r="BA40" s="626">
        <v>0</v>
      </c>
      <c r="BB40" s="626">
        <v>0</v>
      </c>
      <c r="BC40" s="626">
        <v>0</v>
      </c>
      <c r="BD40" s="626">
        <v>0</v>
      </c>
      <c r="BE40" s="626">
        <v>0</v>
      </c>
      <c r="BF40" s="626">
        <v>0</v>
      </c>
      <c r="BG40" s="626">
        <v>0</v>
      </c>
      <c r="BH40" s="626">
        <v>0</v>
      </c>
      <c r="BI40" s="626">
        <v>0</v>
      </c>
      <c r="BJ40" s="626">
        <v>5.5979548783811328</v>
      </c>
      <c r="BK40" s="626">
        <v>0</v>
      </c>
      <c r="BL40" s="626">
        <v>0</v>
      </c>
      <c r="BM40" s="626">
        <v>0</v>
      </c>
      <c r="BN40" s="626">
        <v>0</v>
      </c>
      <c r="BO40" s="626">
        <v>0</v>
      </c>
      <c r="BP40" s="626">
        <v>0</v>
      </c>
      <c r="BQ40" s="626">
        <v>0</v>
      </c>
      <c r="BR40" s="626">
        <v>0</v>
      </c>
      <c r="BS40" s="626">
        <v>0</v>
      </c>
      <c r="BT40" s="626">
        <v>0</v>
      </c>
      <c r="BU40" s="626">
        <v>0</v>
      </c>
      <c r="BV40" s="626">
        <v>0</v>
      </c>
      <c r="BW40" s="626">
        <v>0</v>
      </c>
      <c r="BX40" s="626">
        <v>0</v>
      </c>
      <c r="BY40" s="626">
        <v>0</v>
      </c>
      <c r="BZ40" s="626">
        <v>0</v>
      </c>
      <c r="CA40" s="626">
        <v>0</v>
      </c>
      <c r="CB40" s="626">
        <v>0</v>
      </c>
      <c r="CC40" s="626">
        <v>0</v>
      </c>
      <c r="CD40" s="626">
        <v>0</v>
      </c>
      <c r="CE40" s="626">
        <v>0</v>
      </c>
      <c r="CF40" s="626">
        <v>0</v>
      </c>
      <c r="CG40" s="626">
        <v>0</v>
      </c>
      <c r="CH40" s="626">
        <v>0</v>
      </c>
      <c r="CI40" s="626">
        <v>0</v>
      </c>
      <c r="CJ40" s="626">
        <v>0</v>
      </c>
      <c r="CK40" s="626">
        <v>0</v>
      </c>
      <c r="CL40" s="626">
        <v>0</v>
      </c>
      <c r="CM40" s="626">
        <v>0</v>
      </c>
      <c r="CN40" s="626">
        <v>0</v>
      </c>
      <c r="CO40" s="626">
        <v>0</v>
      </c>
      <c r="CP40" s="626">
        <v>0</v>
      </c>
      <c r="CQ40" s="626">
        <v>0</v>
      </c>
      <c r="CR40" s="626">
        <v>0</v>
      </c>
      <c r="CS40" s="626">
        <v>0</v>
      </c>
      <c r="CT40" s="626">
        <v>0</v>
      </c>
      <c r="CU40" s="626">
        <v>0</v>
      </c>
      <c r="CV40" s="626">
        <v>0</v>
      </c>
      <c r="CW40" s="626">
        <v>0</v>
      </c>
      <c r="CX40" s="626">
        <v>0</v>
      </c>
      <c r="CY40" s="626">
        <v>0</v>
      </c>
      <c r="CZ40" s="626">
        <v>0</v>
      </c>
      <c r="DA40" s="626">
        <v>0</v>
      </c>
      <c r="DB40" s="626">
        <v>0</v>
      </c>
      <c r="DC40" s="626">
        <v>0</v>
      </c>
      <c r="DD40" s="626">
        <v>0</v>
      </c>
      <c r="DE40" s="626">
        <v>0</v>
      </c>
      <c r="DF40" s="626">
        <v>0</v>
      </c>
      <c r="DG40" s="642">
        <v>0</v>
      </c>
      <c r="DH40" s="662">
        <v>1406.5776043909223</v>
      </c>
      <c r="DI40" s="648">
        <v>0</v>
      </c>
      <c r="DJ40" s="626">
        <v>0</v>
      </c>
      <c r="DK40" s="626">
        <v>0</v>
      </c>
      <c r="DL40" s="626">
        <v>0</v>
      </c>
      <c r="DM40" s="626">
        <v>0</v>
      </c>
      <c r="DN40" s="626">
        <v>0</v>
      </c>
      <c r="DO40" s="626">
        <v>0</v>
      </c>
      <c r="DP40" s="642">
        <v>0</v>
      </c>
      <c r="DQ40" s="664">
        <v>0</v>
      </c>
      <c r="DR40" s="662">
        <v>1406.5776043909223</v>
      </c>
      <c r="DS40" s="648">
        <v>0</v>
      </c>
      <c r="DT40" s="626">
        <v>0</v>
      </c>
      <c r="DU40" s="642">
        <v>0</v>
      </c>
      <c r="DV40" s="669">
        <v>-29.365652945793567</v>
      </c>
      <c r="DW40" s="626">
        <v>-1377.2119514451288</v>
      </c>
      <c r="DX40" s="627">
        <v>-1406.5776043909223</v>
      </c>
      <c r="DY40" s="653">
        <v>0</v>
      </c>
    </row>
    <row r="41" spans="1:131" s="357" customFormat="1" ht="9.9499999999999993" customHeight="1">
      <c r="A41" s="356"/>
      <c r="B41" s="624" t="s">
        <v>1010</v>
      </c>
      <c r="C41" s="625" t="s">
        <v>1604</v>
      </c>
      <c r="D41" s="626">
        <v>0</v>
      </c>
      <c r="E41" s="626">
        <v>0</v>
      </c>
      <c r="F41" s="626">
        <v>0</v>
      </c>
      <c r="G41" s="626">
        <v>0</v>
      </c>
      <c r="H41" s="626">
        <v>0</v>
      </c>
      <c r="I41" s="626">
        <v>0</v>
      </c>
      <c r="J41" s="626">
        <v>0</v>
      </c>
      <c r="K41" s="626">
        <v>0</v>
      </c>
      <c r="L41" s="626">
        <v>0</v>
      </c>
      <c r="M41" s="626">
        <v>0</v>
      </c>
      <c r="N41" s="626">
        <v>0</v>
      </c>
      <c r="O41" s="626">
        <v>0</v>
      </c>
      <c r="P41" s="626">
        <v>0</v>
      </c>
      <c r="Q41" s="626">
        <v>0</v>
      </c>
      <c r="R41" s="626">
        <v>0</v>
      </c>
      <c r="S41" s="626">
        <v>0</v>
      </c>
      <c r="T41" s="626">
        <v>0</v>
      </c>
      <c r="U41" s="626">
        <v>0</v>
      </c>
      <c r="V41" s="626">
        <v>0</v>
      </c>
      <c r="W41" s="626">
        <v>4.450566071529885E-2</v>
      </c>
      <c r="X41" s="626">
        <v>0</v>
      </c>
      <c r="Y41" s="626">
        <v>0</v>
      </c>
      <c r="Z41" s="626">
        <v>0</v>
      </c>
      <c r="AA41" s="626">
        <v>0</v>
      </c>
      <c r="AB41" s="626">
        <v>0</v>
      </c>
      <c r="AC41" s="626">
        <v>0</v>
      </c>
      <c r="AD41" s="626">
        <v>0</v>
      </c>
      <c r="AE41" s="626">
        <v>0</v>
      </c>
      <c r="AF41" s="626">
        <v>0</v>
      </c>
      <c r="AG41" s="626">
        <v>0</v>
      </c>
      <c r="AH41" s="626">
        <v>0</v>
      </c>
      <c r="AI41" s="626">
        <v>0</v>
      </c>
      <c r="AJ41" s="626">
        <v>0</v>
      </c>
      <c r="AK41" s="626">
        <v>0</v>
      </c>
      <c r="AL41" s="626">
        <v>0</v>
      </c>
      <c r="AM41" s="626">
        <v>0</v>
      </c>
      <c r="AN41" s="626">
        <v>0</v>
      </c>
      <c r="AO41" s="626">
        <v>0</v>
      </c>
      <c r="AP41" s="626">
        <v>9.5522853572119484</v>
      </c>
      <c r="AQ41" s="626">
        <v>-95.238822702583676</v>
      </c>
      <c r="AR41" s="626">
        <v>0</v>
      </c>
      <c r="AS41" s="626">
        <v>0</v>
      </c>
      <c r="AT41" s="626">
        <v>-3.6157372870018674</v>
      </c>
      <c r="AU41" s="626">
        <v>-98.192871507316752</v>
      </c>
      <c r="AV41" s="626">
        <v>-11.916487166799243</v>
      </c>
      <c r="AW41" s="626">
        <v>-92.476429311809468</v>
      </c>
      <c r="AX41" s="626">
        <v>-3.7809224191881099</v>
      </c>
      <c r="AY41" s="626">
        <v>0</v>
      </c>
      <c r="AZ41" s="626">
        <v>-0.39803052661286642</v>
      </c>
      <c r="BA41" s="626">
        <v>-8.6753429509170346</v>
      </c>
      <c r="BB41" s="626">
        <v>-3.2014934412536511</v>
      </c>
      <c r="BC41" s="626">
        <v>0</v>
      </c>
      <c r="BD41" s="626">
        <v>-6.2653002471471444</v>
      </c>
      <c r="BE41" s="626">
        <v>-6.7749215360690326E-2</v>
      </c>
      <c r="BF41" s="626">
        <v>-0.24366912788259812</v>
      </c>
      <c r="BG41" s="626">
        <v>0</v>
      </c>
      <c r="BH41" s="626">
        <v>-3.5321979550832694</v>
      </c>
      <c r="BI41" s="626">
        <v>-126.94938908202832</v>
      </c>
      <c r="BJ41" s="626">
        <v>-62.00811557591409</v>
      </c>
      <c r="BK41" s="626">
        <v>-9.9702687930723837</v>
      </c>
      <c r="BL41" s="626">
        <v>-1.6066652326673965</v>
      </c>
      <c r="BM41" s="626">
        <v>0</v>
      </c>
      <c r="BN41" s="626">
        <v>0</v>
      </c>
      <c r="BO41" s="626">
        <v>-25.577378919963127</v>
      </c>
      <c r="BP41" s="626">
        <v>-4.3458104387551746</v>
      </c>
      <c r="BQ41" s="626">
        <v>-4.0853471425963219</v>
      </c>
      <c r="BR41" s="626">
        <v>0</v>
      </c>
      <c r="BS41" s="626">
        <v>0</v>
      </c>
      <c r="BT41" s="626">
        <v>0</v>
      </c>
      <c r="BU41" s="626">
        <v>0</v>
      </c>
      <c r="BV41" s="626">
        <v>0</v>
      </c>
      <c r="BW41" s="626">
        <v>0</v>
      </c>
      <c r="BX41" s="626">
        <v>0</v>
      </c>
      <c r="BY41" s="626">
        <v>0</v>
      </c>
      <c r="BZ41" s="626">
        <v>0</v>
      </c>
      <c r="CA41" s="626">
        <v>0</v>
      </c>
      <c r="CB41" s="626">
        <v>0</v>
      </c>
      <c r="CC41" s="626">
        <v>0</v>
      </c>
      <c r="CD41" s="626">
        <v>0</v>
      </c>
      <c r="CE41" s="626">
        <v>0</v>
      </c>
      <c r="CF41" s="626">
        <v>0</v>
      </c>
      <c r="CG41" s="626">
        <v>0</v>
      </c>
      <c r="CH41" s="626">
        <v>0</v>
      </c>
      <c r="CI41" s="626">
        <v>0</v>
      </c>
      <c r="CJ41" s="626">
        <v>0</v>
      </c>
      <c r="CK41" s="626">
        <v>0</v>
      </c>
      <c r="CL41" s="626">
        <v>0</v>
      </c>
      <c r="CM41" s="626">
        <v>0</v>
      </c>
      <c r="CN41" s="626">
        <v>0</v>
      </c>
      <c r="CO41" s="626">
        <v>0</v>
      </c>
      <c r="CP41" s="626">
        <v>0</v>
      </c>
      <c r="CQ41" s="626">
        <v>0</v>
      </c>
      <c r="CR41" s="626">
        <v>0</v>
      </c>
      <c r="CS41" s="626">
        <v>0</v>
      </c>
      <c r="CT41" s="626">
        <v>0</v>
      </c>
      <c r="CU41" s="626">
        <v>0</v>
      </c>
      <c r="CV41" s="626">
        <v>0</v>
      </c>
      <c r="CW41" s="626">
        <v>0</v>
      </c>
      <c r="CX41" s="626">
        <v>0</v>
      </c>
      <c r="CY41" s="626">
        <v>0</v>
      </c>
      <c r="CZ41" s="626">
        <v>0</v>
      </c>
      <c r="DA41" s="626">
        <v>0</v>
      </c>
      <c r="DB41" s="626">
        <v>0</v>
      </c>
      <c r="DC41" s="626">
        <v>0</v>
      </c>
      <c r="DD41" s="626">
        <v>0</v>
      </c>
      <c r="DE41" s="626">
        <v>0</v>
      </c>
      <c r="DF41" s="626">
        <v>0</v>
      </c>
      <c r="DG41" s="642">
        <v>0</v>
      </c>
      <c r="DH41" s="662">
        <v>-552.55123802602589</v>
      </c>
      <c r="DI41" s="648">
        <v>0</v>
      </c>
      <c r="DJ41" s="626">
        <v>-212.8423111359821</v>
      </c>
      <c r="DK41" s="626">
        <v>0</v>
      </c>
      <c r="DL41" s="626">
        <v>0</v>
      </c>
      <c r="DM41" s="626">
        <v>-93.848947653743494</v>
      </c>
      <c r="DN41" s="626">
        <v>-374.62197737703428</v>
      </c>
      <c r="DO41" s="626">
        <v>0</v>
      </c>
      <c r="DP41" s="642">
        <v>0</v>
      </c>
      <c r="DQ41" s="664">
        <v>-681.31323616675991</v>
      </c>
      <c r="DR41" s="662">
        <v>-1233.8644741927858</v>
      </c>
      <c r="DS41" s="648">
        <v>0</v>
      </c>
      <c r="DT41" s="626">
        <v>1233.8644741927858</v>
      </c>
      <c r="DU41" s="642">
        <v>1233.8644741927858</v>
      </c>
      <c r="DV41" s="669">
        <v>0</v>
      </c>
      <c r="DW41" s="626">
        <v>0</v>
      </c>
      <c r="DX41" s="627">
        <v>0</v>
      </c>
      <c r="DY41" s="653">
        <v>0</v>
      </c>
    </row>
    <row r="42" spans="1:131" s="357" customFormat="1" ht="9.9499999999999993" customHeight="1">
      <c r="A42" s="356"/>
      <c r="B42" s="624" t="s">
        <v>1007</v>
      </c>
      <c r="C42" s="625" t="s">
        <v>1006</v>
      </c>
      <c r="D42" s="626">
        <v>2.307664323271104</v>
      </c>
      <c r="E42" s="626">
        <v>0</v>
      </c>
      <c r="F42" s="626">
        <v>0</v>
      </c>
      <c r="G42" s="626">
        <v>0</v>
      </c>
      <c r="H42" s="626">
        <v>0.28628628310400378</v>
      </c>
      <c r="I42" s="626">
        <v>0</v>
      </c>
      <c r="J42" s="626">
        <v>1.8358538754116869</v>
      </c>
      <c r="K42" s="626">
        <v>0</v>
      </c>
      <c r="L42" s="626">
        <v>0</v>
      </c>
      <c r="M42" s="626">
        <v>0</v>
      </c>
      <c r="N42" s="626">
        <v>0</v>
      </c>
      <c r="O42" s="626">
        <v>2.1603175418655809</v>
      </c>
      <c r="P42" s="626">
        <v>4.8622919993968301</v>
      </c>
      <c r="Q42" s="626">
        <v>12.4349922975567</v>
      </c>
      <c r="R42" s="626">
        <v>309.9902375266517</v>
      </c>
      <c r="S42" s="626">
        <v>0</v>
      </c>
      <c r="T42" s="626">
        <v>0</v>
      </c>
      <c r="U42" s="626">
        <v>0</v>
      </c>
      <c r="V42" s="626">
        <v>0</v>
      </c>
      <c r="W42" s="626">
        <v>0</v>
      </c>
      <c r="X42" s="626">
        <v>0</v>
      </c>
      <c r="Y42" s="626">
        <v>0</v>
      </c>
      <c r="Z42" s="626">
        <v>0</v>
      </c>
      <c r="AA42" s="626">
        <v>0</v>
      </c>
      <c r="AB42" s="626">
        <v>0</v>
      </c>
      <c r="AC42" s="626">
        <v>0</v>
      </c>
      <c r="AD42" s="626">
        <v>0</v>
      </c>
      <c r="AE42" s="626">
        <v>0</v>
      </c>
      <c r="AF42" s="626">
        <v>160.81205920501986</v>
      </c>
      <c r="AG42" s="626">
        <v>94.80532981545268</v>
      </c>
      <c r="AH42" s="626">
        <v>0</v>
      </c>
      <c r="AI42" s="626">
        <v>0</v>
      </c>
      <c r="AJ42" s="626">
        <v>104.68462876539218</v>
      </c>
      <c r="AK42" s="626">
        <v>0</v>
      </c>
      <c r="AL42" s="626">
        <v>16.276757227407973</v>
      </c>
      <c r="AM42" s="626">
        <v>0</v>
      </c>
      <c r="AN42" s="626">
        <v>0</v>
      </c>
      <c r="AO42" s="626">
        <v>0</v>
      </c>
      <c r="AP42" s="626">
        <v>644.96295940713753</v>
      </c>
      <c r="AQ42" s="626">
        <v>11917.53409410673</v>
      </c>
      <c r="AR42" s="626">
        <v>0.148000291332336</v>
      </c>
      <c r="AS42" s="626">
        <v>25.710368566752674</v>
      </c>
      <c r="AT42" s="626">
        <v>1349.9993232307411</v>
      </c>
      <c r="AU42" s="626">
        <v>7602.0536050880291</v>
      </c>
      <c r="AV42" s="626">
        <v>1414.6002000408778</v>
      </c>
      <c r="AW42" s="626">
        <v>7702.8662142677658</v>
      </c>
      <c r="AX42" s="626">
        <v>225.78682359803781</v>
      </c>
      <c r="AY42" s="626">
        <v>12.765525003296469</v>
      </c>
      <c r="AZ42" s="626">
        <v>291.75637600723104</v>
      </c>
      <c r="BA42" s="626">
        <v>1352.9057407068813</v>
      </c>
      <c r="BB42" s="626">
        <v>209.27657126510709</v>
      </c>
      <c r="BC42" s="626">
        <v>68.988055335115476</v>
      </c>
      <c r="BD42" s="626">
        <v>293.44289864440032</v>
      </c>
      <c r="BE42" s="626">
        <v>49.660174859386004</v>
      </c>
      <c r="BF42" s="626">
        <v>60.673612842766936</v>
      </c>
      <c r="BG42" s="626">
        <v>0</v>
      </c>
      <c r="BH42" s="626">
        <v>246.6305278049318</v>
      </c>
      <c r="BI42" s="626">
        <v>14278.202904789177</v>
      </c>
      <c r="BJ42" s="626">
        <v>2771.418276712383</v>
      </c>
      <c r="BK42" s="626">
        <v>458.30002218822727</v>
      </c>
      <c r="BL42" s="626">
        <v>224.45113300363531</v>
      </c>
      <c r="BM42" s="626">
        <v>0</v>
      </c>
      <c r="BN42" s="626">
        <v>3366.0726393358736</v>
      </c>
      <c r="BO42" s="626">
        <v>884.51607920757738</v>
      </c>
      <c r="BP42" s="626">
        <v>992.01480592353687</v>
      </c>
      <c r="BQ42" s="626">
        <v>1795.3058018139534</v>
      </c>
      <c r="BR42" s="626">
        <v>0</v>
      </c>
      <c r="BS42" s="626">
        <v>0</v>
      </c>
      <c r="BT42" s="626">
        <v>0</v>
      </c>
      <c r="BU42" s="626">
        <v>0</v>
      </c>
      <c r="BV42" s="626">
        <v>0</v>
      </c>
      <c r="BW42" s="626">
        <v>0</v>
      </c>
      <c r="BX42" s="626">
        <v>0</v>
      </c>
      <c r="BY42" s="626">
        <v>0</v>
      </c>
      <c r="BZ42" s="626">
        <v>0</v>
      </c>
      <c r="CA42" s="626">
        <v>0</v>
      </c>
      <c r="CB42" s="626">
        <v>0</v>
      </c>
      <c r="CC42" s="626">
        <v>0</v>
      </c>
      <c r="CD42" s="626">
        <v>0</v>
      </c>
      <c r="CE42" s="626">
        <v>0</v>
      </c>
      <c r="CF42" s="626">
        <v>0</v>
      </c>
      <c r="CG42" s="626">
        <v>0</v>
      </c>
      <c r="CH42" s="626">
        <v>313.61750391477392</v>
      </c>
      <c r="CI42" s="626">
        <v>0</v>
      </c>
      <c r="CJ42" s="626">
        <v>0</v>
      </c>
      <c r="CK42" s="626">
        <v>0</v>
      </c>
      <c r="CL42" s="626">
        <v>0</v>
      </c>
      <c r="CM42" s="626">
        <v>0</v>
      </c>
      <c r="CN42" s="626">
        <v>0</v>
      </c>
      <c r="CO42" s="626">
        <v>0.39320907130221966</v>
      </c>
      <c r="CP42" s="626">
        <v>0</v>
      </c>
      <c r="CQ42" s="626">
        <v>0</v>
      </c>
      <c r="CR42" s="626">
        <v>0</v>
      </c>
      <c r="CS42" s="626">
        <v>0</v>
      </c>
      <c r="CT42" s="626">
        <v>0</v>
      </c>
      <c r="CU42" s="626">
        <v>0</v>
      </c>
      <c r="CV42" s="626">
        <v>0</v>
      </c>
      <c r="CW42" s="626">
        <v>0</v>
      </c>
      <c r="CX42" s="626">
        <v>0</v>
      </c>
      <c r="CY42" s="626">
        <v>17.214068900272139</v>
      </c>
      <c r="CZ42" s="626">
        <v>0</v>
      </c>
      <c r="DA42" s="626">
        <v>0</v>
      </c>
      <c r="DB42" s="626">
        <v>0</v>
      </c>
      <c r="DC42" s="626">
        <v>0</v>
      </c>
      <c r="DD42" s="626">
        <v>0</v>
      </c>
      <c r="DE42" s="626">
        <v>3.2014632926568107</v>
      </c>
      <c r="DF42" s="626">
        <v>0</v>
      </c>
      <c r="DG42" s="642">
        <v>138.21853843941409</v>
      </c>
      <c r="DH42" s="662">
        <v>59423.143936519831</v>
      </c>
      <c r="DI42" s="648">
        <v>0</v>
      </c>
      <c r="DJ42" s="626">
        <v>0</v>
      </c>
      <c r="DK42" s="626">
        <v>0</v>
      </c>
      <c r="DL42" s="626">
        <v>0</v>
      </c>
      <c r="DM42" s="626">
        <v>0</v>
      </c>
      <c r="DN42" s="626">
        <v>0</v>
      </c>
      <c r="DO42" s="626">
        <v>-38.108009859837097</v>
      </c>
      <c r="DP42" s="642">
        <v>0</v>
      </c>
      <c r="DQ42" s="664">
        <v>-38.108009859837097</v>
      </c>
      <c r="DR42" s="662">
        <v>59385.035926659992</v>
      </c>
      <c r="DS42" s="648">
        <v>0</v>
      </c>
      <c r="DT42" s="626">
        <v>0</v>
      </c>
      <c r="DU42" s="642">
        <v>0</v>
      </c>
      <c r="DV42" s="669">
        <v>-2604.7906149549253</v>
      </c>
      <c r="DW42" s="626">
        <v>-56780.245311705068</v>
      </c>
      <c r="DX42" s="627">
        <v>-59385.035926659992</v>
      </c>
      <c r="DY42" s="653">
        <v>0</v>
      </c>
    </row>
    <row r="43" spans="1:131" s="357" customFormat="1" ht="9.9499999999999993" customHeight="1">
      <c r="A43" s="356"/>
      <c r="B43" s="624" t="s">
        <v>985</v>
      </c>
      <c r="C43" s="625" t="s">
        <v>1657</v>
      </c>
      <c r="D43" s="626">
        <v>0</v>
      </c>
      <c r="E43" s="626">
        <v>0</v>
      </c>
      <c r="F43" s="626">
        <v>0</v>
      </c>
      <c r="G43" s="626">
        <v>0</v>
      </c>
      <c r="H43" s="626">
        <v>0.71571570776000937</v>
      </c>
      <c r="I43" s="626">
        <v>0</v>
      </c>
      <c r="J43" s="626">
        <v>0.15298782295097391</v>
      </c>
      <c r="K43" s="626">
        <v>0</v>
      </c>
      <c r="L43" s="626">
        <v>0</v>
      </c>
      <c r="M43" s="626">
        <v>0</v>
      </c>
      <c r="N43" s="626">
        <v>0</v>
      </c>
      <c r="O43" s="626">
        <v>0</v>
      </c>
      <c r="P43" s="626">
        <v>0</v>
      </c>
      <c r="Q43" s="626">
        <v>0</v>
      </c>
      <c r="R43" s="626">
        <v>8.7345315546183624</v>
      </c>
      <c r="S43" s="626">
        <v>0</v>
      </c>
      <c r="T43" s="626">
        <v>0</v>
      </c>
      <c r="U43" s="626">
        <v>0</v>
      </c>
      <c r="V43" s="626">
        <v>0</v>
      </c>
      <c r="W43" s="626">
        <v>0</v>
      </c>
      <c r="X43" s="626">
        <v>0</v>
      </c>
      <c r="Y43" s="626">
        <v>0</v>
      </c>
      <c r="Z43" s="626">
        <v>0</v>
      </c>
      <c r="AA43" s="626">
        <v>0</v>
      </c>
      <c r="AB43" s="626">
        <v>0</v>
      </c>
      <c r="AC43" s="626">
        <v>0</v>
      </c>
      <c r="AD43" s="626">
        <v>0</v>
      </c>
      <c r="AE43" s="626">
        <v>0</v>
      </c>
      <c r="AF43" s="626">
        <v>0</v>
      </c>
      <c r="AG43" s="626">
        <v>0</v>
      </c>
      <c r="AH43" s="626">
        <v>0</v>
      </c>
      <c r="AI43" s="626">
        <v>0</v>
      </c>
      <c r="AJ43" s="626">
        <v>0.95167844332174711</v>
      </c>
      <c r="AK43" s="626">
        <v>0.38447318377810225</v>
      </c>
      <c r="AL43" s="626">
        <v>2.3675283239866141</v>
      </c>
      <c r="AM43" s="626">
        <v>0</v>
      </c>
      <c r="AN43" s="626">
        <v>0</v>
      </c>
      <c r="AO43" s="626">
        <v>0</v>
      </c>
      <c r="AP43" s="626">
        <v>49.231009148707734</v>
      </c>
      <c r="AQ43" s="626">
        <v>0</v>
      </c>
      <c r="AR43" s="626">
        <v>0</v>
      </c>
      <c r="AS43" s="626">
        <v>0</v>
      </c>
      <c r="AT43" s="626">
        <v>133.30372615461297</v>
      </c>
      <c r="AU43" s="626">
        <v>337.12885884178758</v>
      </c>
      <c r="AV43" s="626">
        <v>948.99175733364928</v>
      </c>
      <c r="AW43" s="626">
        <v>4321.5534673026996</v>
      </c>
      <c r="AX43" s="626">
        <v>49.069797483810909</v>
      </c>
      <c r="AY43" s="626">
        <v>0</v>
      </c>
      <c r="AZ43" s="626">
        <v>23.08577054354625</v>
      </c>
      <c r="BA43" s="626">
        <v>389.88670320056821</v>
      </c>
      <c r="BB43" s="626">
        <v>7.6012066499940492</v>
      </c>
      <c r="BC43" s="626">
        <v>21.540574239656312</v>
      </c>
      <c r="BD43" s="626">
        <v>21.982562074042139</v>
      </c>
      <c r="BE43" s="626">
        <v>3.9294544909200386</v>
      </c>
      <c r="BF43" s="626">
        <v>29.971302729559568</v>
      </c>
      <c r="BG43" s="626">
        <v>0</v>
      </c>
      <c r="BH43" s="626">
        <v>1.9266534300454199</v>
      </c>
      <c r="BI43" s="626">
        <v>15612.557400511634</v>
      </c>
      <c r="BJ43" s="626">
        <v>606.08626856318801</v>
      </c>
      <c r="BK43" s="626">
        <v>200.51318350512241</v>
      </c>
      <c r="BL43" s="626">
        <v>99.131244855578373</v>
      </c>
      <c r="BM43" s="626">
        <v>0</v>
      </c>
      <c r="BN43" s="626">
        <v>49.013388081289435</v>
      </c>
      <c r="BO43" s="626">
        <v>16.352750457025607</v>
      </c>
      <c r="BP43" s="626">
        <v>56.996975369827481</v>
      </c>
      <c r="BQ43" s="626">
        <v>491.05872654007788</v>
      </c>
      <c r="BR43" s="626">
        <v>0</v>
      </c>
      <c r="BS43" s="626">
        <v>0</v>
      </c>
      <c r="BT43" s="626">
        <v>0.83783721199490568</v>
      </c>
      <c r="BU43" s="626">
        <v>0</v>
      </c>
      <c r="BV43" s="626">
        <v>0</v>
      </c>
      <c r="BW43" s="626">
        <v>0</v>
      </c>
      <c r="BX43" s="626">
        <v>0</v>
      </c>
      <c r="BY43" s="626">
        <v>0</v>
      </c>
      <c r="BZ43" s="626">
        <v>0</v>
      </c>
      <c r="CA43" s="626">
        <v>0</v>
      </c>
      <c r="CB43" s="626">
        <v>0</v>
      </c>
      <c r="CC43" s="626">
        <v>0</v>
      </c>
      <c r="CD43" s="626">
        <v>0</v>
      </c>
      <c r="CE43" s="626">
        <v>0</v>
      </c>
      <c r="CF43" s="626">
        <v>0</v>
      </c>
      <c r="CG43" s="626">
        <v>0</v>
      </c>
      <c r="CH43" s="626">
        <v>0</v>
      </c>
      <c r="CI43" s="626">
        <v>0</v>
      </c>
      <c r="CJ43" s="626">
        <v>0</v>
      </c>
      <c r="CK43" s="626">
        <v>0</v>
      </c>
      <c r="CL43" s="626">
        <v>0</v>
      </c>
      <c r="CM43" s="626">
        <v>0</v>
      </c>
      <c r="CN43" s="626">
        <v>0</v>
      </c>
      <c r="CO43" s="626">
        <v>0.39320907130221966</v>
      </c>
      <c r="CP43" s="626">
        <v>0</v>
      </c>
      <c r="CQ43" s="626">
        <v>0</v>
      </c>
      <c r="CR43" s="626">
        <v>0.29345615767133759</v>
      </c>
      <c r="CS43" s="626">
        <v>0</v>
      </c>
      <c r="CT43" s="626">
        <v>1.2323463553242933</v>
      </c>
      <c r="CU43" s="626">
        <v>0.51106948692108622</v>
      </c>
      <c r="CV43" s="626">
        <v>0.16198578254282717</v>
      </c>
      <c r="CW43" s="626">
        <v>0</v>
      </c>
      <c r="CX43" s="626">
        <v>0</v>
      </c>
      <c r="CY43" s="626">
        <v>0</v>
      </c>
      <c r="CZ43" s="626">
        <v>0</v>
      </c>
      <c r="DA43" s="626">
        <v>0.76323194462443156</v>
      </c>
      <c r="DB43" s="626">
        <v>4.0815002262063889</v>
      </c>
      <c r="DC43" s="626">
        <v>0</v>
      </c>
      <c r="DD43" s="626">
        <v>0.18805107639747515</v>
      </c>
      <c r="DE43" s="626">
        <v>0.98506562850978796</v>
      </c>
      <c r="DF43" s="626">
        <v>0.11286440443791029</v>
      </c>
      <c r="DG43" s="642">
        <v>33.80162804450562</v>
      </c>
      <c r="DH43" s="662">
        <v>23527.581941934201</v>
      </c>
      <c r="DI43" s="648">
        <v>45.261440631629299</v>
      </c>
      <c r="DJ43" s="626">
        <v>0.21630316172355904</v>
      </c>
      <c r="DK43" s="626">
        <v>0</v>
      </c>
      <c r="DL43" s="626">
        <v>0</v>
      </c>
      <c r="DM43" s="626">
        <v>0</v>
      </c>
      <c r="DN43" s="626">
        <v>0</v>
      </c>
      <c r="DO43" s="626">
        <v>-94.203000373517298</v>
      </c>
      <c r="DP43" s="642">
        <v>0</v>
      </c>
      <c r="DQ43" s="664">
        <v>-48.725256580164441</v>
      </c>
      <c r="DR43" s="662">
        <v>23478.856685354036</v>
      </c>
      <c r="DS43" s="648">
        <v>346.38857626246914</v>
      </c>
      <c r="DT43" s="626">
        <v>4334.4348876241074</v>
      </c>
      <c r="DU43" s="642">
        <v>4680.823463886577</v>
      </c>
      <c r="DV43" s="669">
        <v>-122.77990270807808</v>
      </c>
      <c r="DW43" s="626">
        <v>-20275.230296947579</v>
      </c>
      <c r="DX43" s="627">
        <v>-20398.010199655655</v>
      </c>
      <c r="DY43" s="653">
        <v>7761.6699495849571</v>
      </c>
    </row>
    <row r="44" spans="1:131" s="357" customFormat="1" ht="9.9499999999999993" customHeight="1">
      <c r="A44" s="356"/>
      <c r="B44" s="624" t="s">
        <v>974</v>
      </c>
      <c r="C44" s="625" t="s">
        <v>972</v>
      </c>
      <c r="D44" s="626">
        <v>0</v>
      </c>
      <c r="E44" s="626">
        <v>0</v>
      </c>
      <c r="F44" s="626">
        <v>0</v>
      </c>
      <c r="G44" s="626">
        <v>0</v>
      </c>
      <c r="H44" s="626">
        <v>0</v>
      </c>
      <c r="I44" s="626">
        <v>0</v>
      </c>
      <c r="J44" s="626">
        <v>0</v>
      </c>
      <c r="K44" s="626">
        <v>0</v>
      </c>
      <c r="L44" s="626">
        <v>0</v>
      </c>
      <c r="M44" s="626">
        <v>0</v>
      </c>
      <c r="N44" s="626">
        <v>0</v>
      </c>
      <c r="O44" s="626">
        <v>0</v>
      </c>
      <c r="P44" s="626">
        <v>0</v>
      </c>
      <c r="Q44" s="626">
        <v>1.0082426187208136</v>
      </c>
      <c r="R44" s="626">
        <v>540.68462976333672</v>
      </c>
      <c r="S44" s="626">
        <v>0</v>
      </c>
      <c r="T44" s="626">
        <v>0</v>
      </c>
      <c r="U44" s="626">
        <v>0</v>
      </c>
      <c r="V44" s="626">
        <v>0</v>
      </c>
      <c r="W44" s="626">
        <v>0.2670339642917931</v>
      </c>
      <c r="X44" s="626">
        <v>0</v>
      </c>
      <c r="Y44" s="626">
        <v>0</v>
      </c>
      <c r="Z44" s="626">
        <v>0</v>
      </c>
      <c r="AA44" s="626">
        <v>0</v>
      </c>
      <c r="AB44" s="626">
        <v>0</v>
      </c>
      <c r="AC44" s="626">
        <v>4.3575548434215995E-2</v>
      </c>
      <c r="AD44" s="626">
        <v>0</v>
      </c>
      <c r="AE44" s="626">
        <v>0</v>
      </c>
      <c r="AF44" s="626">
        <v>6.6619495182747013</v>
      </c>
      <c r="AG44" s="626">
        <v>0</v>
      </c>
      <c r="AH44" s="626">
        <v>0</v>
      </c>
      <c r="AI44" s="626">
        <v>2.7876427808052034E-2</v>
      </c>
      <c r="AJ44" s="626">
        <v>25.559363906355493</v>
      </c>
      <c r="AK44" s="626">
        <v>0.19223659188905112</v>
      </c>
      <c r="AL44" s="626">
        <v>15.684875146411315</v>
      </c>
      <c r="AM44" s="626">
        <v>0</v>
      </c>
      <c r="AN44" s="626">
        <v>0</v>
      </c>
      <c r="AO44" s="626">
        <v>0</v>
      </c>
      <c r="AP44" s="626">
        <v>5.6946316552609693</v>
      </c>
      <c r="AQ44" s="626">
        <v>0</v>
      </c>
      <c r="AR44" s="626">
        <v>0</v>
      </c>
      <c r="AS44" s="626">
        <v>6.6089348666887755</v>
      </c>
      <c r="AT44" s="626">
        <v>796.41931006932305</v>
      </c>
      <c r="AU44" s="626">
        <v>4528.2316568246724</v>
      </c>
      <c r="AV44" s="626">
        <v>480.18783203420639</v>
      </c>
      <c r="AW44" s="626">
        <v>2517.8809617169941</v>
      </c>
      <c r="AX44" s="626">
        <v>122.05803896726833</v>
      </c>
      <c r="AY44" s="626">
        <v>2.5531050006592935</v>
      </c>
      <c r="AZ44" s="626">
        <v>259.91393387820176</v>
      </c>
      <c r="BA44" s="626">
        <v>398.67398606052933</v>
      </c>
      <c r="BB44" s="626">
        <v>182.48512615145813</v>
      </c>
      <c r="BC44" s="626">
        <v>1.4554442053821832</v>
      </c>
      <c r="BD44" s="626">
        <v>121.76827075166584</v>
      </c>
      <c r="BE44" s="626">
        <v>44.240237630530778</v>
      </c>
      <c r="BF44" s="626">
        <v>16.082162440251476</v>
      </c>
      <c r="BG44" s="626">
        <v>0</v>
      </c>
      <c r="BH44" s="626">
        <v>34.623095463463279</v>
      </c>
      <c r="BI44" s="626">
        <v>6289.2612189328011</v>
      </c>
      <c r="BJ44" s="626">
        <v>1098.2756859470062</v>
      </c>
      <c r="BK44" s="626">
        <v>382.8583216539796</v>
      </c>
      <c r="BL44" s="626">
        <v>52.216620061690392</v>
      </c>
      <c r="BM44" s="626">
        <v>0</v>
      </c>
      <c r="BN44" s="626">
        <v>42.756359815592909</v>
      </c>
      <c r="BO44" s="626">
        <v>42.978382611413451</v>
      </c>
      <c r="BP44" s="626">
        <v>19.22185386372481</v>
      </c>
      <c r="BQ44" s="626">
        <v>4.9024165711155856</v>
      </c>
      <c r="BR44" s="626">
        <v>0</v>
      </c>
      <c r="BS44" s="626">
        <v>0</v>
      </c>
      <c r="BT44" s="626">
        <v>0</v>
      </c>
      <c r="BU44" s="626">
        <v>0</v>
      </c>
      <c r="BV44" s="626">
        <v>0</v>
      </c>
      <c r="BW44" s="626">
        <v>0</v>
      </c>
      <c r="BX44" s="626">
        <v>0</v>
      </c>
      <c r="BY44" s="626">
        <v>0</v>
      </c>
      <c r="BZ44" s="626">
        <v>0</v>
      </c>
      <c r="CA44" s="626">
        <v>0</v>
      </c>
      <c r="CB44" s="626">
        <v>0</v>
      </c>
      <c r="CC44" s="626">
        <v>0</v>
      </c>
      <c r="CD44" s="626">
        <v>0</v>
      </c>
      <c r="CE44" s="626">
        <v>0</v>
      </c>
      <c r="CF44" s="626">
        <v>0</v>
      </c>
      <c r="CG44" s="626">
        <v>0</v>
      </c>
      <c r="CH44" s="626">
        <v>0</v>
      </c>
      <c r="CI44" s="626">
        <v>0</v>
      </c>
      <c r="CJ44" s="626">
        <v>0</v>
      </c>
      <c r="CK44" s="626">
        <v>0</v>
      </c>
      <c r="CL44" s="626">
        <v>0</v>
      </c>
      <c r="CM44" s="626">
        <v>0</v>
      </c>
      <c r="CN44" s="626">
        <v>0</v>
      </c>
      <c r="CO44" s="626">
        <v>5.7015315338821857</v>
      </c>
      <c r="CP44" s="626">
        <v>0</v>
      </c>
      <c r="CQ44" s="626">
        <v>0</v>
      </c>
      <c r="CR44" s="626">
        <v>0</v>
      </c>
      <c r="CS44" s="626">
        <v>0</v>
      </c>
      <c r="CT44" s="626">
        <v>0</v>
      </c>
      <c r="CU44" s="626">
        <v>0</v>
      </c>
      <c r="CV44" s="626">
        <v>0</v>
      </c>
      <c r="CW44" s="626">
        <v>0</v>
      </c>
      <c r="CX44" s="626">
        <v>0</v>
      </c>
      <c r="CY44" s="626">
        <v>21.662648503713253</v>
      </c>
      <c r="CZ44" s="626">
        <v>0</v>
      </c>
      <c r="DA44" s="626">
        <v>0</v>
      </c>
      <c r="DB44" s="626">
        <v>0</v>
      </c>
      <c r="DC44" s="626">
        <v>0</v>
      </c>
      <c r="DD44" s="626">
        <v>0</v>
      </c>
      <c r="DE44" s="626">
        <v>0</v>
      </c>
      <c r="DF44" s="626">
        <v>0</v>
      </c>
      <c r="DG44" s="642">
        <v>26.271562391026645</v>
      </c>
      <c r="DH44" s="662">
        <v>18095.113113088028</v>
      </c>
      <c r="DI44" s="648">
        <v>51.112235355586215</v>
      </c>
      <c r="DJ44" s="626">
        <v>0</v>
      </c>
      <c r="DK44" s="626">
        <v>0</v>
      </c>
      <c r="DL44" s="626">
        <v>0</v>
      </c>
      <c r="DM44" s="626">
        <v>0</v>
      </c>
      <c r="DN44" s="626">
        <v>0</v>
      </c>
      <c r="DO44" s="626">
        <v>-11.12753887907243</v>
      </c>
      <c r="DP44" s="642">
        <v>0</v>
      </c>
      <c r="DQ44" s="664">
        <v>39.984696476513783</v>
      </c>
      <c r="DR44" s="662">
        <v>18135.097809564541</v>
      </c>
      <c r="DS44" s="648">
        <v>42.344444495368698</v>
      </c>
      <c r="DT44" s="626">
        <v>3893.4305659315496</v>
      </c>
      <c r="DU44" s="642">
        <v>3935.7750104269185</v>
      </c>
      <c r="DV44" s="669">
        <v>-128.32052673988696</v>
      </c>
      <c r="DW44" s="626">
        <v>-1296.8956671155154</v>
      </c>
      <c r="DX44" s="627">
        <v>-1425.2161938554023</v>
      </c>
      <c r="DY44" s="653">
        <v>20645.656626136057</v>
      </c>
    </row>
    <row r="45" spans="1:131" s="357" customFormat="1" ht="9.9499999999999993" customHeight="1">
      <c r="A45" s="356"/>
      <c r="B45" s="624" t="s">
        <v>970</v>
      </c>
      <c r="C45" s="625" t="s">
        <v>969</v>
      </c>
      <c r="D45" s="626">
        <v>0</v>
      </c>
      <c r="E45" s="626">
        <v>0</v>
      </c>
      <c r="F45" s="626">
        <v>0</v>
      </c>
      <c r="G45" s="626">
        <v>0</v>
      </c>
      <c r="H45" s="626">
        <v>0</v>
      </c>
      <c r="I45" s="626">
        <v>0</v>
      </c>
      <c r="J45" s="626">
        <v>0</v>
      </c>
      <c r="K45" s="626">
        <v>0</v>
      </c>
      <c r="L45" s="626">
        <v>0</v>
      </c>
      <c r="M45" s="626">
        <v>0</v>
      </c>
      <c r="N45" s="626">
        <v>0</v>
      </c>
      <c r="O45" s="626">
        <v>0</v>
      </c>
      <c r="P45" s="626">
        <v>0</v>
      </c>
      <c r="Q45" s="626">
        <v>0.56013478817822981</v>
      </c>
      <c r="R45" s="626">
        <v>9.077062203819084</v>
      </c>
      <c r="S45" s="626">
        <v>3.0278491330003637E-2</v>
      </c>
      <c r="T45" s="626">
        <v>0</v>
      </c>
      <c r="U45" s="626">
        <v>-15.093382749013031</v>
      </c>
      <c r="V45" s="626">
        <v>0</v>
      </c>
      <c r="W45" s="626">
        <v>32.978694590036447</v>
      </c>
      <c r="X45" s="626">
        <v>0</v>
      </c>
      <c r="Y45" s="626">
        <v>0</v>
      </c>
      <c r="Z45" s="626">
        <v>0</v>
      </c>
      <c r="AA45" s="626">
        <v>0</v>
      </c>
      <c r="AB45" s="626">
        <v>0</v>
      </c>
      <c r="AC45" s="626">
        <v>9.6197380723375225</v>
      </c>
      <c r="AD45" s="626">
        <v>0</v>
      </c>
      <c r="AE45" s="626">
        <v>0</v>
      </c>
      <c r="AF45" s="626">
        <v>64.213791190036702</v>
      </c>
      <c r="AG45" s="626">
        <v>-0.4745011502274909</v>
      </c>
      <c r="AH45" s="626">
        <v>0</v>
      </c>
      <c r="AI45" s="626">
        <v>3.4288006203904002</v>
      </c>
      <c r="AJ45" s="626">
        <v>0</v>
      </c>
      <c r="AK45" s="626">
        <v>4.8059147972262792</v>
      </c>
      <c r="AL45" s="626">
        <v>75.90887688782081</v>
      </c>
      <c r="AM45" s="626">
        <v>0</v>
      </c>
      <c r="AN45" s="626">
        <v>0</v>
      </c>
      <c r="AO45" s="626">
        <v>0</v>
      </c>
      <c r="AP45" s="626">
        <v>18.002383942437902</v>
      </c>
      <c r="AQ45" s="626">
        <v>-4.9172218243181787</v>
      </c>
      <c r="AR45" s="626">
        <v>149.26264675840591</v>
      </c>
      <c r="AS45" s="626">
        <v>7600.5974837587592</v>
      </c>
      <c r="AT45" s="626">
        <v>2.2332495007952708</v>
      </c>
      <c r="AU45" s="626">
        <v>1236.8451109078485</v>
      </c>
      <c r="AV45" s="626">
        <v>10.185600762683153</v>
      </c>
      <c r="AW45" s="626">
        <v>213.23077502475073</v>
      </c>
      <c r="AX45" s="626">
        <v>700.12819927487647</v>
      </c>
      <c r="AY45" s="626">
        <v>148.08009003823904</v>
      </c>
      <c r="AZ45" s="626">
        <v>1061.5474144765146</v>
      </c>
      <c r="BA45" s="626">
        <v>408.80454782901955</v>
      </c>
      <c r="BB45" s="626">
        <v>9.3236475657562465</v>
      </c>
      <c r="BC45" s="626">
        <v>13.098997848439648</v>
      </c>
      <c r="BD45" s="626">
        <v>831.6375909952427</v>
      </c>
      <c r="BE45" s="626">
        <v>180.68715736696109</v>
      </c>
      <c r="BF45" s="626">
        <v>-1.2183456394129906</v>
      </c>
      <c r="BG45" s="626">
        <v>0</v>
      </c>
      <c r="BH45" s="626">
        <v>-22.779843496419375</v>
      </c>
      <c r="BI45" s="626">
        <v>4585.9773850702159</v>
      </c>
      <c r="BJ45" s="626">
        <v>4.3061191372162568</v>
      </c>
      <c r="BK45" s="626">
        <v>14.733841660873637</v>
      </c>
      <c r="BL45" s="626">
        <v>465.93291747354499</v>
      </c>
      <c r="BM45" s="626">
        <v>0</v>
      </c>
      <c r="BN45" s="626">
        <v>10.428380442827541</v>
      </c>
      <c r="BO45" s="626">
        <v>0</v>
      </c>
      <c r="BP45" s="626">
        <v>-0.16714655533673747</v>
      </c>
      <c r="BQ45" s="626">
        <v>-0.40853471425963223</v>
      </c>
      <c r="BR45" s="626">
        <v>0.32958704881321688</v>
      </c>
      <c r="BS45" s="626">
        <v>0</v>
      </c>
      <c r="BT45" s="626">
        <v>0.55855814132993709</v>
      </c>
      <c r="BU45" s="626">
        <v>0</v>
      </c>
      <c r="BV45" s="626">
        <v>0</v>
      </c>
      <c r="BW45" s="626">
        <v>0</v>
      </c>
      <c r="BX45" s="626">
        <v>0</v>
      </c>
      <c r="BY45" s="626">
        <v>0</v>
      </c>
      <c r="BZ45" s="626">
        <v>0</v>
      </c>
      <c r="CA45" s="626">
        <v>0</v>
      </c>
      <c r="CB45" s="626">
        <v>0</v>
      </c>
      <c r="CC45" s="626">
        <v>0</v>
      </c>
      <c r="CD45" s="626">
        <v>0</v>
      </c>
      <c r="CE45" s="626">
        <v>0</v>
      </c>
      <c r="CF45" s="626">
        <v>0</v>
      </c>
      <c r="CG45" s="626">
        <v>0</v>
      </c>
      <c r="CH45" s="626">
        <v>0</v>
      </c>
      <c r="CI45" s="626">
        <v>0</v>
      </c>
      <c r="CJ45" s="626">
        <v>0</v>
      </c>
      <c r="CK45" s="626">
        <v>0</v>
      </c>
      <c r="CL45" s="626">
        <v>0</v>
      </c>
      <c r="CM45" s="626">
        <v>0</v>
      </c>
      <c r="CN45" s="626">
        <v>0.40059463040096727</v>
      </c>
      <c r="CO45" s="626">
        <v>0.78641814260443932</v>
      </c>
      <c r="CP45" s="626">
        <v>0</v>
      </c>
      <c r="CQ45" s="626">
        <v>3.8552375899238789</v>
      </c>
      <c r="CR45" s="626">
        <v>0</v>
      </c>
      <c r="CS45" s="626">
        <v>0</v>
      </c>
      <c r="CT45" s="626">
        <v>0</v>
      </c>
      <c r="CU45" s="626">
        <v>0</v>
      </c>
      <c r="CV45" s="626">
        <v>0</v>
      </c>
      <c r="CW45" s="626">
        <v>0</v>
      </c>
      <c r="CX45" s="626">
        <v>0</v>
      </c>
      <c r="CY45" s="626">
        <v>0</v>
      </c>
      <c r="CZ45" s="626">
        <v>0</v>
      </c>
      <c r="DA45" s="626">
        <v>0</v>
      </c>
      <c r="DB45" s="626">
        <v>0</v>
      </c>
      <c r="DC45" s="626">
        <v>0</v>
      </c>
      <c r="DD45" s="626">
        <v>0</v>
      </c>
      <c r="DE45" s="626">
        <v>0.24626640712744699</v>
      </c>
      <c r="DF45" s="626">
        <v>0</v>
      </c>
      <c r="DG45" s="642">
        <v>67.101251712112642</v>
      </c>
      <c r="DH45" s="662">
        <v>17893.885769019911</v>
      </c>
      <c r="DI45" s="648">
        <v>10.697127709831847</v>
      </c>
      <c r="DJ45" s="626">
        <v>993.91302811975379</v>
      </c>
      <c r="DK45" s="626">
        <v>0</v>
      </c>
      <c r="DL45" s="626">
        <v>0</v>
      </c>
      <c r="DM45" s="626">
        <v>0</v>
      </c>
      <c r="DN45" s="626">
        <v>-456.77122527328385</v>
      </c>
      <c r="DO45" s="626">
        <v>-196.027602719002</v>
      </c>
      <c r="DP45" s="642">
        <v>0</v>
      </c>
      <c r="DQ45" s="664">
        <v>351.81132783729987</v>
      </c>
      <c r="DR45" s="662">
        <v>18245.69709685721</v>
      </c>
      <c r="DS45" s="648">
        <v>0</v>
      </c>
      <c r="DT45" s="626">
        <v>0</v>
      </c>
      <c r="DU45" s="642">
        <v>0</v>
      </c>
      <c r="DV45" s="669">
        <v>-1219.1927969966462</v>
      </c>
      <c r="DW45" s="626">
        <v>-16136.526049632219</v>
      </c>
      <c r="DX45" s="627">
        <v>-17355.718846628864</v>
      </c>
      <c r="DY45" s="653">
        <v>889.97825022834513</v>
      </c>
      <c r="EA45" s="361"/>
    </row>
    <row r="46" spans="1:131" s="357" customFormat="1" ht="9.9499999999999993" customHeight="1">
      <c r="A46" s="356"/>
      <c r="B46" s="624" t="s">
        <v>959</v>
      </c>
      <c r="C46" s="625" t="s">
        <v>958</v>
      </c>
      <c r="D46" s="626">
        <v>0</v>
      </c>
      <c r="E46" s="626">
        <v>0</v>
      </c>
      <c r="F46" s="626">
        <v>0</v>
      </c>
      <c r="G46" s="626">
        <v>0</v>
      </c>
      <c r="H46" s="626">
        <v>0</v>
      </c>
      <c r="I46" s="626">
        <v>0</v>
      </c>
      <c r="J46" s="626">
        <v>0</v>
      </c>
      <c r="K46" s="626">
        <v>110.44321601788116</v>
      </c>
      <c r="L46" s="626">
        <v>4.0991792662275959</v>
      </c>
      <c r="M46" s="626">
        <v>0</v>
      </c>
      <c r="N46" s="626">
        <v>0</v>
      </c>
      <c r="O46" s="626">
        <v>0.3600529236442635</v>
      </c>
      <c r="P46" s="626">
        <v>0</v>
      </c>
      <c r="Q46" s="626">
        <v>23.189580230578713</v>
      </c>
      <c r="R46" s="626">
        <v>179.9998561549784</v>
      </c>
      <c r="S46" s="626">
        <v>1.0440859079311599E-3</v>
      </c>
      <c r="T46" s="626">
        <v>8.3478466894283088</v>
      </c>
      <c r="U46" s="626">
        <v>64.146876683305379</v>
      </c>
      <c r="V46" s="626">
        <v>0</v>
      </c>
      <c r="W46" s="626">
        <v>0.75659623216008054</v>
      </c>
      <c r="X46" s="626">
        <v>0</v>
      </c>
      <c r="Y46" s="626">
        <v>0</v>
      </c>
      <c r="Z46" s="626">
        <v>0</v>
      </c>
      <c r="AA46" s="626">
        <v>0</v>
      </c>
      <c r="AB46" s="626">
        <v>5.2464623291919068</v>
      </c>
      <c r="AC46" s="626">
        <v>4.0350957850084006</v>
      </c>
      <c r="AD46" s="626">
        <v>0</v>
      </c>
      <c r="AE46" s="626">
        <v>0</v>
      </c>
      <c r="AF46" s="626">
        <v>211.70195135850719</v>
      </c>
      <c r="AG46" s="626">
        <v>35.872286957198313</v>
      </c>
      <c r="AH46" s="626">
        <v>2.0011943591717141</v>
      </c>
      <c r="AI46" s="626">
        <v>0.41814641712078054</v>
      </c>
      <c r="AJ46" s="626">
        <v>2.0393109499751723</v>
      </c>
      <c r="AK46" s="626">
        <v>0.19223659188905112</v>
      </c>
      <c r="AL46" s="626">
        <v>22.935430638620321</v>
      </c>
      <c r="AM46" s="626">
        <v>0</v>
      </c>
      <c r="AN46" s="626">
        <v>0</v>
      </c>
      <c r="AO46" s="626">
        <v>0</v>
      </c>
      <c r="AP46" s="626">
        <v>0.91848897665499507</v>
      </c>
      <c r="AQ46" s="626">
        <v>0</v>
      </c>
      <c r="AR46" s="626">
        <v>0.81835455207291652</v>
      </c>
      <c r="AS46" s="626">
        <v>754.54692953585754</v>
      </c>
      <c r="AT46" s="626">
        <v>478.12808359883513</v>
      </c>
      <c r="AU46" s="626">
        <v>2561.4862010457691</v>
      </c>
      <c r="AV46" s="626">
        <v>1477.8441263451195</v>
      </c>
      <c r="AW46" s="626">
        <v>2842.6948663245894</v>
      </c>
      <c r="AX46" s="626">
        <v>448.77905236450181</v>
      </c>
      <c r="AY46" s="626">
        <v>195.05722205037003</v>
      </c>
      <c r="AZ46" s="626">
        <v>2890.8957147892488</v>
      </c>
      <c r="BA46" s="626">
        <v>2188.481191766497</v>
      </c>
      <c r="BB46" s="626">
        <v>351.15328060908467</v>
      </c>
      <c r="BC46" s="626">
        <v>402.57586720871188</v>
      </c>
      <c r="BD46" s="626">
        <v>574.13915195839775</v>
      </c>
      <c r="BE46" s="626">
        <v>492.06255116469379</v>
      </c>
      <c r="BF46" s="626">
        <v>403.51607577358249</v>
      </c>
      <c r="BG46" s="626">
        <v>0</v>
      </c>
      <c r="BH46" s="626">
        <v>62.918456622365611</v>
      </c>
      <c r="BI46" s="626">
        <v>24123.432928379931</v>
      </c>
      <c r="BJ46" s="626">
        <v>465.27617277621653</v>
      </c>
      <c r="BK46" s="626">
        <v>229.87008606250222</v>
      </c>
      <c r="BL46" s="626">
        <v>540.00018469951203</v>
      </c>
      <c r="BM46" s="626">
        <v>0</v>
      </c>
      <c r="BN46" s="626">
        <v>1101.4455423714446</v>
      </c>
      <c r="BO46" s="626">
        <v>575.49102569917034</v>
      </c>
      <c r="BP46" s="626">
        <v>188.87560753051335</v>
      </c>
      <c r="BQ46" s="626">
        <v>1208.445684779992</v>
      </c>
      <c r="BR46" s="626">
        <v>14.611692497385947</v>
      </c>
      <c r="BS46" s="626">
        <v>0</v>
      </c>
      <c r="BT46" s="626">
        <v>7.540534907954151</v>
      </c>
      <c r="BU46" s="626">
        <v>0.15669231058310332</v>
      </c>
      <c r="BV46" s="626">
        <v>6.9008508574358247</v>
      </c>
      <c r="BW46" s="626">
        <v>0</v>
      </c>
      <c r="BX46" s="626">
        <v>0</v>
      </c>
      <c r="BY46" s="626">
        <v>0</v>
      </c>
      <c r="BZ46" s="626">
        <v>0</v>
      </c>
      <c r="CA46" s="626">
        <v>0</v>
      </c>
      <c r="CB46" s="626">
        <v>0</v>
      </c>
      <c r="CC46" s="626">
        <v>0</v>
      </c>
      <c r="CD46" s="626">
        <v>2.417261205070859E-2</v>
      </c>
      <c r="CE46" s="626">
        <v>0</v>
      </c>
      <c r="CF46" s="626">
        <v>0</v>
      </c>
      <c r="CG46" s="626">
        <v>0</v>
      </c>
      <c r="CH46" s="626">
        <v>4.7880534948820443</v>
      </c>
      <c r="CI46" s="626">
        <v>0</v>
      </c>
      <c r="CJ46" s="626">
        <v>0</v>
      </c>
      <c r="CK46" s="626">
        <v>0</v>
      </c>
      <c r="CL46" s="626">
        <v>0</v>
      </c>
      <c r="CM46" s="626">
        <v>0</v>
      </c>
      <c r="CN46" s="626">
        <v>1.0014865760024183</v>
      </c>
      <c r="CO46" s="626">
        <v>38.927698058919752</v>
      </c>
      <c r="CP46" s="626">
        <v>0</v>
      </c>
      <c r="CQ46" s="626">
        <v>7.4020561726538485</v>
      </c>
      <c r="CR46" s="626">
        <v>620.36631731720774</v>
      </c>
      <c r="CS46" s="626">
        <v>0</v>
      </c>
      <c r="CT46" s="626">
        <v>22.182234395837281</v>
      </c>
      <c r="CU46" s="626">
        <v>27.597752293738647</v>
      </c>
      <c r="CV46" s="626">
        <v>4.8595734762848153</v>
      </c>
      <c r="CW46" s="626">
        <v>0</v>
      </c>
      <c r="CX46" s="626">
        <v>0</v>
      </c>
      <c r="CY46" s="626">
        <v>111.98815610401763</v>
      </c>
      <c r="CZ46" s="626">
        <v>7.9512091385148231</v>
      </c>
      <c r="DA46" s="626">
        <v>22.439019171958286</v>
      </c>
      <c r="DB46" s="626">
        <v>56.687503141755393</v>
      </c>
      <c r="DC46" s="626">
        <v>25.390530782784978</v>
      </c>
      <c r="DD46" s="626">
        <v>0</v>
      </c>
      <c r="DE46" s="626">
        <v>17.97744772030363</v>
      </c>
      <c r="DF46" s="626">
        <v>4.5145761775164113</v>
      </c>
      <c r="DG46" s="642">
        <v>86.344752826558903</v>
      </c>
      <c r="DH46" s="662">
        <v>46324.291520690793</v>
      </c>
      <c r="DI46" s="648">
        <v>197.84224635375045</v>
      </c>
      <c r="DJ46" s="626">
        <v>44.558451315053162</v>
      </c>
      <c r="DK46" s="626">
        <v>0</v>
      </c>
      <c r="DL46" s="626">
        <v>0</v>
      </c>
      <c r="DM46" s="626">
        <v>0</v>
      </c>
      <c r="DN46" s="626">
        <v>748.97636762737068</v>
      </c>
      <c r="DO46" s="626">
        <v>-818.4076197498614</v>
      </c>
      <c r="DP46" s="642">
        <v>0</v>
      </c>
      <c r="DQ46" s="664">
        <v>172.96944554631295</v>
      </c>
      <c r="DR46" s="662">
        <v>46497.260966237103</v>
      </c>
      <c r="DS46" s="648">
        <v>358.09059667460099</v>
      </c>
      <c r="DT46" s="626">
        <v>14196.229553199819</v>
      </c>
      <c r="DU46" s="642">
        <v>14554.32014987442</v>
      </c>
      <c r="DV46" s="669">
        <v>-3757.0337354834505</v>
      </c>
      <c r="DW46" s="626">
        <v>-40998.076063462446</v>
      </c>
      <c r="DX46" s="627">
        <v>-44755.109798945894</v>
      </c>
      <c r="DY46" s="653">
        <v>16296.471317165633</v>
      </c>
      <c r="EA46" s="361"/>
    </row>
    <row r="47" spans="1:131" s="357" customFormat="1" ht="9.9499999999999993" customHeight="1">
      <c r="A47" s="356"/>
      <c r="B47" s="624" t="s">
        <v>946</v>
      </c>
      <c r="C47" s="625" t="s">
        <v>1609</v>
      </c>
      <c r="D47" s="626">
        <v>0</v>
      </c>
      <c r="E47" s="626">
        <v>0</v>
      </c>
      <c r="F47" s="626">
        <v>0</v>
      </c>
      <c r="G47" s="626">
        <v>0.3272210079911827</v>
      </c>
      <c r="H47" s="626">
        <v>0.85885884931201117</v>
      </c>
      <c r="I47" s="626">
        <v>0</v>
      </c>
      <c r="J47" s="626">
        <v>0</v>
      </c>
      <c r="K47" s="626">
        <v>0</v>
      </c>
      <c r="L47" s="626">
        <v>0</v>
      </c>
      <c r="M47" s="626">
        <v>0</v>
      </c>
      <c r="N47" s="626">
        <v>0</v>
      </c>
      <c r="O47" s="626">
        <v>0</v>
      </c>
      <c r="P47" s="626">
        <v>0</v>
      </c>
      <c r="Q47" s="626">
        <v>1.2322965339921055</v>
      </c>
      <c r="R47" s="626">
        <v>18.154124407638168</v>
      </c>
      <c r="S47" s="626">
        <v>0</v>
      </c>
      <c r="T47" s="626">
        <v>0</v>
      </c>
      <c r="U47" s="626">
        <v>0</v>
      </c>
      <c r="V47" s="626">
        <v>0</v>
      </c>
      <c r="W47" s="626">
        <v>0</v>
      </c>
      <c r="X47" s="626">
        <v>0</v>
      </c>
      <c r="Y47" s="626">
        <v>0</v>
      </c>
      <c r="Z47" s="626">
        <v>0</v>
      </c>
      <c r="AA47" s="626">
        <v>0</v>
      </c>
      <c r="AB47" s="626">
        <v>0</v>
      </c>
      <c r="AC47" s="626">
        <v>0</v>
      </c>
      <c r="AD47" s="626">
        <v>0</v>
      </c>
      <c r="AE47" s="626">
        <v>0</v>
      </c>
      <c r="AF47" s="626">
        <v>0</v>
      </c>
      <c r="AG47" s="626">
        <v>0</v>
      </c>
      <c r="AH47" s="626">
        <v>0</v>
      </c>
      <c r="AI47" s="626">
        <v>0</v>
      </c>
      <c r="AJ47" s="626">
        <v>1.3595406333167814</v>
      </c>
      <c r="AK47" s="626">
        <v>0</v>
      </c>
      <c r="AL47" s="626">
        <v>0</v>
      </c>
      <c r="AM47" s="626">
        <v>0</v>
      </c>
      <c r="AN47" s="626">
        <v>0</v>
      </c>
      <c r="AO47" s="626">
        <v>0</v>
      </c>
      <c r="AP47" s="626">
        <v>0.183697795330999</v>
      </c>
      <c r="AQ47" s="626">
        <v>0</v>
      </c>
      <c r="AR47" s="626">
        <v>0</v>
      </c>
      <c r="AS47" s="626">
        <v>0</v>
      </c>
      <c r="AT47" s="626">
        <v>176.95843663444433</v>
      </c>
      <c r="AU47" s="626">
        <v>77.591621994997354</v>
      </c>
      <c r="AV47" s="626">
        <v>16.043985515076077</v>
      </c>
      <c r="AW47" s="626">
        <v>23.883375338793766</v>
      </c>
      <c r="AX47" s="626">
        <v>0</v>
      </c>
      <c r="AY47" s="626">
        <v>0</v>
      </c>
      <c r="AZ47" s="626">
        <v>2.3881831596771983</v>
      </c>
      <c r="BA47" s="626">
        <v>0</v>
      </c>
      <c r="BB47" s="626">
        <v>0</v>
      </c>
      <c r="BC47" s="626">
        <v>0</v>
      </c>
      <c r="BD47" s="626">
        <v>0</v>
      </c>
      <c r="BE47" s="626">
        <v>0.40649529216414193</v>
      </c>
      <c r="BF47" s="626">
        <v>0</v>
      </c>
      <c r="BG47" s="626">
        <v>0</v>
      </c>
      <c r="BH47" s="626">
        <v>0</v>
      </c>
      <c r="BI47" s="626">
        <v>0</v>
      </c>
      <c r="BJ47" s="626">
        <v>179.56516802191788</v>
      </c>
      <c r="BK47" s="626">
        <v>112.88559889045288</v>
      </c>
      <c r="BL47" s="626">
        <v>191.83582878048716</v>
      </c>
      <c r="BM47" s="626">
        <v>0</v>
      </c>
      <c r="BN47" s="626">
        <v>11967.817963797741</v>
      </c>
      <c r="BO47" s="626">
        <v>6158.907053538991</v>
      </c>
      <c r="BP47" s="626">
        <v>1443.4776518880649</v>
      </c>
      <c r="BQ47" s="626">
        <v>3148.3727754418555</v>
      </c>
      <c r="BR47" s="626">
        <v>0</v>
      </c>
      <c r="BS47" s="626">
        <v>0</v>
      </c>
      <c r="BT47" s="626">
        <v>0</v>
      </c>
      <c r="BU47" s="626">
        <v>0</v>
      </c>
      <c r="BV47" s="626">
        <v>0</v>
      </c>
      <c r="BW47" s="626">
        <v>0</v>
      </c>
      <c r="BX47" s="626">
        <v>0</v>
      </c>
      <c r="BY47" s="626">
        <v>6.5323012986717721</v>
      </c>
      <c r="BZ47" s="626">
        <v>1.8354895282193591</v>
      </c>
      <c r="CA47" s="626">
        <v>1.3965743133352431</v>
      </c>
      <c r="CB47" s="626">
        <v>0</v>
      </c>
      <c r="CC47" s="626">
        <v>0</v>
      </c>
      <c r="CD47" s="626">
        <v>6.848906747700767E-2</v>
      </c>
      <c r="CE47" s="626">
        <v>0</v>
      </c>
      <c r="CF47" s="626">
        <v>0</v>
      </c>
      <c r="CG47" s="626">
        <v>0</v>
      </c>
      <c r="CH47" s="626">
        <v>0.79800891581367406</v>
      </c>
      <c r="CI47" s="626">
        <v>0</v>
      </c>
      <c r="CJ47" s="626">
        <v>0</v>
      </c>
      <c r="CK47" s="626">
        <v>0</v>
      </c>
      <c r="CL47" s="626">
        <v>0</v>
      </c>
      <c r="CM47" s="626">
        <v>0</v>
      </c>
      <c r="CN47" s="626">
        <v>0</v>
      </c>
      <c r="CO47" s="626">
        <v>0.58981360695332952</v>
      </c>
      <c r="CP47" s="626">
        <v>0</v>
      </c>
      <c r="CQ47" s="626">
        <v>0</v>
      </c>
      <c r="CR47" s="626">
        <v>0</v>
      </c>
      <c r="CS47" s="626">
        <v>0</v>
      </c>
      <c r="CT47" s="626">
        <v>0</v>
      </c>
      <c r="CU47" s="626">
        <v>0</v>
      </c>
      <c r="CV47" s="626">
        <v>0</v>
      </c>
      <c r="CW47" s="626">
        <v>3.6481057549478018</v>
      </c>
      <c r="CX47" s="626">
        <v>0</v>
      </c>
      <c r="CY47" s="626">
        <v>11.218157260851507</v>
      </c>
      <c r="CZ47" s="626">
        <v>0</v>
      </c>
      <c r="DA47" s="626">
        <v>0</v>
      </c>
      <c r="DB47" s="626">
        <v>0</v>
      </c>
      <c r="DC47" s="626">
        <v>0</v>
      </c>
      <c r="DD47" s="626">
        <v>0</v>
      </c>
      <c r="DE47" s="626">
        <v>0</v>
      </c>
      <c r="DF47" s="626">
        <v>0</v>
      </c>
      <c r="DG47" s="642">
        <v>19.076166322146737</v>
      </c>
      <c r="DH47" s="662">
        <v>23567.412983590653</v>
      </c>
      <c r="DI47" s="648">
        <v>194.19804363043312</v>
      </c>
      <c r="DJ47" s="626">
        <v>176.71968312814775</v>
      </c>
      <c r="DK47" s="626">
        <v>3.8029519478111165</v>
      </c>
      <c r="DL47" s="626">
        <v>0</v>
      </c>
      <c r="DM47" s="626">
        <v>1.1515208301072821</v>
      </c>
      <c r="DN47" s="626">
        <v>75.459569728802606</v>
      </c>
      <c r="DO47" s="626">
        <v>135.35965102214135</v>
      </c>
      <c r="DP47" s="642">
        <v>0</v>
      </c>
      <c r="DQ47" s="664">
        <v>586.69142028744318</v>
      </c>
      <c r="DR47" s="662">
        <v>24154.104403878096</v>
      </c>
      <c r="DS47" s="648">
        <v>0</v>
      </c>
      <c r="DT47" s="626">
        <v>6272.7297923729411</v>
      </c>
      <c r="DU47" s="642">
        <v>6272.7297923729411</v>
      </c>
      <c r="DV47" s="669">
        <v>-1406.9710769442206</v>
      </c>
      <c r="DW47" s="626">
        <v>-20573.409471482762</v>
      </c>
      <c r="DX47" s="627">
        <v>-21980.380548426983</v>
      </c>
      <c r="DY47" s="653">
        <v>8446.4536478240552</v>
      </c>
    </row>
    <row r="48" spans="1:131" s="357" customFormat="1" ht="9.9499999999999993" customHeight="1">
      <c r="A48" s="356"/>
      <c r="B48" s="624" t="s">
        <v>939</v>
      </c>
      <c r="C48" s="625" t="s">
        <v>930</v>
      </c>
      <c r="D48" s="626">
        <v>68.364555576906454</v>
      </c>
      <c r="E48" s="626">
        <v>8.7738324376841366</v>
      </c>
      <c r="F48" s="626">
        <v>4.9960835729954203E-3</v>
      </c>
      <c r="G48" s="626">
        <v>3.5994310879030089</v>
      </c>
      <c r="H48" s="626">
        <v>5.8688688036320764</v>
      </c>
      <c r="I48" s="626">
        <v>0</v>
      </c>
      <c r="J48" s="626">
        <v>45.743359062341192</v>
      </c>
      <c r="K48" s="626">
        <v>344.50449703589476</v>
      </c>
      <c r="L48" s="626">
        <v>155.18376857298102</v>
      </c>
      <c r="M48" s="626">
        <v>1.226814891534985</v>
      </c>
      <c r="N48" s="626">
        <v>0</v>
      </c>
      <c r="O48" s="626">
        <v>2.5203704655098447</v>
      </c>
      <c r="P48" s="626">
        <v>36.061998995526494</v>
      </c>
      <c r="Q48" s="626">
        <v>199.8560924219924</v>
      </c>
      <c r="R48" s="626">
        <v>824.98506859993449</v>
      </c>
      <c r="S48" s="626">
        <v>0.97830849573149692</v>
      </c>
      <c r="T48" s="626">
        <v>18.583263808631806</v>
      </c>
      <c r="U48" s="626">
        <v>14.921867035956064</v>
      </c>
      <c r="V48" s="626">
        <v>0</v>
      </c>
      <c r="W48" s="626">
        <v>12.41707933956838</v>
      </c>
      <c r="X48" s="626">
        <v>0</v>
      </c>
      <c r="Y48" s="626">
        <v>0</v>
      </c>
      <c r="Z48" s="626">
        <v>0</v>
      </c>
      <c r="AA48" s="626">
        <v>1.6917826930492302E-2</v>
      </c>
      <c r="AB48" s="626">
        <v>63.869228289473924</v>
      </c>
      <c r="AC48" s="626">
        <v>11.953644446474131</v>
      </c>
      <c r="AD48" s="626">
        <v>0.25395951124145349</v>
      </c>
      <c r="AE48" s="626">
        <v>2.7588508981222413</v>
      </c>
      <c r="AF48" s="626">
        <v>209.85140982565312</v>
      </c>
      <c r="AG48" s="626">
        <v>552.60403955493587</v>
      </c>
      <c r="AH48" s="626">
        <v>22.680202737279426</v>
      </c>
      <c r="AI48" s="626">
        <v>5.2686448557218348</v>
      </c>
      <c r="AJ48" s="626">
        <v>77.493816099056559</v>
      </c>
      <c r="AK48" s="626">
        <v>2.883548878335767</v>
      </c>
      <c r="AL48" s="626">
        <v>72.061643361342561</v>
      </c>
      <c r="AM48" s="626">
        <v>0</v>
      </c>
      <c r="AN48" s="626">
        <v>0</v>
      </c>
      <c r="AO48" s="626">
        <v>0</v>
      </c>
      <c r="AP48" s="626">
        <v>92.951084437485505</v>
      </c>
      <c r="AQ48" s="626">
        <v>3.1056137837799027</v>
      </c>
      <c r="AR48" s="626">
        <v>0.7138837581912677</v>
      </c>
      <c r="AS48" s="626">
        <v>44.328221666814954</v>
      </c>
      <c r="AT48" s="626">
        <v>396.50813160548421</v>
      </c>
      <c r="AU48" s="626">
        <v>4529.1943320355285</v>
      </c>
      <c r="AV48" s="626">
        <v>1009.9722168017393</v>
      </c>
      <c r="AW48" s="626">
        <v>4584.0795290267206</v>
      </c>
      <c r="AX48" s="626">
        <v>554.39829820486523</v>
      </c>
      <c r="AY48" s="626">
        <v>197.09970605089748</v>
      </c>
      <c r="AZ48" s="626">
        <v>1629.5369759530749</v>
      </c>
      <c r="BA48" s="626">
        <v>1198.9323958167345</v>
      </c>
      <c r="BB48" s="626">
        <v>211.61684424847965</v>
      </c>
      <c r="BC48" s="626">
        <v>310.30070458748145</v>
      </c>
      <c r="BD48" s="626">
        <v>270.0020339266257</v>
      </c>
      <c r="BE48" s="626">
        <v>277.36528768666614</v>
      </c>
      <c r="BF48" s="626">
        <v>552.64158203773252</v>
      </c>
      <c r="BG48" s="626">
        <v>0</v>
      </c>
      <c r="BH48" s="626">
        <v>39.760837943584399</v>
      </c>
      <c r="BI48" s="626">
        <v>7981.4577699061265</v>
      </c>
      <c r="BJ48" s="626">
        <v>882.9697290861933</v>
      </c>
      <c r="BK48" s="626">
        <v>161.85069674087507</v>
      </c>
      <c r="BL48" s="626">
        <v>677.85206166237469</v>
      </c>
      <c r="BM48" s="626">
        <v>1.5986748233805752</v>
      </c>
      <c r="BN48" s="626">
        <v>3039.0386286488015</v>
      </c>
      <c r="BO48" s="626">
        <v>4639.7784662106887</v>
      </c>
      <c r="BP48" s="626">
        <v>362.37373197004683</v>
      </c>
      <c r="BQ48" s="626">
        <v>323.55949369362867</v>
      </c>
      <c r="BR48" s="626">
        <v>14.391967798177138</v>
      </c>
      <c r="BS48" s="626">
        <v>0</v>
      </c>
      <c r="BT48" s="626">
        <v>25.135116359847171</v>
      </c>
      <c r="BU48" s="626">
        <v>3.7606154539944794</v>
      </c>
      <c r="BV48" s="626">
        <v>1425.6646697324827</v>
      </c>
      <c r="BW48" s="626">
        <v>26.215824996130053</v>
      </c>
      <c r="BX48" s="626">
        <v>2.9112846839186415</v>
      </c>
      <c r="BY48" s="626">
        <v>19.130310946110193</v>
      </c>
      <c r="BZ48" s="626">
        <v>105.72419682543509</v>
      </c>
      <c r="CA48" s="626">
        <v>11.591566800682518</v>
      </c>
      <c r="CB48" s="626">
        <v>92.521667526078133</v>
      </c>
      <c r="CC48" s="626">
        <v>0</v>
      </c>
      <c r="CD48" s="626">
        <v>0.27395626990803068</v>
      </c>
      <c r="CE48" s="626">
        <v>0</v>
      </c>
      <c r="CF48" s="626">
        <v>0.60326507689078412</v>
      </c>
      <c r="CG48" s="626">
        <v>16.609299707245732</v>
      </c>
      <c r="CH48" s="626">
        <v>691.87373001045535</v>
      </c>
      <c r="CI48" s="626">
        <v>0.12800670312412482</v>
      </c>
      <c r="CJ48" s="626">
        <v>40.487295474483354</v>
      </c>
      <c r="CK48" s="626">
        <v>0</v>
      </c>
      <c r="CL48" s="626">
        <v>5.478811107561909</v>
      </c>
      <c r="CM48" s="626">
        <v>3.4207336675321334</v>
      </c>
      <c r="CN48" s="626">
        <v>1.0014865760024183</v>
      </c>
      <c r="CO48" s="626">
        <v>857.39237997448993</v>
      </c>
      <c r="CP48" s="626">
        <v>29.25156430778695</v>
      </c>
      <c r="CQ48" s="626">
        <v>10.229230405264694</v>
      </c>
      <c r="CR48" s="626">
        <v>92.145233508800004</v>
      </c>
      <c r="CS48" s="626">
        <v>1.1923397473765331</v>
      </c>
      <c r="CT48" s="626">
        <v>93.042149826984129</v>
      </c>
      <c r="CU48" s="626">
        <v>39.352350492923634</v>
      </c>
      <c r="CV48" s="626">
        <v>54.265237151847103</v>
      </c>
      <c r="CW48" s="626">
        <v>31.616916542880947</v>
      </c>
      <c r="CX48" s="626">
        <v>0.21906173958761502</v>
      </c>
      <c r="CY48" s="626">
        <v>243.12454615328181</v>
      </c>
      <c r="CZ48" s="626">
        <v>45.719452546460225</v>
      </c>
      <c r="DA48" s="626">
        <v>32.513680841000784</v>
      </c>
      <c r="DB48" s="626">
        <v>446.24402473189849</v>
      </c>
      <c r="DC48" s="626">
        <v>143.55415481036121</v>
      </c>
      <c r="DD48" s="626">
        <v>7.8981452086939559</v>
      </c>
      <c r="DE48" s="626">
        <v>248.97533760584889</v>
      </c>
      <c r="DF48" s="626">
        <v>1.8058304710065647</v>
      </c>
      <c r="DG48" s="642">
        <v>215.35987768949866</v>
      </c>
      <c r="DH48" s="662">
        <v>41819.10233078595</v>
      </c>
      <c r="DI48" s="648">
        <v>1048.0043758465463</v>
      </c>
      <c r="DJ48" s="626">
        <v>1540.9437241186347</v>
      </c>
      <c r="DK48" s="626">
        <v>0</v>
      </c>
      <c r="DL48" s="626">
        <v>0</v>
      </c>
      <c r="DM48" s="626">
        <v>60.569995663643041</v>
      </c>
      <c r="DN48" s="626">
        <v>916.35211537689554</v>
      </c>
      <c r="DO48" s="626">
        <v>-113.56186938231453</v>
      </c>
      <c r="DP48" s="642">
        <v>0</v>
      </c>
      <c r="DQ48" s="664">
        <v>3452.3083416234053</v>
      </c>
      <c r="DR48" s="662">
        <v>45271.410672409358</v>
      </c>
      <c r="DS48" s="648">
        <v>10622.498353392797</v>
      </c>
      <c r="DT48" s="626">
        <v>41138.786067816567</v>
      </c>
      <c r="DU48" s="642">
        <v>51761.284421209362</v>
      </c>
      <c r="DV48" s="669">
        <v>-2010.1708775111138</v>
      </c>
      <c r="DW48" s="626">
        <v>-26442.807842115119</v>
      </c>
      <c r="DX48" s="627">
        <v>-28452.978719626233</v>
      </c>
      <c r="DY48" s="653">
        <v>68579.716373992487</v>
      </c>
    </row>
    <row r="49" spans="1:130" s="357" customFormat="1" ht="9.9499999999999993" customHeight="1">
      <c r="A49" s="356"/>
      <c r="B49" s="624" t="s">
        <v>921</v>
      </c>
      <c r="C49" s="625" t="s">
        <v>139</v>
      </c>
      <c r="D49" s="626">
        <v>0</v>
      </c>
      <c r="E49" s="626">
        <v>0</v>
      </c>
      <c r="F49" s="626">
        <v>0</v>
      </c>
      <c r="G49" s="626">
        <v>0</v>
      </c>
      <c r="H49" s="626">
        <v>0</v>
      </c>
      <c r="I49" s="626">
        <v>0</v>
      </c>
      <c r="J49" s="626">
        <v>5.8135372721370082</v>
      </c>
      <c r="K49" s="626">
        <v>0</v>
      </c>
      <c r="L49" s="626">
        <v>0</v>
      </c>
      <c r="M49" s="626">
        <v>0</v>
      </c>
      <c r="N49" s="626">
        <v>0</v>
      </c>
      <c r="O49" s="626">
        <v>0</v>
      </c>
      <c r="P49" s="626">
        <v>0</v>
      </c>
      <c r="Q49" s="626">
        <v>0.67216174581387578</v>
      </c>
      <c r="R49" s="626">
        <v>99.162622943608483</v>
      </c>
      <c r="S49" s="626">
        <v>0</v>
      </c>
      <c r="T49" s="626">
        <v>0</v>
      </c>
      <c r="U49" s="626">
        <v>0</v>
      </c>
      <c r="V49" s="626">
        <v>0</v>
      </c>
      <c r="W49" s="626">
        <v>0</v>
      </c>
      <c r="X49" s="626">
        <v>0</v>
      </c>
      <c r="Y49" s="626">
        <v>0</v>
      </c>
      <c r="Z49" s="626">
        <v>0</v>
      </c>
      <c r="AA49" s="626">
        <v>0</v>
      </c>
      <c r="AB49" s="626">
        <v>0</v>
      </c>
      <c r="AC49" s="626">
        <v>0.1673301059873894</v>
      </c>
      <c r="AD49" s="626">
        <v>0</v>
      </c>
      <c r="AE49" s="626">
        <v>0</v>
      </c>
      <c r="AF49" s="626">
        <v>54.961083525766284</v>
      </c>
      <c r="AG49" s="626">
        <v>0</v>
      </c>
      <c r="AH49" s="626">
        <v>0</v>
      </c>
      <c r="AI49" s="626">
        <v>2.8991484920374115</v>
      </c>
      <c r="AJ49" s="626">
        <v>2.5831272033018848</v>
      </c>
      <c r="AK49" s="626">
        <v>0.76894636755620449</v>
      </c>
      <c r="AL49" s="626">
        <v>8.8782312149498033</v>
      </c>
      <c r="AM49" s="626">
        <v>0</v>
      </c>
      <c r="AN49" s="626">
        <v>0</v>
      </c>
      <c r="AO49" s="626">
        <v>0</v>
      </c>
      <c r="AP49" s="626">
        <v>14.879521421810919</v>
      </c>
      <c r="AQ49" s="626">
        <v>0</v>
      </c>
      <c r="AR49" s="626">
        <v>0</v>
      </c>
      <c r="AS49" s="626">
        <v>0.282088683334277</v>
      </c>
      <c r="AT49" s="626">
        <v>10.740866646682019</v>
      </c>
      <c r="AU49" s="626">
        <v>63.344028874327869</v>
      </c>
      <c r="AV49" s="626">
        <v>5108.1786413166074</v>
      </c>
      <c r="AW49" s="626">
        <v>6147.0076111973849</v>
      </c>
      <c r="AX49" s="626">
        <v>174.82656490463282</v>
      </c>
      <c r="AY49" s="626">
        <v>30.637260007911525</v>
      </c>
      <c r="AZ49" s="626">
        <v>144.88311168708336</v>
      </c>
      <c r="BA49" s="626">
        <v>521.75191605450709</v>
      </c>
      <c r="BB49" s="626">
        <v>254.13492381039219</v>
      </c>
      <c r="BC49" s="626">
        <v>45.118770366847684</v>
      </c>
      <c r="BD49" s="626">
        <v>5.0500480440367062</v>
      </c>
      <c r="BE49" s="626">
        <v>24.660714391291275</v>
      </c>
      <c r="BF49" s="626">
        <v>18.518853719077459</v>
      </c>
      <c r="BG49" s="626">
        <v>0</v>
      </c>
      <c r="BH49" s="626">
        <v>4.759967297759272</v>
      </c>
      <c r="BI49" s="626">
        <v>7845.6385545126896</v>
      </c>
      <c r="BJ49" s="626">
        <v>800.50754760850202</v>
      </c>
      <c r="BK49" s="626">
        <v>184.22841114310421</v>
      </c>
      <c r="BL49" s="626">
        <v>37.113966874616871</v>
      </c>
      <c r="BM49" s="626">
        <v>0</v>
      </c>
      <c r="BN49" s="626">
        <v>1321.4843697151059</v>
      </c>
      <c r="BO49" s="626">
        <v>46.752094255342442</v>
      </c>
      <c r="BP49" s="626">
        <v>217.29052193775871</v>
      </c>
      <c r="BQ49" s="626">
        <v>359.91908326273597</v>
      </c>
      <c r="BR49" s="626">
        <v>0</v>
      </c>
      <c r="BS49" s="626">
        <v>0</v>
      </c>
      <c r="BT49" s="626">
        <v>324.80155918335845</v>
      </c>
      <c r="BU49" s="626">
        <v>0</v>
      </c>
      <c r="BV49" s="626">
        <v>2.3002836191452749</v>
      </c>
      <c r="BW49" s="626">
        <v>0</v>
      </c>
      <c r="BX49" s="626">
        <v>0</v>
      </c>
      <c r="BY49" s="626">
        <v>0</v>
      </c>
      <c r="BZ49" s="626">
        <v>0</v>
      </c>
      <c r="CA49" s="626">
        <v>11.451909369348993</v>
      </c>
      <c r="CB49" s="626">
        <v>0.26359449437629101</v>
      </c>
      <c r="CC49" s="626">
        <v>0</v>
      </c>
      <c r="CD49" s="626">
        <v>0</v>
      </c>
      <c r="CE49" s="626">
        <v>0</v>
      </c>
      <c r="CF49" s="626">
        <v>0</v>
      </c>
      <c r="CG49" s="626">
        <v>0.78263715898016539</v>
      </c>
      <c r="CH49" s="626">
        <v>31.521352174640128</v>
      </c>
      <c r="CI49" s="626">
        <v>0.12800670312412482</v>
      </c>
      <c r="CJ49" s="626">
        <v>0</v>
      </c>
      <c r="CK49" s="626">
        <v>0</v>
      </c>
      <c r="CL49" s="626">
        <v>0</v>
      </c>
      <c r="CM49" s="626">
        <v>0</v>
      </c>
      <c r="CN49" s="626">
        <v>0</v>
      </c>
      <c r="CO49" s="626">
        <v>64.879496764866246</v>
      </c>
      <c r="CP49" s="626">
        <v>0</v>
      </c>
      <c r="CQ49" s="626">
        <v>0</v>
      </c>
      <c r="CR49" s="626">
        <v>0</v>
      </c>
      <c r="CS49" s="626">
        <v>0</v>
      </c>
      <c r="CT49" s="626">
        <v>0</v>
      </c>
      <c r="CU49" s="626">
        <v>0</v>
      </c>
      <c r="CV49" s="626">
        <v>0</v>
      </c>
      <c r="CW49" s="626">
        <v>0.24320705032985346</v>
      </c>
      <c r="CX49" s="626">
        <v>0</v>
      </c>
      <c r="CY49" s="626">
        <v>2052.7293622313287</v>
      </c>
      <c r="CZ49" s="626">
        <v>21.617349845337177</v>
      </c>
      <c r="DA49" s="626">
        <v>0</v>
      </c>
      <c r="DB49" s="626">
        <v>0</v>
      </c>
      <c r="DC49" s="626">
        <v>0</v>
      </c>
      <c r="DD49" s="626">
        <v>0</v>
      </c>
      <c r="DE49" s="626">
        <v>2.7089304784019168</v>
      </c>
      <c r="DF49" s="626">
        <v>0</v>
      </c>
      <c r="DG49" s="642">
        <v>0</v>
      </c>
      <c r="DH49" s="662">
        <v>26071.043315677933</v>
      </c>
      <c r="DI49" s="648">
        <v>513.41859904008356</v>
      </c>
      <c r="DJ49" s="626">
        <v>81.762595131505321</v>
      </c>
      <c r="DK49" s="626">
        <v>0</v>
      </c>
      <c r="DL49" s="626">
        <v>0</v>
      </c>
      <c r="DM49" s="626">
        <v>525.55410686096354</v>
      </c>
      <c r="DN49" s="626">
        <v>9513.7927026164816</v>
      </c>
      <c r="DO49" s="626">
        <v>512.32408455564985</v>
      </c>
      <c r="DP49" s="642">
        <v>0</v>
      </c>
      <c r="DQ49" s="664">
        <v>11146.852088204683</v>
      </c>
      <c r="DR49" s="662">
        <v>37217.89540388262</v>
      </c>
      <c r="DS49" s="648">
        <v>1954.077000976177</v>
      </c>
      <c r="DT49" s="626">
        <v>28915.948970263158</v>
      </c>
      <c r="DU49" s="642">
        <v>30870.025971239334</v>
      </c>
      <c r="DV49" s="669">
        <v>-6721.8933004946639</v>
      </c>
      <c r="DW49" s="626">
        <v>-29688.8961107045</v>
      </c>
      <c r="DX49" s="627">
        <v>-36410.789411199163</v>
      </c>
      <c r="DY49" s="653">
        <v>31677.131963922788</v>
      </c>
    </row>
    <row r="50" spans="1:130" s="357" customFormat="1" ht="9.9499999999999993" customHeight="1">
      <c r="A50" s="356"/>
      <c r="B50" s="624" t="s">
        <v>895</v>
      </c>
      <c r="C50" s="625" t="s">
        <v>140</v>
      </c>
      <c r="D50" s="626">
        <v>0</v>
      </c>
      <c r="E50" s="626">
        <v>0</v>
      </c>
      <c r="F50" s="626">
        <v>0</v>
      </c>
      <c r="G50" s="626">
        <v>0.6544420159823654</v>
      </c>
      <c r="H50" s="626">
        <v>0</v>
      </c>
      <c r="I50" s="626">
        <v>0</v>
      </c>
      <c r="J50" s="626">
        <v>4.7426225114801905</v>
      </c>
      <c r="K50" s="626">
        <v>0</v>
      </c>
      <c r="L50" s="626">
        <v>0</v>
      </c>
      <c r="M50" s="626">
        <v>0</v>
      </c>
      <c r="N50" s="626">
        <v>0</v>
      </c>
      <c r="O50" s="626">
        <v>0</v>
      </c>
      <c r="P50" s="626">
        <v>0</v>
      </c>
      <c r="Q50" s="626">
        <v>0.89621566108516781</v>
      </c>
      <c r="R50" s="626">
        <v>8.0494702562169227</v>
      </c>
      <c r="S50" s="626">
        <v>0</v>
      </c>
      <c r="T50" s="626">
        <v>0</v>
      </c>
      <c r="U50" s="626">
        <v>0</v>
      </c>
      <c r="V50" s="626">
        <v>0</v>
      </c>
      <c r="W50" s="626">
        <v>0</v>
      </c>
      <c r="X50" s="626">
        <v>0</v>
      </c>
      <c r="Y50" s="626">
        <v>0</v>
      </c>
      <c r="Z50" s="626">
        <v>0</v>
      </c>
      <c r="AA50" s="626">
        <v>0</v>
      </c>
      <c r="AB50" s="626">
        <v>0</v>
      </c>
      <c r="AC50" s="626">
        <v>0</v>
      </c>
      <c r="AD50" s="626">
        <v>0</v>
      </c>
      <c r="AE50" s="626">
        <v>0</v>
      </c>
      <c r="AF50" s="626">
        <v>365.66700689196693</v>
      </c>
      <c r="AG50" s="626">
        <v>0</v>
      </c>
      <c r="AH50" s="626">
        <v>0</v>
      </c>
      <c r="AI50" s="626">
        <v>0.22301142246441627</v>
      </c>
      <c r="AJ50" s="626">
        <v>5.3022084699354481</v>
      </c>
      <c r="AK50" s="626">
        <v>0.67282807161167901</v>
      </c>
      <c r="AL50" s="626">
        <v>12.577494221178888</v>
      </c>
      <c r="AM50" s="626">
        <v>0</v>
      </c>
      <c r="AN50" s="626">
        <v>0</v>
      </c>
      <c r="AO50" s="626">
        <v>0</v>
      </c>
      <c r="AP50" s="626">
        <v>13.409939059162928</v>
      </c>
      <c r="AQ50" s="626">
        <v>8.5404379053947306</v>
      </c>
      <c r="AR50" s="626">
        <v>4.3529497450687051E-2</v>
      </c>
      <c r="AS50" s="626">
        <v>2.2164110833407475</v>
      </c>
      <c r="AT50" s="626">
        <v>0.37220825013254516</v>
      </c>
      <c r="AU50" s="626">
        <v>45.438269952405399</v>
      </c>
      <c r="AV50" s="626">
        <v>150.85340737411781</v>
      </c>
      <c r="AW50" s="626">
        <v>18475.032760074599</v>
      </c>
      <c r="AX50" s="626">
        <v>24.000637965281051</v>
      </c>
      <c r="AY50" s="626">
        <v>62.806383016218625</v>
      </c>
      <c r="AZ50" s="626">
        <v>130.55401272902017</v>
      </c>
      <c r="BA50" s="626">
        <v>123.63762953919827</v>
      </c>
      <c r="BB50" s="626">
        <v>11.326921239523152</v>
      </c>
      <c r="BC50" s="626">
        <v>35.803927452401702</v>
      </c>
      <c r="BD50" s="626">
        <v>4.6449639763332273</v>
      </c>
      <c r="BE50" s="626">
        <v>22.221742638306427</v>
      </c>
      <c r="BF50" s="626">
        <v>19.006191974842654</v>
      </c>
      <c r="BG50" s="626">
        <v>0</v>
      </c>
      <c r="BH50" s="626">
        <v>3.0410902180128678</v>
      </c>
      <c r="BI50" s="626">
        <v>737.30431213579766</v>
      </c>
      <c r="BJ50" s="626">
        <v>91.074419752123816</v>
      </c>
      <c r="BK50" s="626">
        <v>19.608195293042357</v>
      </c>
      <c r="BL50" s="626">
        <v>11.246656628671778</v>
      </c>
      <c r="BM50" s="626">
        <v>0</v>
      </c>
      <c r="BN50" s="626">
        <v>3.9627845682744653</v>
      </c>
      <c r="BO50" s="626">
        <v>7.5474232878579723</v>
      </c>
      <c r="BP50" s="626">
        <v>8.1901812115001356</v>
      </c>
      <c r="BQ50" s="626">
        <v>0.6128020713894482</v>
      </c>
      <c r="BR50" s="626">
        <v>0</v>
      </c>
      <c r="BS50" s="626">
        <v>0</v>
      </c>
      <c r="BT50" s="626">
        <v>7.8198139786191199</v>
      </c>
      <c r="BU50" s="626">
        <v>0</v>
      </c>
      <c r="BV50" s="626">
        <v>1.5335224127635163</v>
      </c>
      <c r="BW50" s="626">
        <v>0</v>
      </c>
      <c r="BX50" s="626">
        <v>0</v>
      </c>
      <c r="BY50" s="626">
        <v>0</v>
      </c>
      <c r="BZ50" s="626">
        <v>0</v>
      </c>
      <c r="CA50" s="626">
        <v>0.8379445880011458</v>
      </c>
      <c r="CB50" s="626">
        <v>1.1861752246933095</v>
      </c>
      <c r="CC50" s="626">
        <v>0</v>
      </c>
      <c r="CD50" s="626">
        <v>2.0143843375590491E-2</v>
      </c>
      <c r="CE50" s="626">
        <v>0</v>
      </c>
      <c r="CF50" s="626">
        <v>7.0972361987151067E-2</v>
      </c>
      <c r="CG50" s="626">
        <v>0.52175810598677685</v>
      </c>
      <c r="CH50" s="626">
        <v>15.960178316273483</v>
      </c>
      <c r="CI50" s="626">
        <v>0.12800670312412482</v>
      </c>
      <c r="CJ50" s="626">
        <v>0.29879922859397307</v>
      </c>
      <c r="CK50" s="626">
        <v>0</v>
      </c>
      <c r="CL50" s="626">
        <v>0</v>
      </c>
      <c r="CM50" s="626">
        <v>0</v>
      </c>
      <c r="CN50" s="626">
        <v>0</v>
      </c>
      <c r="CO50" s="626">
        <v>2.9490680347666474</v>
      </c>
      <c r="CP50" s="626">
        <v>0</v>
      </c>
      <c r="CQ50" s="626">
        <v>0</v>
      </c>
      <c r="CR50" s="626">
        <v>0</v>
      </c>
      <c r="CS50" s="626">
        <v>0</v>
      </c>
      <c r="CT50" s="626">
        <v>0</v>
      </c>
      <c r="CU50" s="626">
        <v>0</v>
      </c>
      <c r="CV50" s="626">
        <v>0</v>
      </c>
      <c r="CW50" s="626">
        <v>3.6481057549478018</v>
      </c>
      <c r="CX50" s="626">
        <v>0</v>
      </c>
      <c r="CY50" s="626">
        <v>3028.1287944119172</v>
      </c>
      <c r="CZ50" s="626">
        <v>1.4908517134715291</v>
      </c>
      <c r="DA50" s="626">
        <v>0</v>
      </c>
      <c r="DB50" s="626">
        <v>0</v>
      </c>
      <c r="DC50" s="626">
        <v>0</v>
      </c>
      <c r="DD50" s="626">
        <v>0.18805107639747515</v>
      </c>
      <c r="DE50" s="626">
        <v>2.955196885529364</v>
      </c>
      <c r="DF50" s="626">
        <v>0</v>
      </c>
      <c r="DG50" s="642">
        <v>0</v>
      </c>
      <c r="DH50" s="662">
        <v>23479.01992105677</v>
      </c>
      <c r="DI50" s="648">
        <v>2930.3750502748935</v>
      </c>
      <c r="DJ50" s="626">
        <v>48.019301902630112</v>
      </c>
      <c r="DK50" s="626">
        <v>0</v>
      </c>
      <c r="DL50" s="626">
        <v>0</v>
      </c>
      <c r="DM50" s="626">
        <v>333.25012823304746</v>
      </c>
      <c r="DN50" s="626">
        <v>19068.258648491043</v>
      </c>
      <c r="DO50" s="626">
        <v>893.55661519346017</v>
      </c>
      <c r="DP50" s="642">
        <v>0</v>
      </c>
      <c r="DQ50" s="664">
        <v>23273.459744095075</v>
      </c>
      <c r="DR50" s="662">
        <v>46752.479665151841</v>
      </c>
      <c r="DS50" s="648">
        <v>42912.013319267171</v>
      </c>
      <c r="DT50" s="626">
        <v>92764.637953808648</v>
      </c>
      <c r="DU50" s="642">
        <v>135676.65127307581</v>
      </c>
      <c r="DV50" s="669">
        <v>-2312.0694426286409</v>
      </c>
      <c r="DW50" s="626">
        <v>-22985.687509753589</v>
      </c>
      <c r="DX50" s="627">
        <v>-25297.756952382231</v>
      </c>
      <c r="DY50" s="653">
        <v>157131.37398584542</v>
      </c>
    </row>
    <row r="51" spans="1:130" s="357" customFormat="1" ht="9.9499999999999993" customHeight="1">
      <c r="A51" s="356"/>
      <c r="B51" s="624" t="s">
        <v>850</v>
      </c>
      <c r="C51" s="625" t="s">
        <v>141</v>
      </c>
      <c r="D51" s="626">
        <v>0</v>
      </c>
      <c r="E51" s="626">
        <v>0</v>
      </c>
      <c r="F51" s="626">
        <v>0.40468276941262904</v>
      </c>
      <c r="G51" s="626">
        <v>0.3272210079911827</v>
      </c>
      <c r="H51" s="626">
        <v>7.1571570776000945E-2</v>
      </c>
      <c r="I51" s="626">
        <v>0</v>
      </c>
      <c r="J51" s="626">
        <v>0</v>
      </c>
      <c r="K51" s="626">
        <v>0</v>
      </c>
      <c r="L51" s="626">
        <v>0</v>
      </c>
      <c r="M51" s="626">
        <v>0</v>
      </c>
      <c r="N51" s="626">
        <v>0</v>
      </c>
      <c r="O51" s="626">
        <v>0</v>
      </c>
      <c r="P51" s="626">
        <v>0</v>
      </c>
      <c r="Q51" s="626">
        <v>0</v>
      </c>
      <c r="R51" s="626">
        <v>0</v>
      </c>
      <c r="S51" s="626">
        <v>0</v>
      </c>
      <c r="T51" s="626">
        <v>0</v>
      </c>
      <c r="U51" s="626">
        <v>0</v>
      </c>
      <c r="V51" s="626">
        <v>0</v>
      </c>
      <c r="W51" s="626">
        <v>0</v>
      </c>
      <c r="X51" s="626">
        <v>0</v>
      </c>
      <c r="Y51" s="626">
        <v>0</v>
      </c>
      <c r="Z51" s="626">
        <v>0</v>
      </c>
      <c r="AA51" s="626">
        <v>0</v>
      </c>
      <c r="AB51" s="626">
        <v>0</v>
      </c>
      <c r="AC51" s="626">
        <v>0</v>
      </c>
      <c r="AD51" s="626">
        <v>0</v>
      </c>
      <c r="AE51" s="626">
        <v>0</v>
      </c>
      <c r="AF51" s="626">
        <v>0</v>
      </c>
      <c r="AG51" s="626">
        <v>0</v>
      </c>
      <c r="AH51" s="626">
        <v>0</v>
      </c>
      <c r="AI51" s="626">
        <v>0</v>
      </c>
      <c r="AJ51" s="626">
        <v>0</v>
      </c>
      <c r="AK51" s="626">
        <v>0</v>
      </c>
      <c r="AL51" s="626">
        <v>0</v>
      </c>
      <c r="AM51" s="626">
        <v>0</v>
      </c>
      <c r="AN51" s="626">
        <v>0</v>
      </c>
      <c r="AO51" s="626">
        <v>0</v>
      </c>
      <c r="AP51" s="626">
        <v>0</v>
      </c>
      <c r="AQ51" s="626">
        <v>0</v>
      </c>
      <c r="AR51" s="626">
        <v>0</v>
      </c>
      <c r="AS51" s="626">
        <v>0</v>
      </c>
      <c r="AT51" s="626">
        <v>0.37220825013254516</v>
      </c>
      <c r="AU51" s="626">
        <v>0.57760512651362794</v>
      </c>
      <c r="AV51" s="626">
        <v>133.27825311693903</v>
      </c>
      <c r="AW51" s="626">
        <v>947.69233344333668</v>
      </c>
      <c r="AX51" s="626">
        <v>1128.2765662651127</v>
      </c>
      <c r="AY51" s="626">
        <v>4.0849680010548699</v>
      </c>
      <c r="AZ51" s="626">
        <v>0</v>
      </c>
      <c r="BA51" s="626">
        <v>59.384121747890156</v>
      </c>
      <c r="BB51" s="626">
        <v>0</v>
      </c>
      <c r="BC51" s="626">
        <v>19.502952352121255</v>
      </c>
      <c r="BD51" s="626">
        <v>0</v>
      </c>
      <c r="BE51" s="626">
        <v>0</v>
      </c>
      <c r="BF51" s="626">
        <v>30.945979241089962</v>
      </c>
      <c r="BG51" s="626">
        <v>0</v>
      </c>
      <c r="BH51" s="626">
        <v>0.98221547414080213</v>
      </c>
      <c r="BI51" s="626">
        <v>277.45925430373438</v>
      </c>
      <c r="BJ51" s="626">
        <v>50.381593905430208</v>
      </c>
      <c r="BK51" s="626">
        <v>0.99702687930723843</v>
      </c>
      <c r="BL51" s="626">
        <v>12.371322291538956</v>
      </c>
      <c r="BM51" s="626">
        <v>0.26644580389676248</v>
      </c>
      <c r="BN51" s="626">
        <v>54.227578302703208</v>
      </c>
      <c r="BO51" s="626">
        <v>0</v>
      </c>
      <c r="BP51" s="626">
        <v>2.3400517747143246</v>
      </c>
      <c r="BQ51" s="626">
        <v>0</v>
      </c>
      <c r="BR51" s="626">
        <v>0</v>
      </c>
      <c r="BS51" s="626">
        <v>0</v>
      </c>
      <c r="BT51" s="626">
        <v>3.0720697773146544</v>
      </c>
      <c r="BU51" s="626">
        <v>0.62676924233241327</v>
      </c>
      <c r="BV51" s="626">
        <v>486.38219191482864</v>
      </c>
      <c r="BW51" s="626">
        <v>2.5167191996284854</v>
      </c>
      <c r="BX51" s="626">
        <v>0</v>
      </c>
      <c r="BY51" s="626">
        <v>0</v>
      </c>
      <c r="BZ51" s="626">
        <v>0</v>
      </c>
      <c r="CA51" s="626">
        <v>0</v>
      </c>
      <c r="CB51" s="626">
        <v>0.13179724718814551</v>
      </c>
      <c r="CC51" s="626">
        <v>0</v>
      </c>
      <c r="CD51" s="626">
        <v>0</v>
      </c>
      <c r="CE51" s="626">
        <v>0</v>
      </c>
      <c r="CF51" s="626">
        <v>7.0972361987151067E-2</v>
      </c>
      <c r="CG51" s="626">
        <v>0.6087177903179064</v>
      </c>
      <c r="CH51" s="626">
        <v>15.162169400459806</v>
      </c>
      <c r="CI51" s="626">
        <v>0.25601340624824964</v>
      </c>
      <c r="CJ51" s="626">
        <v>1.0457973000789058</v>
      </c>
      <c r="CK51" s="626">
        <v>0</v>
      </c>
      <c r="CL51" s="626">
        <v>0</v>
      </c>
      <c r="CM51" s="626">
        <v>1.7103668337660667</v>
      </c>
      <c r="CN51" s="626">
        <v>3.0044597280072547</v>
      </c>
      <c r="CO51" s="626">
        <v>628.15149140529593</v>
      </c>
      <c r="CP51" s="626">
        <v>0</v>
      </c>
      <c r="CQ51" s="626">
        <v>0</v>
      </c>
      <c r="CR51" s="626">
        <v>5069.1616676146859</v>
      </c>
      <c r="CS51" s="626">
        <v>92.406330421681304</v>
      </c>
      <c r="CT51" s="626">
        <v>468.90778820089361</v>
      </c>
      <c r="CU51" s="626">
        <v>164.81990953205027</v>
      </c>
      <c r="CV51" s="626">
        <v>0</v>
      </c>
      <c r="CW51" s="626">
        <v>66.63873179037985</v>
      </c>
      <c r="CX51" s="626">
        <v>0</v>
      </c>
      <c r="CY51" s="626">
        <v>989.90567001789691</v>
      </c>
      <c r="CZ51" s="626">
        <v>45.222501975303054</v>
      </c>
      <c r="DA51" s="626">
        <v>1.2211711113990904</v>
      </c>
      <c r="DB51" s="626">
        <v>0</v>
      </c>
      <c r="DC51" s="626">
        <v>0.24413971906524015</v>
      </c>
      <c r="DD51" s="626">
        <v>174.69944997325445</v>
      </c>
      <c r="DE51" s="626">
        <v>27.581837598274067</v>
      </c>
      <c r="DF51" s="626">
        <v>118.3947602553679</v>
      </c>
      <c r="DG51" s="642">
        <v>0</v>
      </c>
      <c r="DH51" s="662">
        <v>11085.887445445538</v>
      </c>
      <c r="DI51" s="648">
        <v>310.27087712541584</v>
      </c>
      <c r="DJ51" s="626">
        <v>621.43898363178516</v>
      </c>
      <c r="DK51" s="626">
        <v>1.188422483690974</v>
      </c>
      <c r="DL51" s="626">
        <v>0</v>
      </c>
      <c r="DM51" s="626">
        <v>1488.5709770796836</v>
      </c>
      <c r="DN51" s="626">
        <v>9569.9859992230377</v>
      </c>
      <c r="DO51" s="626">
        <v>127.58561701073458</v>
      </c>
      <c r="DP51" s="642">
        <v>0</v>
      </c>
      <c r="DQ51" s="664">
        <v>12119.040876554349</v>
      </c>
      <c r="DR51" s="662">
        <v>23204.928321999887</v>
      </c>
      <c r="DS51" s="648">
        <v>7430.5084845255187</v>
      </c>
      <c r="DT51" s="626">
        <v>11600.69043450167</v>
      </c>
      <c r="DU51" s="642">
        <v>19031.198919027189</v>
      </c>
      <c r="DV51" s="669">
        <v>-8511.9478071459544</v>
      </c>
      <c r="DW51" s="626">
        <v>-14527.668214853935</v>
      </c>
      <c r="DX51" s="627">
        <v>-23039.616021999889</v>
      </c>
      <c r="DY51" s="653">
        <v>19196.511219027187</v>
      </c>
    </row>
    <row r="52" spans="1:130" s="357" customFormat="1" ht="9.9499999999999993" customHeight="1">
      <c r="A52" s="356"/>
      <c r="B52" s="624" t="s">
        <v>823</v>
      </c>
      <c r="C52" s="625" t="s">
        <v>822</v>
      </c>
      <c r="D52" s="626">
        <v>0</v>
      </c>
      <c r="E52" s="626">
        <v>0</v>
      </c>
      <c r="F52" s="626">
        <v>0</v>
      </c>
      <c r="G52" s="626">
        <v>0</v>
      </c>
      <c r="H52" s="626">
        <v>0</v>
      </c>
      <c r="I52" s="626">
        <v>0</v>
      </c>
      <c r="J52" s="626">
        <v>0</v>
      </c>
      <c r="K52" s="626">
        <v>0</v>
      </c>
      <c r="L52" s="626">
        <v>0</v>
      </c>
      <c r="M52" s="626">
        <v>0</v>
      </c>
      <c r="N52" s="626">
        <v>0</v>
      </c>
      <c r="O52" s="626">
        <v>0</v>
      </c>
      <c r="P52" s="626">
        <v>0</v>
      </c>
      <c r="Q52" s="626">
        <v>0</v>
      </c>
      <c r="R52" s="626">
        <v>0</v>
      </c>
      <c r="S52" s="626">
        <v>0</v>
      </c>
      <c r="T52" s="626">
        <v>0</v>
      </c>
      <c r="U52" s="626">
        <v>0</v>
      </c>
      <c r="V52" s="626">
        <v>0</v>
      </c>
      <c r="W52" s="626">
        <v>0</v>
      </c>
      <c r="X52" s="626">
        <v>0</v>
      </c>
      <c r="Y52" s="626">
        <v>0</v>
      </c>
      <c r="Z52" s="626">
        <v>0</v>
      </c>
      <c r="AA52" s="626">
        <v>0</v>
      </c>
      <c r="AB52" s="626">
        <v>0</v>
      </c>
      <c r="AC52" s="626">
        <v>0</v>
      </c>
      <c r="AD52" s="626">
        <v>0</v>
      </c>
      <c r="AE52" s="626">
        <v>0</v>
      </c>
      <c r="AF52" s="626">
        <v>0</v>
      </c>
      <c r="AG52" s="626">
        <v>0</v>
      </c>
      <c r="AH52" s="626">
        <v>0</v>
      </c>
      <c r="AI52" s="626">
        <v>0</v>
      </c>
      <c r="AJ52" s="626">
        <v>0</v>
      </c>
      <c r="AK52" s="626">
        <v>0</v>
      </c>
      <c r="AL52" s="626">
        <v>0</v>
      </c>
      <c r="AM52" s="626">
        <v>0</v>
      </c>
      <c r="AN52" s="626">
        <v>0</v>
      </c>
      <c r="AO52" s="626">
        <v>0</v>
      </c>
      <c r="AP52" s="626">
        <v>0</v>
      </c>
      <c r="AQ52" s="626">
        <v>0</v>
      </c>
      <c r="AR52" s="626">
        <v>0</v>
      </c>
      <c r="AS52" s="626">
        <v>0</v>
      </c>
      <c r="AT52" s="626">
        <v>0</v>
      </c>
      <c r="AU52" s="626">
        <v>32.730957169105587</v>
      </c>
      <c r="AV52" s="626">
        <v>37.546920458518287</v>
      </c>
      <c r="AW52" s="626">
        <v>947.31019943791591</v>
      </c>
      <c r="AX52" s="626">
        <v>1545.4931358259573</v>
      </c>
      <c r="AY52" s="626">
        <v>2966.7080107660986</v>
      </c>
      <c r="AZ52" s="626">
        <v>2750.7889694215196</v>
      </c>
      <c r="BA52" s="626">
        <v>1937.5119156896453</v>
      </c>
      <c r="BB52" s="626">
        <v>1332.626325467799</v>
      </c>
      <c r="BC52" s="626">
        <v>5358.3633865350457</v>
      </c>
      <c r="BD52" s="626">
        <v>1372.5868550064688</v>
      </c>
      <c r="BE52" s="626">
        <v>468.21482735773077</v>
      </c>
      <c r="BF52" s="626">
        <v>5648.4940534465068</v>
      </c>
      <c r="BG52" s="626">
        <v>0</v>
      </c>
      <c r="BH52" s="626">
        <v>0</v>
      </c>
      <c r="BI52" s="626">
        <v>8580.1710459261722</v>
      </c>
      <c r="BJ52" s="626">
        <v>0</v>
      </c>
      <c r="BK52" s="626">
        <v>13.847595545933869</v>
      </c>
      <c r="BL52" s="626">
        <v>863.74322908199235</v>
      </c>
      <c r="BM52" s="626">
        <v>0</v>
      </c>
      <c r="BN52" s="626">
        <v>0</v>
      </c>
      <c r="BO52" s="626">
        <v>0</v>
      </c>
      <c r="BP52" s="626">
        <v>0</v>
      </c>
      <c r="BQ52" s="626">
        <v>0</v>
      </c>
      <c r="BR52" s="626">
        <v>0</v>
      </c>
      <c r="BS52" s="626">
        <v>0</v>
      </c>
      <c r="BT52" s="626">
        <v>0</v>
      </c>
      <c r="BU52" s="626">
        <v>0</v>
      </c>
      <c r="BV52" s="626">
        <v>0</v>
      </c>
      <c r="BW52" s="626">
        <v>0</v>
      </c>
      <c r="BX52" s="626">
        <v>0</v>
      </c>
      <c r="BY52" s="626">
        <v>0</v>
      </c>
      <c r="BZ52" s="626">
        <v>0</v>
      </c>
      <c r="CA52" s="626">
        <v>0</v>
      </c>
      <c r="CB52" s="626">
        <v>0</v>
      </c>
      <c r="CC52" s="626">
        <v>0</v>
      </c>
      <c r="CD52" s="626">
        <v>0</v>
      </c>
      <c r="CE52" s="626">
        <v>0</v>
      </c>
      <c r="CF52" s="626">
        <v>0</v>
      </c>
      <c r="CG52" s="626">
        <v>0</v>
      </c>
      <c r="CH52" s="626">
        <v>0.39900445790683703</v>
      </c>
      <c r="CI52" s="626">
        <v>0</v>
      </c>
      <c r="CJ52" s="626">
        <v>0</v>
      </c>
      <c r="CK52" s="626">
        <v>0</v>
      </c>
      <c r="CL52" s="626">
        <v>0</v>
      </c>
      <c r="CM52" s="626">
        <v>0</v>
      </c>
      <c r="CN52" s="626">
        <v>0</v>
      </c>
      <c r="CO52" s="626">
        <v>0</v>
      </c>
      <c r="CP52" s="626">
        <v>0</v>
      </c>
      <c r="CQ52" s="626">
        <v>2.2617393860886761</v>
      </c>
      <c r="CR52" s="626">
        <v>0</v>
      </c>
      <c r="CS52" s="626">
        <v>0</v>
      </c>
      <c r="CT52" s="626">
        <v>0</v>
      </c>
      <c r="CU52" s="626">
        <v>0</v>
      </c>
      <c r="CV52" s="626">
        <v>0</v>
      </c>
      <c r="CW52" s="626">
        <v>0</v>
      </c>
      <c r="CX52" s="626">
        <v>0</v>
      </c>
      <c r="CY52" s="626">
        <v>835.17246641994495</v>
      </c>
      <c r="CZ52" s="626">
        <v>0</v>
      </c>
      <c r="DA52" s="626">
        <v>0</v>
      </c>
      <c r="DB52" s="626">
        <v>0</v>
      </c>
      <c r="DC52" s="626">
        <v>0</v>
      </c>
      <c r="DD52" s="626">
        <v>0</v>
      </c>
      <c r="DE52" s="626">
        <v>0</v>
      </c>
      <c r="DF52" s="626">
        <v>0</v>
      </c>
      <c r="DG52" s="642">
        <v>0</v>
      </c>
      <c r="DH52" s="662">
        <v>34693.970637400344</v>
      </c>
      <c r="DI52" s="648">
        <v>305.28818859583669</v>
      </c>
      <c r="DJ52" s="626">
        <v>10.815158086177952</v>
      </c>
      <c r="DK52" s="626">
        <v>0</v>
      </c>
      <c r="DL52" s="626">
        <v>0</v>
      </c>
      <c r="DM52" s="626">
        <v>0</v>
      </c>
      <c r="DN52" s="626">
        <v>0</v>
      </c>
      <c r="DO52" s="626">
        <v>33.382616637217289</v>
      </c>
      <c r="DP52" s="642">
        <v>0</v>
      </c>
      <c r="DQ52" s="664">
        <v>349.48596331923193</v>
      </c>
      <c r="DR52" s="662">
        <v>35043.456600719575</v>
      </c>
      <c r="DS52" s="648">
        <v>12008.201958771846</v>
      </c>
      <c r="DT52" s="626">
        <v>5837.9521131055153</v>
      </c>
      <c r="DU52" s="642">
        <v>17846.154071877361</v>
      </c>
      <c r="DV52" s="669">
        <v>-535.29108755977563</v>
      </c>
      <c r="DW52" s="626">
        <v>-34508.165513159802</v>
      </c>
      <c r="DX52" s="627">
        <v>-35043.456600719575</v>
      </c>
      <c r="DY52" s="653">
        <v>17846.154071877361</v>
      </c>
    </row>
    <row r="53" spans="1:130" s="357" customFormat="1" ht="9.9499999999999993" customHeight="1">
      <c r="A53" s="356"/>
      <c r="B53" s="624" t="s">
        <v>813</v>
      </c>
      <c r="C53" s="625" t="s">
        <v>812</v>
      </c>
      <c r="D53" s="626">
        <v>0</v>
      </c>
      <c r="E53" s="626">
        <v>0</v>
      </c>
      <c r="F53" s="626">
        <v>0</v>
      </c>
      <c r="G53" s="626">
        <v>0</v>
      </c>
      <c r="H53" s="626">
        <v>0</v>
      </c>
      <c r="I53" s="626">
        <v>0</v>
      </c>
      <c r="J53" s="626">
        <v>0</v>
      </c>
      <c r="K53" s="626">
        <v>0.11869233317343489</v>
      </c>
      <c r="L53" s="626">
        <v>1.1623381662271066E-2</v>
      </c>
      <c r="M53" s="626">
        <v>0</v>
      </c>
      <c r="N53" s="626">
        <v>0</v>
      </c>
      <c r="O53" s="626">
        <v>0</v>
      </c>
      <c r="P53" s="626">
        <v>0</v>
      </c>
      <c r="Q53" s="626">
        <v>0</v>
      </c>
      <c r="R53" s="626">
        <v>0.17126532460036006</v>
      </c>
      <c r="S53" s="626">
        <v>1.0440859079311599E-3</v>
      </c>
      <c r="T53" s="626">
        <v>0.37219698615285457</v>
      </c>
      <c r="U53" s="626">
        <v>21.95401127129168</v>
      </c>
      <c r="V53" s="626">
        <v>0</v>
      </c>
      <c r="W53" s="626">
        <v>0</v>
      </c>
      <c r="X53" s="626">
        <v>0</v>
      </c>
      <c r="Y53" s="626">
        <v>0</v>
      </c>
      <c r="Z53" s="626">
        <v>0</v>
      </c>
      <c r="AA53" s="626">
        <v>0</v>
      </c>
      <c r="AB53" s="626">
        <v>6.8806063333664333E-2</v>
      </c>
      <c r="AC53" s="626">
        <v>3.4860438747372794E-3</v>
      </c>
      <c r="AD53" s="626">
        <v>0</v>
      </c>
      <c r="AE53" s="626">
        <v>0</v>
      </c>
      <c r="AF53" s="626">
        <v>0</v>
      </c>
      <c r="AG53" s="626">
        <v>0</v>
      </c>
      <c r="AH53" s="626">
        <v>0</v>
      </c>
      <c r="AI53" s="626">
        <v>0</v>
      </c>
      <c r="AJ53" s="626">
        <v>0</v>
      </c>
      <c r="AK53" s="626">
        <v>0</v>
      </c>
      <c r="AL53" s="626">
        <v>0</v>
      </c>
      <c r="AM53" s="626">
        <v>0</v>
      </c>
      <c r="AN53" s="626">
        <v>0</v>
      </c>
      <c r="AO53" s="626">
        <v>0</v>
      </c>
      <c r="AP53" s="626">
        <v>0</v>
      </c>
      <c r="AQ53" s="626">
        <v>0</v>
      </c>
      <c r="AR53" s="626">
        <v>0</v>
      </c>
      <c r="AS53" s="626">
        <v>6.4880397166883705</v>
      </c>
      <c r="AT53" s="626">
        <v>5.317260716179216E-2</v>
      </c>
      <c r="AU53" s="626">
        <v>262.42526247935831</v>
      </c>
      <c r="AV53" s="626">
        <v>451.2287710422641</v>
      </c>
      <c r="AW53" s="626">
        <v>622.11416082490007</v>
      </c>
      <c r="AX53" s="626">
        <v>954.10755308555611</v>
      </c>
      <c r="AY53" s="626">
        <v>1997.5493525158315</v>
      </c>
      <c r="AZ53" s="626">
        <v>12044.80176583195</v>
      </c>
      <c r="BA53" s="626">
        <v>1040.4814545648237</v>
      </c>
      <c r="BB53" s="626">
        <v>216.33483458295873</v>
      </c>
      <c r="BC53" s="626">
        <v>3149.2901716059687</v>
      </c>
      <c r="BD53" s="626">
        <v>287.12358718822605</v>
      </c>
      <c r="BE53" s="626">
        <v>2050.1590060298499</v>
      </c>
      <c r="BF53" s="626">
        <v>1754.9050590104716</v>
      </c>
      <c r="BG53" s="626">
        <v>0</v>
      </c>
      <c r="BH53" s="626">
        <v>2.0399859847539741</v>
      </c>
      <c r="BI53" s="626">
        <v>6671.2181144678125</v>
      </c>
      <c r="BJ53" s="626">
        <v>24.329573125271846</v>
      </c>
      <c r="BK53" s="626">
        <v>9.0840226781326177</v>
      </c>
      <c r="BL53" s="626">
        <v>105.39723926298122</v>
      </c>
      <c r="BM53" s="626">
        <v>0</v>
      </c>
      <c r="BN53" s="626">
        <v>93.229721158878206</v>
      </c>
      <c r="BO53" s="626">
        <v>10.90183363801707</v>
      </c>
      <c r="BP53" s="626">
        <v>2.5071983300510619</v>
      </c>
      <c r="BQ53" s="626">
        <v>0.40853471425963223</v>
      </c>
      <c r="BR53" s="626">
        <v>0.21972469920881124</v>
      </c>
      <c r="BS53" s="626">
        <v>0</v>
      </c>
      <c r="BT53" s="626">
        <v>0.55855814132993709</v>
      </c>
      <c r="BU53" s="626">
        <v>0</v>
      </c>
      <c r="BV53" s="626">
        <v>14.824049990047326</v>
      </c>
      <c r="BW53" s="626">
        <v>9.647423598575859</v>
      </c>
      <c r="BX53" s="626">
        <v>0</v>
      </c>
      <c r="BY53" s="626">
        <v>0</v>
      </c>
      <c r="BZ53" s="626">
        <v>0</v>
      </c>
      <c r="CA53" s="626">
        <v>0.55862972533409716</v>
      </c>
      <c r="CB53" s="626">
        <v>0</v>
      </c>
      <c r="CC53" s="626">
        <v>0</v>
      </c>
      <c r="CD53" s="626">
        <v>0</v>
      </c>
      <c r="CE53" s="626">
        <v>0</v>
      </c>
      <c r="CF53" s="626">
        <v>0</v>
      </c>
      <c r="CG53" s="626">
        <v>0</v>
      </c>
      <c r="CH53" s="626">
        <v>1.9950222895341854</v>
      </c>
      <c r="CI53" s="626">
        <v>0.12800670312412482</v>
      </c>
      <c r="CJ53" s="626">
        <v>15.089361043995641</v>
      </c>
      <c r="CK53" s="626">
        <v>0</v>
      </c>
      <c r="CL53" s="626">
        <v>27.560080116826573</v>
      </c>
      <c r="CM53" s="626">
        <v>3.4207336675321334</v>
      </c>
      <c r="CN53" s="626">
        <v>10.615757705625633</v>
      </c>
      <c r="CO53" s="626">
        <v>434.10281471765057</v>
      </c>
      <c r="CP53" s="626">
        <v>6.8651630518275493</v>
      </c>
      <c r="CQ53" s="626">
        <v>177.44373547222975</v>
      </c>
      <c r="CR53" s="626">
        <v>0.29345615767133759</v>
      </c>
      <c r="CS53" s="626">
        <v>0</v>
      </c>
      <c r="CT53" s="626">
        <v>3.6970390659728798</v>
      </c>
      <c r="CU53" s="626">
        <v>0</v>
      </c>
      <c r="CV53" s="626">
        <v>0</v>
      </c>
      <c r="CW53" s="626">
        <v>0.24320705032985346</v>
      </c>
      <c r="CX53" s="626">
        <v>0</v>
      </c>
      <c r="CY53" s="626">
        <v>2217.3268075586493</v>
      </c>
      <c r="CZ53" s="626">
        <v>7.9512091385148231</v>
      </c>
      <c r="DA53" s="626">
        <v>0</v>
      </c>
      <c r="DB53" s="626">
        <v>0</v>
      </c>
      <c r="DC53" s="626">
        <v>0.24413971906524015</v>
      </c>
      <c r="DD53" s="626">
        <v>0</v>
      </c>
      <c r="DE53" s="626">
        <v>4.6790617354214925</v>
      </c>
      <c r="DF53" s="626">
        <v>172.34394557668898</v>
      </c>
      <c r="DG53" s="642">
        <v>0</v>
      </c>
      <c r="DH53" s="662">
        <v>34888.687466861309</v>
      </c>
      <c r="DI53" s="648">
        <v>735.5416420527265</v>
      </c>
      <c r="DJ53" s="626">
        <v>952.16651790710694</v>
      </c>
      <c r="DK53" s="626">
        <v>0</v>
      </c>
      <c r="DL53" s="626">
        <v>0</v>
      </c>
      <c r="DM53" s="626">
        <v>0</v>
      </c>
      <c r="DN53" s="626">
        <v>0</v>
      </c>
      <c r="DO53" s="626">
        <v>148.46880641392531</v>
      </c>
      <c r="DP53" s="642">
        <v>0</v>
      </c>
      <c r="DQ53" s="664">
        <v>1836.1769663737587</v>
      </c>
      <c r="DR53" s="662">
        <v>36724.864433235067</v>
      </c>
      <c r="DS53" s="648">
        <v>8220.7159252253041</v>
      </c>
      <c r="DT53" s="626">
        <v>31082.895208872396</v>
      </c>
      <c r="DU53" s="642">
        <v>39303.6111340977</v>
      </c>
      <c r="DV53" s="669">
        <v>-7634.6784963599584</v>
      </c>
      <c r="DW53" s="626">
        <v>-15245.007569760934</v>
      </c>
      <c r="DX53" s="627">
        <v>-22879.686066120892</v>
      </c>
      <c r="DY53" s="653">
        <v>53148.789501211868</v>
      </c>
    </row>
    <row r="54" spans="1:130" s="357" customFormat="1" ht="9.9499999999999993" customHeight="1">
      <c r="A54" s="356"/>
      <c r="B54" s="624" t="s">
        <v>807</v>
      </c>
      <c r="C54" s="625" t="s">
        <v>806</v>
      </c>
      <c r="D54" s="626">
        <v>0</v>
      </c>
      <c r="E54" s="626">
        <v>0.33108801651638248</v>
      </c>
      <c r="F54" s="626">
        <v>0</v>
      </c>
      <c r="G54" s="626">
        <v>0</v>
      </c>
      <c r="H54" s="626">
        <v>3.0775775433680406</v>
      </c>
      <c r="I54" s="626">
        <v>0</v>
      </c>
      <c r="J54" s="626">
        <v>0</v>
      </c>
      <c r="K54" s="626">
        <v>0</v>
      </c>
      <c r="L54" s="626">
        <v>0</v>
      </c>
      <c r="M54" s="626">
        <v>0</v>
      </c>
      <c r="N54" s="626">
        <v>0</v>
      </c>
      <c r="O54" s="626">
        <v>0</v>
      </c>
      <c r="P54" s="626">
        <v>0</v>
      </c>
      <c r="Q54" s="626">
        <v>0.56013478817822981</v>
      </c>
      <c r="R54" s="626">
        <v>2.5689798690054011</v>
      </c>
      <c r="S54" s="626">
        <v>0</v>
      </c>
      <c r="T54" s="626">
        <v>0</v>
      </c>
      <c r="U54" s="626">
        <v>0</v>
      </c>
      <c r="V54" s="626">
        <v>0</v>
      </c>
      <c r="W54" s="626">
        <v>0</v>
      </c>
      <c r="X54" s="626">
        <v>0</v>
      </c>
      <c r="Y54" s="626">
        <v>0</v>
      </c>
      <c r="Z54" s="626">
        <v>0</v>
      </c>
      <c r="AA54" s="626">
        <v>0</v>
      </c>
      <c r="AB54" s="626">
        <v>0</v>
      </c>
      <c r="AC54" s="626">
        <v>0</v>
      </c>
      <c r="AD54" s="626">
        <v>0</v>
      </c>
      <c r="AE54" s="626">
        <v>0</v>
      </c>
      <c r="AF54" s="626">
        <v>0.55516245985622503</v>
      </c>
      <c r="AG54" s="626">
        <v>0</v>
      </c>
      <c r="AH54" s="626">
        <v>0</v>
      </c>
      <c r="AI54" s="626">
        <v>0</v>
      </c>
      <c r="AJ54" s="626">
        <v>0.13595406333167814</v>
      </c>
      <c r="AK54" s="626">
        <v>0</v>
      </c>
      <c r="AL54" s="626">
        <v>0</v>
      </c>
      <c r="AM54" s="626">
        <v>0</v>
      </c>
      <c r="AN54" s="626">
        <v>0</v>
      </c>
      <c r="AO54" s="626">
        <v>0</v>
      </c>
      <c r="AP54" s="626">
        <v>0</v>
      </c>
      <c r="AQ54" s="626">
        <v>0</v>
      </c>
      <c r="AR54" s="626">
        <v>0</v>
      </c>
      <c r="AS54" s="626">
        <v>0.564177366668554</v>
      </c>
      <c r="AT54" s="626">
        <v>8.8266527888574995</v>
      </c>
      <c r="AU54" s="626">
        <v>10.011822192902883</v>
      </c>
      <c r="AV54" s="626">
        <v>1327.8561621730598</v>
      </c>
      <c r="AW54" s="626">
        <v>3133.4988444497426</v>
      </c>
      <c r="AX54" s="626">
        <v>172.19635800432806</v>
      </c>
      <c r="AY54" s="626">
        <v>0</v>
      </c>
      <c r="AZ54" s="626">
        <v>62.490792678220032</v>
      </c>
      <c r="BA54" s="626">
        <v>4861.49427983034</v>
      </c>
      <c r="BB54" s="626">
        <v>166.19682618718514</v>
      </c>
      <c r="BC54" s="626">
        <v>273.62351061185046</v>
      </c>
      <c r="BD54" s="626">
        <v>48.232009661227586</v>
      </c>
      <c r="BE54" s="626">
        <v>10.636626811628382</v>
      </c>
      <c r="BF54" s="626">
        <v>185.43220631865719</v>
      </c>
      <c r="BG54" s="626">
        <v>0</v>
      </c>
      <c r="BH54" s="626">
        <v>72.570612531710808</v>
      </c>
      <c r="BI54" s="626">
        <v>24211.299645277311</v>
      </c>
      <c r="BJ54" s="626">
        <v>352.67115733801137</v>
      </c>
      <c r="BK54" s="626">
        <v>109.67295672379623</v>
      </c>
      <c r="BL54" s="626">
        <v>11.407323151938517</v>
      </c>
      <c r="BM54" s="626">
        <v>0</v>
      </c>
      <c r="BN54" s="626">
        <v>318.69130633280963</v>
      </c>
      <c r="BO54" s="626">
        <v>223.06828828558008</v>
      </c>
      <c r="BP54" s="626">
        <v>73.043044682154274</v>
      </c>
      <c r="BQ54" s="626">
        <v>228.57517262826423</v>
      </c>
      <c r="BR54" s="626">
        <v>0</v>
      </c>
      <c r="BS54" s="626">
        <v>0</v>
      </c>
      <c r="BT54" s="626">
        <v>0</v>
      </c>
      <c r="BU54" s="626">
        <v>0</v>
      </c>
      <c r="BV54" s="626">
        <v>0</v>
      </c>
      <c r="BW54" s="626">
        <v>0</v>
      </c>
      <c r="BX54" s="626">
        <v>0</v>
      </c>
      <c r="BY54" s="626">
        <v>0</v>
      </c>
      <c r="BZ54" s="626">
        <v>0</v>
      </c>
      <c r="CA54" s="626">
        <v>2.7931486266704861</v>
      </c>
      <c r="CB54" s="626">
        <v>0</v>
      </c>
      <c r="CC54" s="626">
        <v>0.42966055913346535</v>
      </c>
      <c r="CD54" s="626">
        <v>0</v>
      </c>
      <c r="CE54" s="626">
        <v>0</v>
      </c>
      <c r="CF54" s="626">
        <v>0</v>
      </c>
      <c r="CG54" s="626">
        <v>8.695968433112948E-2</v>
      </c>
      <c r="CH54" s="626">
        <v>0</v>
      </c>
      <c r="CI54" s="626">
        <v>0</v>
      </c>
      <c r="CJ54" s="626">
        <v>0.14939961429698653</v>
      </c>
      <c r="CK54" s="626">
        <v>0</v>
      </c>
      <c r="CL54" s="626">
        <v>0</v>
      </c>
      <c r="CM54" s="626">
        <v>0</v>
      </c>
      <c r="CN54" s="626">
        <v>0</v>
      </c>
      <c r="CO54" s="626">
        <v>0.19660453565110983</v>
      </c>
      <c r="CP54" s="626">
        <v>0</v>
      </c>
      <c r="CQ54" s="626">
        <v>0</v>
      </c>
      <c r="CR54" s="626">
        <v>0</v>
      </c>
      <c r="CS54" s="626">
        <v>0</v>
      </c>
      <c r="CT54" s="626">
        <v>0</v>
      </c>
      <c r="CU54" s="626">
        <v>0</v>
      </c>
      <c r="CV54" s="626">
        <v>0</v>
      </c>
      <c r="CW54" s="626">
        <v>0</v>
      </c>
      <c r="CX54" s="626">
        <v>0</v>
      </c>
      <c r="CY54" s="626">
        <v>1051.4121184480825</v>
      </c>
      <c r="CZ54" s="626">
        <v>0</v>
      </c>
      <c r="DA54" s="626">
        <v>0</v>
      </c>
      <c r="DB54" s="626">
        <v>0</v>
      </c>
      <c r="DC54" s="626">
        <v>0</v>
      </c>
      <c r="DD54" s="626">
        <v>0</v>
      </c>
      <c r="DE54" s="626">
        <v>0.738799221382341</v>
      </c>
      <c r="DF54" s="626">
        <v>0</v>
      </c>
      <c r="DG54" s="642">
        <v>3.0120262613915898</v>
      </c>
      <c r="DH54" s="662">
        <v>36928.107389717443</v>
      </c>
      <c r="DI54" s="648">
        <v>648.88797664641766</v>
      </c>
      <c r="DJ54" s="626">
        <v>49.317120872971465</v>
      </c>
      <c r="DK54" s="626">
        <v>0</v>
      </c>
      <c r="DL54" s="626">
        <v>0</v>
      </c>
      <c r="DM54" s="626">
        <v>260.24370760424574</v>
      </c>
      <c r="DN54" s="626">
        <v>6443.3642173216404</v>
      </c>
      <c r="DO54" s="626">
        <v>-86.88626248042857</v>
      </c>
      <c r="DP54" s="642">
        <v>0</v>
      </c>
      <c r="DQ54" s="664">
        <v>7314.9267599648465</v>
      </c>
      <c r="DR54" s="662">
        <v>44243.034149682288</v>
      </c>
      <c r="DS54" s="648">
        <v>1661.7754049091532</v>
      </c>
      <c r="DT54" s="626">
        <v>26634.75913221118</v>
      </c>
      <c r="DU54" s="642">
        <v>28296.534537120333</v>
      </c>
      <c r="DV54" s="669">
        <v>-3408.973650679759</v>
      </c>
      <c r="DW54" s="626">
        <v>-30724.900993218693</v>
      </c>
      <c r="DX54" s="627">
        <v>-34133.874643898453</v>
      </c>
      <c r="DY54" s="653">
        <v>38405.694042904172</v>
      </c>
    </row>
    <row r="55" spans="1:130" s="357" customFormat="1" ht="9.9499999999999993" customHeight="1">
      <c r="A55" s="356"/>
      <c r="B55" s="624" t="s">
        <v>794</v>
      </c>
      <c r="C55" s="625" t="s">
        <v>793</v>
      </c>
      <c r="D55" s="626">
        <v>0</v>
      </c>
      <c r="E55" s="626">
        <v>0</v>
      </c>
      <c r="F55" s="626">
        <v>0</v>
      </c>
      <c r="G55" s="626">
        <v>0</v>
      </c>
      <c r="H55" s="626">
        <v>0</v>
      </c>
      <c r="I55" s="626">
        <v>0</v>
      </c>
      <c r="J55" s="626">
        <v>0</v>
      </c>
      <c r="K55" s="626">
        <v>0</v>
      </c>
      <c r="L55" s="626">
        <v>0</v>
      </c>
      <c r="M55" s="626">
        <v>0</v>
      </c>
      <c r="N55" s="626">
        <v>0</v>
      </c>
      <c r="O55" s="626">
        <v>0</v>
      </c>
      <c r="P55" s="626">
        <v>0</v>
      </c>
      <c r="Q55" s="626">
        <v>0</v>
      </c>
      <c r="R55" s="626">
        <v>0</v>
      </c>
      <c r="S55" s="626">
        <v>0</v>
      </c>
      <c r="T55" s="626">
        <v>0</v>
      </c>
      <c r="U55" s="626">
        <v>0</v>
      </c>
      <c r="V55" s="626">
        <v>0</v>
      </c>
      <c r="W55" s="626">
        <v>0</v>
      </c>
      <c r="X55" s="626">
        <v>0</v>
      </c>
      <c r="Y55" s="626">
        <v>0</v>
      </c>
      <c r="Z55" s="626">
        <v>0</v>
      </c>
      <c r="AA55" s="626">
        <v>0</v>
      </c>
      <c r="AB55" s="626">
        <v>0</v>
      </c>
      <c r="AC55" s="626">
        <v>0</v>
      </c>
      <c r="AD55" s="626">
        <v>0</v>
      </c>
      <c r="AE55" s="626">
        <v>0</v>
      </c>
      <c r="AF55" s="626">
        <v>0.18505415328540836</v>
      </c>
      <c r="AG55" s="626">
        <v>0</v>
      </c>
      <c r="AH55" s="626">
        <v>0</v>
      </c>
      <c r="AI55" s="626">
        <v>0</v>
      </c>
      <c r="AJ55" s="626">
        <v>0</v>
      </c>
      <c r="AK55" s="626">
        <v>0</v>
      </c>
      <c r="AL55" s="626">
        <v>0</v>
      </c>
      <c r="AM55" s="626">
        <v>0</v>
      </c>
      <c r="AN55" s="626">
        <v>0</v>
      </c>
      <c r="AO55" s="626">
        <v>0</v>
      </c>
      <c r="AP55" s="626">
        <v>0</v>
      </c>
      <c r="AQ55" s="626">
        <v>0</v>
      </c>
      <c r="AR55" s="626">
        <v>0</v>
      </c>
      <c r="AS55" s="626">
        <v>0</v>
      </c>
      <c r="AT55" s="626">
        <v>0</v>
      </c>
      <c r="AU55" s="626">
        <v>0</v>
      </c>
      <c r="AV55" s="626">
        <v>0</v>
      </c>
      <c r="AW55" s="626">
        <v>0</v>
      </c>
      <c r="AX55" s="626">
        <v>0</v>
      </c>
      <c r="AY55" s="626">
        <v>0</v>
      </c>
      <c r="AZ55" s="626">
        <v>0</v>
      </c>
      <c r="BA55" s="626">
        <v>0</v>
      </c>
      <c r="BB55" s="626">
        <v>582.31608481469198</v>
      </c>
      <c r="BC55" s="626">
        <v>0</v>
      </c>
      <c r="BD55" s="626">
        <v>2.700560451356528E-2</v>
      </c>
      <c r="BE55" s="626">
        <v>0</v>
      </c>
      <c r="BF55" s="626">
        <v>0</v>
      </c>
      <c r="BG55" s="626">
        <v>0</v>
      </c>
      <c r="BH55" s="626">
        <v>0</v>
      </c>
      <c r="BI55" s="626">
        <v>0</v>
      </c>
      <c r="BJ55" s="626">
        <v>6.6744846626851979</v>
      </c>
      <c r="BK55" s="626">
        <v>29.356902557379801</v>
      </c>
      <c r="BL55" s="626">
        <v>0.16066652326673966</v>
      </c>
      <c r="BM55" s="626">
        <v>0</v>
      </c>
      <c r="BN55" s="626">
        <v>612.56306721168971</v>
      </c>
      <c r="BO55" s="626">
        <v>0</v>
      </c>
      <c r="BP55" s="626">
        <v>0</v>
      </c>
      <c r="BQ55" s="626">
        <v>0</v>
      </c>
      <c r="BR55" s="626">
        <v>0</v>
      </c>
      <c r="BS55" s="626">
        <v>0</v>
      </c>
      <c r="BT55" s="626">
        <v>0</v>
      </c>
      <c r="BU55" s="626">
        <v>0</v>
      </c>
      <c r="BV55" s="626">
        <v>0</v>
      </c>
      <c r="BW55" s="626">
        <v>0</v>
      </c>
      <c r="BX55" s="626">
        <v>0</v>
      </c>
      <c r="BY55" s="626">
        <v>0</v>
      </c>
      <c r="BZ55" s="626">
        <v>0</v>
      </c>
      <c r="CA55" s="626">
        <v>0</v>
      </c>
      <c r="CB55" s="626">
        <v>2.8995394381392008</v>
      </c>
      <c r="CC55" s="626">
        <v>0</v>
      </c>
      <c r="CD55" s="626">
        <v>0</v>
      </c>
      <c r="CE55" s="626">
        <v>0</v>
      </c>
      <c r="CF55" s="626">
        <v>0</v>
      </c>
      <c r="CG55" s="626">
        <v>0</v>
      </c>
      <c r="CH55" s="626">
        <v>4.3890490369752078</v>
      </c>
      <c r="CI55" s="626">
        <v>0</v>
      </c>
      <c r="CJ55" s="626">
        <v>0</v>
      </c>
      <c r="CK55" s="626">
        <v>0</v>
      </c>
      <c r="CL55" s="626">
        <v>0</v>
      </c>
      <c r="CM55" s="626">
        <v>0</v>
      </c>
      <c r="CN55" s="626">
        <v>1.4020812064033852</v>
      </c>
      <c r="CO55" s="626">
        <v>100.26831318206602</v>
      </c>
      <c r="CP55" s="626">
        <v>0</v>
      </c>
      <c r="CQ55" s="626">
        <v>0</v>
      </c>
      <c r="CR55" s="626">
        <v>0</v>
      </c>
      <c r="CS55" s="626">
        <v>0</v>
      </c>
      <c r="CT55" s="626">
        <v>0</v>
      </c>
      <c r="CU55" s="626">
        <v>0</v>
      </c>
      <c r="CV55" s="626">
        <v>0</v>
      </c>
      <c r="CW55" s="626">
        <v>3.4048987046179486</v>
      </c>
      <c r="CX55" s="626">
        <v>0</v>
      </c>
      <c r="CY55" s="626">
        <v>352.79170420333014</v>
      </c>
      <c r="CZ55" s="626">
        <v>3.7271292836788228</v>
      </c>
      <c r="DA55" s="626">
        <v>0</v>
      </c>
      <c r="DB55" s="626">
        <v>0</v>
      </c>
      <c r="DC55" s="626">
        <v>0</v>
      </c>
      <c r="DD55" s="626">
        <v>9.2145027434762827</v>
      </c>
      <c r="DE55" s="626">
        <v>0.738799221382341</v>
      </c>
      <c r="DF55" s="626">
        <v>0</v>
      </c>
      <c r="DG55" s="642">
        <v>0</v>
      </c>
      <c r="DH55" s="662">
        <v>1710.1192825475819</v>
      </c>
      <c r="DI55" s="648">
        <v>67.703289335798914</v>
      </c>
      <c r="DJ55" s="626">
        <v>15041.072956771126</v>
      </c>
      <c r="DK55" s="626">
        <v>0</v>
      </c>
      <c r="DL55" s="626">
        <v>0</v>
      </c>
      <c r="DM55" s="626">
        <v>12.436424965158647</v>
      </c>
      <c r="DN55" s="626">
        <v>1206.550354280748</v>
      </c>
      <c r="DO55" s="626">
        <v>173.62009292141778</v>
      </c>
      <c r="DP55" s="642">
        <v>0</v>
      </c>
      <c r="DQ55" s="664">
        <v>16501.383118274251</v>
      </c>
      <c r="DR55" s="662">
        <v>18211.502400821832</v>
      </c>
      <c r="DS55" s="648">
        <v>148.96973466481268</v>
      </c>
      <c r="DT55" s="626">
        <v>7538.3363922162234</v>
      </c>
      <c r="DU55" s="642">
        <v>7687.3061268810361</v>
      </c>
      <c r="DV55" s="669">
        <v>-2905.0070206212076</v>
      </c>
      <c r="DW55" s="626">
        <v>-15306.495380200624</v>
      </c>
      <c r="DX55" s="627">
        <v>-18211.502400821832</v>
      </c>
      <c r="DY55" s="653">
        <v>7687.3061268810343</v>
      </c>
      <c r="DZ55" s="352"/>
    </row>
    <row r="56" spans="1:130" s="357" customFormat="1" ht="9.9499999999999993" customHeight="1">
      <c r="A56" s="356"/>
      <c r="B56" s="624" t="s">
        <v>787</v>
      </c>
      <c r="C56" s="625" t="s">
        <v>786</v>
      </c>
      <c r="D56" s="626">
        <v>0</v>
      </c>
      <c r="E56" s="626">
        <v>0</v>
      </c>
      <c r="F56" s="626">
        <v>0</v>
      </c>
      <c r="G56" s="626">
        <v>0</v>
      </c>
      <c r="H56" s="626">
        <v>0</v>
      </c>
      <c r="I56" s="626">
        <v>0</v>
      </c>
      <c r="J56" s="626">
        <v>0</v>
      </c>
      <c r="K56" s="626">
        <v>0</v>
      </c>
      <c r="L56" s="626">
        <v>0</v>
      </c>
      <c r="M56" s="626">
        <v>0</v>
      </c>
      <c r="N56" s="626">
        <v>0</v>
      </c>
      <c r="O56" s="626">
        <v>0</v>
      </c>
      <c r="P56" s="626">
        <v>0</v>
      </c>
      <c r="Q56" s="626">
        <v>0</v>
      </c>
      <c r="R56" s="626">
        <v>0</v>
      </c>
      <c r="S56" s="626">
        <v>0</v>
      </c>
      <c r="T56" s="626">
        <v>0</v>
      </c>
      <c r="U56" s="626">
        <v>0</v>
      </c>
      <c r="V56" s="626">
        <v>0</v>
      </c>
      <c r="W56" s="626">
        <v>0</v>
      </c>
      <c r="X56" s="626">
        <v>0</v>
      </c>
      <c r="Y56" s="626">
        <v>0</v>
      </c>
      <c r="Z56" s="626">
        <v>0</v>
      </c>
      <c r="AA56" s="626">
        <v>0</v>
      </c>
      <c r="AB56" s="626">
        <v>0</v>
      </c>
      <c r="AC56" s="626">
        <v>0</v>
      </c>
      <c r="AD56" s="626">
        <v>0</v>
      </c>
      <c r="AE56" s="626">
        <v>0</v>
      </c>
      <c r="AF56" s="626">
        <v>0</v>
      </c>
      <c r="AG56" s="626">
        <v>0</v>
      </c>
      <c r="AH56" s="626">
        <v>0</v>
      </c>
      <c r="AI56" s="626">
        <v>0</v>
      </c>
      <c r="AJ56" s="626">
        <v>0</v>
      </c>
      <c r="AK56" s="626">
        <v>0</v>
      </c>
      <c r="AL56" s="626">
        <v>0</v>
      </c>
      <c r="AM56" s="626">
        <v>0</v>
      </c>
      <c r="AN56" s="626">
        <v>0</v>
      </c>
      <c r="AO56" s="626">
        <v>0</v>
      </c>
      <c r="AP56" s="626">
        <v>0</v>
      </c>
      <c r="AQ56" s="626">
        <v>0</v>
      </c>
      <c r="AR56" s="626">
        <v>0</v>
      </c>
      <c r="AS56" s="626">
        <v>0</v>
      </c>
      <c r="AT56" s="626">
        <v>0</v>
      </c>
      <c r="AU56" s="626">
        <v>0</v>
      </c>
      <c r="AV56" s="626">
        <v>24.099264549616347</v>
      </c>
      <c r="AW56" s="626">
        <v>775.54096400131129</v>
      </c>
      <c r="AX56" s="626">
        <v>80.878862184371741</v>
      </c>
      <c r="AY56" s="626">
        <v>5.1062100013185869</v>
      </c>
      <c r="AZ56" s="626">
        <v>0</v>
      </c>
      <c r="BA56" s="626">
        <v>149.43977857386119</v>
      </c>
      <c r="BB56" s="626">
        <v>0</v>
      </c>
      <c r="BC56" s="626">
        <v>966.12386353269324</v>
      </c>
      <c r="BD56" s="626">
        <v>0</v>
      </c>
      <c r="BE56" s="626">
        <v>0</v>
      </c>
      <c r="BF56" s="626">
        <v>4.3860443018867663</v>
      </c>
      <c r="BG56" s="626">
        <v>0</v>
      </c>
      <c r="BH56" s="626">
        <v>0</v>
      </c>
      <c r="BI56" s="626">
        <v>1.6630924333890178</v>
      </c>
      <c r="BJ56" s="626">
        <v>98.610128242252273</v>
      </c>
      <c r="BK56" s="626">
        <v>4.6527921034337796</v>
      </c>
      <c r="BL56" s="626">
        <v>0</v>
      </c>
      <c r="BM56" s="626">
        <v>0</v>
      </c>
      <c r="BN56" s="626">
        <v>20.64819327679853</v>
      </c>
      <c r="BO56" s="626">
        <v>2.7254584095042675</v>
      </c>
      <c r="BP56" s="626">
        <v>18.218974531704387</v>
      </c>
      <c r="BQ56" s="626">
        <v>34.112648640679289</v>
      </c>
      <c r="BR56" s="626">
        <v>0</v>
      </c>
      <c r="BS56" s="626">
        <v>0</v>
      </c>
      <c r="BT56" s="626">
        <v>0</v>
      </c>
      <c r="BU56" s="626">
        <v>0</v>
      </c>
      <c r="BV56" s="626">
        <v>0</v>
      </c>
      <c r="BW56" s="626">
        <v>0</v>
      </c>
      <c r="BX56" s="626">
        <v>0</v>
      </c>
      <c r="BY56" s="626">
        <v>0</v>
      </c>
      <c r="BZ56" s="626">
        <v>0</v>
      </c>
      <c r="CA56" s="626">
        <v>0.8379445880011458</v>
      </c>
      <c r="CB56" s="626">
        <v>0</v>
      </c>
      <c r="CC56" s="626">
        <v>0</v>
      </c>
      <c r="CD56" s="626">
        <v>0</v>
      </c>
      <c r="CE56" s="626">
        <v>0</v>
      </c>
      <c r="CF56" s="626">
        <v>0</v>
      </c>
      <c r="CG56" s="626">
        <v>0</v>
      </c>
      <c r="CH56" s="626">
        <v>0</v>
      </c>
      <c r="CI56" s="626">
        <v>0</v>
      </c>
      <c r="CJ56" s="626">
        <v>0</v>
      </c>
      <c r="CK56" s="626">
        <v>0</v>
      </c>
      <c r="CL56" s="626">
        <v>0.16602457901702755</v>
      </c>
      <c r="CM56" s="626">
        <v>0</v>
      </c>
      <c r="CN56" s="626">
        <v>0</v>
      </c>
      <c r="CO56" s="626">
        <v>180.48296372771881</v>
      </c>
      <c r="CP56" s="626">
        <v>0</v>
      </c>
      <c r="CQ56" s="626">
        <v>0</v>
      </c>
      <c r="CR56" s="626">
        <v>22.596124140692996</v>
      </c>
      <c r="CS56" s="626">
        <v>0</v>
      </c>
      <c r="CT56" s="626">
        <v>0</v>
      </c>
      <c r="CU56" s="626">
        <v>0</v>
      </c>
      <c r="CV56" s="626">
        <v>0</v>
      </c>
      <c r="CW56" s="626">
        <v>0</v>
      </c>
      <c r="CX56" s="626">
        <v>0</v>
      </c>
      <c r="CY56" s="626">
        <v>134.42447062572066</v>
      </c>
      <c r="CZ56" s="626">
        <v>11.926813707772233</v>
      </c>
      <c r="DA56" s="626">
        <v>0</v>
      </c>
      <c r="DB56" s="626">
        <v>0</v>
      </c>
      <c r="DC56" s="626">
        <v>0</v>
      </c>
      <c r="DD56" s="626">
        <v>0</v>
      </c>
      <c r="DE56" s="626">
        <v>0</v>
      </c>
      <c r="DF56" s="626">
        <v>0</v>
      </c>
      <c r="DG56" s="642">
        <v>0</v>
      </c>
      <c r="DH56" s="662">
        <v>2536.6406161517439</v>
      </c>
      <c r="DI56" s="648">
        <v>764.41889921743109</v>
      </c>
      <c r="DJ56" s="626">
        <v>0.43260632344711808</v>
      </c>
      <c r="DK56" s="626">
        <v>0</v>
      </c>
      <c r="DL56" s="626">
        <v>0</v>
      </c>
      <c r="DM56" s="626">
        <v>430.0930300450699</v>
      </c>
      <c r="DN56" s="626">
        <v>2384.0675053147761</v>
      </c>
      <c r="DO56" s="626">
        <v>4.5729611831804506</v>
      </c>
      <c r="DP56" s="642">
        <v>0</v>
      </c>
      <c r="DQ56" s="664">
        <v>3583.5850020839043</v>
      </c>
      <c r="DR56" s="662">
        <v>6120.2256182356487</v>
      </c>
      <c r="DS56" s="648">
        <v>863.65449402057993</v>
      </c>
      <c r="DT56" s="626">
        <v>20773.904039883535</v>
      </c>
      <c r="DU56" s="642">
        <v>21637.558533904114</v>
      </c>
      <c r="DV56" s="669">
        <v>-3020.2555625123987</v>
      </c>
      <c r="DW56" s="626">
        <v>-2600.5706015355136</v>
      </c>
      <c r="DX56" s="627">
        <v>-5620.8261640479122</v>
      </c>
      <c r="DY56" s="653">
        <v>22136.957988091854</v>
      </c>
      <c r="DZ56" s="352"/>
    </row>
    <row r="57" spans="1:130" s="357" customFormat="1" ht="9.9499999999999993" customHeight="1">
      <c r="A57" s="356"/>
      <c r="B57" s="624" t="s">
        <v>780</v>
      </c>
      <c r="C57" s="625" t="s">
        <v>779</v>
      </c>
      <c r="D57" s="626">
        <v>0.28845804040888801</v>
      </c>
      <c r="E57" s="626">
        <v>0.49663202477457374</v>
      </c>
      <c r="F57" s="626">
        <v>0</v>
      </c>
      <c r="G57" s="626">
        <v>0</v>
      </c>
      <c r="H57" s="626">
        <v>3.7217216803520485</v>
      </c>
      <c r="I57" s="626">
        <v>0</v>
      </c>
      <c r="J57" s="626">
        <v>0</v>
      </c>
      <c r="K57" s="626">
        <v>0</v>
      </c>
      <c r="L57" s="626">
        <v>0</v>
      </c>
      <c r="M57" s="626">
        <v>0</v>
      </c>
      <c r="N57" s="626">
        <v>0</v>
      </c>
      <c r="O57" s="626">
        <v>0</v>
      </c>
      <c r="P57" s="626">
        <v>0</v>
      </c>
      <c r="Q57" s="626">
        <v>0</v>
      </c>
      <c r="R57" s="626">
        <v>9.9333888268208828</v>
      </c>
      <c r="S57" s="626">
        <v>0</v>
      </c>
      <c r="T57" s="626">
        <v>0</v>
      </c>
      <c r="U57" s="626">
        <v>0.51454713917089878</v>
      </c>
      <c r="V57" s="626">
        <v>0</v>
      </c>
      <c r="W57" s="626">
        <v>0</v>
      </c>
      <c r="X57" s="626">
        <v>0</v>
      </c>
      <c r="Y57" s="626">
        <v>0</v>
      </c>
      <c r="Z57" s="626">
        <v>0</v>
      </c>
      <c r="AA57" s="626">
        <v>0</v>
      </c>
      <c r="AB57" s="626">
        <v>2.5802273750124123E-2</v>
      </c>
      <c r="AC57" s="626">
        <v>6.9720877494745589E-3</v>
      </c>
      <c r="AD57" s="626">
        <v>0</v>
      </c>
      <c r="AE57" s="626">
        <v>0</v>
      </c>
      <c r="AF57" s="626">
        <v>2.405703992710309</v>
      </c>
      <c r="AG57" s="626">
        <v>0</v>
      </c>
      <c r="AH57" s="626">
        <v>0</v>
      </c>
      <c r="AI57" s="626">
        <v>0</v>
      </c>
      <c r="AJ57" s="626">
        <v>0</v>
      </c>
      <c r="AK57" s="626">
        <v>0</v>
      </c>
      <c r="AL57" s="626">
        <v>1.0357936417441436</v>
      </c>
      <c r="AM57" s="626">
        <v>0</v>
      </c>
      <c r="AN57" s="626">
        <v>0</v>
      </c>
      <c r="AO57" s="626">
        <v>0</v>
      </c>
      <c r="AP57" s="626">
        <v>0</v>
      </c>
      <c r="AQ57" s="626">
        <v>0</v>
      </c>
      <c r="AR57" s="626">
        <v>0</v>
      </c>
      <c r="AS57" s="626">
        <v>0.48358060000161768</v>
      </c>
      <c r="AT57" s="626">
        <v>0</v>
      </c>
      <c r="AU57" s="626">
        <v>21.178854638833023</v>
      </c>
      <c r="AV57" s="626">
        <v>22.767813469527049</v>
      </c>
      <c r="AW57" s="626">
        <v>123.4292837508862</v>
      </c>
      <c r="AX57" s="626">
        <v>71.015586308228862</v>
      </c>
      <c r="AY57" s="626">
        <v>471.81380412183745</v>
      </c>
      <c r="AZ57" s="626">
        <v>655.95430785800386</v>
      </c>
      <c r="BA57" s="626">
        <v>363.69276448425092</v>
      </c>
      <c r="BB57" s="626">
        <v>68.67297042408417</v>
      </c>
      <c r="BC57" s="626">
        <v>51.231636029452844</v>
      </c>
      <c r="BD57" s="626">
        <v>1239.9893368448631</v>
      </c>
      <c r="BE57" s="626">
        <v>111.65070691441765</v>
      </c>
      <c r="BF57" s="626">
        <v>46.297134297693646</v>
      </c>
      <c r="BG57" s="626">
        <v>0</v>
      </c>
      <c r="BH57" s="626">
        <v>67.376203774235407</v>
      </c>
      <c r="BI57" s="626">
        <v>2242.4029643528588</v>
      </c>
      <c r="BJ57" s="626">
        <v>38.539766278085494</v>
      </c>
      <c r="BK57" s="626">
        <v>80.205273402048974</v>
      </c>
      <c r="BL57" s="626">
        <v>126.60522033419085</v>
      </c>
      <c r="BM57" s="626">
        <v>0</v>
      </c>
      <c r="BN57" s="626">
        <v>716.22116881339548</v>
      </c>
      <c r="BO57" s="626">
        <v>232.08326610163263</v>
      </c>
      <c r="BP57" s="626">
        <v>57.665561591174431</v>
      </c>
      <c r="BQ57" s="626">
        <v>94.575786351104838</v>
      </c>
      <c r="BR57" s="626">
        <v>0.21972469920881124</v>
      </c>
      <c r="BS57" s="626">
        <v>0</v>
      </c>
      <c r="BT57" s="626">
        <v>5.864860483964339</v>
      </c>
      <c r="BU57" s="626">
        <v>0</v>
      </c>
      <c r="BV57" s="626">
        <v>111.43596199414887</v>
      </c>
      <c r="BW57" s="626">
        <v>0.62917979990712136</v>
      </c>
      <c r="BX57" s="626">
        <v>3.3271824959070191</v>
      </c>
      <c r="BY57" s="626">
        <v>1.1664823747628166</v>
      </c>
      <c r="BZ57" s="626">
        <v>0</v>
      </c>
      <c r="CA57" s="626">
        <v>15.083002584020623</v>
      </c>
      <c r="CB57" s="626">
        <v>1.4497697190696004</v>
      </c>
      <c r="CC57" s="626">
        <v>9.8821928600697024</v>
      </c>
      <c r="CD57" s="626">
        <v>2.0143843375590491E-2</v>
      </c>
      <c r="CE57" s="626">
        <v>0</v>
      </c>
      <c r="CF57" s="626">
        <v>7.0972361987151067E-2</v>
      </c>
      <c r="CG57" s="626">
        <v>0.17391936866225896</v>
      </c>
      <c r="CH57" s="626">
        <v>55.461619649050348</v>
      </c>
      <c r="CI57" s="626">
        <v>0</v>
      </c>
      <c r="CJ57" s="626">
        <v>0</v>
      </c>
      <c r="CK57" s="626">
        <v>0</v>
      </c>
      <c r="CL57" s="626">
        <v>0.66409831606811021</v>
      </c>
      <c r="CM57" s="626">
        <v>0</v>
      </c>
      <c r="CN57" s="626">
        <v>1.4020812064033852</v>
      </c>
      <c r="CO57" s="626">
        <v>76.282559832630625</v>
      </c>
      <c r="CP57" s="626">
        <v>110.43957952939971</v>
      </c>
      <c r="CQ57" s="626">
        <v>7.1450403333255892</v>
      </c>
      <c r="CR57" s="626">
        <v>12.325158622196177</v>
      </c>
      <c r="CS57" s="626">
        <v>2.9808493684413326</v>
      </c>
      <c r="CT57" s="626">
        <v>0.61617317766214663</v>
      </c>
      <c r="CU57" s="626">
        <v>0.51106948692108622</v>
      </c>
      <c r="CV57" s="626">
        <v>0</v>
      </c>
      <c r="CW57" s="626">
        <v>0.97282820131941383</v>
      </c>
      <c r="CX57" s="626">
        <v>0</v>
      </c>
      <c r="CY57" s="626">
        <v>365.94402650915606</v>
      </c>
      <c r="CZ57" s="626">
        <v>17.890220561658353</v>
      </c>
      <c r="DA57" s="626">
        <v>3.3582205563474989</v>
      </c>
      <c r="DB57" s="626">
        <v>7.2560004021446902</v>
      </c>
      <c r="DC57" s="626">
        <v>0.97655887626096061</v>
      </c>
      <c r="DD57" s="626">
        <v>28.019610383223799</v>
      </c>
      <c r="DE57" s="626">
        <v>4.186528921166599</v>
      </c>
      <c r="DF57" s="626">
        <v>0</v>
      </c>
      <c r="DG57" s="642">
        <v>43.674380790178056</v>
      </c>
      <c r="DH57" s="662">
        <v>7811.712007756928</v>
      </c>
      <c r="DI57" s="648">
        <v>258.92497123867622</v>
      </c>
      <c r="DJ57" s="626">
        <v>4192.8204868494686</v>
      </c>
      <c r="DK57" s="626">
        <v>0</v>
      </c>
      <c r="DL57" s="626">
        <v>0</v>
      </c>
      <c r="DM57" s="626">
        <v>302.04391373714009</v>
      </c>
      <c r="DN57" s="626">
        <v>1599.1006691465402</v>
      </c>
      <c r="DO57" s="626">
        <v>1183.4823542071006</v>
      </c>
      <c r="DP57" s="642">
        <v>0</v>
      </c>
      <c r="DQ57" s="664">
        <v>7536.3723951789261</v>
      </c>
      <c r="DR57" s="662">
        <v>15348.084402935854</v>
      </c>
      <c r="DS57" s="648">
        <v>982.52319046341745</v>
      </c>
      <c r="DT57" s="626">
        <v>12942.252981008834</v>
      </c>
      <c r="DU57" s="642">
        <v>13924.776171472251</v>
      </c>
      <c r="DV57" s="669">
        <v>-4371.7903694516071</v>
      </c>
      <c r="DW57" s="626">
        <v>-9117.9581033520481</v>
      </c>
      <c r="DX57" s="627">
        <v>-13489.748472803654</v>
      </c>
      <c r="DY57" s="653">
        <v>15783.112101604453</v>
      </c>
      <c r="DZ57" s="352"/>
    </row>
    <row r="58" spans="1:130" s="357" customFormat="1" ht="9.9499999999999993" customHeight="1">
      <c r="A58" s="356"/>
      <c r="B58" s="624" t="s">
        <v>771</v>
      </c>
      <c r="C58" s="625" t="s">
        <v>770</v>
      </c>
      <c r="D58" s="626">
        <v>0</v>
      </c>
      <c r="E58" s="626">
        <v>0</v>
      </c>
      <c r="F58" s="626">
        <v>4.9960835729954203E-3</v>
      </c>
      <c r="G58" s="626">
        <v>0.3272210079911827</v>
      </c>
      <c r="H58" s="626">
        <v>0.21471471232800279</v>
      </c>
      <c r="I58" s="626">
        <v>0</v>
      </c>
      <c r="J58" s="626">
        <v>0</v>
      </c>
      <c r="K58" s="626">
        <v>1.2462694983210663</v>
      </c>
      <c r="L58" s="626">
        <v>5.8116908311355332E-2</v>
      </c>
      <c r="M58" s="626">
        <v>0</v>
      </c>
      <c r="N58" s="626">
        <v>0</v>
      </c>
      <c r="O58" s="626">
        <v>0</v>
      </c>
      <c r="P58" s="626">
        <v>0</v>
      </c>
      <c r="Q58" s="626">
        <v>0.22405391527129195</v>
      </c>
      <c r="R58" s="626">
        <v>0.17126532460036006</v>
      </c>
      <c r="S58" s="626">
        <v>1.0440859079311599E-3</v>
      </c>
      <c r="T58" s="626">
        <v>2.6585499010918178E-2</v>
      </c>
      <c r="U58" s="626">
        <v>0</v>
      </c>
      <c r="V58" s="626">
        <v>0</v>
      </c>
      <c r="W58" s="626">
        <v>0</v>
      </c>
      <c r="X58" s="626">
        <v>0</v>
      </c>
      <c r="Y58" s="626">
        <v>0</v>
      </c>
      <c r="Z58" s="626">
        <v>0</v>
      </c>
      <c r="AA58" s="626">
        <v>0</v>
      </c>
      <c r="AB58" s="626">
        <v>0.56765002250273078</v>
      </c>
      <c r="AC58" s="626">
        <v>8.715109686843199E-3</v>
      </c>
      <c r="AD58" s="626">
        <v>0</v>
      </c>
      <c r="AE58" s="626">
        <v>0</v>
      </c>
      <c r="AF58" s="626">
        <v>0.18505415328540836</v>
      </c>
      <c r="AG58" s="626">
        <v>0.4745011502274909</v>
      </c>
      <c r="AH58" s="626">
        <v>0</v>
      </c>
      <c r="AI58" s="626">
        <v>0</v>
      </c>
      <c r="AJ58" s="626">
        <v>0.13595406333167814</v>
      </c>
      <c r="AK58" s="626">
        <v>0</v>
      </c>
      <c r="AL58" s="626">
        <v>0.14797052024916338</v>
      </c>
      <c r="AM58" s="626">
        <v>0</v>
      </c>
      <c r="AN58" s="626">
        <v>0</v>
      </c>
      <c r="AO58" s="626">
        <v>0</v>
      </c>
      <c r="AP58" s="626">
        <v>0</v>
      </c>
      <c r="AQ58" s="626">
        <v>0</v>
      </c>
      <c r="AR58" s="626">
        <v>0</v>
      </c>
      <c r="AS58" s="626">
        <v>8.0596766666936284E-2</v>
      </c>
      <c r="AT58" s="626">
        <v>0.95710692891225901</v>
      </c>
      <c r="AU58" s="626">
        <v>1.1552102530272559</v>
      </c>
      <c r="AV58" s="626">
        <v>7.5226986025045495</v>
      </c>
      <c r="AW58" s="626">
        <v>26.176179371317971</v>
      </c>
      <c r="AX58" s="626">
        <v>0.73974569071071716</v>
      </c>
      <c r="AY58" s="626">
        <v>1.5318630003955762</v>
      </c>
      <c r="AZ58" s="626">
        <v>2.3881831596771983</v>
      </c>
      <c r="BA58" s="626">
        <v>1.8470084992274978</v>
      </c>
      <c r="BB58" s="626">
        <v>9.3610919334902093E-2</v>
      </c>
      <c r="BC58" s="626">
        <v>0.87326652322930987</v>
      </c>
      <c r="BD58" s="626">
        <v>0.72915132186626253</v>
      </c>
      <c r="BE58" s="626">
        <v>0.40649529216414193</v>
      </c>
      <c r="BF58" s="626">
        <v>3.4113677903563735</v>
      </c>
      <c r="BG58" s="626">
        <v>0</v>
      </c>
      <c r="BH58" s="626">
        <v>39.250841447395899</v>
      </c>
      <c r="BI58" s="626">
        <v>12.196011178186128</v>
      </c>
      <c r="BJ58" s="626">
        <v>160.40293786130556</v>
      </c>
      <c r="BK58" s="626">
        <v>26.476602683825554</v>
      </c>
      <c r="BL58" s="626">
        <v>3.3739969886015326</v>
      </c>
      <c r="BM58" s="626">
        <v>0.7993374116902876</v>
      </c>
      <c r="BN58" s="626">
        <v>212.94752864253834</v>
      </c>
      <c r="BO58" s="626">
        <v>31.866898326511439</v>
      </c>
      <c r="BP58" s="626">
        <v>125.69420961322658</v>
      </c>
      <c r="BQ58" s="626">
        <v>150.74930956180427</v>
      </c>
      <c r="BR58" s="626">
        <v>0.76903644723083919</v>
      </c>
      <c r="BS58" s="626">
        <v>0</v>
      </c>
      <c r="BT58" s="626">
        <v>0.27927907066496854</v>
      </c>
      <c r="BU58" s="626">
        <v>0.47007693174930992</v>
      </c>
      <c r="BV58" s="626">
        <v>159.74191799619965</v>
      </c>
      <c r="BW58" s="626">
        <v>32.717349595170312</v>
      </c>
      <c r="BX58" s="626">
        <v>17.883605915500226</v>
      </c>
      <c r="BY58" s="626">
        <v>7.2321907235294622</v>
      </c>
      <c r="BZ58" s="626">
        <v>0</v>
      </c>
      <c r="CA58" s="626">
        <v>4.4690378026727773</v>
      </c>
      <c r="CB58" s="626">
        <v>16.211061404141894</v>
      </c>
      <c r="CC58" s="626">
        <v>0</v>
      </c>
      <c r="CD58" s="626">
        <v>1.6115074700472395E-2</v>
      </c>
      <c r="CE58" s="626">
        <v>0</v>
      </c>
      <c r="CF58" s="626">
        <v>0.14194472397430213</v>
      </c>
      <c r="CG58" s="626">
        <v>0.17391936866225896</v>
      </c>
      <c r="CH58" s="626">
        <v>7.9800891581367415</v>
      </c>
      <c r="CI58" s="626">
        <v>0</v>
      </c>
      <c r="CJ58" s="626">
        <v>0.29879922859397307</v>
      </c>
      <c r="CK58" s="626">
        <v>0</v>
      </c>
      <c r="CL58" s="626">
        <v>9.7954501620046255</v>
      </c>
      <c r="CM58" s="626">
        <v>0</v>
      </c>
      <c r="CN58" s="626">
        <v>1.0014865760024183</v>
      </c>
      <c r="CO58" s="626">
        <v>330.68882896516675</v>
      </c>
      <c r="CP58" s="626">
        <v>5.9697070015891738</v>
      </c>
      <c r="CQ58" s="626">
        <v>11.668519105502941</v>
      </c>
      <c r="CR58" s="626">
        <v>9.6840532031541411</v>
      </c>
      <c r="CS58" s="626">
        <v>0</v>
      </c>
      <c r="CT58" s="626">
        <v>8.626424487270052</v>
      </c>
      <c r="CU58" s="626">
        <v>0.25553474346054311</v>
      </c>
      <c r="CV58" s="626">
        <v>1.6198578254282718</v>
      </c>
      <c r="CW58" s="626">
        <v>4.3777269059373625</v>
      </c>
      <c r="CX58" s="626">
        <v>4.1621730521646851</v>
      </c>
      <c r="CY58" s="626">
        <v>66.341861042621844</v>
      </c>
      <c r="CZ58" s="626">
        <v>115.04405722288634</v>
      </c>
      <c r="DA58" s="626">
        <v>0.4579391667746589</v>
      </c>
      <c r="DB58" s="626">
        <v>28.797251596011737</v>
      </c>
      <c r="DC58" s="626">
        <v>0.4882794381304803</v>
      </c>
      <c r="DD58" s="626">
        <v>15.232137188195486</v>
      </c>
      <c r="DE58" s="626">
        <v>1.7238648498921292</v>
      </c>
      <c r="DF58" s="626">
        <v>0</v>
      </c>
      <c r="DG58" s="642">
        <v>0</v>
      </c>
      <c r="DH58" s="662">
        <v>1679.7838458621957</v>
      </c>
      <c r="DI58" s="648">
        <v>145.66081302548417</v>
      </c>
      <c r="DJ58" s="626">
        <v>17559.923275041972</v>
      </c>
      <c r="DK58" s="626">
        <v>0</v>
      </c>
      <c r="DL58" s="626">
        <v>0</v>
      </c>
      <c r="DM58" s="626">
        <v>1925.5731321053972</v>
      </c>
      <c r="DN58" s="626">
        <v>4904.3368581187733</v>
      </c>
      <c r="DO58" s="626">
        <v>-86.581398401549862</v>
      </c>
      <c r="DP58" s="642">
        <v>0</v>
      </c>
      <c r="DQ58" s="664">
        <v>24448.912679890072</v>
      </c>
      <c r="DR58" s="662">
        <v>26128.696525752268</v>
      </c>
      <c r="DS58" s="648">
        <v>1346.3853475989019</v>
      </c>
      <c r="DT58" s="626">
        <v>8062.0277806336144</v>
      </c>
      <c r="DU58" s="642">
        <v>9408.4131282325161</v>
      </c>
      <c r="DV58" s="669">
        <v>-3967.184289250345</v>
      </c>
      <c r="DW58" s="626">
        <v>-22040.930475037985</v>
      </c>
      <c r="DX58" s="627">
        <v>-26008.11476428833</v>
      </c>
      <c r="DY58" s="653">
        <v>9528.9948896964561</v>
      </c>
      <c r="DZ58" s="352"/>
    </row>
    <row r="59" spans="1:130" s="357" customFormat="1" ht="9.9499999999999993" customHeight="1">
      <c r="A59" s="356"/>
      <c r="B59" s="624" t="s">
        <v>756</v>
      </c>
      <c r="C59" s="625" t="s">
        <v>755</v>
      </c>
      <c r="D59" s="626">
        <v>0</v>
      </c>
      <c r="E59" s="626">
        <v>0</v>
      </c>
      <c r="F59" s="626">
        <v>0</v>
      </c>
      <c r="G59" s="626">
        <v>0</v>
      </c>
      <c r="H59" s="626">
        <v>0</v>
      </c>
      <c r="I59" s="626">
        <v>0</v>
      </c>
      <c r="J59" s="626">
        <v>0</v>
      </c>
      <c r="K59" s="626">
        <v>0</v>
      </c>
      <c r="L59" s="626">
        <v>0</v>
      </c>
      <c r="M59" s="626">
        <v>0</v>
      </c>
      <c r="N59" s="626">
        <v>0</v>
      </c>
      <c r="O59" s="626">
        <v>0</v>
      </c>
      <c r="P59" s="626">
        <v>0</v>
      </c>
      <c r="Q59" s="626">
        <v>0</v>
      </c>
      <c r="R59" s="626">
        <v>0</v>
      </c>
      <c r="S59" s="626">
        <v>0</v>
      </c>
      <c r="T59" s="626">
        <v>0</v>
      </c>
      <c r="U59" s="626">
        <v>0</v>
      </c>
      <c r="V59" s="626">
        <v>0</v>
      </c>
      <c r="W59" s="626">
        <v>0</v>
      </c>
      <c r="X59" s="626">
        <v>0</v>
      </c>
      <c r="Y59" s="626">
        <v>0</v>
      </c>
      <c r="Z59" s="626">
        <v>0</v>
      </c>
      <c r="AA59" s="626">
        <v>0</v>
      </c>
      <c r="AB59" s="626">
        <v>0</v>
      </c>
      <c r="AC59" s="626">
        <v>0</v>
      </c>
      <c r="AD59" s="626">
        <v>0</v>
      </c>
      <c r="AE59" s="626">
        <v>0</v>
      </c>
      <c r="AF59" s="626">
        <v>0</v>
      </c>
      <c r="AG59" s="626">
        <v>0</v>
      </c>
      <c r="AH59" s="626">
        <v>0</v>
      </c>
      <c r="AI59" s="626">
        <v>0</v>
      </c>
      <c r="AJ59" s="626">
        <v>0</v>
      </c>
      <c r="AK59" s="626">
        <v>0</v>
      </c>
      <c r="AL59" s="626">
        <v>0</v>
      </c>
      <c r="AM59" s="626">
        <v>0</v>
      </c>
      <c r="AN59" s="626">
        <v>0</v>
      </c>
      <c r="AO59" s="626">
        <v>0</v>
      </c>
      <c r="AP59" s="626">
        <v>0</v>
      </c>
      <c r="AQ59" s="626">
        <v>0</v>
      </c>
      <c r="AR59" s="626">
        <v>0</v>
      </c>
      <c r="AS59" s="626">
        <v>0</v>
      </c>
      <c r="AT59" s="626">
        <v>0</v>
      </c>
      <c r="AU59" s="626">
        <v>0</v>
      </c>
      <c r="AV59" s="626">
        <v>0</v>
      </c>
      <c r="AW59" s="626">
        <v>21.781638308979918</v>
      </c>
      <c r="AX59" s="626">
        <v>0</v>
      </c>
      <c r="AY59" s="626">
        <v>0</v>
      </c>
      <c r="AZ59" s="626">
        <v>0</v>
      </c>
      <c r="BA59" s="626">
        <v>0</v>
      </c>
      <c r="BB59" s="626">
        <v>0</v>
      </c>
      <c r="BC59" s="626">
        <v>0</v>
      </c>
      <c r="BD59" s="626">
        <v>0</v>
      </c>
      <c r="BE59" s="626">
        <v>0</v>
      </c>
      <c r="BF59" s="626">
        <v>1048.5082572788197</v>
      </c>
      <c r="BG59" s="626">
        <v>0</v>
      </c>
      <c r="BH59" s="626">
        <v>0</v>
      </c>
      <c r="BI59" s="626">
        <v>0</v>
      </c>
      <c r="BJ59" s="626">
        <v>0</v>
      </c>
      <c r="BK59" s="626">
        <v>0</v>
      </c>
      <c r="BL59" s="626">
        <v>0</v>
      </c>
      <c r="BM59" s="626">
        <v>0</v>
      </c>
      <c r="BN59" s="626">
        <v>0</v>
      </c>
      <c r="BO59" s="626">
        <v>0</v>
      </c>
      <c r="BP59" s="626">
        <v>0</v>
      </c>
      <c r="BQ59" s="626">
        <v>0</v>
      </c>
      <c r="BR59" s="626">
        <v>0</v>
      </c>
      <c r="BS59" s="626">
        <v>0</v>
      </c>
      <c r="BT59" s="626">
        <v>0</v>
      </c>
      <c r="BU59" s="626">
        <v>0</v>
      </c>
      <c r="BV59" s="626">
        <v>0</v>
      </c>
      <c r="BW59" s="626">
        <v>0</v>
      </c>
      <c r="BX59" s="626">
        <v>0</v>
      </c>
      <c r="BY59" s="626">
        <v>0</v>
      </c>
      <c r="BZ59" s="626">
        <v>0</v>
      </c>
      <c r="CA59" s="626">
        <v>0</v>
      </c>
      <c r="CB59" s="626">
        <v>0</v>
      </c>
      <c r="CC59" s="626">
        <v>0</v>
      </c>
      <c r="CD59" s="626">
        <v>0</v>
      </c>
      <c r="CE59" s="626">
        <v>0</v>
      </c>
      <c r="CF59" s="626">
        <v>0</v>
      </c>
      <c r="CG59" s="626">
        <v>0</v>
      </c>
      <c r="CH59" s="626">
        <v>0</v>
      </c>
      <c r="CI59" s="626">
        <v>0</v>
      </c>
      <c r="CJ59" s="626">
        <v>3.8843899717216503</v>
      </c>
      <c r="CK59" s="626">
        <v>0</v>
      </c>
      <c r="CL59" s="626">
        <v>0</v>
      </c>
      <c r="CM59" s="626">
        <v>0</v>
      </c>
      <c r="CN59" s="626">
        <v>0</v>
      </c>
      <c r="CO59" s="626">
        <v>0</v>
      </c>
      <c r="CP59" s="626">
        <v>0</v>
      </c>
      <c r="CQ59" s="626">
        <v>0</v>
      </c>
      <c r="CR59" s="626">
        <v>0</v>
      </c>
      <c r="CS59" s="626">
        <v>0</v>
      </c>
      <c r="CT59" s="626">
        <v>0</v>
      </c>
      <c r="CU59" s="626">
        <v>0</v>
      </c>
      <c r="CV59" s="626">
        <v>0</v>
      </c>
      <c r="CW59" s="626">
        <v>125.25163091987454</v>
      </c>
      <c r="CX59" s="626">
        <v>0</v>
      </c>
      <c r="CY59" s="626">
        <v>88.197926050832535</v>
      </c>
      <c r="CZ59" s="626">
        <v>0</v>
      </c>
      <c r="DA59" s="626">
        <v>0</v>
      </c>
      <c r="DB59" s="626">
        <v>0</v>
      </c>
      <c r="DC59" s="626">
        <v>0</v>
      </c>
      <c r="DD59" s="626">
        <v>0</v>
      </c>
      <c r="DE59" s="626">
        <v>0</v>
      </c>
      <c r="DF59" s="626">
        <v>0</v>
      </c>
      <c r="DG59" s="642">
        <v>0</v>
      </c>
      <c r="DH59" s="662">
        <v>1287.6238425302283</v>
      </c>
      <c r="DI59" s="648">
        <v>774.44147491843148</v>
      </c>
      <c r="DJ59" s="626">
        <v>3651.1973698936768</v>
      </c>
      <c r="DK59" s="626">
        <v>0</v>
      </c>
      <c r="DL59" s="626">
        <v>0</v>
      </c>
      <c r="DM59" s="626">
        <v>1429.958566827223</v>
      </c>
      <c r="DN59" s="626">
        <v>5958.7639308717753</v>
      </c>
      <c r="DO59" s="626">
        <v>70.880898339296991</v>
      </c>
      <c r="DP59" s="642">
        <v>0</v>
      </c>
      <c r="DQ59" s="664">
        <v>11885.242240850404</v>
      </c>
      <c r="DR59" s="662">
        <v>13172.866083380633</v>
      </c>
      <c r="DS59" s="648">
        <v>8457.6622492082934</v>
      </c>
      <c r="DT59" s="626">
        <v>13405.113254575481</v>
      </c>
      <c r="DU59" s="642">
        <v>21862.775503783774</v>
      </c>
      <c r="DV59" s="669">
        <v>-8615.2771106410983</v>
      </c>
      <c r="DW59" s="626">
        <v>-4557.5889727395352</v>
      </c>
      <c r="DX59" s="627">
        <v>-13172.866083380633</v>
      </c>
      <c r="DY59" s="653">
        <v>21862.775503783771</v>
      </c>
      <c r="DZ59" s="352"/>
    </row>
    <row r="60" spans="1:130" s="357" customFormat="1" ht="9.9499999999999993" customHeight="1">
      <c r="A60" s="356"/>
      <c r="B60" s="624" t="s">
        <v>749</v>
      </c>
      <c r="C60" s="625" t="s">
        <v>748</v>
      </c>
      <c r="D60" s="626">
        <v>0</v>
      </c>
      <c r="E60" s="626">
        <v>0</v>
      </c>
      <c r="F60" s="626">
        <v>0</v>
      </c>
      <c r="G60" s="626">
        <v>0</v>
      </c>
      <c r="H60" s="626">
        <v>0</v>
      </c>
      <c r="I60" s="626">
        <v>0</v>
      </c>
      <c r="J60" s="626">
        <v>0</v>
      </c>
      <c r="K60" s="626">
        <v>0</v>
      </c>
      <c r="L60" s="626">
        <v>0</v>
      </c>
      <c r="M60" s="626">
        <v>0</v>
      </c>
      <c r="N60" s="626">
        <v>0</v>
      </c>
      <c r="O60" s="626">
        <v>0</v>
      </c>
      <c r="P60" s="626">
        <v>0</v>
      </c>
      <c r="Q60" s="626">
        <v>0</v>
      </c>
      <c r="R60" s="626">
        <v>0</v>
      </c>
      <c r="S60" s="626">
        <v>0</v>
      </c>
      <c r="T60" s="626">
        <v>0</v>
      </c>
      <c r="U60" s="626">
        <v>0</v>
      </c>
      <c r="V60" s="626">
        <v>0</v>
      </c>
      <c r="W60" s="626">
        <v>0</v>
      </c>
      <c r="X60" s="626">
        <v>0</v>
      </c>
      <c r="Y60" s="626">
        <v>0</v>
      </c>
      <c r="Z60" s="626">
        <v>0</v>
      </c>
      <c r="AA60" s="626">
        <v>0</v>
      </c>
      <c r="AB60" s="626">
        <v>0</v>
      </c>
      <c r="AC60" s="626">
        <v>0</v>
      </c>
      <c r="AD60" s="626">
        <v>0</v>
      </c>
      <c r="AE60" s="626">
        <v>0</v>
      </c>
      <c r="AF60" s="626">
        <v>0</v>
      </c>
      <c r="AG60" s="626">
        <v>0</v>
      </c>
      <c r="AH60" s="626">
        <v>0</v>
      </c>
      <c r="AI60" s="626">
        <v>0</v>
      </c>
      <c r="AJ60" s="626">
        <v>0</v>
      </c>
      <c r="AK60" s="626">
        <v>0</v>
      </c>
      <c r="AL60" s="626">
        <v>0</v>
      </c>
      <c r="AM60" s="626">
        <v>0</v>
      </c>
      <c r="AN60" s="626">
        <v>0</v>
      </c>
      <c r="AO60" s="626">
        <v>0</v>
      </c>
      <c r="AP60" s="626">
        <v>0</v>
      </c>
      <c r="AQ60" s="626">
        <v>0</v>
      </c>
      <c r="AR60" s="626">
        <v>0</v>
      </c>
      <c r="AS60" s="626">
        <v>0</v>
      </c>
      <c r="AT60" s="626">
        <v>0</v>
      </c>
      <c r="AU60" s="626">
        <v>0</v>
      </c>
      <c r="AV60" s="626">
        <v>0</v>
      </c>
      <c r="AW60" s="626">
        <v>0</v>
      </c>
      <c r="AX60" s="626">
        <v>0</v>
      </c>
      <c r="AY60" s="626">
        <v>0</v>
      </c>
      <c r="AZ60" s="626">
        <v>0</v>
      </c>
      <c r="BA60" s="626">
        <v>0</v>
      </c>
      <c r="BB60" s="626">
        <v>0</v>
      </c>
      <c r="BC60" s="626">
        <v>0</v>
      </c>
      <c r="BD60" s="626">
        <v>0</v>
      </c>
      <c r="BE60" s="626">
        <v>0</v>
      </c>
      <c r="BF60" s="626">
        <v>0</v>
      </c>
      <c r="BG60" s="626">
        <v>0</v>
      </c>
      <c r="BH60" s="626">
        <v>0</v>
      </c>
      <c r="BI60" s="626">
        <v>0</v>
      </c>
      <c r="BJ60" s="626">
        <v>0</v>
      </c>
      <c r="BK60" s="626">
        <v>0</v>
      </c>
      <c r="BL60" s="626">
        <v>0</v>
      </c>
      <c r="BM60" s="626">
        <v>0</v>
      </c>
      <c r="BN60" s="626">
        <v>0</v>
      </c>
      <c r="BO60" s="626">
        <v>0</v>
      </c>
      <c r="BP60" s="626">
        <v>0</v>
      </c>
      <c r="BQ60" s="626">
        <v>0</v>
      </c>
      <c r="BR60" s="626">
        <v>0</v>
      </c>
      <c r="BS60" s="626">
        <v>0</v>
      </c>
      <c r="BT60" s="626">
        <v>0</v>
      </c>
      <c r="BU60" s="626">
        <v>0</v>
      </c>
      <c r="BV60" s="626">
        <v>0</v>
      </c>
      <c r="BW60" s="626">
        <v>0</v>
      </c>
      <c r="BX60" s="626">
        <v>0</v>
      </c>
      <c r="BY60" s="626">
        <v>0</v>
      </c>
      <c r="BZ60" s="626">
        <v>0</v>
      </c>
      <c r="CA60" s="626">
        <v>0</v>
      </c>
      <c r="CB60" s="626">
        <v>0</v>
      </c>
      <c r="CC60" s="626">
        <v>0</v>
      </c>
      <c r="CD60" s="626">
        <v>0</v>
      </c>
      <c r="CE60" s="626">
        <v>0</v>
      </c>
      <c r="CF60" s="626">
        <v>0</v>
      </c>
      <c r="CG60" s="626">
        <v>0</v>
      </c>
      <c r="CH60" s="626">
        <v>0</v>
      </c>
      <c r="CI60" s="626">
        <v>0</v>
      </c>
      <c r="CJ60" s="626">
        <v>0</v>
      </c>
      <c r="CK60" s="626">
        <v>0</v>
      </c>
      <c r="CL60" s="626">
        <v>0</v>
      </c>
      <c r="CM60" s="626">
        <v>0</v>
      </c>
      <c r="CN60" s="626">
        <v>0</v>
      </c>
      <c r="CO60" s="626">
        <v>0</v>
      </c>
      <c r="CP60" s="626">
        <v>0</v>
      </c>
      <c r="CQ60" s="626">
        <v>0</v>
      </c>
      <c r="CR60" s="626">
        <v>0</v>
      </c>
      <c r="CS60" s="626">
        <v>0</v>
      </c>
      <c r="CT60" s="626">
        <v>0</v>
      </c>
      <c r="CU60" s="626">
        <v>0</v>
      </c>
      <c r="CV60" s="626">
        <v>0</v>
      </c>
      <c r="CW60" s="626">
        <v>0</v>
      </c>
      <c r="CX60" s="626">
        <v>0</v>
      </c>
      <c r="CY60" s="626">
        <v>0</v>
      </c>
      <c r="CZ60" s="626">
        <v>0</v>
      </c>
      <c r="DA60" s="626">
        <v>0</v>
      </c>
      <c r="DB60" s="626">
        <v>0</v>
      </c>
      <c r="DC60" s="626">
        <v>0</v>
      </c>
      <c r="DD60" s="626">
        <v>0</v>
      </c>
      <c r="DE60" s="626">
        <v>0</v>
      </c>
      <c r="DF60" s="626">
        <v>0</v>
      </c>
      <c r="DG60" s="642">
        <v>0</v>
      </c>
      <c r="DH60" s="662">
        <v>0</v>
      </c>
      <c r="DI60" s="648">
        <v>0</v>
      </c>
      <c r="DJ60" s="626">
        <v>33022.57109401231</v>
      </c>
      <c r="DK60" s="626">
        <v>0</v>
      </c>
      <c r="DL60" s="626">
        <v>0</v>
      </c>
      <c r="DM60" s="626">
        <v>337.2804511384229</v>
      </c>
      <c r="DN60" s="626">
        <v>5200.4220138099799</v>
      </c>
      <c r="DO60" s="626">
        <v>28.809655454036843</v>
      </c>
      <c r="DP60" s="642">
        <v>0</v>
      </c>
      <c r="DQ60" s="664">
        <v>38589.08321441475</v>
      </c>
      <c r="DR60" s="662">
        <v>38589.08321441475</v>
      </c>
      <c r="DS60" s="648">
        <v>0</v>
      </c>
      <c r="DT60" s="626">
        <v>0</v>
      </c>
      <c r="DU60" s="642">
        <v>0</v>
      </c>
      <c r="DV60" s="669">
        <v>-11037.007109395221</v>
      </c>
      <c r="DW60" s="626">
        <v>-27552.076105019529</v>
      </c>
      <c r="DX60" s="627">
        <v>-38589.08321441475</v>
      </c>
      <c r="DY60" s="653">
        <v>0</v>
      </c>
      <c r="DZ60" s="352"/>
    </row>
    <row r="61" spans="1:130" s="357" customFormat="1" ht="9.9499999999999993" customHeight="1">
      <c r="A61" s="356"/>
      <c r="B61" s="624" t="s">
        <v>744</v>
      </c>
      <c r="C61" s="625" t="s">
        <v>743</v>
      </c>
      <c r="D61" s="626">
        <v>0</v>
      </c>
      <c r="E61" s="626">
        <v>0</v>
      </c>
      <c r="F61" s="626">
        <v>0</v>
      </c>
      <c r="G61" s="626">
        <v>0</v>
      </c>
      <c r="H61" s="626">
        <v>0</v>
      </c>
      <c r="I61" s="626">
        <v>0</v>
      </c>
      <c r="J61" s="626">
        <v>0</v>
      </c>
      <c r="K61" s="626">
        <v>0</v>
      </c>
      <c r="L61" s="626">
        <v>0</v>
      </c>
      <c r="M61" s="626">
        <v>0</v>
      </c>
      <c r="N61" s="626">
        <v>0</v>
      </c>
      <c r="O61" s="626">
        <v>0</v>
      </c>
      <c r="P61" s="626">
        <v>0</v>
      </c>
      <c r="Q61" s="626">
        <v>0</v>
      </c>
      <c r="R61" s="626">
        <v>0</v>
      </c>
      <c r="S61" s="626">
        <v>0</v>
      </c>
      <c r="T61" s="626">
        <v>0</v>
      </c>
      <c r="U61" s="626">
        <v>0</v>
      </c>
      <c r="V61" s="626">
        <v>0</v>
      </c>
      <c r="W61" s="626">
        <v>0</v>
      </c>
      <c r="X61" s="626">
        <v>0</v>
      </c>
      <c r="Y61" s="626">
        <v>0</v>
      </c>
      <c r="Z61" s="626">
        <v>0</v>
      </c>
      <c r="AA61" s="626">
        <v>0</v>
      </c>
      <c r="AB61" s="626">
        <v>0</v>
      </c>
      <c r="AC61" s="626">
        <v>0</v>
      </c>
      <c r="AD61" s="626">
        <v>0</v>
      </c>
      <c r="AE61" s="626">
        <v>0</v>
      </c>
      <c r="AF61" s="626">
        <v>0</v>
      </c>
      <c r="AG61" s="626">
        <v>0</v>
      </c>
      <c r="AH61" s="626">
        <v>0</v>
      </c>
      <c r="AI61" s="626">
        <v>0</v>
      </c>
      <c r="AJ61" s="626">
        <v>0</v>
      </c>
      <c r="AK61" s="626">
        <v>0</v>
      </c>
      <c r="AL61" s="626">
        <v>0</v>
      </c>
      <c r="AM61" s="626">
        <v>0</v>
      </c>
      <c r="AN61" s="626">
        <v>0</v>
      </c>
      <c r="AO61" s="626">
        <v>0</v>
      </c>
      <c r="AP61" s="626">
        <v>0</v>
      </c>
      <c r="AQ61" s="626">
        <v>0</v>
      </c>
      <c r="AR61" s="626">
        <v>0</v>
      </c>
      <c r="AS61" s="626">
        <v>0</v>
      </c>
      <c r="AT61" s="626">
        <v>0</v>
      </c>
      <c r="AU61" s="626">
        <v>0</v>
      </c>
      <c r="AV61" s="626">
        <v>0</v>
      </c>
      <c r="AW61" s="626">
        <v>0</v>
      </c>
      <c r="AX61" s="626">
        <v>0</v>
      </c>
      <c r="AY61" s="626">
        <v>0</v>
      </c>
      <c r="AZ61" s="626">
        <v>0</v>
      </c>
      <c r="BA61" s="626">
        <v>0</v>
      </c>
      <c r="BB61" s="626">
        <v>0</v>
      </c>
      <c r="BC61" s="626">
        <v>0</v>
      </c>
      <c r="BD61" s="626">
        <v>0</v>
      </c>
      <c r="BE61" s="626">
        <v>0</v>
      </c>
      <c r="BF61" s="626">
        <v>0</v>
      </c>
      <c r="BG61" s="626">
        <v>0</v>
      </c>
      <c r="BH61" s="626">
        <v>193.47755964661994</v>
      </c>
      <c r="BI61" s="626">
        <v>0</v>
      </c>
      <c r="BJ61" s="626">
        <v>0</v>
      </c>
      <c r="BK61" s="626">
        <v>0</v>
      </c>
      <c r="BL61" s="626">
        <v>0</v>
      </c>
      <c r="BM61" s="626">
        <v>0</v>
      </c>
      <c r="BN61" s="626">
        <v>0</v>
      </c>
      <c r="BO61" s="626">
        <v>0</v>
      </c>
      <c r="BP61" s="626">
        <v>0</v>
      </c>
      <c r="BQ61" s="626">
        <v>0</v>
      </c>
      <c r="BR61" s="626">
        <v>0</v>
      </c>
      <c r="BS61" s="626">
        <v>0</v>
      </c>
      <c r="BT61" s="626">
        <v>0</v>
      </c>
      <c r="BU61" s="626">
        <v>0</v>
      </c>
      <c r="BV61" s="626">
        <v>0</v>
      </c>
      <c r="BW61" s="626">
        <v>0</v>
      </c>
      <c r="BX61" s="626">
        <v>0</v>
      </c>
      <c r="BY61" s="626">
        <v>0</v>
      </c>
      <c r="BZ61" s="626">
        <v>0</v>
      </c>
      <c r="CA61" s="626">
        <v>0</v>
      </c>
      <c r="CB61" s="626">
        <v>0</v>
      </c>
      <c r="CC61" s="626">
        <v>0</v>
      </c>
      <c r="CD61" s="626">
        <v>0</v>
      </c>
      <c r="CE61" s="626">
        <v>0</v>
      </c>
      <c r="CF61" s="626">
        <v>0</v>
      </c>
      <c r="CG61" s="626">
        <v>0</v>
      </c>
      <c r="CH61" s="626">
        <v>0</v>
      </c>
      <c r="CI61" s="626">
        <v>0</v>
      </c>
      <c r="CJ61" s="626">
        <v>0</v>
      </c>
      <c r="CK61" s="626">
        <v>0</v>
      </c>
      <c r="CL61" s="626">
        <v>0</v>
      </c>
      <c r="CM61" s="626">
        <v>0</v>
      </c>
      <c r="CN61" s="626">
        <v>0</v>
      </c>
      <c r="CO61" s="626">
        <v>68.811587477888438</v>
      </c>
      <c r="CP61" s="626">
        <v>0</v>
      </c>
      <c r="CQ61" s="626">
        <v>0</v>
      </c>
      <c r="CR61" s="626">
        <v>0</v>
      </c>
      <c r="CS61" s="626">
        <v>0</v>
      </c>
      <c r="CT61" s="626">
        <v>0</v>
      </c>
      <c r="CU61" s="626">
        <v>0</v>
      </c>
      <c r="CV61" s="626">
        <v>0</v>
      </c>
      <c r="CW61" s="626">
        <v>0</v>
      </c>
      <c r="CX61" s="626">
        <v>0</v>
      </c>
      <c r="CY61" s="626">
        <v>244.09162867576899</v>
      </c>
      <c r="CZ61" s="626">
        <v>0</v>
      </c>
      <c r="DA61" s="626">
        <v>0</v>
      </c>
      <c r="DB61" s="626">
        <v>0</v>
      </c>
      <c r="DC61" s="626">
        <v>0</v>
      </c>
      <c r="DD61" s="626">
        <v>0</v>
      </c>
      <c r="DE61" s="626">
        <v>0</v>
      </c>
      <c r="DF61" s="626">
        <v>0</v>
      </c>
      <c r="DG61" s="642">
        <v>0</v>
      </c>
      <c r="DH61" s="662">
        <v>506.38077580027732</v>
      </c>
      <c r="DI61" s="648">
        <v>38.035246359043349</v>
      </c>
      <c r="DJ61" s="626">
        <v>2209.5367970061557</v>
      </c>
      <c r="DK61" s="626">
        <v>0</v>
      </c>
      <c r="DL61" s="626">
        <v>0</v>
      </c>
      <c r="DM61" s="626">
        <v>167.66143286362029</v>
      </c>
      <c r="DN61" s="626">
        <v>5323.9134727810524</v>
      </c>
      <c r="DO61" s="626">
        <v>160.81580160851252</v>
      </c>
      <c r="DP61" s="642">
        <v>0</v>
      </c>
      <c r="DQ61" s="664">
        <v>7899.9627506183842</v>
      </c>
      <c r="DR61" s="662">
        <v>8406.343526418661</v>
      </c>
      <c r="DS61" s="648">
        <v>1558.6624824829366</v>
      </c>
      <c r="DT61" s="626">
        <v>4620.3939307419823</v>
      </c>
      <c r="DU61" s="642">
        <v>6179.0564132249192</v>
      </c>
      <c r="DV61" s="669">
        <v>-248.11726500544415</v>
      </c>
      <c r="DW61" s="626">
        <v>-8158.2262614132169</v>
      </c>
      <c r="DX61" s="627">
        <v>-8406.343526418661</v>
      </c>
      <c r="DY61" s="653">
        <v>6179.0564132249183</v>
      </c>
      <c r="DZ61" s="352"/>
    </row>
    <row r="62" spans="1:130" s="357" customFormat="1" ht="9.9499999999999993" customHeight="1">
      <c r="A62" s="356"/>
      <c r="B62" s="624" t="s">
        <v>737</v>
      </c>
      <c r="C62" s="625" t="s">
        <v>736</v>
      </c>
      <c r="D62" s="626">
        <v>0</v>
      </c>
      <c r="E62" s="626">
        <v>0</v>
      </c>
      <c r="F62" s="626">
        <v>0</v>
      </c>
      <c r="G62" s="626">
        <v>0</v>
      </c>
      <c r="H62" s="626">
        <v>0</v>
      </c>
      <c r="I62" s="626">
        <v>0</v>
      </c>
      <c r="J62" s="626">
        <v>0</v>
      </c>
      <c r="K62" s="626">
        <v>0</v>
      </c>
      <c r="L62" s="626">
        <v>0</v>
      </c>
      <c r="M62" s="626">
        <v>0</v>
      </c>
      <c r="N62" s="626">
        <v>0</v>
      </c>
      <c r="O62" s="626">
        <v>0</v>
      </c>
      <c r="P62" s="626">
        <v>0</v>
      </c>
      <c r="Q62" s="626">
        <v>0</v>
      </c>
      <c r="R62" s="626">
        <v>0</v>
      </c>
      <c r="S62" s="626">
        <v>0</v>
      </c>
      <c r="T62" s="626">
        <v>0</v>
      </c>
      <c r="U62" s="626">
        <v>0</v>
      </c>
      <c r="V62" s="626">
        <v>0</v>
      </c>
      <c r="W62" s="626">
        <v>0</v>
      </c>
      <c r="X62" s="626">
        <v>0</v>
      </c>
      <c r="Y62" s="626">
        <v>0</v>
      </c>
      <c r="Z62" s="626">
        <v>0</v>
      </c>
      <c r="AA62" s="626">
        <v>0</v>
      </c>
      <c r="AB62" s="626">
        <v>0</v>
      </c>
      <c r="AC62" s="626">
        <v>0</v>
      </c>
      <c r="AD62" s="626">
        <v>0</v>
      </c>
      <c r="AE62" s="626">
        <v>0</v>
      </c>
      <c r="AF62" s="626">
        <v>0</v>
      </c>
      <c r="AG62" s="626">
        <v>0</v>
      </c>
      <c r="AH62" s="626">
        <v>0</v>
      </c>
      <c r="AI62" s="626">
        <v>0</v>
      </c>
      <c r="AJ62" s="626">
        <v>0</v>
      </c>
      <c r="AK62" s="626">
        <v>0</v>
      </c>
      <c r="AL62" s="626">
        <v>0</v>
      </c>
      <c r="AM62" s="626">
        <v>0</v>
      </c>
      <c r="AN62" s="626">
        <v>0</v>
      </c>
      <c r="AO62" s="626">
        <v>0</v>
      </c>
      <c r="AP62" s="626">
        <v>0</v>
      </c>
      <c r="AQ62" s="626">
        <v>0</v>
      </c>
      <c r="AR62" s="626">
        <v>0</v>
      </c>
      <c r="AS62" s="626">
        <v>0</v>
      </c>
      <c r="AT62" s="626">
        <v>0</v>
      </c>
      <c r="AU62" s="626">
        <v>0</v>
      </c>
      <c r="AV62" s="626">
        <v>0</v>
      </c>
      <c r="AW62" s="626">
        <v>9.9354841409382093</v>
      </c>
      <c r="AX62" s="626">
        <v>0</v>
      </c>
      <c r="AY62" s="626">
        <v>0</v>
      </c>
      <c r="AZ62" s="626">
        <v>0</v>
      </c>
      <c r="BA62" s="626">
        <v>0</v>
      </c>
      <c r="BB62" s="626">
        <v>0</v>
      </c>
      <c r="BC62" s="626">
        <v>0</v>
      </c>
      <c r="BD62" s="626">
        <v>0</v>
      </c>
      <c r="BE62" s="626">
        <v>0</v>
      </c>
      <c r="BF62" s="626">
        <v>0</v>
      </c>
      <c r="BG62" s="626">
        <v>0</v>
      </c>
      <c r="BH62" s="626">
        <v>3476.0416742251814</v>
      </c>
      <c r="BI62" s="626">
        <v>297283.03892765928</v>
      </c>
      <c r="BJ62" s="626">
        <v>0</v>
      </c>
      <c r="BK62" s="626">
        <v>513.13650055012533</v>
      </c>
      <c r="BL62" s="626">
        <v>0</v>
      </c>
      <c r="BM62" s="626">
        <v>0</v>
      </c>
      <c r="BN62" s="626">
        <v>0</v>
      </c>
      <c r="BO62" s="626">
        <v>0</v>
      </c>
      <c r="BP62" s="626">
        <v>0</v>
      </c>
      <c r="BQ62" s="626">
        <v>0</v>
      </c>
      <c r="BR62" s="626">
        <v>0</v>
      </c>
      <c r="BS62" s="626">
        <v>0</v>
      </c>
      <c r="BT62" s="626">
        <v>0</v>
      </c>
      <c r="BU62" s="626">
        <v>0</v>
      </c>
      <c r="BV62" s="626">
        <v>0</v>
      </c>
      <c r="BW62" s="626">
        <v>0</v>
      </c>
      <c r="BX62" s="626">
        <v>0</v>
      </c>
      <c r="BY62" s="626">
        <v>0</v>
      </c>
      <c r="BZ62" s="626">
        <v>0</v>
      </c>
      <c r="CA62" s="626">
        <v>0</v>
      </c>
      <c r="CB62" s="626">
        <v>0</v>
      </c>
      <c r="CC62" s="626">
        <v>9.0228717418027724</v>
      </c>
      <c r="CD62" s="626">
        <v>0</v>
      </c>
      <c r="CE62" s="626">
        <v>0</v>
      </c>
      <c r="CF62" s="626">
        <v>0</v>
      </c>
      <c r="CG62" s="626">
        <v>0</v>
      </c>
      <c r="CH62" s="626">
        <v>0</v>
      </c>
      <c r="CI62" s="626">
        <v>0</v>
      </c>
      <c r="CJ62" s="626">
        <v>0</v>
      </c>
      <c r="CK62" s="626">
        <v>0</v>
      </c>
      <c r="CL62" s="626">
        <v>0</v>
      </c>
      <c r="CM62" s="626">
        <v>0</v>
      </c>
      <c r="CN62" s="626">
        <v>0</v>
      </c>
      <c r="CO62" s="626">
        <v>0</v>
      </c>
      <c r="CP62" s="626">
        <v>0</v>
      </c>
      <c r="CQ62" s="626">
        <v>0</v>
      </c>
      <c r="CR62" s="626">
        <v>0</v>
      </c>
      <c r="CS62" s="626">
        <v>0</v>
      </c>
      <c r="CT62" s="626">
        <v>0</v>
      </c>
      <c r="CU62" s="626">
        <v>0</v>
      </c>
      <c r="CV62" s="626">
        <v>0</v>
      </c>
      <c r="CW62" s="626">
        <v>0</v>
      </c>
      <c r="CX62" s="626">
        <v>0</v>
      </c>
      <c r="CY62" s="626">
        <v>9764.6322295532482</v>
      </c>
      <c r="CZ62" s="626">
        <v>0</v>
      </c>
      <c r="DA62" s="626">
        <v>0</v>
      </c>
      <c r="DB62" s="626">
        <v>0</v>
      </c>
      <c r="DC62" s="626">
        <v>0</v>
      </c>
      <c r="DD62" s="626">
        <v>0</v>
      </c>
      <c r="DE62" s="626">
        <v>0</v>
      </c>
      <c r="DF62" s="626">
        <v>0</v>
      </c>
      <c r="DG62" s="642">
        <v>0</v>
      </c>
      <c r="DH62" s="662">
        <v>311055.80768787058</v>
      </c>
      <c r="DI62" s="648">
        <v>5201.0002919269609</v>
      </c>
      <c r="DJ62" s="626">
        <v>65.323554840514831</v>
      </c>
      <c r="DK62" s="626">
        <v>0</v>
      </c>
      <c r="DL62" s="626">
        <v>0</v>
      </c>
      <c r="DM62" s="626">
        <v>0</v>
      </c>
      <c r="DN62" s="626">
        <v>0</v>
      </c>
      <c r="DO62" s="626">
        <v>1025.2578972690571</v>
      </c>
      <c r="DP62" s="642">
        <v>0</v>
      </c>
      <c r="DQ62" s="664">
        <v>6291.5817440365327</v>
      </c>
      <c r="DR62" s="662">
        <v>317347.3894319071</v>
      </c>
      <c r="DS62" s="648">
        <v>163113.36799094669</v>
      </c>
      <c r="DT62" s="626">
        <v>465321.06695464166</v>
      </c>
      <c r="DU62" s="642">
        <v>628434.43494558835</v>
      </c>
      <c r="DV62" s="669">
        <v>-11636.821497312636</v>
      </c>
      <c r="DW62" s="626">
        <v>-189222.80832498637</v>
      </c>
      <c r="DX62" s="627">
        <v>-200859.629822299</v>
      </c>
      <c r="DY62" s="653">
        <v>744922.19455519645</v>
      </c>
      <c r="DZ62" s="352"/>
    </row>
    <row r="63" spans="1:130" s="357" customFormat="1" ht="9.9499999999999993" customHeight="1">
      <c r="A63" s="356"/>
      <c r="B63" s="624" t="s">
        <v>731</v>
      </c>
      <c r="C63" s="625" t="s">
        <v>730</v>
      </c>
      <c r="D63" s="626">
        <v>0</v>
      </c>
      <c r="E63" s="626">
        <v>0</v>
      </c>
      <c r="F63" s="626">
        <v>0</v>
      </c>
      <c r="G63" s="626">
        <v>0</v>
      </c>
      <c r="H63" s="626">
        <v>203.26326100384264</v>
      </c>
      <c r="I63" s="626">
        <v>0</v>
      </c>
      <c r="J63" s="626">
        <v>0.15298782295097391</v>
      </c>
      <c r="K63" s="626">
        <v>0</v>
      </c>
      <c r="L63" s="626">
        <v>0</v>
      </c>
      <c r="M63" s="626">
        <v>0</v>
      </c>
      <c r="N63" s="626">
        <v>0</v>
      </c>
      <c r="O63" s="626">
        <v>0</v>
      </c>
      <c r="P63" s="626">
        <v>0</v>
      </c>
      <c r="Q63" s="626">
        <v>0</v>
      </c>
      <c r="R63" s="626">
        <v>0</v>
      </c>
      <c r="S63" s="626">
        <v>0</v>
      </c>
      <c r="T63" s="626">
        <v>0</v>
      </c>
      <c r="U63" s="626">
        <v>0</v>
      </c>
      <c r="V63" s="626">
        <v>0</v>
      </c>
      <c r="W63" s="626">
        <v>0</v>
      </c>
      <c r="X63" s="626">
        <v>0</v>
      </c>
      <c r="Y63" s="626">
        <v>0</v>
      </c>
      <c r="Z63" s="626">
        <v>0</v>
      </c>
      <c r="AA63" s="626">
        <v>0</v>
      </c>
      <c r="AB63" s="626">
        <v>0</v>
      </c>
      <c r="AC63" s="626">
        <v>0</v>
      </c>
      <c r="AD63" s="626">
        <v>0</v>
      </c>
      <c r="AE63" s="626">
        <v>0</v>
      </c>
      <c r="AF63" s="626">
        <v>0</v>
      </c>
      <c r="AG63" s="626">
        <v>0</v>
      </c>
      <c r="AH63" s="626">
        <v>0</v>
      </c>
      <c r="AI63" s="626">
        <v>0</v>
      </c>
      <c r="AJ63" s="626">
        <v>0</v>
      </c>
      <c r="AK63" s="626">
        <v>0</v>
      </c>
      <c r="AL63" s="626">
        <v>0</v>
      </c>
      <c r="AM63" s="626">
        <v>0</v>
      </c>
      <c r="AN63" s="626">
        <v>0</v>
      </c>
      <c r="AO63" s="626">
        <v>0</v>
      </c>
      <c r="AP63" s="626">
        <v>0</v>
      </c>
      <c r="AQ63" s="626">
        <v>0</v>
      </c>
      <c r="AR63" s="626">
        <v>0</v>
      </c>
      <c r="AS63" s="626">
        <v>0</v>
      </c>
      <c r="AT63" s="626">
        <v>0</v>
      </c>
      <c r="AU63" s="626">
        <v>0</v>
      </c>
      <c r="AV63" s="626">
        <v>0</v>
      </c>
      <c r="AW63" s="626">
        <v>0</v>
      </c>
      <c r="AX63" s="626">
        <v>0</v>
      </c>
      <c r="AY63" s="626">
        <v>0</v>
      </c>
      <c r="AZ63" s="626">
        <v>0</v>
      </c>
      <c r="BA63" s="626">
        <v>0</v>
      </c>
      <c r="BB63" s="626">
        <v>0</v>
      </c>
      <c r="BC63" s="626">
        <v>0</v>
      </c>
      <c r="BD63" s="626">
        <v>0</v>
      </c>
      <c r="BE63" s="626">
        <v>0</v>
      </c>
      <c r="BF63" s="626">
        <v>0</v>
      </c>
      <c r="BG63" s="626">
        <v>0</v>
      </c>
      <c r="BH63" s="626">
        <v>0</v>
      </c>
      <c r="BI63" s="626">
        <v>0</v>
      </c>
      <c r="BJ63" s="626">
        <v>3146.2659476070576</v>
      </c>
      <c r="BK63" s="626">
        <v>0</v>
      </c>
      <c r="BL63" s="626">
        <v>0</v>
      </c>
      <c r="BM63" s="626">
        <v>0</v>
      </c>
      <c r="BN63" s="626">
        <v>0</v>
      </c>
      <c r="BO63" s="626">
        <v>0</v>
      </c>
      <c r="BP63" s="626">
        <v>0</v>
      </c>
      <c r="BQ63" s="626">
        <v>0</v>
      </c>
      <c r="BR63" s="626">
        <v>0</v>
      </c>
      <c r="BS63" s="626">
        <v>0</v>
      </c>
      <c r="BT63" s="626">
        <v>0</v>
      </c>
      <c r="BU63" s="626">
        <v>0</v>
      </c>
      <c r="BV63" s="626">
        <v>0</v>
      </c>
      <c r="BW63" s="626">
        <v>0</v>
      </c>
      <c r="BX63" s="626">
        <v>0</v>
      </c>
      <c r="BY63" s="626">
        <v>0</v>
      </c>
      <c r="BZ63" s="626">
        <v>0</v>
      </c>
      <c r="CA63" s="626">
        <v>0</v>
      </c>
      <c r="CB63" s="626">
        <v>0</v>
      </c>
      <c r="CC63" s="626">
        <v>0</v>
      </c>
      <c r="CD63" s="626">
        <v>3.0054614316381012</v>
      </c>
      <c r="CE63" s="626">
        <v>0</v>
      </c>
      <c r="CF63" s="626">
        <v>0</v>
      </c>
      <c r="CG63" s="626">
        <v>0</v>
      </c>
      <c r="CH63" s="626">
        <v>65.037726638814433</v>
      </c>
      <c r="CI63" s="626">
        <v>0</v>
      </c>
      <c r="CJ63" s="626">
        <v>0</v>
      </c>
      <c r="CK63" s="626">
        <v>0</v>
      </c>
      <c r="CL63" s="626">
        <v>0</v>
      </c>
      <c r="CM63" s="626">
        <v>0</v>
      </c>
      <c r="CN63" s="626">
        <v>0</v>
      </c>
      <c r="CO63" s="626">
        <v>236.71186092393623</v>
      </c>
      <c r="CP63" s="626">
        <v>15.819723554211308</v>
      </c>
      <c r="CQ63" s="626">
        <v>1.1822728609099897</v>
      </c>
      <c r="CR63" s="626">
        <v>0</v>
      </c>
      <c r="CS63" s="626">
        <v>0</v>
      </c>
      <c r="CT63" s="626">
        <v>0</v>
      </c>
      <c r="CU63" s="626">
        <v>0</v>
      </c>
      <c r="CV63" s="626">
        <v>0</v>
      </c>
      <c r="CW63" s="626">
        <v>0.24320705032985346</v>
      </c>
      <c r="CX63" s="626">
        <v>0</v>
      </c>
      <c r="CY63" s="626">
        <v>0</v>
      </c>
      <c r="CZ63" s="626">
        <v>0.24847528557858822</v>
      </c>
      <c r="DA63" s="626">
        <v>0</v>
      </c>
      <c r="DB63" s="626">
        <v>0</v>
      </c>
      <c r="DC63" s="626">
        <v>0</v>
      </c>
      <c r="DD63" s="626">
        <v>0.75220430558990059</v>
      </c>
      <c r="DE63" s="626">
        <v>0</v>
      </c>
      <c r="DF63" s="626">
        <v>0</v>
      </c>
      <c r="DG63" s="642">
        <v>0</v>
      </c>
      <c r="DH63" s="662">
        <v>3672.6831284848599</v>
      </c>
      <c r="DI63" s="648">
        <v>391.07654777219039</v>
      </c>
      <c r="DJ63" s="626">
        <v>74.19198447118076</v>
      </c>
      <c r="DK63" s="626">
        <v>0</v>
      </c>
      <c r="DL63" s="626">
        <v>0</v>
      </c>
      <c r="DM63" s="626">
        <v>682.96700433662909</v>
      </c>
      <c r="DN63" s="626">
        <v>747.63843199388111</v>
      </c>
      <c r="DO63" s="626">
        <v>607.28924512636388</v>
      </c>
      <c r="DP63" s="642">
        <v>0</v>
      </c>
      <c r="DQ63" s="664">
        <v>2503.1632137002453</v>
      </c>
      <c r="DR63" s="662">
        <v>6175.8463421851047</v>
      </c>
      <c r="DS63" s="648">
        <v>15412.186134529718</v>
      </c>
      <c r="DT63" s="626">
        <v>3758.8267145623686</v>
      </c>
      <c r="DU63" s="642">
        <v>19171.012849092087</v>
      </c>
      <c r="DV63" s="669">
        <v>-521.97602554036678</v>
      </c>
      <c r="DW63" s="626">
        <v>-2024.2628335410523</v>
      </c>
      <c r="DX63" s="627">
        <v>-2546.2388590814189</v>
      </c>
      <c r="DY63" s="653">
        <v>22800.620332195773</v>
      </c>
      <c r="DZ63" s="352"/>
    </row>
    <row r="64" spans="1:130" s="357" customFormat="1" ht="9.9499999999999993" customHeight="1">
      <c r="A64" s="356"/>
      <c r="B64" s="624" t="s">
        <v>722</v>
      </c>
      <c r="C64" s="625" t="s">
        <v>721</v>
      </c>
      <c r="D64" s="626">
        <v>0</v>
      </c>
      <c r="E64" s="626">
        <v>0</v>
      </c>
      <c r="F64" s="626">
        <v>0</v>
      </c>
      <c r="G64" s="626">
        <v>0</v>
      </c>
      <c r="H64" s="626">
        <v>0</v>
      </c>
      <c r="I64" s="626">
        <v>0</v>
      </c>
      <c r="J64" s="626">
        <v>0</v>
      </c>
      <c r="K64" s="626">
        <v>0</v>
      </c>
      <c r="L64" s="626">
        <v>0</v>
      </c>
      <c r="M64" s="626">
        <v>0</v>
      </c>
      <c r="N64" s="626">
        <v>0</v>
      </c>
      <c r="O64" s="626">
        <v>0</v>
      </c>
      <c r="P64" s="626">
        <v>0</v>
      </c>
      <c r="Q64" s="626">
        <v>0</v>
      </c>
      <c r="R64" s="626">
        <v>0</v>
      </c>
      <c r="S64" s="626">
        <v>0</v>
      </c>
      <c r="T64" s="626">
        <v>0</v>
      </c>
      <c r="U64" s="626">
        <v>0</v>
      </c>
      <c r="V64" s="626">
        <v>0</v>
      </c>
      <c r="W64" s="626">
        <v>0</v>
      </c>
      <c r="X64" s="626">
        <v>0</v>
      </c>
      <c r="Y64" s="626">
        <v>0</v>
      </c>
      <c r="Z64" s="626">
        <v>0</v>
      </c>
      <c r="AA64" s="626">
        <v>0</v>
      </c>
      <c r="AB64" s="626">
        <v>0</v>
      </c>
      <c r="AC64" s="626">
        <v>0</v>
      </c>
      <c r="AD64" s="626">
        <v>0</v>
      </c>
      <c r="AE64" s="626">
        <v>0</v>
      </c>
      <c r="AF64" s="626">
        <v>0</v>
      </c>
      <c r="AG64" s="626">
        <v>0</v>
      </c>
      <c r="AH64" s="626">
        <v>0</v>
      </c>
      <c r="AI64" s="626">
        <v>0</v>
      </c>
      <c r="AJ64" s="626">
        <v>0</v>
      </c>
      <c r="AK64" s="626">
        <v>0</v>
      </c>
      <c r="AL64" s="626">
        <v>0</v>
      </c>
      <c r="AM64" s="626">
        <v>0</v>
      </c>
      <c r="AN64" s="626">
        <v>0</v>
      </c>
      <c r="AO64" s="626">
        <v>0</v>
      </c>
      <c r="AP64" s="626">
        <v>0</v>
      </c>
      <c r="AQ64" s="626">
        <v>0</v>
      </c>
      <c r="AR64" s="626">
        <v>0</v>
      </c>
      <c r="AS64" s="626">
        <v>0</v>
      </c>
      <c r="AT64" s="626">
        <v>0</v>
      </c>
      <c r="AU64" s="626">
        <v>0</v>
      </c>
      <c r="AV64" s="626">
        <v>0</v>
      </c>
      <c r="AW64" s="626">
        <v>0</v>
      </c>
      <c r="AX64" s="626">
        <v>0</v>
      </c>
      <c r="AY64" s="626">
        <v>0</v>
      </c>
      <c r="AZ64" s="626">
        <v>0</v>
      </c>
      <c r="BA64" s="626">
        <v>0</v>
      </c>
      <c r="BB64" s="626">
        <v>0</v>
      </c>
      <c r="BC64" s="626">
        <v>0</v>
      </c>
      <c r="BD64" s="626">
        <v>0</v>
      </c>
      <c r="BE64" s="626">
        <v>0</v>
      </c>
      <c r="BF64" s="626">
        <v>0</v>
      </c>
      <c r="BG64" s="626">
        <v>0</v>
      </c>
      <c r="BH64" s="626">
        <v>0</v>
      </c>
      <c r="BI64" s="626">
        <v>0</v>
      </c>
      <c r="BJ64" s="626">
        <v>0</v>
      </c>
      <c r="BK64" s="626">
        <v>3291.1857285931937</v>
      </c>
      <c r="BL64" s="626">
        <v>0</v>
      </c>
      <c r="BM64" s="626">
        <v>0</v>
      </c>
      <c r="BN64" s="626">
        <v>0</v>
      </c>
      <c r="BO64" s="626">
        <v>0</v>
      </c>
      <c r="BP64" s="626">
        <v>0</v>
      </c>
      <c r="BQ64" s="626">
        <v>0</v>
      </c>
      <c r="BR64" s="626">
        <v>0</v>
      </c>
      <c r="BS64" s="626">
        <v>0</v>
      </c>
      <c r="BT64" s="626">
        <v>0</v>
      </c>
      <c r="BU64" s="626">
        <v>0</v>
      </c>
      <c r="BV64" s="626">
        <v>0</v>
      </c>
      <c r="BW64" s="626">
        <v>0</v>
      </c>
      <c r="BX64" s="626">
        <v>0</v>
      </c>
      <c r="BY64" s="626">
        <v>0</v>
      </c>
      <c r="BZ64" s="626">
        <v>0</v>
      </c>
      <c r="CA64" s="626">
        <v>2249.8812187830763</v>
      </c>
      <c r="CB64" s="626">
        <v>0</v>
      </c>
      <c r="CC64" s="626">
        <v>0</v>
      </c>
      <c r="CD64" s="626">
        <v>0</v>
      </c>
      <c r="CE64" s="626">
        <v>0</v>
      </c>
      <c r="CF64" s="626">
        <v>0</v>
      </c>
      <c r="CG64" s="626">
        <v>0</v>
      </c>
      <c r="CH64" s="626">
        <v>140.44956918320665</v>
      </c>
      <c r="CI64" s="626">
        <v>0</v>
      </c>
      <c r="CJ64" s="626">
        <v>0</v>
      </c>
      <c r="CK64" s="626">
        <v>0</v>
      </c>
      <c r="CL64" s="626">
        <v>0</v>
      </c>
      <c r="CM64" s="626">
        <v>0</v>
      </c>
      <c r="CN64" s="626">
        <v>0</v>
      </c>
      <c r="CO64" s="626">
        <v>759.67992575588835</v>
      </c>
      <c r="CP64" s="626">
        <v>0</v>
      </c>
      <c r="CQ64" s="626">
        <v>0</v>
      </c>
      <c r="CR64" s="626">
        <v>0</v>
      </c>
      <c r="CS64" s="626">
        <v>0</v>
      </c>
      <c r="CT64" s="626">
        <v>0</v>
      </c>
      <c r="CU64" s="626">
        <v>0</v>
      </c>
      <c r="CV64" s="626">
        <v>0</v>
      </c>
      <c r="CW64" s="626">
        <v>0</v>
      </c>
      <c r="CX64" s="626">
        <v>0</v>
      </c>
      <c r="CY64" s="626">
        <v>405.40099342663376</v>
      </c>
      <c r="CZ64" s="626">
        <v>2.2362775702072941</v>
      </c>
      <c r="DA64" s="626">
        <v>0</v>
      </c>
      <c r="DB64" s="626">
        <v>0</v>
      </c>
      <c r="DC64" s="626">
        <v>0</v>
      </c>
      <c r="DD64" s="626">
        <v>0.18805107639747515</v>
      </c>
      <c r="DE64" s="626">
        <v>9.8506562850978785</v>
      </c>
      <c r="DF64" s="626">
        <v>0</v>
      </c>
      <c r="DG64" s="642">
        <v>0</v>
      </c>
      <c r="DH64" s="662">
        <v>6858.8724206737024</v>
      </c>
      <c r="DI64" s="648">
        <v>113.35914309728493</v>
      </c>
      <c r="DJ64" s="626">
        <v>893.54836108002246</v>
      </c>
      <c r="DK64" s="626">
        <v>0</v>
      </c>
      <c r="DL64" s="626">
        <v>0</v>
      </c>
      <c r="DM64" s="626">
        <v>1682.6022369527607</v>
      </c>
      <c r="DN64" s="626">
        <v>3996.9489114862572</v>
      </c>
      <c r="DO64" s="626">
        <v>-575.73581296241878</v>
      </c>
      <c r="DP64" s="642">
        <v>0</v>
      </c>
      <c r="DQ64" s="664">
        <v>6110.7228396539067</v>
      </c>
      <c r="DR64" s="662">
        <v>12969.595260327609</v>
      </c>
      <c r="DS64" s="648">
        <v>311.73764351753351</v>
      </c>
      <c r="DT64" s="626">
        <v>10707.743486563999</v>
      </c>
      <c r="DU64" s="642">
        <v>11019.481130081533</v>
      </c>
      <c r="DV64" s="669">
        <v>-3173.0454584082959</v>
      </c>
      <c r="DW64" s="626">
        <v>-8183.3090176733203</v>
      </c>
      <c r="DX64" s="627">
        <v>-11356.354476081617</v>
      </c>
      <c r="DY64" s="653">
        <v>12632.721914327527</v>
      </c>
      <c r="DZ64" s="352"/>
    </row>
    <row r="65" spans="1:130" s="357" customFormat="1" ht="9.9499999999999993" customHeight="1">
      <c r="A65" s="356"/>
      <c r="B65" s="624" t="s">
        <v>704</v>
      </c>
      <c r="C65" s="625" t="s">
        <v>0</v>
      </c>
      <c r="D65" s="626">
        <v>4.9037866869510962</v>
      </c>
      <c r="E65" s="626">
        <v>0.49663202477457374</v>
      </c>
      <c r="F65" s="626">
        <v>9.9921671459908407E-3</v>
      </c>
      <c r="G65" s="626">
        <v>1.6361050399559134</v>
      </c>
      <c r="H65" s="626">
        <v>27.912912602640365</v>
      </c>
      <c r="I65" s="626">
        <v>0</v>
      </c>
      <c r="J65" s="626">
        <v>3.3657321049214257</v>
      </c>
      <c r="K65" s="626">
        <v>28.960929294318117</v>
      </c>
      <c r="L65" s="626">
        <v>3.5645037097631271</v>
      </c>
      <c r="M65" s="626">
        <v>0</v>
      </c>
      <c r="N65" s="626">
        <v>0</v>
      </c>
      <c r="O65" s="626">
        <v>7.2010584728852702</v>
      </c>
      <c r="P65" s="626">
        <v>196.92282597557164</v>
      </c>
      <c r="Q65" s="626">
        <v>38.313219511390926</v>
      </c>
      <c r="R65" s="626">
        <v>131.87429994227725</v>
      </c>
      <c r="S65" s="626">
        <v>0.25997739107485884</v>
      </c>
      <c r="T65" s="626">
        <v>0.9836634634039727</v>
      </c>
      <c r="U65" s="626">
        <v>1.5436414175126962</v>
      </c>
      <c r="V65" s="626">
        <v>0</v>
      </c>
      <c r="W65" s="626">
        <v>0</v>
      </c>
      <c r="X65" s="626">
        <v>0</v>
      </c>
      <c r="Y65" s="626">
        <v>0</v>
      </c>
      <c r="Z65" s="626">
        <v>0</v>
      </c>
      <c r="AA65" s="626">
        <v>0</v>
      </c>
      <c r="AB65" s="626">
        <v>0.42143713791869408</v>
      </c>
      <c r="AC65" s="626">
        <v>0.25622422479319007</v>
      </c>
      <c r="AD65" s="626">
        <v>0</v>
      </c>
      <c r="AE65" s="626">
        <v>0.1839233932081494</v>
      </c>
      <c r="AF65" s="626">
        <v>26.832852226384212</v>
      </c>
      <c r="AG65" s="626">
        <v>7.0226170233668661</v>
      </c>
      <c r="AH65" s="626">
        <v>6.0035830775151418</v>
      </c>
      <c r="AI65" s="626">
        <v>1.7004620962911743</v>
      </c>
      <c r="AJ65" s="626">
        <v>1.4954946966484597</v>
      </c>
      <c r="AK65" s="626">
        <v>0.67282807161167901</v>
      </c>
      <c r="AL65" s="626">
        <v>10.357936417441437</v>
      </c>
      <c r="AM65" s="626">
        <v>0</v>
      </c>
      <c r="AN65" s="626">
        <v>0</v>
      </c>
      <c r="AO65" s="626">
        <v>0</v>
      </c>
      <c r="AP65" s="626">
        <v>23.513317802367872</v>
      </c>
      <c r="AQ65" s="626">
        <v>1.0352045945933008</v>
      </c>
      <c r="AR65" s="626">
        <v>0</v>
      </c>
      <c r="AS65" s="626">
        <v>16.643232316722344</v>
      </c>
      <c r="AT65" s="626">
        <v>0.37220825013254516</v>
      </c>
      <c r="AU65" s="626">
        <v>8.6640768977044189</v>
      </c>
      <c r="AV65" s="626">
        <v>4.060925794272368</v>
      </c>
      <c r="AW65" s="626">
        <v>296.72705520917378</v>
      </c>
      <c r="AX65" s="626">
        <v>41.507952645434685</v>
      </c>
      <c r="AY65" s="626">
        <v>9.1911780023734568</v>
      </c>
      <c r="AZ65" s="626">
        <v>70.053372683864495</v>
      </c>
      <c r="BA65" s="626">
        <v>29.887955714772236</v>
      </c>
      <c r="BB65" s="626">
        <v>1.4416081577574922</v>
      </c>
      <c r="BC65" s="626">
        <v>28.235617584414353</v>
      </c>
      <c r="BD65" s="626">
        <v>9.3709447662071526</v>
      </c>
      <c r="BE65" s="626">
        <v>11.923861903481496</v>
      </c>
      <c r="BF65" s="626">
        <v>17.056838951781867</v>
      </c>
      <c r="BG65" s="626">
        <v>0</v>
      </c>
      <c r="BH65" s="626">
        <v>2.6822037947691135</v>
      </c>
      <c r="BI65" s="626">
        <v>385.00589832955751</v>
      </c>
      <c r="BJ65" s="626">
        <v>12.703051454787955</v>
      </c>
      <c r="BK65" s="626">
        <v>3.6557652241265415</v>
      </c>
      <c r="BL65" s="626">
        <v>1760.2624289103996</v>
      </c>
      <c r="BM65" s="626">
        <v>0.26644580389676248</v>
      </c>
      <c r="BN65" s="626">
        <v>242.77269670902513</v>
      </c>
      <c r="BO65" s="626">
        <v>335.4410350159099</v>
      </c>
      <c r="BP65" s="626">
        <v>151.6019256904209</v>
      </c>
      <c r="BQ65" s="626">
        <v>187.9259685594308</v>
      </c>
      <c r="BR65" s="626">
        <v>0.54931174802202809</v>
      </c>
      <c r="BS65" s="626">
        <v>0</v>
      </c>
      <c r="BT65" s="626">
        <v>19.828814017212768</v>
      </c>
      <c r="BU65" s="626">
        <v>12.222000225482059</v>
      </c>
      <c r="BV65" s="626">
        <v>180.70005763730103</v>
      </c>
      <c r="BW65" s="626">
        <v>49.285750992724495</v>
      </c>
      <c r="BX65" s="626">
        <v>2.0794890599418863</v>
      </c>
      <c r="BY65" s="626">
        <v>0.93318589981025313</v>
      </c>
      <c r="BZ65" s="626">
        <v>0</v>
      </c>
      <c r="CA65" s="626">
        <v>1.2569168820017187</v>
      </c>
      <c r="CB65" s="626">
        <v>14.365899943507857</v>
      </c>
      <c r="CC65" s="626">
        <v>1.0741513978336632</v>
      </c>
      <c r="CD65" s="626">
        <v>5.2373992776535289E-2</v>
      </c>
      <c r="CE65" s="626">
        <v>0</v>
      </c>
      <c r="CF65" s="626">
        <v>0</v>
      </c>
      <c r="CG65" s="626">
        <v>0.26087905299338843</v>
      </c>
      <c r="CH65" s="626">
        <v>16.758187232087156</v>
      </c>
      <c r="CI65" s="626">
        <v>0.25601340624824964</v>
      </c>
      <c r="CJ65" s="626">
        <v>77.538399820136021</v>
      </c>
      <c r="CK65" s="626">
        <v>0</v>
      </c>
      <c r="CL65" s="626">
        <v>175.32195544198109</v>
      </c>
      <c r="CM65" s="626">
        <v>7.4115896129862895</v>
      </c>
      <c r="CN65" s="626">
        <v>20.430326150449325</v>
      </c>
      <c r="CO65" s="626">
        <v>255.78250088209393</v>
      </c>
      <c r="CP65" s="626">
        <v>583.24037405526235</v>
      </c>
      <c r="CQ65" s="626">
        <v>449.72631565658696</v>
      </c>
      <c r="CR65" s="626">
        <v>76.298600994547769</v>
      </c>
      <c r="CS65" s="626">
        <v>9.5387179790122651</v>
      </c>
      <c r="CT65" s="626">
        <v>579.81896018008001</v>
      </c>
      <c r="CU65" s="626">
        <v>151.27656812864149</v>
      </c>
      <c r="CV65" s="626">
        <v>110.79827525929377</v>
      </c>
      <c r="CW65" s="626">
        <v>273.3647245707553</v>
      </c>
      <c r="CX65" s="626">
        <v>32.421137458967017</v>
      </c>
      <c r="CY65" s="626">
        <v>67.502360069606482</v>
      </c>
      <c r="CZ65" s="626">
        <v>713.37254489612678</v>
      </c>
      <c r="DA65" s="626">
        <v>76.323194462443141</v>
      </c>
      <c r="DB65" s="626">
        <v>355.3172696925227</v>
      </c>
      <c r="DC65" s="626">
        <v>168.9446855931462</v>
      </c>
      <c r="DD65" s="626">
        <v>313.85724650738598</v>
      </c>
      <c r="DE65" s="626">
        <v>451.40632426461036</v>
      </c>
      <c r="DF65" s="626">
        <v>703.48383286149488</v>
      </c>
      <c r="DG65" s="642">
        <v>20.916849037441597</v>
      </c>
      <c r="DH65" s="662">
        <v>10128.615194000658</v>
      </c>
      <c r="DI65" s="648">
        <v>587.94467433563455</v>
      </c>
      <c r="DJ65" s="626">
        <v>11154.970353245664</v>
      </c>
      <c r="DK65" s="626">
        <v>0</v>
      </c>
      <c r="DL65" s="626">
        <v>0</v>
      </c>
      <c r="DM65" s="626">
        <v>372.63214062271646</v>
      </c>
      <c r="DN65" s="626">
        <v>2376.4412722038865</v>
      </c>
      <c r="DO65" s="626">
        <v>630.91621123946288</v>
      </c>
      <c r="DP65" s="642">
        <v>0</v>
      </c>
      <c r="DQ65" s="664">
        <v>15122.904651647365</v>
      </c>
      <c r="DR65" s="662">
        <v>25251.519845648021</v>
      </c>
      <c r="DS65" s="648">
        <v>8053.104196704162</v>
      </c>
      <c r="DT65" s="626">
        <v>21434.524863222003</v>
      </c>
      <c r="DU65" s="642">
        <v>29487.629059926163</v>
      </c>
      <c r="DV65" s="669">
        <v>-7440.116902896867</v>
      </c>
      <c r="DW65" s="626">
        <v>-15103.481617050567</v>
      </c>
      <c r="DX65" s="627">
        <v>-22543.598519947434</v>
      </c>
      <c r="DY65" s="653">
        <v>32195.55038562675</v>
      </c>
      <c r="DZ65" s="352"/>
    </row>
    <row r="66" spans="1:130" s="357" customFormat="1" ht="9.9499999999999993" customHeight="1">
      <c r="A66" s="356"/>
      <c r="B66" s="624" t="s">
        <v>688</v>
      </c>
      <c r="C66" s="625" t="s">
        <v>687</v>
      </c>
      <c r="D66" s="626">
        <v>21.057436949848825</v>
      </c>
      <c r="E66" s="626">
        <v>22.679529131372202</v>
      </c>
      <c r="F66" s="626">
        <v>0</v>
      </c>
      <c r="G66" s="626">
        <v>35.012647855056542</v>
      </c>
      <c r="H66" s="626">
        <v>0</v>
      </c>
      <c r="I66" s="626">
        <v>0</v>
      </c>
      <c r="J66" s="626">
        <v>0</v>
      </c>
      <c r="K66" s="626">
        <v>0</v>
      </c>
      <c r="L66" s="626">
        <v>2.994958008311845</v>
      </c>
      <c r="M66" s="626">
        <v>1.8402223373024773</v>
      </c>
      <c r="N66" s="626">
        <v>0</v>
      </c>
      <c r="O66" s="626">
        <v>1.440211694577054</v>
      </c>
      <c r="P66" s="626">
        <v>0</v>
      </c>
      <c r="Q66" s="626">
        <v>53.212804876931827</v>
      </c>
      <c r="R66" s="626">
        <v>0</v>
      </c>
      <c r="S66" s="626">
        <v>12.00698794120834</v>
      </c>
      <c r="T66" s="626">
        <v>0</v>
      </c>
      <c r="U66" s="626">
        <v>0</v>
      </c>
      <c r="V66" s="626">
        <v>0</v>
      </c>
      <c r="W66" s="626">
        <v>0.89011321430597712</v>
      </c>
      <c r="X66" s="626">
        <v>0</v>
      </c>
      <c r="Y66" s="626">
        <v>0</v>
      </c>
      <c r="Z66" s="626">
        <v>0</v>
      </c>
      <c r="AA66" s="626">
        <v>9.3987927391623923E-3</v>
      </c>
      <c r="AB66" s="626">
        <v>0</v>
      </c>
      <c r="AC66" s="626">
        <v>3.4860438747372794E-3</v>
      </c>
      <c r="AD66" s="626">
        <v>0</v>
      </c>
      <c r="AE66" s="626">
        <v>33.290134170675046</v>
      </c>
      <c r="AF66" s="626">
        <v>170.80498348243191</v>
      </c>
      <c r="AG66" s="626">
        <v>9.4900230045498163E-2</v>
      </c>
      <c r="AH66" s="626">
        <v>0</v>
      </c>
      <c r="AI66" s="626">
        <v>7.4290680108458673</v>
      </c>
      <c r="AJ66" s="626">
        <v>32.900883326266118</v>
      </c>
      <c r="AK66" s="626">
        <v>2.1146025107795627</v>
      </c>
      <c r="AL66" s="626">
        <v>5.9188208099665349</v>
      </c>
      <c r="AM66" s="626">
        <v>0</v>
      </c>
      <c r="AN66" s="626">
        <v>0</v>
      </c>
      <c r="AO66" s="626">
        <v>0</v>
      </c>
      <c r="AP66" s="626">
        <v>46.291844423411746</v>
      </c>
      <c r="AQ66" s="626">
        <v>3.1056137837799027</v>
      </c>
      <c r="AR66" s="626">
        <v>37.705250691785125</v>
      </c>
      <c r="AS66" s="626">
        <v>289.58418263430207</v>
      </c>
      <c r="AT66" s="626">
        <v>0</v>
      </c>
      <c r="AU66" s="626">
        <v>29.650396494366234</v>
      </c>
      <c r="AV66" s="626">
        <v>0</v>
      </c>
      <c r="AW66" s="626">
        <v>0</v>
      </c>
      <c r="AX66" s="626">
        <v>0</v>
      </c>
      <c r="AY66" s="626">
        <v>2.5531050006592935</v>
      </c>
      <c r="AZ66" s="626">
        <v>0</v>
      </c>
      <c r="BA66" s="626">
        <v>0</v>
      </c>
      <c r="BB66" s="626">
        <v>0</v>
      </c>
      <c r="BC66" s="626">
        <v>0</v>
      </c>
      <c r="BD66" s="626">
        <v>1.0262129715154806</v>
      </c>
      <c r="BE66" s="626">
        <v>0</v>
      </c>
      <c r="BF66" s="626">
        <v>0</v>
      </c>
      <c r="BG66" s="626">
        <v>0</v>
      </c>
      <c r="BH66" s="626">
        <v>0</v>
      </c>
      <c r="BI66" s="626">
        <v>246.13768014157461</v>
      </c>
      <c r="BJ66" s="626">
        <v>0</v>
      </c>
      <c r="BK66" s="626">
        <v>0</v>
      </c>
      <c r="BL66" s="626">
        <v>0.48199956980021902</v>
      </c>
      <c r="BM66" s="626">
        <v>0</v>
      </c>
      <c r="BN66" s="626">
        <v>0</v>
      </c>
      <c r="BO66" s="626">
        <v>0</v>
      </c>
      <c r="BP66" s="626">
        <v>13.538870982275736</v>
      </c>
      <c r="BQ66" s="626">
        <v>0.81706942851926445</v>
      </c>
      <c r="BR66" s="626">
        <v>321.34737259288642</v>
      </c>
      <c r="BS66" s="626">
        <v>0</v>
      </c>
      <c r="BT66" s="626">
        <v>0</v>
      </c>
      <c r="BU66" s="626">
        <v>0</v>
      </c>
      <c r="BV66" s="626">
        <v>0</v>
      </c>
      <c r="BW66" s="626">
        <v>0</v>
      </c>
      <c r="BX66" s="626">
        <v>0</v>
      </c>
      <c r="BY66" s="626">
        <v>0</v>
      </c>
      <c r="BZ66" s="626">
        <v>0</v>
      </c>
      <c r="CA66" s="626">
        <v>0</v>
      </c>
      <c r="CB66" s="626">
        <v>21.087559550103279</v>
      </c>
      <c r="CC66" s="626">
        <v>0</v>
      </c>
      <c r="CD66" s="626">
        <v>0</v>
      </c>
      <c r="CE66" s="626">
        <v>0</v>
      </c>
      <c r="CF66" s="626">
        <v>0</v>
      </c>
      <c r="CG66" s="626">
        <v>0</v>
      </c>
      <c r="CH66" s="626">
        <v>0</v>
      </c>
      <c r="CI66" s="626">
        <v>0</v>
      </c>
      <c r="CJ66" s="626">
        <v>0</v>
      </c>
      <c r="CK66" s="626">
        <v>0</v>
      </c>
      <c r="CL66" s="626">
        <v>0</v>
      </c>
      <c r="CM66" s="626">
        <v>0</v>
      </c>
      <c r="CN66" s="626">
        <v>0</v>
      </c>
      <c r="CO66" s="626">
        <v>0</v>
      </c>
      <c r="CP66" s="626">
        <v>0</v>
      </c>
      <c r="CQ66" s="626">
        <v>0</v>
      </c>
      <c r="CR66" s="626">
        <v>0</v>
      </c>
      <c r="CS66" s="626">
        <v>0</v>
      </c>
      <c r="CT66" s="626">
        <v>0</v>
      </c>
      <c r="CU66" s="626">
        <v>0</v>
      </c>
      <c r="CV66" s="626">
        <v>0</v>
      </c>
      <c r="CW66" s="626">
        <v>0</v>
      </c>
      <c r="CX66" s="626">
        <v>0</v>
      </c>
      <c r="CY66" s="626">
        <v>0</v>
      </c>
      <c r="CZ66" s="626">
        <v>0</v>
      </c>
      <c r="DA66" s="626">
        <v>0</v>
      </c>
      <c r="DB66" s="626">
        <v>11.337500628351076</v>
      </c>
      <c r="DC66" s="626">
        <v>0</v>
      </c>
      <c r="DD66" s="626">
        <v>0</v>
      </c>
      <c r="DE66" s="626">
        <v>0</v>
      </c>
      <c r="DF66" s="626">
        <v>0</v>
      </c>
      <c r="DG66" s="642">
        <v>0</v>
      </c>
      <c r="DH66" s="662">
        <v>1428.3658482798699</v>
      </c>
      <c r="DI66" s="648">
        <v>80.390499612849965</v>
      </c>
      <c r="DJ66" s="626">
        <v>7819.4783739905988</v>
      </c>
      <c r="DK66" s="626">
        <v>0</v>
      </c>
      <c r="DL66" s="626">
        <v>0</v>
      </c>
      <c r="DM66" s="626">
        <v>0</v>
      </c>
      <c r="DN66" s="626">
        <v>0</v>
      </c>
      <c r="DO66" s="626">
        <v>0</v>
      </c>
      <c r="DP66" s="642">
        <v>0</v>
      </c>
      <c r="DQ66" s="664">
        <v>7899.8688736034492</v>
      </c>
      <c r="DR66" s="662">
        <v>9328.2347218833183</v>
      </c>
      <c r="DS66" s="648">
        <v>0</v>
      </c>
      <c r="DT66" s="626">
        <v>0</v>
      </c>
      <c r="DU66" s="642">
        <v>0</v>
      </c>
      <c r="DV66" s="669">
        <v>0</v>
      </c>
      <c r="DW66" s="626">
        <v>0</v>
      </c>
      <c r="DX66" s="627">
        <v>0</v>
      </c>
      <c r="DY66" s="653">
        <v>9328.2347218833183</v>
      </c>
      <c r="DZ66" s="352"/>
    </row>
    <row r="67" spans="1:130" s="357" customFormat="1" ht="9.9499999999999993" customHeight="1">
      <c r="A67" s="356"/>
      <c r="B67" s="624" t="s">
        <v>684</v>
      </c>
      <c r="C67" s="625" t="s">
        <v>683</v>
      </c>
      <c r="D67" s="626">
        <v>0</v>
      </c>
      <c r="E67" s="626">
        <v>0</v>
      </c>
      <c r="F67" s="626">
        <v>0</v>
      </c>
      <c r="G67" s="626">
        <v>0</v>
      </c>
      <c r="H67" s="626">
        <v>0</v>
      </c>
      <c r="I67" s="626">
        <v>0</v>
      </c>
      <c r="J67" s="626">
        <v>0</v>
      </c>
      <c r="K67" s="626">
        <v>0</v>
      </c>
      <c r="L67" s="626">
        <v>0</v>
      </c>
      <c r="M67" s="626">
        <v>0</v>
      </c>
      <c r="N67" s="626">
        <v>0</v>
      </c>
      <c r="O67" s="626">
        <v>0</v>
      </c>
      <c r="P67" s="626">
        <v>0</v>
      </c>
      <c r="Q67" s="626">
        <v>0</v>
      </c>
      <c r="R67" s="626">
        <v>0</v>
      </c>
      <c r="S67" s="626">
        <v>0</v>
      </c>
      <c r="T67" s="626">
        <v>0</v>
      </c>
      <c r="U67" s="626">
        <v>0</v>
      </c>
      <c r="V67" s="626">
        <v>0</v>
      </c>
      <c r="W67" s="626">
        <v>0</v>
      </c>
      <c r="X67" s="626">
        <v>0</v>
      </c>
      <c r="Y67" s="626">
        <v>0</v>
      </c>
      <c r="Z67" s="626">
        <v>0</v>
      </c>
      <c r="AA67" s="626">
        <v>0</v>
      </c>
      <c r="AB67" s="626">
        <v>0</v>
      </c>
      <c r="AC67" s="626">
        <v>0</v>
      </c>
      <c r="AD67" s="626">
        <v>0</v>
      </c>
      <c r="AE67" s="626">
        <v>0</v>
      </c>
      <c r="AF67" s="626">
        <v>0</v>
      </c>
      <c r="AG67" s="626">
        <v>0</v>
      </c>
      <c r="AH67" s="626">
        <v>0</v>
      </c>
      <c r="AI67" s="626">
        <v>0</v>
      </c>
      <c r="AJ67" s="626">
        <v>0</v>
      </c>
      <c r="AK67" s="626">
        <v>0</v>
      </c>
      <c r="AL67" s="626">
        <v>0</v>
      </c>
      <c r="AM67" s="626">
        <v>0</v>
      </c>
      <c r="AN67" s="626">
        <v>0</v>
      </c>
      <c r="AO67" s="626">
        <v>0</v>
      </c>
      <c r="AP67" s="626">
        <v>0</v>
      </c>
      <c r="AQ67" s="626">
        <v>0</v>
      </c>
      <c r="AR67" s="626">
        <v>0</v>
      </c>
      <c r="AS67" s="626">
        <v>0</v>
      </c>
      <c r="AT67" s="626">
        <v>0</v>
      </c>
      <c r="AU67" s="626">
        <v>0</v>
      </c>
      <c r="AV67" s="626">
        <v>0</v>
      </c>
      <c r="AW67" s="626">
        <v>0</v>
      </c>
      <c r="AX67" s="626">
        <v>0</v>
      </c>
      <c r="AY67" s="626">
        <v>0</v>
      </c>
      <c r="AZ67" s="626">
        <v>0</v>
      </c>
      <c r="BA67" s="626">
        <v>0</v>
      </c>
      <c r="BB67" s="626">
        <v>0</v>
      </c>
      <c r="BC67" s="626">
        <v>0</v>
      </c>
      <c r="BD67" s="626">
        <v>0</v>
      </c>
      <c r="BE67" s="626">
        <v>0</v>
      </c>
      <c r="BF67" s="626">
        <v>0</v>
      </c>
      <c r="BG67" s="626">
        <v>0</v>
      </c>
      <c r="BH67" s="626">
        <v>0</v>
      </c>
      <c r="BI67" s="626">
        <v>0</v>
      </c>
      <c r="BJ67" s="626">
        <v>0</v>
      </c>
      <c r="BK67" s="626">
        <v>0</v>
      </c>
      <c r="BL67" s="626">
        <v>0</v>
      </c>
      <c r="BM67" s="626">
        <v>0</v>
      </c>
      <c r="BN67" s="626">
        <v>0</v>
      </c>
      <c r="BO67" s="626">
        <v>0</v>
      </c>
      <c r="BP67" s="626">
        <v>0</v>
      </c>
      <c r="BQ67" s="626">
        <v>0</v>
      </c>
      <c r="BR67" s="626">
        <v>0</v>
      </c>
      <c r="BS67" s="626">
        <v>0</v>
      </c>
      <c r="BT67" s="626">
        <v>0</v>
      </c>
      <c r="BU67" s="626">
        <v>0</v>
      </c>
      <c r="BV67" s="626">
        <v>0</v>
      </c>
      <c r="BW67" s="626">
        <v>0</v>
      </c>
      <c r="BX67" s="626">
        <v>0</v>
      </c>
      <c r="BY67" s="626">
        <v>0</v>
      </c>
      <c r="BZ67" s="626">
        <v>0</v>
      </c>
      <c r="CA67" s="626">
        <v>0</v>
      </c>
      <c r="CB67" s="626">
        <v>0</v>
      </c>
      <c r="CC67" s="626">
        <v>0</v>
      </c>
      <c r="CD67" s="626">
        <v>0</v>
      </c>
      <c r="CE67" s="626">
        <v>0</v>
      </c>
      <c r="CF67" s="626">
        <v>0</v>
      </c>
      <c r="CG67" s="626">
        <v>0</v>
      </c>
      <c r="CH67" s="626">
        <v>0</v>
      </c>
      <c r="CI67" s="626">
        <v>0</v>
      </c>
      <c r="CJ67" s="626">
        <v>0</v>
      </c>
      <c r="CK67" s="626">
        <v>0</v>
      </c>
      <c r="CL67" s="626">
        <v>0</v>
      </c>
      <c r="CM67" s="626">
        <v>0</v>
      </c>
      <c r="CN67" s="626">
        <v>0</v>
      </c>
      <c r="CO67" s="626">
        <v>0</v>
      </c>
      <c r="CP67" s="626">
        <v>0</v>
      </c>
      <c r="CQ67" s="626">
        <v>0</v>
      </c>
      <c r="CR67" s="626">
        <v>0</v>
      </c>
      <c r="CS67" s="626">
        <v>0</v>
      </c>
      <c r="CT67" s="626">
        <v>0</v>
      </c>
      <c r="CU67" s="626">
        <v>0</v>
      </c>
      <c r="CV67" s="626">
        <v>0</v>
      </c>
      <c r="CW67" s="626">
        <v>0</v>
      </c>
      <c r="CX67" s="626">
        <v>0</v>
      </c>
      <c r="CY67" s="626">
        <v>0</v>
      </c>
      <c r="CZ67" s="626">
        <v>0</v>
      </c>
      <c r="DA67" s="626">
        <v>0</v>
      </c>
      <c r="DB67" s="626">
        <v>0</v>
      </c>
      <c r="DC67" s="626">
        <v>0</v>
      </c>
      <c r="DD67" s="626">
        <v>0</v>
      </c>
      <c r="DE67" s="626">
        <v>0</v>
      </c>
      <c r="DF67" s="626">
        <v>0</v>
      </c>
      <c r="DG67" s="642">
        <v>0</v>
      </c>
      <c r="DH67" s="662">
        <v>0</v>
      </c>
      <c r="DI67" s="648">
        <v>4816.2832800648766</v>
      </c>
      <c r="DJ67" s="626">
        <v>0</v>
      </c>
      <c r="DK67" s="626">
        <v>0</v>
      </c>
      <c r="DL67" s="626">
        <v>0</v>
      </c>
      <c r="DM67" s="626">
        <v>15045.835581800515</v>
      </c>
      <c r="DN67" s="626">
        <v>155905.92652763039</v>
      </c>
      <c r="DO67" s="626">
        <v>0</v>
      </c>
      <c r="DP67" s="642">
        <v>0</v>
      </c>
      <c r="DQ67" s="664">
        <v>175768.04538949579</v>
      </c>
      <c r="DR67" s="662">
        <v>175768.04538949579</v>
      </c>
      <c r="DS67" s="648">
        <v>0</v>
      </c>
      <c r="DT67" s="626">
        <v>0</v>
      </c>
      <c r="DU67" s="642">
        <v>0</v>
      </c>
      <c r="DV67" s="669">
        <v>0</v>
      </c>
      <c r="DW67" s="626">
        <v>0</v>
      </c>
      <c r="DX67" s="627">
        <v>0</v>
      </c>
      <c r="DY67" s="653">
        <v>175768.04538949579</v>
      </c>
      <c r="DZ67" s="352"/>
    </row>
    <row r="68" spans="1:130" s="357" customFormat="1" ht="9.9499999999999993" customHeight="1">
      <c r="A68" s="356"/>
      <c r="B68" s="624" t="s">
        <v>675</v>
      </c>
      <c r="C68" s="625" t="s">
        <v>674</v>
      </c>
      <c r="D68" s="626">
        <v>154.03659357834619</v>
      </c>
      <c r="E68" s="626">
        <v>12.746888635880726</v>
      </c>
      <c r="F68" s="626">
        <v>0.14488642361686721</v>
      </c>
      <c r="G68" s="626">
        <v>6.871641167814837</v>
      </c>
      <c r="H68" s="626">
        <v>3.5070069680240454</v>
      </c>
      <c r="I68" s="626">
        <v>0</v>
      </c>
      <c r="J68" s="626">
        <v>6.5784763868918761</v>
      </c>
      <c r="K68" s="626">
        <v>38.218931281846032</v>
      </c>
      <c r="L68" s="626">
        <v>0.95311729630622755</v>
      </c>
      <c r="M68" s="626">
        <v>9.4370376271921907E-2</v>
      </c>
      <c r="N68" s="626">
        <v>0</v>
      </c>
      <c r="O68" s="626">
        <v>63.729367485034643</v>
      </c>
      <c r="P68" s="626">
        <v>21.880313997285736</v>
      </c>
      <c r="Q68" s="626">
        <v>19.156609755695463</v>
      </c>
      <c r="R68" s="626">
        <v>25.861064014654367</v>
      </c>
      <c r="S68" s="626">
        <v>3.3348103899321249</v>
      </c>
      <c r="T68" s="626">
        <v>30.599909361566823</v>
      </c>
      <c r="U68" s="626">
        <v>39.963161142273144</v>
      </c>
      <c r="V68" s="626">
        <v>0</v>
      </c>
      <c r="W68" s="626">
        <v>6.0082641965653449</v>
      </c>
      <c r="X68" s="626">
        <v>0</v>
      </c>
      <c r="Y68" s="626">
        <v>0</v>
      </c>
      <c r="Z68" s="626">
        <v>0</v>
      </c>
      <c r="AA68" s="626">
        <v>0.18797585478324783</v>
      </c>
      <c r="AB68" s="626">
        <v>6.407564647947491</v>
      </c>
      <c r="AC68" s="626">
        <v>3.3378870100609452</v>
      </c>
      <c r="AD68" s="626">
        <v>0.12697975562072675</v>
      </c>
      <c r="AE68" s="626">
        <v>4.9659316166200345</v>
      </c>
      <c r="AF68" s="626">
        <v>377.88058100880386</v>
      </c>
      <c r="AG68" s="626">
        <v>34.638583966606838</v>
      </c>
      <c r="AH68" s="626">
        <v>1.3341295727811429</v>
      </c>
      <c r="AI68" s="626">
        <v>1.9652881604676682</v>
      </c>
      <c r="AJ68" s="626">
        <v>53.293992826017835</v>
      </c>
      <c r="AK68" s="626">
        <v>0.57670977566715342</v>
      </c>
      <c r="AL68" s="626">
        <v>39.508128906526622</v>
      </c>
      <c r="AM68" s="626">
        <v>0</v>
      </c>
      <c r="AN68" s="626">
        <v>0</v>
      </c>
      <c r="AO68" s="626">
        <v>0</v>
      </c>
      <c r="AP68" s="626">
        <v>45.373355446756754</v>
      </c>
      <c r="AQ68" s="626">
        <v>46.066604459401894</v>
      </c>
      <c r="AR68" s="626">
        <v>2.8381232337847959</v>
      </c>
      <c r="AS68" s="626">
        <v>42.071512200140738</v>
      </c>
      <c r="AT68" s="626">
        <v>34.243159012194155</v>
      </c>
      <c r="AU68" s="626">
        <v>184.44857040001853</v>
      </c>
      <c r="AV68" s="626">
        <v>53.524333419589894</v>
      </c>
      <c r="AW68" s="626">
        <v>236.54094935541346</v>
      </c>
      <c r="AX68" s="626">
        <v>33.206362116347748</v>
      </c>
      <c r="AY68" s="626">
        <v>27.573534007120372</v>
      </c>
      <c r="AZ68" s="626">
        <v>262.30211703787899</v>
      </c>
      <c r="BA68" s="626">
        <v>68.843044062115823</v>
      </c>
      <c r="BB68" s="626">
        <v>11.532865262059937</v>
      </c>
      <c r="BC68" s="626">
        <v>26.780173379032171</v>
      </c>
      <c r="BD68" s="626">
        <v>26.19543637815832</v>
      </c>
      <c r="BE68" s="626">
        <v>44.646732922694923</v>
      </c>
      <c r="BF68" s="626">
        <v>24.610581916142412</v>
      </c>
      <c r="BG68" s="626">
        <v>0</v>
      </c>
      <c r="BH68" s="626">
        <v>3.5510867142013613</v>
      </c>
      <c r="BI68" s="626">
        <v>405.79455374692026</v>
      </c>
      <c r="BJ68" s="626">
        <v>26.482632693879975</v>
      </c>
      <c r="BK68" s="626">
        <v>47.414167149277567</v>
      </c>
      <c r="BL68" s="626">
        <v>55.429950527025184</v>
      </c>
      <c r="BM68" s="626">
        <v>2.3980122350708628</v>
      </c>
      <c r="BN68" s="626">
        <v>100.32101986000093</v>
      </c>
      <c r="BO68" s="626">
        <v>68.765412178261514</v>
      </c>
      <c r="BP68" s="626">
        <v>19.556146974398285</v>
      </c>
      <c r="BQ68" s="626">
        <v>12.868843499178412</v>
      </c>
      <c r="BR68" s="626">
        <v>571.94339204053563</v>
      </c>
      <c r="BS68" s="626">
        <v>0</v>
      </c>
      <c r="BT68" s="626">
        <v>922.1794913357262</v>
      </c>
      <c r="BU68" s="626">
        <v>69.258001277731665</v>
      </c>
      <c r="BV68" s="626">
        <v>1627.0672799420911</v>
      </c>
      <c r="BW68" s="626">
        <v>554.93658351808108</v>
      </c>
      <c r="BX68" s="626">
        <v>275.53230044229997</v>
      </c>
      <c r="BY68" s="626">
        <v>738.849936174768</v>
      </c>
      <c r="BZ68" s="626">
        <v>2833.2616357594025</v>
      </c>
      <c r="CA68" s="626">
        <v>639.49137807620775</v>
      </c>
      <c r="CB68" s="626">
        <v>65.766826346884599</v>
      </c>
      <c r="CC68" s="626">
        <v>800.67245194521263</v>
      </c>
      <c r="CD68" s="626">
        <v>0.33438780003480223</v>
      </c>
      <c r="CE68" s="626">
        <v>0</v>
      </c>
      <c r="CF68" s="626">
        <v>2.4840326695502872</v>
      </c>
      <c r="CG68" s="626">
        <v>74.350530103115716</v>
      </c>
      <c r="CH68" s="626">
        <v>1288.3853945811768</v>
      </c>
      <c r="CI68" s="626">
        <v>5.1202681249649933</v>
      </c>
      <c r="CJ68" s="626">
        <v>263.83971884847824</v>
      </c>
      <c r="CK68" s="626">
        <v>0</v>
      </c>
      <c r="CL68" s="626">
        <v>12.94991716332815</v>
      </c>
      <c r="CM68" s="626">
        <v>64.423817405188501</v>
      </c>
      <c r="CN68" s="626">
        <v>6.4095140864154763</v>
      </c>
      <c r="CO68" s="626">
        <v>1516.6073880126614</v>
      </c>
      <c r="CP68" s="626">
        <v>1258.1157505849183</v>
      </c>
      <c r="CQ68" s="626">
        <v>153.38705291110475</v>
      </c>
      <c r="CR68" s="626">
        <v>699.89293604614011</v>
      </c>
      <c r="CS68" s="626">
        <v>24.442964821218929</v>
      </c>
      <c r="CT68" s="626">
        <v>602.6173677535794</v>
      </c>
      <c r="CU68" s="626">
        <v>176.83004247469583</v>
      </c>
      <c r="CV68" s="626">
        <v>36.932758419764596</v>
      </c>
      <c r="CW68" s="626">
        <v>61.531383733452934</v>
      </c>
      <c r="CX68" s="626">
        <v>2.8478026146389945</v>
      </c>
      <c r="CY68" s="626">
        <v>43.325297007426506</v>
      </c>
      <c r="CZ68" s="626">
        <v>265.62008028351079</v>
      </c>
      <c r="DA68" s="626">
        <v>60.600616403179863</v>
      </c>
      <c r="DB68" s="626">
        <v>212.46476177529919</v>
      </c>
      <c r="DC68" s="626">
        <v>90.819975492269336</v>
      </c>
      <c r="DD68" s="626">
        <v>216.25873785709641</v>
      </c>
      <c r="DE68" s="626">
        <v>148.00611068359564</v>
      </c>
      <c r="DF68" s="626">
        <v>0</v>
      </c>
      <c r="DG68" s="642">
        <v>0</v>
      </c>
      <c r="DH68" s="662">
        <v>19258.846330262724</v>
      </c>
      <c r="DI68" s="648">
        <v>1112.08622573105</v>
      </c>
      <c r="DJ68" s="626">
        <v>0</v>
      </c>
      <c r="DK68" s="626">
        <v>0</v>
      </c>
      <c r="DL68" s="626">
        <v>0</v>
      </c>
      <c r="DM68" s="626">
        <v>5305.9768100056826</v>
      </c>
      <c r="DN68" s="626">
        <v>42296.903208536634</v>
      </c>
      <c r="DO68" s="626">
        <v>0</v>
      </c>
      <c r="DP68" s="642">
        <v>0</v>
      </c>
      <c r="DQ68" s="664">
        <v>48714.966244273368</v>
      </c>
      <c r="DR68" s="662">
        <v>67973.812574536089</v>
      </c>
      <c r="DS68" s="648">
        <v>0</v>
      </c>
      <c r="DT68" s="626">
        <v>0</v>
      </c>
      <c r="DU68" s="642">
        <v>0</v>
      </c>
      <c r="DV68" s="669">
        <v>0</v>
      </c>
      <c r="DW68" s="626">
        <v>0</v>
      </c>
      <c r="DX68" s="627">
        <v>0</v>
      </c>
      <c r="DY68" s="653">
        <v>67973.812574536089</v>
      </c>
      <c r="DZ68" s="352"/>
    </row>
    <row r="69" spans="1:130" s="357" customFormat="1" ht="9.9499999999999993" customHeight="1">
      <c r="A69" s="356"/>
      <c r="B69" s="624" t="s">
        <v>672</v>
      </c>
      <c r="C69" s="625" t="s">
        <v>671</v>
      </c>
      <c r="D69" s="626">
        <v>0</v>
      </c>
      <c r="E69" s="626">
        <v>0</v>
      </c>
      <c r="F69" s="626">
        <v>0</v>
      </c>
      <c r="G69" s="626">
        <v>0</v>
      </c>
      <c r="H69" s="626">
        <v>0</v>
      </c>
      <c r="I69" s="626">
        <v>0</v>
      </c>
      <c r="J69" s="626">
        <v>0</v>
      </c>
      <c r="K69" s="626">
        <v>0</v>
      </c>
      <c r="L69" s="626">
        <v>0</v>
      </c>
      <c r="M69" s="626">
        <v>0</v>
      </c>
      <c r="N69" s="626">
        <v>0</v>
      </c>
      <c r="O69" s="626">
        <v>0</v>
      </c>
      <c r="P69" s="626">
        <v>0</v>
      </c>
      <c r="Q69" s="626">
        <v>0</v>
      </c>
      <c r="R69" s="626">
        <v>0</v>
      </c>
      <c r="S69" s="626">
        <v>0</v>
      </c>
      <c r="T69" s="626">
        <v>0</v>
      </c>
      <c r="U69" s="626">
        <v>0</v>
      </c>
      <c r="V69" s="626">
        <v>0</v>
      </c>
      <c r="W69" s="626">
        <v>0</v>
      </c>
      <c r="X69" s="626">
        <v>0</v>
      </c>
      <c r="Y69" s="626">
        <v>0</v>
      </c>
      <c r="Z69" s="626">
        <v>0</v>
      </c>
      <c r="AA69" s="626">
        <v>0</v>
      </c>
      <c r="AB69" s="626">
        <v>0</v>
      </c>
      <c r="AC69" s="626">
        <v>0</v>
      </c>
      <c r="AD69" s="626">
        <v>0</v>
      </c>
      <c r="AE69" s="626">
        <v>0</v>
      </c>
      <c r="AF69" s="626">
        <v>0</v>
      </c>
      <c r="AG69" s="626">
        <v>0</v>
      </c>
      <c r="AH69" s="626">
        <v>0</v>
      </c>
      <c r="AI69" s="626">
        <v>0</v>
      </c>
      <c r="AJ69" s="626">
        <v>0</v>
      </c>
      <c r="AK69" s="626">
        <v>0</v>
      </c>
      <c r="AL69" s="626">
        <v>0</v>
      </c>
      <c r="AM69" s="626">
        <v>0</v>
      </c>
      <c r="AN69" s="626">
        <v>0</v>
      </c>
      <c r="AO69" s="626">
        <v>0</v>
      </c>
      <c r="AP69" s="626">
        <v>0</v>
      </c>
      <c r="AQ69" s="626">
        <v>0</v>
      </c>
      <c r="AR69" s="626">
        <v>0</v>
      </c>
      <c r="AS69" s="626">
        <v>0</v>
      </c>
      <c r="AT69" s="626">
        <v>0</v>
      </c>
      <c r="AU69" s="626">
        <v>0</v>
      </c>
      <c r="AV69" s="626">
        <v>0</v>
      </c>
      <c r="AW69" s="626">
        <v>0</v>
      </c>
      <c r="AX69" s="626">
        <v>0</v>
      </c>
      <c r="AY69" s="626">
        <v>0</v>
      </c>
      <c r="AZ69" s="626">
        <v>0</v>
      </c>
      <c r="BA69" s="626">
        <v>0</v>
      </c>
      <c r="BB69" s="626">
        <v>0</v>
      </c>
      <c r="BC69" s="626">
        <v>0</v>
      </c>
      <c r="BD69" s="626">
        <v>0</v>
      </c>
      <c r="BE69" s="626">
        <v>0</v>
      </c>
      <c r="BF69" s="626">
        <v>0</v>
      </c>
      <c r="BG69" s="626">
        <v>0</v>
      </c>
      <c r="BH69" s="626">
        <v>0</v>
      </c>
      <c r="BI69" s="626">
        <v>0</v>
      </c>
      <c r="BJ69" s="626">
        <v>0</v>
      </c>
      <c r="BK69" s="626">
        <v>0</v>
      </c>
      <c r="BL69" s="626">
        <v>0</v>
      </c>
      <c r="BM69" s="626">
        <v>0</v>
      </c>
      <c r="BN69" s="626">
        <v>0</v>
      </c>
      <c r="BO69" s="626">
        <v>0</v>
      </c>
      <c r="BP69" s="626">
        <v>0</v>
      </c>
      <c r="BQ69" s="626">
        <v>0</v>
      </c>
      <c r="BR69" s="626">
        <v>0</v>
      </c>
      <c r="BS69" s="626">
        <v>0</v>
      </c>
      <c r="BT69" s="626">
        <v>0</v>
      </c>
      <c r="BU69" s="626">
        <v>0</v>
      </c>
      <c r="BV69" s="626">
        <v>0</v>
      </c>
      <c r="BW69" s="626">
        <v>0</v>
      </c>
      <c r="BX69" s="626">
        <v>0</v>
      </c>
      <c r="BY69" s="626">
        <v>0</v>
      </c>
      <c r="BZ69" s="626">
        <v>0</v>
      </c>
      <c r="CA69" s="626">
        <v>0</v>
      </c>
      <c r="CB69" s="626">
        <v>0</v>
      </c>
      <c r="CC69" s="626">
        <v>0</v>
      </c>
      <c r="CD69" s="626">
        <v>0</v>
      </c>
      <c r="CE69" s="626">
        <v>0</v>
      </c>
      <c r="CF69" s="626">
        <v>0</v>
      </c>
      <c r="CG69" s="626">
        <v>0</v>
      </c>
      <c r="CH69" s="626">
        <v>0</v>
      </c>
      <c r="CI69" s="626">
        <v>0</v>
      </c>
      <c r="CJ69" s="626">
        <v>0</v>
      </c>
      <c r="CK69" s="626">
        <v>0</v>
      </c>
      <c r="CL69" s="626">
        <v>0</v>
      </c>
      <c r="CM69" s="626">
        <v>0</v>
      </c>
      <c r="CN69" s="626">
        <v>0</v>
      </c>
      <c r="CO69" s="626">
        <v>0</v>
      </c>
      <c r="CP69" s="626">
        <v>0</v>
      </c>
      <c r="CQ69" s="626">
        <v>0</v>
      </c>
      <c r="CR69" s="626">
        <v>0</v>
      </c>
      <c r="CS69" s="626">
        <v>0</v>
      </c>
      <c r="CT69" s="626">
        <v>0</v>
      </c>
      <c r="CU69" s="626">
        <v>0</v>
      </c>
      <c r="CV69" s="626">
        <v>0</v>
      </c>
      <c r="CW69" s="626">
        <v>0</v>
      </c>
      <c r="CX69" s="626">
        <v>0</v>
      </c>
      <c r="CY69" s="626">
        <v>0</v>
      </c>
      <c r="CZ69" s="626">
        <v>0</v>
      </c>
      <c r="DA69" s="626">
        <v>0</v>
      </c>
      <c r="DB69" s="626">
        <v>0</v>
      </c>
      <c r="DC69" s="626">
        <v>0</v>
      </c>
      <c r="DD69" s="626">
        <v>0</v>
      </c>
      <c r="DE69" s="626">
        <v>0</v>
      </c>
      <c r="DF69" s="626">
        <v>0</v>
      </c>
      <c r="DG69" s="642">
        <v>0</v>
      </c>
      <c r="DH69" s="662">
        <v>0</v>
      </c>
      <c r="DI69" s="648">
        <v>1207.5494433817862</v>
      </c>
      <c r="DJ69" s="626">
        <v>0</v>
      </c>
      <c r="DK69" s="626">
        <v>0</v>
      </c>
      <c r="DL69" s="626">
        <v>0</v>
      </c>
      <c r="DM69" s="626">
        <v>51782.620325888311</v>
      </c>
      <c r="DN69" s="626">
        <v>118.81493148510469</v>
      </c>
      <c r="DO69" s="626">
        <v>0</v>
      </c>
      <c r="DP69" s="642">
        <v>0</v>
      </c>
      <c r="DQ69" s="664">
        <v>53108.984700755202</v>
      </c>
      <c r="DR69" s="662">
        <v>53108.984700755202</v>
      </c>
      <c r="DS69" s="648">
        <v>0</v>
      </c>
      <c r="DT69" s="626">
        <v>0</v>
      </c>
      <c r="DU69" s="642">
        <v>0</v>
      </c>
      <c r="DV69" s="669">
        <v>0</v>
      </c>
      <c r="DW69" s="626">
        <v>0</v>
      </c>
      <c r="DX69" s="627">
        <v>0</v>
      </c>
      <c r="DY69" s="653">
        <v>53108.984700755202</v>
      </c>
      <c r="DZ69" s="352"/>
    </row>
    <row r="70" spans="1:130" s="357" customFormat="1" ht="9.9499999999999993" customHeight="1">
      <c r="A70" s="356"/>
      <c r="B70" s="624" t="s">
        <v>665</v>
      </c>
      <c r="C70" s="625" t="s">
        <v>661</v>
      </c>
      <c r="D70" s="626">
        <v>0</v>
      </c>
      <c r="E70" s="626">
        <v>0</v>
      </c>
      <c r="F70" s="626">
        <v>0</v>
      </c>
      <c r="G70" s="626">
        <v>0</v>
      </c>
      <c r="H70" s="626">
        <v>0</v>
      </c>
      <c r="I70" s="626">
        <v>0</v>
      </c>
      <c r="J70" s="626">
        <v>0</v>
      </c>
      <c r="K70" s="626">
        <v>0</v>
      </c>
      <c r="L70" s="626">
        <v>0</v>
      </c>
      <c r="M70" s="626">
        <v>0</v>
      </c>
      <c r="N70" s="626">
        <v>0</v>
      </c>
      <c r="O70" s="626">
        <v>0</v>
      </c>
      <c r="P70" s="626">
        <v>0</v>
      </c>
      <c r="Q70" s="626">
        <v>0</v>
      </c>
      <c r="R70" s="626">
        <v>0</v>
      </c>
      <c r="S70" s="626">
        <v>0</v>
      </c>
      <c r="T70" s="626">
        <v>0</v>
      </c>
      <c r="U70" s="626">
        <v>0</v>
      </c>
      <c r="V70" s="626">
        <v>0</v>
      </c>
      <c r="W70" s="626">
        <v>0</v>
      </c>
      <c r="X70" s="626">
        <v>0</v>
      </c>
      <c r="Y70" s="626">
        <v>0</v>
      </c>
      <c r="Z70" s="626">
        <v>0</v>
      </c>
      <c r="AA70" s="626">
        <v>0</v>
      </c>
      <c r="AB70" s="626">
        <v>0</v>
      </c>
      <c r="AC70" s="626">
        <v>0</v>
      </c>
      <c r="AD70" s="626">
        <v>0</v>
      </c>
      <c r="AE70" s="626">
        <v>0</v>
      </c>
      <c r="AF70" s="626">
        <v>0</v>
      </c>
      <c r="AG70" s="626">
        <v>0</v>
      </c>
      <c r="AH70" s="626">
        <v>0</v>
      </c>
      <c r="AI70" s="626">
        <v>0</v>
      </c>
      <c r="AJ70" s="626">
        <v>0</v>
      </c>
      <c r="AK70" s="626">
        <v>0</v>
      </c>
      <c r="AL70" s="626">
        <v>0</v>
      </c>
      <c r="AM70" s="626">
        <v>0</v>
      </c>
      <c r="AN70" s="626">
        <v>0</v>
      </c>
      <c r="AO70" s="626">
        <v>0</v>
      </c>
      <c r="AP70" s="626">
        <v>0</v>
      </c>
      <c r="AQ70" s="626">
        <v>0</v>
      </c>
      <c r="AR70" s="626">
        <v>0</v>
      </c>
      <c r="AS70" s="626">
        <v>0</v>
      </c>
      <c r="AT70" s="626">
        <v>0</v>
      </c>
      <c r="AU70" s="626">
        <v>0</v>
      </c>
      <c r="AV70" s="626">
        <v>0</v>
      </c>
      <c r="AW70" s="626">
        <v>0</v>
      </c>
      <c r="AX70" s="626">
        <v>0</v>
      </c>
      <c r="AY70" s="626">
        <v>0</v>
      </c>
      <c r="AZ70" s="626">
        <v>0</v>
      </c>
      <c r="BA70" s="626">
        <v>0</v>
      </c>
      <c r="BB70" s="626">
        <v>0</v>
      </c>
      <c r="BC70" s="626">
        <v>0</v>
      </c>
      <c r="BD70" s="626">
        <v>0</v>
      </c>
      <c r="BE70" s="626">
        <v>0</v>
      </c>
      <c r="BF70" s="626">
        <v>0</v>
      </c>
      <c r="BG70" s="626">
        <v>0</v>
      </c>
      <c r="BH70" s="626">
        <v>0</v>
      </c>
      <c r="BI70" s="626">
        <v>0</v>
      </c>
      <c r="BJ70" s="626">
        <v>0</v>
      </c>
      <c r="BK70" s="626">
        <v>0</v>
      </c>
      <c r="BL70" s="626">
        <v>0</v>
      </c>
      <c r="BM70" s="626">
        <v>0</v>
      </c>
      <c r="BN70" s="626">
        <v>0</v>
      </c>
      <c r="BO70" s="626">
        <v>0</v>
      </c>
      <c r="BP70" s="626">
        <v>0</v>
      </c>
      <c r="BQ70" s="626">
        <v>0</v>
      </c>
      <c r="BR70" s="626">
        <v>0</v>
      </c>
      <c r="BS70" s="626">
        <v>0</v>
      </c>
      <c r="BT70" s="626">
        <v>0</v>
      </c>
      <c r="BU70" s="626">
        <v>0</v>
      </c>
      <c r="BV70" s="626">
        <v>0</v>
      </c>
      <c r="BW70" s="626">
        <v>0</v>
      </c>
      <c r="BX70" s="626">
        <v>0</v>
      </c>
      <c r="BY70" s="626">
        <v>0</v>
      </c>
      <c r="BZ70" s="626">
        <v>0</v>
      </c>
      <c r="CA70" s="626">
        <v>0</v>
      </c>
      <c r="CB70" s="626">
        <v>0</v>
      </c>
      <c r="CC70" s="626">
        <v>0</v>
      </c>
      <c r="CD70" s="626">
        <v>0</v>
      </c>
      <c r="CE70" s="626">
        <v>0</v>
      </c>
      <c r="CF70" s="626">
        <v>0</v>
      </c>
      <c r="CG70" s="626">
        <v>0</v>
      </c>
      <c r="CH70" s="626">
        <v>0</v>
      </c>
      <c r="CI70" s="626">
        <v>0</v>
      </c>
      <c r="CJ70" s="626">
        <v>0</v>
      </c>
      <c r="CK70" s="626">
        <v>0</v>
      </c>
      <c r="CL70" s="626">
        <v>0</v>
      </c>
      <c r="CM70" s="626">
        <v>0</v>
      </c>
      <c r="CN70" s="626">
        <v>0</v>
      </c>
      <c r="CO70" s="626">
        <v>0</v>
      </c>
      <c r="CP70" s="626">
        <v>0</v>
      </c>
      <c r="CQ70" s="626">
        <v>0</v>
      </c>
      <c r="CR70" s="626">
        <v>0</v>
      </c>
      <c r="CS70" s="626">
        <v>0</v>
      </c>
      <c r="CT70" s="626">
        <v>0</v>
      </c>
      <c r="CU70" s="626">
        <v>0</v>
      </c>
      <c r="CV70" s="626">
        <v>0</v>
      </c>
      <c r="CW70" s="626">
        <v>0</v>
      </c>
      <c r="CX70" s="626">
        <v>0</v>
      </c>
      <c r="CY70" s="626">
        <v>0</v>
      </c>
      <c r="CZ70" s="626">
        <v>0</v>
      </c>
      <c r="DA70" s="626">
        <v>0</v>
      </c>
      <c r="DB70" s="626">
        <v>0</v>
      </c>
      <c r="DC70" s="626">
        <v>0</v>
      </c>
      <c r="DD70" s="626">
        <v>0</v>
      </c>
      <c r="DE70" s="626">
        <v>0</v>
      </c>
      <c r="DF70" s="626">
        <v>0</v>
      </c>
      <c r="DG70" s="642">
        <v>0</v>
      </c>
      <c r="DH70" s="662">
        <v>0</v>
      </c>
      <c r="DI70" s="648">
        <v>833.62605066068795</v>
      </c>
      <c r="DJ70" s="626">
        <v>0</v>
      </c>
      <c r="DK70" s="626">
        <v>0</v>
      </c>
      <c r="DL70" s="626">
        <v>0</v>
      </c>
      <c r="DM70" s="626">
        <v>9653.6319872871609</v>
      </c>
      <c r="DN70" s="626">
        <v>47783.626711372381</v>
      </c>
      <c r="DO70" s="626">
        <v>0</v>
      </c>
      <c r="DP70" s="642">
        <v>0</v>
      </c>
      <c r="DQ70" s="664">
        <v>58270.884749320234</v>
      </c>
      <c r="DR70" s="662">
        <v>58270.884749320234</v>
      </c>
      <c r="DS70" s="648">
        <v>0</v>
      </c>
      <c r="DT70" s="626">
        <v>0</v>
      </c>
      <c r="DU70" s="642">
        <v>0</v>
      </c>
      <c r="DV70" s="669">
        <v>0</v>
      </c>
      <c r="DW70" s="626">
        <v>0</v>
      </c>
      <c r="DX70" s="627">
        <v>0</v>
      </c>
      <c r="DY70" s="653">
        <v>58270.884749320234</v>
      </c>
      <c r="DZ70" s="352"/>
    </row>
    <row r="71" spans="1:130" s="357" customFormat="1" ht="9.9499999999999993" customHeight="1">
      <c r="A71" s="356"/>
      <c r="B71" s="624" t="s">
        <v>658</v>
      </c>
      <c r="C71" s="625" t="s">
        <v>657</v>
      </c>
      <c r="D71" s="626">
        <v>350.76497713720778</v>
      </c>
      <c r="E71" s="626">
        <v>75.322523757477015</v>
      </c>
      <c r="F71" s="626">
        <v>2.8127950515964217</v>
      </c>
      <c r="G71" s="626">
        <v>41.22984700688901</v>
      </c>
      <c r="H71" s="626">
        <v>40.437937488440525</v>
      </c>
      <c r="I71" s="626">
        <v>0</v>
      </c>
      <c r="J71" s="626">
        <v>42.989578249223669</v>
      </c>
      <c r="K71" s="626">
        <v>915.1178887671831</v>
      </c>
      <c r="L71" s="626">
        <v>33.386226594596593</v>
      </c>
      <c r="M71" s="626">
        <v>6.8654448737823195</v>
      </c>
      <c r="N71" s="626">
        <v>0</v>
      </c>
      <c r="O71" s="626">
        <v>718.30558267030574</v>
      </c>
      <c r="P71" s="626">
        <v>221.63947697250549</v>
      </c>
      <c r="Q71" s="626">
        <v>321.62939537193955</v>
      </c>
      <c r="R71" s="626">
        <v>161.33193577353919</v>
      </c>
      <c r="S71" s="626">
        <v>52.417288921775956</v>
      </c>
      <c r="T71" s="626">
        <v>170.81183114514928</v>
      </c>
      <c r="U71" s="626">
        <v>579.03704728031812</v>
      </c>
      <c r="V71" s="626">
        <v>0</v>
      </c>
      <c r="W71" s="626">
        <v>204.77054495109002</v>
      </c>
      <c r="X71" s="626">
        <v>0</v>
      </c>
      <c r="Y71" s="626">
        <v>0</v>
      </c>
      <c r="Z71" s="626">
        <v>0</v>
      </c>
      <c r="AA71" s="626">
        <v>1.5620793532487893</v>
      </c>
      <c r="AB71" s="626">
        <v>39.675296269774201</v>
      </c>
      <c r="AC71" s="626">
        <v>17.330867123256386</v>
      </c>
      <c r="AD71" s="626">
        <v>3.9998623020528918</v>
      </c>
      <c r="AE71" s="626">
        <v>30.163436486136501</v>
      </c>
      <c r="AF71" s="626">
        <v>3092.8100638590299</v>
      </c>
      <c r="AG71" s="626">
        <v>485.98407806299616</v>
      </c>
      <c r="AH71" s="626">
        <v>12.007166155030284</v>
      </c>
      <c r="AI71" s="626">
        <v>24.238553979101244</v>
      </c>
      <c r="AJ71" s="626">
        <v>492.15370926067499</v>
      </c>
      <c r="AK71" s="626">
        <v>4.9981513891153293</v>
      </c>
      <c r="AL71" s="626">
        <v>291.94583645159935</v>
      </c>
      <c r="AM71" s="626">
        <v>0</v>
      </c>
      <c r="AN71" s="626">
        <v>0</v>
      </c>
      <c r="AO71" s="626">
        <v>0</v>
      </c>
      <c r="AP71" s="626">
        <v>950.63609083791994</v>
      </c>
      <c r="AQ71" s="626">
        <v>288.82208189153096</v>
      </c>
      <c r="AR71" s="626">
        <v>37.94901587750897</v>
      </c>
      <c r="AS71" s="626">
        <v>412.33305826804605</v>
      </c>
      <c r="AT71" s="626">
        <v>95.976555927034852</v>
      </c>
      <c r="AU71" s="626">
        <v>1460.5708299107941</v>
      </c>
      <c r="AV71" s="626">
        <v>400.70020255287511</v>
      </c>
      <c r="AW71" s="626">
        <v>1483.2531420404484</v>
      </c>
      <c r="AX71" s="626">
        <v>170.96344851981019</v>
      </c>
      <c r="AY71" s="626">
        <v>507.55727413106757</v>
      </c>
      <c r="AZ71" s="626">
        <v>1272.9016241079469</v>
      </c>
      <c r="BA71" s="626">
        <v>290.14824424228334</v>
      </c>
      <c r="BB71" s="626">
        <v>50.774562647250889</v>
      </c>
      <c r="BC71" s="626">
        <v>81.213786660325823</v>
      </c>
      <c r="BD71" s="626">
        <v>190.03843896195886</v>
      </c>
      <c r="BE71" s="626">
        <v>216.66199072348766</v>
      </c>
      <c r="BF71" s="626">
        <v>101.12268807127822</v>
      </c>
      <c r="BG71" s="626">
        <v>0</v>
      </c>
      <c r="BH71" s="626">
        <v>29.56090801981453</v>
      </c>
      <c r="BI71" s="626">
        <v>8125.315265394277</v>
      </c>
      <c r="BJ71" s="626">
        <v>393.14867722784425</v>
      </c>
      <c r="BK71" s="626">
        <v>179.24327674656797</v>
      </c>
      <c r="BL71" s="626">
        <v>215.29314117743115</v>
      </c>
      <c r="BM71" s="626">
        <v>257.65309236816933</v>
      </c>
      <c r="BN71" s="626">
        <v>499.7279908202957</v>
      </c>
      <c r="BO71" s="626">
        <v>100.00335856411813</v>
      </c>
      <c r="BP71" s="626">
        <v>82.570398336348319</v>
      </c>
      <c r="BQ71" s="626">
        <v>184.65769084535373</v>
      </c>
      <c r="BR71" s="626">
        <v>4438.8783734164044</v>
      </c>
      <c r="BS71" s="626">
        <v>0</v>
      </c>
      <c r="BT71" s="626">
        <v>1277.7017482922313</v>
      </c>
      <c r="BU71" s="626">
        <v>1707.1627238029107</v>
      </c>
      <c r="BV71" s="626">
        <v>11783.330632606068</v>
      </c>
      <c r="BW71" s="626">
        <v>946.7058722602485</v>
      </c>
      <c r="BX71" s="626">
        <v>991.5003837802916</v>
      </c>
      <c r="BY71" s="626">
        <v>359.04327495199493</v>
      </c>
      <c r="BZ71" s="626">
        <v>0</v>
      </c>
      <c r="CA71" s="626">
        <v>2394.2870027819404</v>
      </c>
      <c r="CB71" s="626">
        <v>311.30509785839962</v>
      </c>
      <c r="CC71" s="626">
        <v>110.20793341773386</v>
      </c>
      <c r="CD71" s="626">
        <v>0.13294936627889725</v>
      </c>
      <c r="CE71" s="626">
        <v>0</v>
      </c>
      <c r="CF71" s="626">
        <v>1.845281411665928</v>
      </c>
      <c r="CG71" s="626">
        <v>294.70637019819787</v>
      </c>
      <c r="CH71" s="626">
        <v>928.48337354920966</v>
      </c>
      <c r="CI71" s="626">
        <v>19.201005468618721</v>
      </c>
      <c r="CJ71" s="626">
        <v>611.49262131756598</v>
      </c>
      <c r="CK71" s="626">
        <v>0</v>
      </c>
      <c r="CL71" s="626">
        <v>52.79581612741476</v>
      </c>
      <c r="CM71" s="626">
        <v>38.768314898697511</v>
      </c>
      <c r="CN71" s="626">
        <v>9.4139738144227305</v>
      </c>
      <c r="CO71" s="626">
        <v>1770.0306344669418</v>
      </c>
      <c r="CP71" s="626">
        <v>4194.6146246666331</v>
      </c>
      <c r="CQ71" s="626">
        <v>272.95082136661068</v>
      </c>
      <c r="CR71" s="626">
        <v>2573.6105027776307</v>
      </c>
      <c r="CS71" s="626">
        <v>178.85096210647993</v>
      </c>
      <c r="CT71" s="626">
        <v>2814.6790755606858</v>
      </c>
      <c r="CU71" s="626">
        <v>874.43989212197846</v>
      </c>
      <c r="CV71" s="626">
        <v>67.224099755273272</v>
      </c>
      <c r="CW71" s="626">
        <v>120.87390401393716</v>
      </c>
      <c r="CX71" s="626">
        <v>65.937583615872114</v>
      </c>
      <c r="CY71" s="626">
        <v>197.47825109188602</v>
      </c>
      <c r="CZ71" s="626">
        <v>766.04930543878731</v>
      </c>
      <c r="DA71" s="626">
        <v>1331.2291578139334</v>
      </c>
      <c r="DB71" s="626">
        <v>3243.4321797586767</v>
      </c>
      <c r="DC71" s="626">
        <v>1065.1815942816429</v>
      </c>
      <c r="DD71" s="626">
        <v>1580.0051438915864</v>
      </c>
      <c r="DE71" s="626">
        <v>969.30457845363128</v>
      </c>
      <c r="DF71" s="626">
        <v>0</v>
      </c>
      <c r="DG71" s="642">
        <v>175.86886670680897</v>
      </c>
      <c r="DH71" s="662">
        <v>75053.260184786108</v>
      </c>
      <c r="DI71" s="648">
        <v>511.81409575929405</v>
      </c>
      <c r="DJ71" s="626">
        <v>32908.363024622275</v>
      </c>
      <c r="DK71" s="626">
        <v>0</v>
      </c>
      <c r="DL71" s="626">
        <v>0</v>
      </c>
      <c r="DM71" s="626">
        <v>0</v>
      </c>
      <c r="DN71" s="626">
        <v>0</v>
      </c>
      <c r="DO71" s="626">
        <v>0</v>
      </c>
      <c r="DP71" s="642">
        <v>0</v>
      </c>
      <c r="DQ71" s="664">
        <v>33420.177120381566</v>
      </c>
      <c r="DR71" s="662">
        <v>108473.43730516767</v>
      </c>
      <c r="DS71" s="648">
        <v>0</v>
      </c>
      <c r="DT71" s="626">
        <v>0</v>
      </c>
      <c r="DU71" s="642">
        <v>0</v>
      </c>
      <c r="DV71" s="669">
        <v>-8.1687705313624761</v>
      </c>
      <c r="DW71" s="626">
        <v>-59836.575625923026</v>
      </c>
      <c r="DX71" s="627">
        <v>-59844.744396454385</v>
      </c>
      <c r="DY71" s="653">
        <v>48628.692908713281</v>
      </c>
      <c r="DZ71" s="352"/>
    </row>
    <row r="72" spans="1:130" s="357" customFormat="1" ht="9.9499999999999993" customHeight="1">
      <c r="A72" s="356"/>
      <c r="B72" s="624" t="s">
        <v>648</v>
      </c>
      <c r="C72" s="625" t="s">
        <v>647</v>
      </c>
      <c r="D72" s="626">
        <v>0</v>
      </c>
      <c r="E72" s="626">
        <v>0</v>
      </c>
      <c r="F72" s="626">
        <v>0.12490208932488552</v>
      </c>
      <c r="G72" s="626">
        <v>2.2905470559382786</v>
      </c>
      <c r="H72" s="626">
        <v>7.1571570776000945E-2</v>
      </c>
      <c r="I72" s="626">
        <v>0</v>
      </c>
      <c r="J72" s="626">
        <v>0.15298782295097391</v>
      </c>
      <c r="K72" s="626">
        <v>255.8413241553389</v>
      </c>
      <c r="L72" s="626">
        <v>11.224312225199759</v>
      </c>
      <c r="M72" s="626">
        <v>1.038074138991141</v>
      </c>
      <c r="N72" s="626">
        <v>0</v>
      </c>
      <c r="O72" s="626">
        <v>205.59021940087447</v>
      </c>
      <c r="P72" s="626">
        <v>21.069931997386263</v>
      </c>
      <c r="Q72" s="626">
        <v>2.464593067984211</v>
      </c>
      <c r="R72" s="626">
        <v>7.3644089578154821</v>
      </c>
      <c r="S72" s="626">
        <v>1.04408590793116</v>
      </c>
      <c r="T72" s="626">
        <v>14.30299846787398</v>
      </c>
      <c r="U72" s="626">
        <v>20.58188556683595</v>
      </c>
      <c r="V72" s="626">
        <v>0</v>
      </c>
      <c r="W72" s="626">
        <v>2.8483622857791264</v>
      </c>
      <c r="X72" s="626">
        <v>0</v>
      </c>
      <c r="Y72" s="626">
        <v>0</v>
      </c>
      <c r="Z72" s="626">
        <v>0</v>
      </c>
      <c r="AA72" s="626">
        <v>3.3835653860984603E-2</v>
      </c>
      <c r="AB72" s="626">
        <v>16.367242315495407</v>
      </c>
      <c r="AC72" s="626">
        <v>2.3304203302618718</v>
      </c>
      <c r="AD72" s="626">
        <v>0</v>
      </c>
      <c r="AE72" s="626">
        <v>1.4713871456651952</v>
      </c>
      <c r="AF72" s="626">
        <v>609.19827261556429</v>
      </c>
      <c r="AG72" s="626">
        <v>102.87184936932002</v>
      </c>
      <c r="AH72" s="626">
        <v>0.66706478639057143</v>
      </c>
      <c r="AI72" s="626">
        <v>7.9587201391988556</v>
      </c>
      <c r="AJ72" s="626">
        <v>4.3505300266137006</v>
      </c>
      <c r="AK72" s="626">
        <v>2.883548878335767</v>
      </c>
      <c r="AL72" s="626">
        <v>21.159784395630361</v>
      </c>
      <c r="AM72" s="626">
        <v>0</v>
      </c>
      <c r="AN72" s="626">
        <v>0</v>
      </c>
      <c r="AO72" s="626">
        <v>0</v>
      </c>
      <c r="AP72" s="626">
        <v>147.69302744612321</v>
      </c>
      <c r="AQ72" s="626">
        <v>9.058040202691382</v>
      </c>
      <c r="AR72" s="626">
        <v>0.47882447195755756</v>
      </c>
      <c r="AS72" s="626">
        <v>50.493874316835573</v>
      </c>
      <c r="AT72" s="626">
        <v>18.238204256494715</v>
      </c>
      <c r="AU72" s="626">
        <v>275.90271543134298</v>
      </c>
      <c r="AV72" s="626">
        <v>59.249573063973891</v>
      </c>
      <c r="AW72" s="626">
        <v>157.24814323061818</v>
      </c>
      <c r="AX72" s="626">
        <v>42.658668164318016</v>
      </c>
      <c r="AY72" s="626">
        <v>41.870922010812414</v>
      </c>
      <c r="AZ72" s="626">
        <v>91.148990594346401</v>
      </c>
      <c r="BA72" s="626">
        <v>33.246152986094963</v>
      </c>
      <c r="BB72" s="626">
        <v>2.8832163155149844</v>
      </c>
      <c r="BC72" s="626">
        <v>4.0752437750701125</v>
      </c>
      <c r="BD72" s="626">
        <v>34.702201799931387</v>
      </c>
      <c r="BE72" s="626">
        <v>15.514570317598084</v>
      </c>
      <c r="BF72" s="626">
        <v>11.208779882599513</v>
      </c>
      <c r="BG72" s="626">
        <v>0</v>
      </c>
      <c r="BH72" s="626">
        <v>24.989828313236178</v>
      </c>
      <c r="BI72" s="626">
        <v>2702.5252042571533</v>
      </c>
      <c r="BJ72" s="626">
        <v>51.242817732873448</v>
      </c>
      <c r="BK72" s="626">
        <v>33.566571603343696</v>
      </c>
      <c r="BL72" s="626">
        <v>29.562640281080096</v>
      </c>
      <c r="BM72" s="626">
        <v>30.108375840334165</v>
      </c>
      <c r="BN72" s="626">
        <v>148.08300228815108</v>
      </c>
      <c r="BO72" s="626">
        <v>63.314495359252994</v>
      </c>
      <c r="BP72" s="626">
        <v>25.071983300510624</v>
      </c>
      <c r="BQ72" s="626">
        <v>26.350489069746271</v>
      </c>
      <c r="BR72" s="626">
        <v>67.125895608291842</v>
      </c>
      <c r="BS72" s="626">
        <v>0</v>
      </c>
      <c r="BT72" s="626">
        <v>53.900860638338926</v>
      </c>
      <c r="BU72" s="626">
        <v>90.254770895867509</v>
      </c>
      <c r="BV72" s="626">
        <v>2744.2383576403126</v>
      </c>
      <c r="BW72" s="626">
        <v>199.65972317052649</v>
      </c>
      <c r="BX72" s="626">
        <v>139.94961373408896</v>
      </c>
      <c r="BY72" s="626">
        <v>12.598009647438419</v>
      </c>
      <c r="BZ72" s="626">
        <v>0</v>
      </c>
      <c r="CA72" s="626">
        <v>25.976282228035519</v>
      </c>
      <c r="CB72" s="626">
        <v>42.834105336147289</v>
      </c>
      <c r="CC72" s="626">
        <v>17.616082924472078</v>
      </c>
      <c r="CD72" s="626">
        <v>7.6546604827243875E-2</v>
      </c>
      <c r="CE72" s="626">
        <v>0</v>
      </c>
      <c r="CF72" s="626">
        <v>0.39034799092933087</v>
      </c>
      <c r="CG72" s="626">
        <v>0.86959684331129483</v>
      </c>
      <c r="CH72" s="626">
        <v>94.165052066013544</v>
      </c>
      <c r="CI72" s="626">
        <v>3.3281742812272452</v>
      </c>
      <c r="CJ72" s="626">
        <v>55.875455747072962</v>
      </c>
      <c r="CK72" s="626">
        <v>0</v>
      </c>
      <c r="CL72" s="626">
        <v>3.9845898964086612</v>
      </c>
      <c r="CM72" s="626">
        <v>9.6920787246743778</v>
      </c>
      <c r="CN72" s="626">
        <v>1.2017838912029017</v>
      </c>
      <c r="CO72" s="626">
        <v>499.76872962512124</v>
      </c>
      <c r="CP72" s="626">
        <v>981.12134571118054</v>
      </c>
      <c r="CQ72" s="626">
        <v>44.823562378848301</v>
      </c>
      <c r="CR72" s="626">
        <v>665.26510944092229</v>
      </c>
      <c r="CS72" s="626">
        <v>50.674439263502663</v>
      </c>
      <c r="CT72" s="626">
        <v>1106.6470270812154</v>
      </c>
      <c r="CU72" s="626">
        <v>412.94414543223763</v>
      </c>
      <c r="CV72" s="626">
        <v>35.636872159421976</v>
      </c>
      <c r="CW72" s="626">
        <v>3.8913128052776553</v>
      </c>
      <c r="CX72" s="626">
        <v>4.1621730521646851</v>
      </c>
      <c r="CY72" s="626">
        <v>129.20222500428977</v>
      </c>
      <c r="CZ72" s="626">
        <v>365.25866980052467</v>
      </c>
      <c r="DA72" s="626">
        <v>629.51370792623118</v>
      </c>
      <c r="DB72" s="626">
        <v>2899.452410694505</v>
      </c>
      <c r="DC72" s="626">
        <v>352.78189404927201</v>
      </c>
      <c r="DD72" s="626">
        <v>90.828669899980497</v>
      </c>
      <c r="DE72" s="626">
        <v>277.29597442550528</v>
      </c>
      <c r="DF72" s="626">
        <v>0</v>
      </c>
      <c r="DG72" s="642">
        <v>7.0280612765803765</v>
      </c>
      <c r="DH72" s="662">
        <v>17565.823074575314</v>
      </c>
      <c r="DI72" s="648">
        <v>0</v>
      </c>
      <c r="DJ72" s="626">
        <v>9094.6827378287635</v>
      </c>
      <c r="DK72" s="626">
        <v>0</v>
      </c>
      <c r="DL72" s="626">
        <v>0</v>
      </c>
      <c r="DM72" s="626">
        <v>0</v>
      </c>
      <c r="DN72" s="626">
        <v>0</v>
      </c>
      <c r="DO72" s="626">
        <v>0</v>
      </c>
      <c r="DP72" s="642">
        <v>0</v>
      </c>
      <c r="DQ72" s="664">
        <v>9094.6827378287635</v>
      </c>
      <c r="DR72" s="662">
        <v>26660.505812404077</v>
      </c>
      <c r="DS72" s="648">
        <v>0</v>
      </c>
      <c r="DT72" s="626">
        <v>0</v>
      </c>
      <c r="DU72" s="642">
        <v>0</v>
      </c>
      <c r="DV72" s="669">
        <v>0</v>
      </c>
      <c r="DW72" s="626">
        <v>-26660.505812404077</v>
      </c>
      <c r="DX72" s="627">
        <v>-26660.505812404077</v>
      </c>
      <c r="DY72" s="653">
        <v>0</v>
      </c>
      <c r="DZ72" s="352"/>
    </row>
    <row r="73" spans="1:130" s="357" customFormat="1" ht="9.9499999999999993" customHeight="1">
      <c r="A73" s="356"/>
      <c r="B73" s="624" t="s">
        <v>641</v>
      </c>
      <c r="C73" s="625" t="s">
        <v>123</v>
      </c>
      <c r="D73" s="626">
        <v>3.7499545253155442</v>
      </c>
      <c r="E73" s="626">
        <v>10.594816528524239</v>
      </c>
      <c r="F73" s="626">
        <v>0.15987467433585345</v>
      </c>
      <c r="G73" s="626">
        <v>1.3088840319647308</v>
      </c>
      <c r="H73" s="626">
        <v>0.93043042008801213</v>
      </c>
      <c r="I73" s="626">
        <v>0</v>
      </c>
      <c r="J73" s="626">
        <v>3.5187199278723997</v>
      </c>
      <c r="K73" s="626">
        <v>158.03884162042857</v>
      </c>
      <c r="L73" s="626">
        <v>5.102664549736998</v>
      </c>
      <c r="M73" s="626">
        <v>9.4370376271921907E-2</v>
      </c>
      <c r="N73" s="626">
        <v>0</v>
      </c>
      <c r="O73" s="626">
        <v>41.766139142734573</v>
      </c>
      <c r="P73" s="626">
        <v>14.181684998240756</v>
      </c>
      <c r="Q73" s="626">
        <v>7.5058061615882794</v>
      </c>
      <c r="R73" s="626">
        <v>8.5632662300180034</v>
      </c>
      <c r="S73" s="626">
        <v>2.2176384684457839</v>
      </c>
      <c r="T73" s="626">
        <v>15.871542909518151</v>
      </c>
      <c r="U73" s="626">
        <v>13.378225618443366</v>
      </c>
      <c r="V73" s="626">
        <v>0</v>
      </c>
      <c r="W73" s="626">
        <v>4.4505660715298854</v>
      </c>
      <c r="X73" s="626">
        <v>0</v>
      </c>
      <c r="Y73" s="626">
        <v>0</v>
      </c>
      <c r="Z73" s="626">
        <v>0</v>
      </c>
      <c r="AA73" s="626">
        <v>8.4589134652461512E-2</v>
      </c>
      <c r="AB73" s="626">
        <v>15.429759702574229</v>
      </c>
      <c r="AC73" s="626">
        <v>1.4484512299533396</v>
      </c>
      <c r="AD73" s="626">
        <v>0.19046963343109008</v>
      </c>
      <c r="AE73" s="626">
        <v>4.9659316166200345</v>
      </c>
      <c r="AF73" s="626">
        <v>116.58411656980726</v>
      </c>
      <c r="AG73" s="626">
        <v>12.621730596051258</v>
      </c>
      <c r="AH73" s="626">
        <v>0.66706478639057143</v>
      </c>
      <c r="AI73" s="626">
        <v>0.94779854547376918</v>
      </c>
      <c r="AJ73" s="626">
        <v>10.604416939870896</v>
      </c>
      <c r="AK73" s="626">
        <v>9.6118295944525561E-2</v>
      </c>
      <c r="AL73" s="626">
        <v>6.8066439314615153</v>
      </c>
      <c r="AM73" s="626">
        <v>0</v>
      </c>
      <c r="AN73" s="626">
        <v>0</v>
      </c>
      <c r="AO73" s="626">
        <v>0</v>
      </c>
      <c r="AP73" s="626">
        <v>9.3685875618809487</v>
      </c>
      <c r="AQ73" s="626">
        <v>4.3996195270215281</v>
      </c>
      <c r="AR73" s="626">
        <v>0.82706045156305397</v>
      </c>
      <c r="AS73" s="626">
        <v>9.0268378666968641</v>
      </c>
      <c r="AT73" s="626">
        <v>4.6260168230759184</v>
      </c>
      <c r="AU73" s="626">
        <v>45.053199868062983</v>
      </c>
      <c r="AV73" s="626">
        <v>23.500111563576162</v>
      </c>
      <c r="AW73" s="626">
        <v>95.724568357885431</v>
      </c>
      <c r="AX73" s="626">
        <v>11.835931051371475</v>
      </c>
      <c r="AY73" s="626">
        <v>35.743470009230109</v>
      </c>
      <c r="AZ73" s="626">
        <v>74.431708476606019</v>
      </c>
      <c r="BA73" s="626">
        <v>17.686505628966341</v>
      </c>
      <c r="BB73" s="626">
        <v>4.1563248184696526</v>
      </c>
      <c r="BC73" s="626">
        <v>5.5306879804522957</v>
      </c>
      <c r="BD73" s="626">
        <v>15.879295453976384</v>
      </c>
      <c r="BE73" s="626">
        <v>12.669103272449091</v>
      </c>
      <c r="BF73" s="626">
        <v>6.0917281970649526</v>
      </c>
      <c r="BG73" s="626">
        <v>0</v>
      </c>
      <c r="BH73" s="626">
        <v>2.1910960576987124</v>
      </c>
      <c r="BI73" s="626">
        <v>219.80538327958183</v>
      </c>
      <c r="BJ73" s="626">
        <v>16.147946764560963</v>
      </c>
      <c r="BK73" s="626">
        <v>27.916752620602683</v>
      </c>
      <c r="BL73" s="626">
        <v>19.279982792008759</v>
      </c>
      <c r="BM73" s="626">
        <v>29.042592624747115</v>
      </c>
      <c r="BN73" s="626">
        <v>106.16091290798435</v>
      </c>
      <c r="BO73" s="626">
        <v>80.505848403818376</v>
      </c>
      <c r="BP73" s="626">
        <v>23.567664302479987</v>
      </c>
      <c r="BQ73" s="626">
        <v>35.133985426328366</v>
      </c>
      <c r="BR73" s="626">
        <v>17.687838286309304</v>
      </c>
      <c r="BS73" s="626">
        <v>0</v>
      </c>
      <c r="BT73" s="626">
        <v>2829.3762649067962</v>
      </c>
      <c r="BU73" s="626">
        <v>220.30938867984329</v>
      </c>
      <c r="BV73" s="626">
        <v>1440.233132653736</v>
      </c>
      <c r="BW73" s="626">
        <v>285.22817595789502</v>
      </c>
      <c r="BX73" s="626">
        <v>130.3839640583563</v>
      </c>
      <c r="BY73" s="626">
        <v>17.263939146489687</v>
      </c>
      <c r="BZ73" s="626">
        <v>0</v>
      </c>
      <c r="CA73" s="626">
        <v>293.83923552573509</v>
      </c>
      <c r="CB73" s="626">
        <v>65.503231852508307</v>
      </c>
      <c r="CC73" s="626">
        <v>723.97804213988911</v>
      </c>
      <c r="CD73" s="626">
        <v>8.8632910852598182E-2</v>
      </c>
      <c r="CE73" s="626">
        <v>0</v>
      </c>
      <c r="CF73" s="626">
        <v>0.60326507689078412</v>
      </c>
      <c r="CG73" s="626">
        <v>10.696041172728927</v>
      </c>
      <c r="CH73" s="626">
        <v>386.63531971172506</v>
      </c>
      <c r="CI73" s="626">
        <v>2.3041206562342467</v>
      </c>
      <c r="CJ73" s="626">
        <v>285.95086176443226</v>
      </c>
      <c r="CK73" s="626">
        <v>0</v>
      </c>
      <c r="CL73" s="626">
        <v>3.8185653173916339</v>
      </c>
      <c r="CM73" s="626">
        <v>14.253056948050558</v>
      </c>
      <c r="CN73" s="626">
        <v>2.0029731520048366</v>
      </c>
      <c r="CO73" s="626">
        <v>751.42253525854187</v>
      </c>
      <c r="CP73" s="626">
        <v>1751.8105196163431</v>
      </c>
      <c r="CQ73" s="626">
        <v>327.2839698006045</v>
      </c>
      <c r="CR73" s="626">
        <v>1450.847243527093</v>
      </c>
      <c r="CS73" s="626">
        <v>57.232307874073584</v>
      </c>
      <c r="CT73" s="626">
        <v>983.41239154878599</v>
      </c>
      <c r="CU73" s="626">
        <v>533.30100960215339</v>
      </c>
      <c r="CV73" s="626">
        <v>50.215592588276422</v>
      </c>
      <c r="CW73" s="626">
        <v>11.917145466162818</v>
      </c>
      <c r="CX73" s="626">
        <v>2.1906173958761501</v>
      </c>
      <c r="CY73" s="626">
        <v>50.868540682826662</v>
      </c>
      <c r="CZ73" s="626">
        <v>172.93879876269742</v>
      </c>
      <c r="DA73" s="626">
        <v>399.78089259427725</v>
      </c>
      <c r="DB73" s="626">
        <v>1565.9355867878508</v>
      </c>
      <c r="DC73" s="626">
        <v>604.00166496740417</v>
      </c>
      <c r="DD73" s="626">
        <v>236.19215195522881</v>
      </c>
      <c r="DE73" s="626">
        <v>234.44561958532955</v>
      </c>
      <c r="DF73" s="626">
        <v>0</v>
      </c>
      <c r="DG73" s="642">
        <v>55.722485835744408</v>
      </c>
      <c r="DH73" s="662">
        <v>17367.858563092585</v>
      </c>
      <c r="DI73" s="648">
        <v>446.00867585195476</v>
      </c>
      <c r="DJ73" s="626">
        <v>22751.095621429275</v>
      </c>
      <c r="DK73" s="626">
        <v>-3644.828276606303</v>
      </c>
      <c r="DL73" s="626">
        <v>649.04456022538693</v>
      </c>
      <c r="DM73" s="626">
        <v>0</v>
      </c>
      <c r="DN73" s="626">
        <v>0</v>
      </c>
      <c r="DO73" s="626">
        <v>0</v>
      </c>
      <c r="DP73" s="642">
        <v>0</v>
      </c>
      <c r="DQ73" s="664">
        <v>20201.320580900312</v>
      </c>
      <c r="DR73" s="662">
        <v>37569.179143992893</v>
      </c>
      <c r="DS73" s="648">
        <v>0</v>
      </c>
      <c r="DT73" s="626">
        <v>0</v>
      </c>
      <c r="DU73" s="642">
        <v>0</v>
      </c>
      <c r="DV73" s="669">
        <v>0</v>
      </c>
      <c r="DW73" s="626">
        <v>0</v>
      </c>
      <c r="DX73" s="627">
        <v>0</v>
      </c>
      <c r="DY73" s="653">
        <v>37569.179143992893</v>
      </c>
      <c r="DZ73" s="352"/>
    </row>
    <row r="74" spans="1:130" s="357" customFormat="1" ht="9.9499999999999993" customHeight="1">
      <c r="A74" s="356"/>
      <c r="B74" s="624" t="s">
        <v>635</v>
      </c>
      <c r="C74" s="625" t="s">
        <v>125</v>
      </c>
      <c r="D74" s="626">
        <v>0.28845804040888801</v>
      </c>
      <c r="E74" s="626">
        <v>6.9528483468440321</v>
      </c>
      <c r="F74" s="626">
        <v>0.17985900862783516</v>
      </c>
      <c r="G74" s="626">
        <v>0.98166302397354799</v>
      </c>
      <c r="H74" s="626">
        <v>0.28628628310400378</v>
      </c>
      <c r="I74" s="626">
        <v>0</v>
      </c>
      <c r="J74" s="626">
        <v>3.6717077508233738</v>
      </c>
      <c r="K74" s="626">
        <v>69.969130405739861</v>
      </c>
      <c r="L74" s="626">
        <v>0.40681835817948736</v>
      </c>
      <c r="M74" s="626">
        <v>0.49544447542759001</v>
      </c>
      <c r="N74" s="626">
        <v>0</v>
      </c>
      <c r="O74" s="626">
        <v>0.720105847288527</v>
      </c>
      <c r="P74" s="626">
        <v>2.8363369996481511</v>
      </c>
      <c r="Q74" s="626">
        <v>3.136754813798087</v>
      </c>
      <c r="R74" s="626">
        <v>3.0827758428064813</v>
      </c>
      <c r="S74" s="626">
        <v>0.83631281225285914</v>
      </c>
      <c r="T74" s="626">
        <v>6.4336907606421994</v>
      </c>
      <c r="U74" s="626">
        <v>14.921867035956064</v>
      </c>
      <c r="V74" s="626">
        <v>0</v>
      </c>
      <c r="W74" s="626">
        <v>7.2544226965937124</v>
      </c>
      <c r="X74" s="626">
        <v>0</v>
      </c>
      <c r="Y74" s="626">
        <v>0</v>
      </c>
      <c r="Z74" s="626">
        <v>0</v>
      </c>
      <c r="AA74" s="626">
        <v>8.082961755679656E-2</v>
      </c>
      <c r="AB74" s="626">
        <v>18.818458321757198</v>
      </c>
      <c r="AC74" s="626">
        <v>0.68326459944850682</v>
      </c>
      <c r="AD74" s="626">
        <v>0</v>
      </c>
      <c r="AE74" s="626">
        <v>0.36784678641629881</v>
      </c>
      <c r="AF74" s="626">
        <v>4.811407985420618</v>
      </c>
      <c r="AG74" s="626">
        <v>2.7521066713194475</v>
      </c>
      <c r="AH74" s="626">
        <v>0.66706478639057143</v>
      </c>
      <c r="AI74" s="626">
        <v>0.57146677006506674</v>
      </c>
      <c r="AJ74" s="626">
        <v>27.46272079299899</v>
      </c>
      <c r="AK74" s="626">
        <v>0</v>
      </c>
      <c r="AL74" s="626">
        <v>22.935430638620321</v>
      </c>
      <c r="AM74" s="626">
        <v>0</v>
      </c>
      <c r="AN74" s="626">
        <v>0</v>
      </c>
      <c r="AO74" s="626">
        <v>0</v>
      </c>
      <c r="AP74" s="626">
        <v>0.36739559066199801</v>
      </c>
      <c r="AQ74" s="626">
        <v>0</v>
      </c>
      <c r="AR74" s="626">
        <v>0</v>
      </c>
      <c r="AS74" s="626">
        <v>8.140273433360564</v>
      </c>
      <c r="AT74" s="626">
        <v>0.85076171458867456</v>
      </c>
      <c r="AU74" s="626">
        <v>4.4283059699378144</v>
      </c>
      <c r="AV74" s="626">
        <v>16.376848285098401</v>
      </c>
      <c r="AW74" s="626">
        <v>3.6302730514966526</v>
      </c>
      <c r="AX74" s="626">
        <v>3.1233706941119168</v>
      </c>
      <c r="AY74" s="626">
        <v>13.276146003428327</v>
      </c>
      <c r="AZ74" s="626">
        <v>40.59911371451237</v>
      </c>
      <c r="BA74" s="626">
        <v>5.7649053157706742</v>
      </c>
      <c r="BB74" s="626">
        <v>0.14977747093584334</v>
      </c>
      <c r="BC74" s="626">
        <v>2.0376218875350562</v>
      </c>
      <c r="BD74" s="626">
        <v>11.099303455075331</v>
      </c>
      <c r="BE74" s="626">
        <v>6.9104199667904131</v>
      </c>
      <c r="BF74" s="626">
        <v>4.6297134297693647</v>
      </c>
      <c r="BG74" s="626">
        <v>0</v>
      </c>
      <c r="BH74" s="626">
        <v>2.153318539462528</v>
      </c>
      <c r="BI74" s="626">
        <v>28.8269355120763</v>
      </c>
      <c r="BJ74" s="626">
        <v>21.530595686081284</v>
      </c>
      <c r="BK74" s="626">
        <v>126.40085214328435</v>
      </c>
      <c r="BL74" s="626">
        <v>2.5706643722678346</v>
      </c>
      <c r="BM74" s="626">
        <v>0</v>
      </c>
      <c r="BN74" s="626">
        <v>70.912987011227273</v>
      </c>
      <c r="BO74" s="626">
        <v>0.4193012937698874</v>
      </c>
      <c r="BP74" s="626">
        <v>222.63921170853433</v>
      </c>
      <c r="BQ74" s="626">
        <v>295.57486576684386</v>
      </c>
      <c r="BR74" s="626">
        <v>549.31174802202815</v>
      </c>
      <c r="BS74" s="626">
        <v>0</v>
      </c>
      <c r="BT74" s="626">
        <v>62.279232758287989</v>
      </c>
      <c r="BU74" s="626">
        <v>0</v>
      </c>
      <c r="BV74" s="626">
        <v>744.01395725909947</v>
      </c>
      <c r="BW74" s="626">
        <v>723.97622309312749</v>
      </c>
      <c r="BX74" s="626">
        <v>4.5748759318721515</v>
      </c>
      <c r="BY74" s="626">
        <v>0</v>
      </c>
      <c r="BZ74" s="626">
        <v>0</v>
      </c>
      <c r="CA74" s="626">
        <v>1001.3437826613692</v>
      </c>
      <c r="CB74" s="626">
        <v>160.26545258078491</v>
      </c>
      <c r="CC74" s="626">
        <v>0</v>
      </c>
      <c r="CD74" s="626">
        <v>0.3625891807606289</v>
      </c>
      <c r="CE74" s="626">
        <v>0</v>
      </c>
      <c r="CF74" s="626">
        <v>2.3420879455759853</v>
      </c>
      <c r="CG74" s="626">
        <v>9.8264443294176314</v>
      </c>
      <c r="CH74" s="626">
        <v>727.38512676416394</v>
      </c>
      <c r="CI74" s="626">
        <v>4.8642547187167429</v>
      </c>
      <c r="CJ74" s="626">
        <v>500.93690673779594</v>
      </c>
      <c r="CK74" s="626">
        <v>0</v>
      </c>
      <c r="CL74" s="626">
        <v>5.3127865285448816</v>
      </c>
      <c r="CM74" s="626">
        <v>27.935991618179088</v>
      </c>
      <c r="CN74" s="626">
        <v>2.6038650976062878</v>
      </c>
      <c r="CO74" s="626">
        <v>5063.7464202299852</v>
      </c>
      <c r="CP74" s="626">
        <v>1148.8701124558363</v>
      </c>
      <c r="CQ74" s="626">
        <v>126.91442146029411</v>
      </c>
      <c r="CR74" s="626">
        <v>1212.560843497967</v>
      </c>
      <c r="CS74" s="626">
        <v>104.32972789544664</v>
      </c>
      <c r="CT74" s="626">
        <v>630.34516074837597</v>
      </c>
      <c r="CU74" s="626">
        <v>307.6638311264939</v>
      </c>
      <c r="CV74" s="626">
        <v>0.80992891271413592</v>
      </c>
      <c r="CW74" s="626">
        <v>19.699771076718132</v>
      </c>
      <c r="CX74" s="626">
        <v>1.7524939167009201</v>
      </c>
      <c r="CY74" s="626">
        <v>46.419961079385544</v>
      </c>
      <c r="CZ74" s="626">
        <v>34.041114124266578</v>
      </c>
      <c r="DA74" s="626">
        <v>1625.3787492721895</v>
      </c>
      <c r="DB74" s="626">
        <v>2686.307398881504</v>
      </c>
      <c r="DC74" s="626">
        <v>465.08616481928249</v>
      </c>
      <c r="DD74" s="626">
        <v>581.26587714459572</v>
      </c>
      <c r="DE74" s="626">
        <v>736.33655731106649</v>
      </c>
      <c r="DF74" s="626">
        <v>0</v>
      </c>
      <c r="DG74" s="642">
        <v>578.6437117717843</v>
      </c>
      <c r="DH74" s="662">
        <v>20991.52561244067</v>
      </c>
      <c r="DI74" s="648">
        <v>598.72131873803778</v>
      </c>
      <c r="DJ74" s="626">
        <v>1314.6414262039939</v>
      </c>
      <c r="DK74" s="626">
        <v>941.48762101746115</v>
      </c>
      <c r="DL74" s="626">
        <v>521.62870193115089</v>
      </c>
      <c r="DM74" s="626">
        <v>0</v>
      </c>
      <c r="DN74" s="626">
        <v>0</v>
      </c>
      <c r="DO74" s="626">
        <v>0</v>
      </c>
      <c r="DP74" s="642">
        <v>0</v>
      </c>
      <c r="DQ74" s="664">
        <v>3376.4790678906434</v>
      </c>
      <c r="DR74" s="662">
        <v>24368.004680331313</v>
      </c>
      <c r="DS74" s="648">
        <v>0</v>
      </c>
      <c r="DT74" s="626">
        <v>0</v>
      </c>
      <c r="DU74" s="642">
        <v>0</v>
      </c>
      <c r="DV74" s="669">
        <v>0</v>
      </c>
      <c r="DW74" s="626">
        <v>-3.637978807091713E-12</v>
      </c>
      <c r="DX74" s="627">
        <v>-3.637978807091713E-12</v>
      </c>
      <c r="DY74" s="653">
        <v>24368.004680331309</v>
      </c>
      <c r="DZ74" s="352"/>
    </row>
    <row r="75" spans="1:130" s="357" customFormat="1" ht="9.9499999999999993" customHeight="1">
      <c r="A75" s="356"/>
      <c r="B75" s="624" t="s">
        <v>631</v>
      </c>
      <c r="C75" s="625" t="s">
        <v>12</v>
      </c>
      <c r="D75" s="626">
        <v>3715.6280185068858</v>
      </c>
      <c r="E75" s="626">
        <v>454.91493469350957</v>
      </c>
      <c r="F75" s="626">
        <v>4.6063890543017783</v>
      </c>
      <c r="G75" s="626">
        <v>145.28612754808509</v>
      </c>
      <c r="H75" s="626">
        <v>291.72572248297979</v>
      </c>
      <c r="I75" s="626">
        <v>0</v>
      </c>
      <c r="J75" s="626">
        <v>48.650127698409698</v>
      </c>
      <c r="K75" s="626">
        <v>6218.6474119557743</v>
      </c>
      <c r="L75" s="626">
        <v>202.84350784884651</v>
      </c>
      <c r="M75" s="626">
        <v>90.052931557481486</v>
      </c>
      <c r="N75" s="626">
        <v>0</v>
      </c>
      <c r="O75" s="626">
        <v>1132.3664448612087</v>
      </c>
      <c r="P75" s="626">
        <v>1152.7683948569984</v>
      </c>
      <c r="Q75" s="626">
        <v>904.61768290784119</v>
      </c>
      <c r="R75" s="626">
        <v>1037.8678670781819</v>
      </c>
      <c r="S75" s="626">
        <v>31.019792324634761</v>
      </c>
      <c r="T75" s="626">
        <v>985.17883684759499</v>
      </c>
      <c r="U75" s="626">
        <v>1762.4954673733851</v>
      </c>
      <c r="V75" s="626">
        <v>0</v>
      </c>
      <c r="W75" s="626">
        <v>41.301253143797332</v>
      </c>
      <c r="X75" s="626">
        <v>0</v>
      </c>
      <c r="Y75" s="626">
        <v>0</v>
      </c>
      <c r="Z75" s="626">
        <v>0</v>
      </c>
      <c r="AA75" s="626">
        <v>1.1203360945081569</v>
      </c>
      <c r="AB75" s="626">
        <v>195.14259637218876</v>
      </c>
      <c r="AC75" s="626">
        <v>64.908393925670779</v>
      </c>
      <c r="AD75" s="626">
        <v>4.8887205913979797</v>
      </c>
      <c r="AE75" s="626">
        <v>72.833663710427174</v>
      </c>
      <c r="AF75" s="626">
        <v>6456.909516434469</v>
      </c>
      <c r="AG75" s="626">
        <v>1046.9393378619359</v>
      </c>
      <c r="AH75" s="626">
        <v>129.41056855977084</v>
      </c>
      <c r="AI75" s="626">
        <v>21.339405487063836</v>
      </c>
      <c r="AJ75" s="626">
        <v>257.76890407686176</v>
      </c>
      <c r="AK75" s="626">
        <v>6.8243990120613152</v>
      </c>
      <c r="AL75" s="626">
        <v>267.97461217123487</v>
      </c>
      <c r="AM75" s="626">
        <v>0</v>
      </c>
      <c r="AN75" s="626">
        <v>0</v>
      </c>
      <c r="AO75" s="626">
        <v>0</v>
      </c>
      <c r="AP75" s="626">
        <v>278.85325331245645</v>
      </c>
      <c r="AQ75" s="626">
        <v>1570.146568849389</v>
      </c>
      <c r="AR75" s="626">
        <v>16.784974216984928</v>
      </c>
      <c r="AS75" s="626">
        <v>787.39011195263402</v>
      </c>
      <c r="AT75" s="626">
        <v>391.50990653227575</v>
      </c>
      <c r="AU75" s="626">
        <v>2620.5944589923297</v>
      </c>
      <c r="AV75" s="626">
        <v>1399.288512619851</v>
      </c>
      <c r="AW75" s="626">
        <v>5877.9852713812115</v>
      </c>
      <c r="AX75" s="626">
        <v>945.39499272829653</v>
      </c>
      <c r="AY75" s="626">
        <v>778.69702520108456</v>
      </c>
      <c r="AZ75" s="626">
        <v>2066.9725247006154</v>
      </c>
      <c r="BA75" s="626">
        <v>1882.4374804399527</v>
      </c>
      <c r="BB75" s="626">
        <v>445.90625315987256</v>
      </c>
      <c r="BC75" s="626">
        <v>706.47261729251181</v>
      </c>
      <c r="BD75" s="626">
        <v>756.45398802947705</v>
      </c>
      <c r="BE75" s="626">
        <v>351.82167536806486</v>
      </c>
      <c r="BF75" s="626">
        <v>805.32646765198683</v>
      </c>
      <c r="BG75" s="626">
        <v>0</v>
      </c>
      <c r="BH75" s="626">
        <v>100.28042215795229</v>
      </c>
      <c r="BI75" s="626">
        <v>39478.488183788497</v>
      </c>
      <c r="BJ75" s="626">
        <v>1345.0163125094978</v>
      </c>
      <c r="BK75" s="626">
        <v>675.09797805536789</v>
      </c>
      <c r="BL75" s="626">
        <v>3048.1652794165848</v>
      </c>
      <c r="BM75" s="626">
        <v>54.354943994939546</v>
      </c>
      <c r="BN75" s="626">
        <v>9746.9900646931892</v>
      </c>
      <c r="BO75" s="626">
        <v>4517.7617897236505</v>
      </c>
      <c r="BP75" s="626">
        <v>1959.7933613232472</v>
      </c>
      <c r="BQ75" s="626">
        <v>2046.758918440757</v>
      </c>
      <c r="BR75" s="626">
        <v>753.21626888780497</v>
      </c>
      <c r="BS75" s="626">
        <v>0</v>
      </c>
      <c r="BT75" s="626">
        <v>561.63021110725174</v>
      </c>
      <c r="BU75" s="626">
        <v>358.51200661414038</v>
      </c>
      <c r="BV75" s="626">
        <v>5724.6391668462065</v>
      </c>
      <c r="BW75" s="626">
        <v>1212.8489276209609</v>
      </c>
      <c r="BX75" s="626">
        <v>95.448547851332592</v>
      </c>
      <c r="BY75" s="626">
        <v>212.99968163169029</v>
      </c>
      <c r="BZ75" s="626">
        <v>200.98610334001981</v>
      </c>
      <c r="CA75" s="626">
        <v>119.12778892749624</v>
      </c>
      <c r="CB75" s="626">
        <v>868.28026447550235</v>
      </c>
      <c r="CC75" s="626">
        <v>7854.409851239313</v>
      </c>
      <c r="CD75" s="626">
        <v>3.0336628123639282</v>
      </c>
      <c r="CE75" s="626">
        <v>0</v>
      </c>
      <c r="CF75" s="626">
        <v>4.7551482531391214</v>
      </c>
      <c r="CG75" s="626">
        <v>46.523431117154274</v>
      </c>
      <c r="CH75" s="626">
        <v>1635.9182774180317</v>
      </c>
      <c r="CI75" s="626">
        <v>21.761139531101215</v>
      </c>
      <c r="CJ75" s="626">
        <v>312.24519388070189</v>
      </c>
      <c r="CK75" s="626">
        <v>0</v>
      </c>
      <c r="CL75" s="626">
        <v>345.66317351345134</v>
      </c>
      <c r="CM75" s="626">
        <v>54.731738680514134</v>
      </c>
      <c r="CN75" s="626">
        <v>78.115952928188619</v>
      </c>
      <c r="CO75" s="626">
        <v>1871.0853657916123</v>
      </c>
      <c r="CP75" s="626">
        <v>1844.0424927908957</v>
      </c>
      <c r="CQ75" s="626">
        <v>1449.1067053005879</v>
      </c>
      <c r="CR75" s="626">
        <v>22344.632213568657</v>
      </c>
      <c r="CS75" s="626">
        <v>317.16237280215785</v>
      </c>
      <c r="CT75" s="626">
        <v>4645.9457595725853</v>
      </c>
      <c r="CU75" s="626">
        <v>1797.9424549883813</v>
      </c>
      <c r="CV75" s="626">
        <v>851.23528726255677</v>
      </c>
      <c r="CW75" s="626">
        <v>505.62745763576532</v>
      </c>
      <c r="CX75" s="626">
        <v>98.358721074839124</v>
      </c>
      <c r="CY75" s="626">
        <v>3656.3456010196014</v>
      </c>
      <c r="CZ75" s="626">
        <v>1952.5187940765461</v>
      </c>
      <c r="DA75" s="626">
        <v>1808.4017695931282</v>
      </c>
      <c r="DB75" s="626">
        <v>20919.956159433408</v>
      </c>
      <c r="DC75" s="626">
        <v>1225.3372499884404</v>
      </c>
      <c r="DD75" s="626">
        <v>1047.6325466103342</v>
      </c>
      <c r="DE75" s="626">
        <v>1570.6871446588568</v>
      </c>
      <c r="DF75" s="626">
        <v>1323.8994640566875</v>
      </c>
      <c r="DG75" s="642">
        <v>405.45220174176791</v>
      </c>
      <c r="DH75" s="662">
        <v>201500.99100021337</v>
      </c>
      <c r="DI75" s="648">
        <v>12458.632848299552</v>
      </c>
      <c r="DJ75" s="626">
        <v>296011.30942501401</v>
      </c>
      <c r="DK75" s="626">
        <v>60.609546668239673</v>
      </c>
      <c r="DL75" s="626">
        <v>0</v>
      </c>
      <c r="DM75" s="626">
        <v>1661.1839495127654</v>
      </c>
      <c r="DN75" s="626">
        <v>15344.114812673273</v>
      </c>
      <c r="DO75" s="626">
        <v>467.81392903936012</v>
      </c>
      <c r="DP75" s="642">
        <v>0</v>
      </c>
      <c r="DQ75" s="664">
        <v>326003.6645112072</v>
      </c>
      <c r="DR75" s="662">
        <v>527504.65551142057</v>
      </c>
      <c r="DS75" s="648">
        <v>10336.409579498128</v>
      </c>
      <c r="DT75" s="626">
        <v>186162.93451993336</v>
      </c>
      <c r="DU75" s="642">
        <v>196499.3440994315</v>
      </c>
      <c r="DV75" s="669">
        <v>-211.01977584842197</v>
      </c>
      <c r="DW75" s="626">
        <v>-172376.73148850937</v>
      </c>
      <c r="DX75" s="627">
        <v>-172587.75126435779</v>
      </c>
      <c r="DY75" s="653">
        <v>551416.24834649428</v>
      </c>
      <c r="DZ75" s="352"/>
    </row>
    <row r="76" spans="1:130" s="357" customFormat="1" ht="9.9499999999999993" customHeight="1">
      <c r="A76" s="356"/>
      <c r="B76" s="624" t="s">
        <v>626</v>
      </c>
      <c r="C76" s="625" t="s">
        <v>13</v>
      </c>
      <c r="D76" s="626">
        <v>200.47833808417715</v>
      </c>
      <c r="E76" s="626">
        <v>36.419681816802068</v>
      </c>
      <c r="F76" s="626">
        <v>1.0991383860589925</v>
      </c>
      <c r="G76" s="626">
        <v>51.70091926260686</v>
      </c>
      <c r="H76" s="626">
        <v>49.09809755233664</v>
      </c>
      <c r="I76" s="626">
        <v>0</v>
      </c>
      <c r="J76" s="626">
        <v>95.00543805255478</v>
      </c>
      <c r="K76" s="626">
        <v>351.62603702630088</v>
      </c>
      <c r="L76" s="626">
        <v>17.977496970979253</v>
      </c>
      <c r="M76" s="626">
        <v>3.4209261398571695</v>
      </c>
      <c r="N76" s="626">
        <v>0</v>
      </c>
      <c r="O76" s="626">
        <v>375.53519936096683</v>
      </c>
      <c r="P76" s="626">
        <v>223.6654319722542</v>
      </c>
      <c r="Q76" s="626">
        <v>119.98087162777681</v>
      </c>
      <c r="R76" s="626">
        <v>204.49079757282993</v>
      </c>
      <c r="S76" s="626">
        <v>3.8349275398311504</v>
      </c>
      <c r="T76" s="626">
        <v>96.2129209205129</v>
      </c>
      <c r="U76" s="626">
        <v>236.86319973167042</v>
      </c>
      <c r="V76" s="626">
        <v>0</v>
      </c>
      <c r="W76" s="626">
        <v>8.0110189287537921</v>
      </c>
      <c r="X76" s="626">
        <v>0</v>
      </c>
      <c r="Y76" s="626">
        <v>0</v>
      </c>
      <c r="Z76" s="626">
        <v>0</v>
      </c>
      <c r="AA76" s="626">
        <v>9.5867685939456396E-2</v>
      </c>
      <c r="AB76" s="626">
        <v>30.558492878063671</v>
      </c>
      <c r="AC76" s="626">
        <v>10.459874646149208</v>
      </c>
      <c r="AD76" s="626">
        <v>1.8412064565005375</v>
      </c>
      <c r="AE76" s="626">
        <v>11.955020558529712</v>
      </c>
      <c r="AF76" s="626">
        <v>396.57105049063011</v>
      </c>
      <c r="AG76" s="626">
        <v>110.17916708282338</v>
      </c>
      <c r="AH76" s="626">
        <v>8.6718422230774284</v>
      </c>
      <c r="AI76" s="626">
        <v>5.4359034225701457</v>
      </c>
      <c r="AJ76" s="626">
        <v>89.185865545580853</v>
      </c>
      <c r="AK76" s="626">
        <v>2.7874305823912411</v>
      </c>
      <c r="AL76" s="626">
        <v>65.107028909631893</v>
      </c>
      <c r="AM76" s="626">
        <v>0</v>
      </c>
      <c r="AN76" s="626">
        <v>0</v>
      </c>
      <c r="AO76" s="626">
        <v>0</v>
      </c>
      <c r="AP76" s="626">
        <v>58.783294505919685</v>
      </c>
      <c r="AQ76" s="626">
        <v>133.80019385118413</v>
      </c>
      <c r="AR76" s="626">
        <v>7.6350738528505087</v>
      </c>
      <c r="AS76" s="626">
        <v>114.8503925003842</v>
      </c>
      <c r="AT76" s="626">
        <v>113.57668889758808</v>
      </c>
      <c r="AU76" s="626">
        <v>612.83903923095932</v>
      </c>
      <c r="AV76" s="626">
        <v>187.60145718458247</v>
      </c>
      <c r="AW76" s="626">
        <v>1052.9702519367395</v>
      </c>
      <c r="AX76" s="626">
        <v>291.54199610565712</v>
      </c>
      <c r="AY76" s="626">
        <v>100.59233702597615</v>
      </c>
      <c r="AZ76" s="626">
        <v>365.79005395722419</v>
      </c>
      <c r="BA76" s="626">
        <v>189.62620592068976</v>
      </c>
      <c r="BB76" s="626">
        <v>55.735941372000703</v>
      </c>
      <c r="BC76" s="626">
        <v>146.70877590252405</v>
      </c>
      <c r="BD76" s="626">
        <v>110.37190564694129</v>
      </c>
      <c r="BE76" s="626">
        <v>62.261528916474404</v>
      </c>
      <c r="BF76" s="626">
        <v>158.62860225157138</v>
      </c>
      <c r="BG76" s="626">
        <v>0</v>
      </c>
      <c r="BH76" s="626">
        <v>29.825350647467822</v>
      </c>
      <c r="BI76" s="626">
        <v>2412.0383925585384</v>
      </c>
      <c r="BJ76" s="626">
        <v>348.79565011451677</v>
      </c>
      <c r="BK76" s="626">
        <v>141.79937839036282</v>
      </c>
      <c r="BL76" s="626">
        <v>864.70722822159291</v>
      </c>
      <c r="BM76" s="626">
        <v>22.115001723431291</v>
      </c>
      <c r="BN76" s="626">
        <v>1883.5740755835104</v>
      </c>
      <c r="BO76" s="626">
        <v>453.0550479183633</v>
      </c>
      <c r="BP76" s="626">
        <v>833.05843179829947</v>
      </c>
      <c r="BQ76" s="626">
        <v>775.80742237904144</v>
      </c>
      <c r="BR76" s="626">
        <v>852.53183293018765</v>
      </c>
      <c r="BS76" s="626">
        <v>0</v>
      </c>
      <c r="BT76" s="626">
        <v>745.11656053413617</v>
      </c>
      <c r="BU76" s="626">
        <v>658.26439675961706</v>
      </c>
      <c r="BV76" s="626">
        <v>8853.7916500901629</v>
      </c>
      <c r="BW76" s="626">
        <v>10017.591047521215</v>
      </c>
      <c r="BX76" s="626">
        <v>6195.8376540968511</v>
      </c>
      <c r="BY76" s="626">
        <v>4527.118096454491</v>
      </c>
      <c r="BZ76" s="626">
        <v>21319.5779681735</v>
      </c>
      <c r="CA76" s="626">
        <v>2105.0564624902117</v>
      </c>
      <c r="CB76" s="626">
        <v>827.1595233528011</v>
      </c>
      <c r="CC76" s="626">
        <v>2977.7625050744814</v>
      </c>
      <c r="CD76" s="626">
        <v>6.5024326416406115</v>
      </c>
      <c r="CE76" s="626">
        <v>0</v>
      </c>
      <c r="CF76" s="626">
        <v>11.071688469995566</v>
      </c>
      <c r="CG76" s="626">
        <v>29.479332988252896</v>
      </c>
      <c r="CH76" s="626">
        <v>1251.6769844537478</v>
      </c>
      <c r="CI76" s="626">
        <v>2.688140765606621</v>
      </c>
      <c r="CJ76" s="626">
        <v>523.0480496537499</v>
      </c>
      <c r="CK76" s="626">
        <v>0</v>
      </c>
      <c r="CL76" s="626">
        <v>102.60318983252304</v>
      </c>
      <c r="CM76" s="626">
        <v>41.61892628830762</v>
      </c>
      <c r="CN76" s="626">
        <v>9.614271129623214</v>
      </c>
      <c r="CO76" s="626">
        <v>4012.6985726391522</v>
      </c>
      <c r="CP76" s="626">
        <v>2212.0749294388684</v>
      </c>
      <c r="CQ76" s="626">
        <v>115.75993403344769</v>
      </c>
      <c r="CR76" s="626">
        <v>1945.320869203297</v>
      </c>
      <c r="CS76" s="626">
        <v>558.90925658274989</v>
      </c>
      <c r="CT76" s="626">
        <v>3621.2497651204358</v>
      </c>
      <c r="CU76" s="626">
        <v>410.64433274109268</v>
      </c>
      <c r="CV76" s="626">
        <v>574.72555646195076</v>
      </c>
      <c r="CW76" s="626">
        <v>1419.1131386746949</v>
      </c>
      <c r="CX76" s="626">
        <v>26.068347010926182</v>
      </c>
      <c r="CY76" s="626">
        <v>468.6481903972965</v>
      </c>
      <c r="CZ76" s="626">
        <v>738.22007345398549</v>
      </c>
      <c r="DA76" s="626">
        <v>687.36668932876296</v>
      </c>
      <c r="DB76" s="626">
        <v>962.78055335957345</v>
      </c>
      <c r="DC76" s="626">
        <v>98.632446502357027</v>
      </c>
      <c r="DD76" s="626">
        <v>451.88673658313274</v>
      </c>
      <c r="DE76" s="626">
        <v>254.14693215552532</v>
      </c>
      <c r="DF76" s="626">
        <v>0</v>
      </c>
      <c r="DG76" s="642">
        <v>115.12633710207855</v>
      </c>
      <c r="DH76" s="662">
        <v>94067.842284312981</v>
      </c>
      <c r="DI76" s="648">
        <v>7063.3755085143257</v>
      </c>
      <c r="DJ76" s="626">
        <v>109261.86499090654</v>
      </c>
      <c r="DK76" s="626">
        <v>0</v>
      </c>
      <c r="DL76" s="626">
        <v>0</v>
      </c>
      <c r="DM76" s="626">
        <v>0</v>
      </c>
      <c r="DN76" s="626">
        <v>0</v>
      </c>
      <c r="DO76" s="626">
        <v>0</v>
      </c>
      <c r="DP76" s="642">
        <v>0</v>
      </c>
      <c r="DQ76" s="664">
        <v>116325.24049942086</v>
      </c>
      <c r="DR76" s="662">
        <v>210393.08278373384</v>
      </c>
      <c r="DS76" s="648">
        <v>1406.5776734104045</v>
      </c>
      <c r="DT76" s="626">
        <v>40481.055222046496</v>
      </c>
      <c r="DU76" s="642">
        <v>41887.632895456903</v>
      </c>
      <c r="DV76" s="669">
        <v>-494.06161343769128</v>
      </c>
      <c r="DW76" s="626">
        <v>-20311.646719895638</v>
      </c>
      <c r="DX76" s="627">
        <v>-20805.708333333328</v>
      </c>
      <c r="DY76" s="653">
        <v>231475.00734585745</v>
      </c>
      <c r="DZ76" s="362"/>
    </row>
    <row r="77" spans="1:130" s="357" customFormat="1" ht="9.9499999999999993" customHeight="1">
      <c r="A77" s="356"/>
      <c r="B77" s="624" t="s">
        <v>613</v>
      </c>
      <c r="C77" s="625" t="s">
        <v>612</v>
      </c>
      <c r="D77" s="626">
        <v>17.30748242453328</v>
      </c>
      <c r="E77" s="626">
        <v>0</v>
      </c>
      <c r="F77" s="626">
        <v>1.8335626712893192</v>
      </c>
      <c r="G77" s="626">
        <v>5.8899781438412875</v>
      </c>
      <c r="H77" s="626">
        <v>3.2922922556960428</v>
      </c>
      <c r="I77" s="626">
        <v>0</v>
      </c>
      <c r="J77" s="626">
        <v>11.627074544274016</v>
      </c>
      <c r="K77" s="626">
        <v>196.9699269013152</v>
      </c>
      <c r="L77" s="626">
        <v>2.9678367844332123</v>
      </c>
      <c r="M77" s="626">
        <v>0.54262966356355102</v>
      </c>
      <c r="N77" s="626">
        <v>0</v>
      </c>
      <c r="O77" s="626">
        <v>53.647885622995254</v>
      </c>
      <c r="P77" s="626">
        <v>58.752694992711696</v>
      </c>
      <c r="Q77" s="626">
        <v>33.272006417786855</v>
      </c>
      <c r="R77" s="626">
        <v>66.964741918740785</v>
      </c>
      <c r="S77" s="626">
        <v>0.89373753718907301</v>
      </c>
      <c r="T77" s="626">
        <v>24.006705606859114</v>
      </c>
      <c r="U77" s="626">
        <v>118.17432629624975</v>
      </c>
      <c r="V77" s="626">
        <v>0</v>
      </c>
      <c r="W77" s="626">
        <v>2.7148453036332301</v>
      </c>
      <c r="X77" s="626">
        <v>0</v>
      </c>
      <c r="Y77" s="626">
        <v>0</v>
      </c>
      <c r="Z77" s="626">
        <v>0</v>
      </c>
      <c r="AA77" s="626">
        <v>4.5114205147979473E-2</v>
      </c>
      <c r="AB77" s="626">
        <v>19.583925776344213</v>
      </c>
      <c r="AC77" s="626">
        <v>2.2973029134518672</v>
      </c>
      <c r="AD77" s="626">
        <v>0.19046963343109008</v>
      </c>
      <c r="AE77" s="626">
        <v>2.2070807184977932</v>
      </c>
      <c r="AF77" s="626">
        <v>371.95884810367079</v>
      </c>
      <c r="AG77" s="626">
        <v>57.794240097708389</v>
      </c>
      <c r="AH77" s="626">
        <v>3.3353239319528574</v>
      </c>
      <c r="AI77" s="626">
        <v>1.5750181711549398</v>
      </c>
      <c r="AJ77" s="626">
        <v>35.89187271956304</v>
      </c>
      <c r="AK77" s="626">
        <v>0.48059147972262778</v>
      </c>
      <c r="AL77" s="626">
        <v>15.240963585663829</v>
      </c>
      <c r="AM77" s="626">
        <v>0</v>
      </c>
      <c r="AN77" s="626">
        <v>0</v>
      </c>
      <c r="AO77" s="626">
        <v>0</v>
      </c>
      <c r="AP77" s="626">
        <v>30.126438434283838</v>
      </c>
      <c r="AQ77" s="626">
        <v>25.103711418887546</v>
      </c>
      <c r="AR77" s="626">
        <v>0.65294246176030579</v>
      </c>
      <c r="AS77" s="626">
        <v>17.973078966726792</v>
      </c>
      <c r="AT77" s="626">
        <v>61.148498236060995</v>
      </c>
      <c r="AU77" s="626">
        <v>160.38169012861735</v>
      </c>
      <c r="AV77" s="626">
        <v>70.700052352741878</v>
      </c>
      <c r="AW77" s="626">
        <v>448.43425536119179</v>
      </c>
      <c r="AX77" s="626">
        <v>35.261211257210853</v>
      </c>
      <c r="AY77" s="626">
        <v>25.020429006461075</v>
      </c>
      <c r="AZ77" s="626">
        <v>98.711570599990864</v>
      </c>
      <c r="BA77" s="626">
        <v>72.649000969614903</v>
      </c>
      <c r="BB77" s="626">
        <v>24.919226726950935</v>
      </c>
      <c r="BC77" s="626">
        <v>38.423727022089636</v>
      </c>
      <c r="BD77" s="626">
        <v>58.764195421518046</v>
      </c>
      <c r="BE77" s="626">
        <v>16.801805409451202</v>
      </c>
      <c r="BF77" s="626">
        <v>44.104112146750268</v>
      </c>
      <c r="BG77" s="626">
        <v>0</v>
      </c>
      <c r="BH77" s="626">
        <v>5.3832963486563195</v>
      </c>
      <c r="BI77" s="626">
        <v>374.19579751252888</v>
      </c>
      <c r="BJ77" s="626">
        <v>47.367310509378825</v>
      </c>
      <c r="BK77" s="626">
        <v>13.404472488463984</v>
      </c>
      <c r="BL77" s="626">
        <v>57.679281852759544</v>
      </c>
      <c r="BM77" s="626">
        <v>1.5986748233805752</v>
      </c>
      <c r="BN77" s="626">
        <v>1198.6380480985974</v>
      </c>
      <c r="BO77" s="626">
        <v>160.80204616075181</v>
      </c>
      <c r="BP77" s="626">
        <v>77.890294786919668</v>
      </c>
      <c r="BQ77" s="626">
        <v>135.42925777706807</v>
      </c>
      <c r="BR77" s="626">
        <v>225.21781668903154</v>
      </c>
      <c r="BS77" s="626">
        <v>0</v>
      </c>
      <c r="BT77" s="626">
        <v>43.567535023735097</v>
      </c>
      <c r="BU77" s="626">
        <v>44.65730851618445</v>
      </c>
      <c r="BV77" s="626">
        <v>13979.845901821009</v>
      </c>
      <c r="BW77" s="626">
        <v>3428.6104562938731</v>
      </c>
      <c r="BX77" s="626">
        <v>2653.4280404858473</v>
      </c>
      <c r="BY77" s="626">
        <v>7011.4922582243371</v>
      </c>
      <c r="BZ77" s="626">
        <v>2246.6391825404958</v>
      </c>
      <c r="CA77" s="626">
        <v>70.527002823429768</v>
      </c>
      <c r="CB77" s="626">
        <v>770.61850430908669</v>
      </c>
      <c r="CC77" s="626">
        <v>1181.5665376170298</v>
      </c>
      <c r="CD77" s="626">
        <v>10.047749075744537</v>
      </c>
      <c r="CE77" s="626">
        <v>0</v>
      </c>
      <c r="CF77" s="626">
        <v>55.677817978920011</v>
      </c>
      <c r="CG77" s="626">
        <v>454.71218936747607</v>
      </c>
      <c r="CH77" s="626">
        <v>3072.3343258826449</v>
      </c>
      <c r="CI77" s="626">
        <v>48.642547187167423</v>
      </c>
      <c r="CJ77" s="626">
        <v>632.55796693344109</v>
      </c>
      <c r="CK77" s="626">
        <v>0</v>
      </c>
      <c r="CL77" s="626">
        <v>866.15022873183273</v>
      </c>
      <c r="CM77" s="626">
        <v>493.72589268047125</v>
      </c>
      <c r="CN77" s="626">
        <v>45.868085180910761</v>
      </c>
      <c r="CO77" s="626">
        <v>310.04535272180021</v>
      </c>
      <c r="CP77" s="626">
        <v>252.81709151730152</v>
      </c>
      <c r="CQ77" s="626">
        <v>846.66157791514956</v>
      </c>
      <c r="CR77" s="626">
        <v>7194.958073785855</v>
      </c>
      <c r="CS77" s="626">
        <v>219.3905135172821</v>
      </c>
      <c r="CT77" s="626">
        <v>740.6401595499002</v>
      </c>
      <c r="CU77" s="626">
        <v>788.58021831923588</v>
      </c>
      <c r="CV77" s="626">
        <v>409.1760867031814</v>
      </c>
      <c r="CW77" s="626">
        <v>508.54594223972356</v>
      </c>
      <c r="CX77" s="626">
        <v>12.048395677318823</v>
      </c>
      <c r="CY77" s="626">
        <v>177.16951811965484</v>
      </c>
      <c r="CZ77" s="626">
        <v>1740.3209001924317</v>
      </c>
      <c r="DA77" s="626">
        <v>367.72515092005114</v>
      </c>
      <c r="DB77" s="626">
        <v>1698.8110941521254</v>
      </c>
      <c r="DC77" s="626">
        <v>1095.9431988838633</v>
      </c>
      <c r="DD77" s="626">
        <v>388.1374216843887</v>
      </c>
      <c r="DE77" s="626">
        <v>1125.6837469795601</v>
      </c>
      <c r="DF77" s="626">
        <v>0</v>
      </c>
      <c r="DG77" s="642">
        <v>1269.7364039688546</v>
      </c>
      <c r="DH77" s="662">
        <v>60893.301098910582</v>
      </c>
      <c r="DI77" s="648">
        <v>771.01233368412511</v>
      </c>
      <c r="DJ77" s="626">
        <v>3433.5963891997762</v>
      </c>
      <c r="DK77" s="626">
        <v>0</v>
      </c>
      <c r="DL77" s="626">
        <v>0</v>
      </c>
      <c r="DM77" s="626">
        <v>0</v>
      </c>
      <c r="DN77" s="626">
        <v>6346.0962967669602</v>
      </c>
      <c r="DO77" s="626">
        <v>0</v>
      </c>
      <c r="DP77" s="642">
        <v>0</v>
      </c>
      <c r="DQ77" s="664">
        <v>10550.705019650861</v>
      </c>
      <c r="DR77" s="662">
        <v>71444.006118561447</v>
      </c>
      <c r="DS77" s="648">
        <v>0</v>
      </c>
      <c r="DT77" s="626">
        <v>0</v>
      </c>
      <c r="DU77" s="642">
        <v>0</v>
      </c>
      <c r="DV77" s="669">
        <v>0</v>
      </c>
      <c r="DW77" s="626">
        <v>-1934.9797790510493</v>
      </c>
      <c r="DX77" s="627">
        <v>-1934.9797790510493</v>
      </c>
      <c r="DY77" s="653">
        <v>69509.026339510398</v>
      </c>
      <c r="DZ77" s="362"/>
    </row>
    <row r="78" spans="1:130" s="357" customFormat="1" ht="9.9499999999999993" customHeight="1">
      <c r="A78" s="356"/>
      <c r="B78" s="624" t="s">
        <v>607</v>
      </c>
      <c r="C78" s="625" t="s">
        <v>606</v>
      </c>
      <c r="D78" s="626">
        <v>0</v>
      </c>
      <c r="E78" s="626">
        <v>0</v>
      </c>
      <c r="F78" s="626">
        <v>0</v>
      </c>
      <c r="G78" s="626">
        <v>0</v>
      </c>
      <c r="H78" s="626">
        <v>0</v>
      </c>
      <c r="I78" s="626">
        <v>0</v>
      </c>
      <c r="J78" s="626">
        <v>0</v>
      </c>
      <c r="K78" s="626">
        <v>0</v>
      </c>
      <c r="L78" s="626">
        <v>0</v>
      </c>
      <c r="M78" s="626">
        <v>0</v>
      </c>
      <c r="N78" s="626">
        <v>0</v>
      </c>
      <c r="O78" s="626">
        <v>0</v>
      </c>
      <c r="P78" s="626">
        <v>0</v>
      </c>
      <c r="Q78" s="626">
        <v>0</v>
      </c>
      <c r="R78" s="626">
        <v>0</v>
      </c>
      <c r="S78" s="626">
        <v>0</v>
      </c>
      <c r="T78" s="626">
        <v>0</v>
      </c>
      <c r="U78" s="626">
        <v>0</v>
      </c>
      <c r="V78" s="626">
        <v>0</v>
      </c>
      <c r="W78" s="626">
        <v>0</v>
      </c>
      <c r="X78" s="626">
        <v>0</v>
      </c>
      <c r="Y78" s="626">
        <v>0</v>
      </c>
      <c r="Z78" s="626">
        <v>0</v>
      </c>
      <c r="AA78" s="626">
        <v>0</v>
      </c>
      <c r="AB78" s="626">
        <v>0</v>
      </c>
      <c r="AC78" s="626">
        <v>0</v>
      </c>
      <c r="AD78" s="626">
        <v>0</v>
      </c>
      <c r="AE78" s="626">
        <v>0</v>
      </c>
      <c r="AF78" s="626">
        <v>0</v>
      </c>
      <c r="AG78" s="626">
        <v>0</v>
      </c>
      <c r="AH78" s="626">
        <v>0</v>
      </c>
      <c r="AI78" s="626">
        <v>0</v>
      </c>
      <c r="AJ78" s="626">
        <v>0</v>
      </c>
      <c r="AK78" s="626">
        <v>0</v>
      </c>
      <c r="AL78" s="626">
        <v>0</v>
      </c>
      <c r="AM78" s="626">
        <v>0</v>
      </c>
      <c r="AN78" s="626">
        <v>0</v>
      </c>
      <c r="AO78" s="626">
        <v>0</v>
      </c>
      <c r="AP78" s="626">
        <v>0</v>
      </c>
      <c r="AQ78" s="626">
        <v>0</v>
      </c>
      <c r="AR78" s="626">
        <v>0</v>
      </c>
      <c r="AS78" s="626">
        <v>0</v>
      </c>
      <c r="AT78" s="626">
        <v>0</v>
      </c>
      <c r="AU78" s="626">
        <v>0</v>
      </c>
      <c r="AV78" s="626">
        <v>0</v>
      </c>
      <c r="AW78" s="626">
        <v>0</v>
      </c>
      <c r="AX78" s="626">
        <v>0</v>
      </c>
      <c r="AY78" s="626">
        <v>0</v>
      </c>
      <c r="AZ78" s="626">
        <v>0</v>
      </c>
      <c r="BA78" s="626">
        <v>0</v>
      </c>
      <c r="BB78" s="626">
        <v>0</v>
      </c>
      <c r="BC78" s="626">
        <v>0</v>
      </c>
      <c r="BD78" s="626">
        <v>0</v>
      </c>
      <c r="BE78" s="626">
        <v>0</v>
      </c>
      <c r="BF78" s="626">
        <v>0</v>
      </c>
      <c r="BG78" s="626">
        <v>0</v>
      </c>
      <c r="BH78" s="626">
        <v>0</v>
      </c>
      <c r="BI78" s="626">
        <v>0</v>
      </c>
      <c r="BJ78" s="626">
        <v>0</v>
      </c>
      <c r="BK78" s="626">
        <v>0</v>
      </c>
      <c r="BL78" s="626">
        <v>0</v>
      </c>
      <c r="BM78" s="626">
        <v>0</v>
      </c>
      <c r="BN78" s="626">
        <v>0</v>
      </c>
      <c r="BO78" s="626">
        <v>0</v>
      </c>
      <c r="BP78" s="626">
        <v>0</v>
      </c>
      <c r="BQ78" s="626">
        <v>0</v>
      </c>
      <c r="BR78" s="626">
        <v>0</v>
      </c>
      <c r="BS78" s="626">
        <v>0</v>
      </c>
      <c r="BT78" s="626">
        <v>0</v>
      </c>
      <c r="BU78" s="626">
        <v>0</v>
      </c>
      <c r="BV78" s="626">
        <v>0</v>
      </c>
      <c r="BW78" s="626">
        <v>0</v>
      </c>
      <c r="BX78" s="626">
        <v>0</v>
      </c>
      <c r="BY78" s="626">
        <v>0</v>
      </c>
      <c r="BZ78" s="626">
        <v>0</v>
      </c>
      <c r="CA78" s="626">
        <v>0</v>
      </c>
      <c r="CB78" s="626">
        <v>0</v>
      </c>
      <c r="CC78" s="626">
        <v>0</v>
      </c>
      <c r="CD78" s="626">
        <v>0</v>
      </c>
      <c r="CE78" s="626">
        <v>0</v>
      </c>
      <c r="CF78" s="626">
        <v>0</v>
      </c>
      <c r="CG78" s="626">
        <v>0</v>
      </c>
      <c r="CH78" s="626">
        <v>0</v>
      </c>
      <c r="CI78" s="626">
        <v>0</v>
      </c>
      <c r="CJ78" s="626">
        <v>0</v>
      </c>
      <c r="CK78" s="626">
        <v>0</v>
      </c>
      <c r="CL78" s="626">
        <v>0</v>
      </c>
      <c r="CM78" s="626">
        <v>0</v>
      </c>
      <c r="CN78" s="626">
        <v>0</v>
      </c>
      <c r="CO78" s="626">
        <v>0</v>
      </c>
      <c r="CP78" s="626">
        <v>0</v>
      </c>
      <c r="CQ78" s="626">
        <v>0</v>
      </c>
      <c r="CR78" s="626">
        <v>0</v>
      </c>
      <c r="CS78" s="626">
        <v>0</v>
      </c>
      <c r="CT78" s="626">
        <v>0</v>
      </c>
      <c r="CU78" s="626">
        <v>0</v>
      </c>
      <c r="CV78" s="626">
        <v>0</v>
      </c>
      <c r="CW78" s="626">
        <v>0</v>
      </c>
      <c r="CX78" s="626">
        <v>0</v>
      </c>
      <c r="CY78" s="626">
        <v>0</v>
      </c>
      <c r="CZ78" s="626">
        <v>0</v>
      </c>
      <c r="DA78" s="626">
        <v>0</v>
      </c>
      <c r="DB78" s="626">
        <v>0</v>
      </c>
      <c r="DC78" s="626">
        <v>0</v>
      </c>
      <c r="DD78" s="626">
        <v>0</v>
      </c>
      <c r="DE78" s="626">
        <v>0</v>
      </c>
      <c r="DF78" s="626">
        <v>0</v>
      </c>
      <c r="DG78" s="642">
        <v>0</v>
      </c>
      <c r="DH78" s="662">
        <v>0</v>
      </c>
      <c r="DI78" s="648">
        <v>712.85875205938203</v>
      </c>
      <c r="DJ78" s="626">
        <v>68981.680959269361</v>
      </c>
      <c r="DK78" s="626">
        <v>138.51909753255521</v>
      </c>
      <c r="DL78" s="626">
        <v>0</v>
      </c>
      <c r="DM78" s="626">
        <v>0</v>
      </c>
      <c r="DN78" s="626">
        <v>0</v>
      </c>
      <c r="DO78" s="626">
        <v>0</v>
      </c>
      <c r="DP78" s="642">
        <v>0</v>
      </c>
      <c r="DQ78" s="664">
        <v>69833.0588088613</v>
      </c>
      <c r="DR78" s="662">
        <v>69833.0588088613</v>
      </c>
      <c r="DS78" s="648">
        <v>0</v>
      </c>
      <c r="DT78" s="626">
        <v>0</v>
      </c>
      <c r="DU78" s="642">
        <v>0</v>
      </c>
      <c r="DV78" s="669">
        <v>0</v>
      </c>
      <c r="DW78" s="626">
        <v>0</v>
      </c>
      <c r="DX78" s="627">
        <v>0</v>
      </c>
      <c r="DY78" s="653">
        <v>69833.0588088613</v>
      </c>
      <c r="DZ78" s="352"/>
    </row>
    <row r="79" spans="1:130" s="357" customFormat="1" ht="9.9499999999999993" customHeight="1">
      <c r="A79" s="356"/>
      <c r="B79" s="624" t="s">
        <v>603</v>
      </c>
      <c r="C79" s="625" t="s">
        <v>602</v>
      </c>
      <c r="D79" s="626">
        <v>0</v>
      </c>
      <c r="E79" s="626">
        <v>0</v>
      </c>
      <c r="F79" s="626">
        <v>0</v>
      </c>
      <c r="G79" s="626">
        <v>0</v>
      </c>
      <c r="H79" s="626">
        <v>0</v>
      </c>
      <c r="I79" s="626">
        <v>0</v>
      </c>
      <c r="J79" s="626">
        <v>0</v>
      </c>
      <c r="K79" s="626">
        <v>0</v>
      </c>
      <c r="L79" s="626">
        <v>0</v>
      </c>
      <c r="M79" s="626">
        <v>0</v>
      </c>
      <c r="N79" s="626">
        <v>0</v>
      </c>
      <c r="O79" s="626">
        <v>0</v>
      </c>
      <c r="P79" s="626">
        <v>0</v>
      </c>
      <c r="Q79" s="626">
        <v>0</v>
      </c>
      <c r="R79" s="626">
        <v>0</v>
      </c>
      <c r="S79" s="626">
        <v>0</v>
      </c>
      <c r="T79" s="626">
        <v>0</v>
      </c>
      <c r="U79" s="626">
        <v>0</v>
      </c>
      <c r="V79" s="626">
        <v>0</v>
      </c>
      <c r="W79" s="626">
        <v>0</v>
      </c>
      <c r="X79" s="626">
        <v>0</v>
      </c>
      <c r="Y79" s="626">
        <v>0</v>
      </c>
      <c r="Z79" s="626">
        <v>0</v>
      </c>
      <c r="AA79" s="626">
        <v>0</v>
      </c>
      <c r="AB79" s="626">
        <v>0</v>
      </c>
      <c r="AC79" s="626">
        <v>0</v>
      </c>
      <c r="AD79" s="626">
        <v>0</v>
      </c>
      <c r="AE79" s="626">
        <v>0</v>
      </c>
      <c r="AF79" s="626">
        <v>0</v>
      </c>
      <c r="AG79" s="626">
        <v>0</v>
      </c>
      <c r="AH79" s="626">
        <v>0</v>
      </c>
      <c r="AI79" s="626">
        <v>0</v>
      </c>
      <c r="AJ79" s="626">
        <v>0</v>
      </c>
      <c r="AK79" s="626">
        <v>0</v>
      </c>
      <c r="AL79" s="626">
        <v>0</v>
      </c>
      <c r="AM79" s="626">
        <v>0</v>
      </c>
      <c r="AN79" s="626">
        <v>0</v>
      </c>
      <c r="AO79" s="626">
        <v>0</v>
      </c>
      <c r="AP79" s="626">
        <v>0</v>
      </c>
      <c r="AQ79" s="626">
        <v>0</v>
      </c>
      <c r="AR79" s="626">
        <v>0</v>
      </c>
      <c r="AS79" s="626">
        <v>0</v>
      </c>
      <c r="AT79" s="626">
        <v>0</v>
      </c>
      <c r="AU79" s="626">
        <v>0</v>
      </c>
      <c r="AV79" s="626">
        <v>0</v>
      </c>
      <c r="AW79" s="626">
        <v>0</v>
      </c>
      <c r="AX79" s="626">
        <v>0</v>
      </c>
      <c r="AY79" s="626">
        <v>0</v>
      </c>
      <c r="AZ79" s="626">
        <v>0</v>
      </c>
      <c r="BA79" s="626">
        <v>0</v>
      </c>
      <c r="BB79" s="626">
        <v>0</v>
      </c>
      <c r="BC79" s="626">
        <v>0</v>
      </c>
      <c r="BD79" s="626">
        <v>0</v>
      </c>
      <c r="BE79" s="626">
        <v>0</v>
      </c>
      <c r="BF79" s="626">
        <v>0</v>
      </c>
      <c r="BG79" s="626">
        <v>0</v>
      </c>
      <c r="BH79" s="626">
        <v>0</v>
      </c>
      <c r="BI79" s="626">
        <v>0</v>
      </c>
      <c r="BJ79" s="626">
        <v>0</v>
      </c>
      <c r="BK79" s="626">
        <v>0</v>
      </c>
      <c r="BL79" s="626">
        <v>0</v>
      </c>
      <c r="BM79" s="626">
        <v>0</v>
      </c>
      <c r="BN79" s="626">
        <v>0</v>
      </c>
      <c r="BO79" s="626">
        <v>0</v>
      </c>
      <c r="BP79" s="626">
        <v>0</v>
      </c>
      <c r="BQ79" s="626">
        <v>0</v>
      </c>
      <c r="BR79" s="626">
        <v>0</v>
      </c>
      <c r="BS79" s="626">
        <v>0</v>
      </c>
      <c r="BT79" s="626">
        <v>0</v>
      </c>
      <c r="BU79" s="626">
        <v>0</v>
      </c>
      <c r="BV79" s="626">
        <v>0</v>
      </c>
      <c r="BW79" s="626">
        <v>0</v>
      </c>
      <c r="BX79" s="626">
        <v>0</v>
      </c>
      <c r="BY79" s="626">
        <v>0</v>
      </c>
      <c r="BZ79" s="626">
        <v>0</v>
      </c>
      <c r="CA79" s="626">
        <v>0</v>
      </c>
      <c r="CB79" s="626">
        <v>0</v>
      </c>
      <c r="CC79" s="626">
        <v>0</v>
      </c>
      <c r="CD79" s="626">
        <v>0</v>
      </c>
      <c r="CE79" s="626">
        <v>0</v>
      </c>
      <c r="CF79" s="626">
        <v>0</v>
      </c>
      <c r="CG79" s="626">
        <v>0</v>
      </c>
      <c r="CH79" s="626">
        <v>0</v>
      </c>
      <c r="CI79" s="626">
        <v>0</v>
      </c>
      <c r="CJ79" s="626">
        <v>0</v>
      </c>
      <c r="CK79" s="626">
        <v>0</v>
      </c>
      <c r="CL79" s="626">
        <v>0</v>
      </c>
      <c r="CM79" s="626">
        <v>0</v>
      </c>
      <c r="CN79" s="626">
        <v>0</v>
      </c>
      <c r="CO79" s="626">
        <v>0</v>
      </c>
      <c r="CP79" s="626">
        <v>0</v>
      </c>
      <c r="CQ79" s="626">
        <v>0</v>
      </c>
      <c r="CR79" s="626">
        <v>0</v>
      </c>
      <c r="CS79" s="626">
        <v>0</v>
      </c>
      <c r="CT79" s="626">
        <v>0</v>
      </c>
      <c r="CU79" s="626">
        <v>0</v>
      </c>
      <c r="CV79" s="626">
        <v>0</v>
      </c>
      <c r="CW79" s="626">
        <v>0</v>
      </c>
      <c r="CX79" s="626">
        <v>0</v>
      </c>
      <c r="CY79" s="626">
        <v>0</v>
      </c>
      <c r="CZ79" s="626">
        <v>0</v>
      </c>
      <c r="DA79" s="626">
        <v>0</v>
      </c>
      <c r="DB79" s="626">
        <v>0</v>
      </c>
      <c r="DC79" s="626">
        <v>0</v>
      </c>
      <c r="DD79" s="626">
        <v>0</v>
      </c>
      <c r="DE79" s="626">
        <v>0</v>
      </c>
      <c r="DF79" s="626">
        <v>0</v>
      </c>
      <c r="DG79" s="642">
        <v>0</v>
      </c>
      <c r="DH79" s="662">
        <v>0</v>
      </c>
      <c r="DI79" s="648">
        <v>0</v>
      </c>
      <c r="DJ79" s="626">
        <v>283716.20510068687</v>
      </c>
      <c r="DK79" s="626">
        <v>0</v>
      </c>
      <c r="DL79" s="626">
        <v>0</v>
      </c>
      <c r="DM79" s="626">
        <v>0</v>
      </c>
      <c r="DN79" s="626">
        <v>0</v>
      </c>
      <c r="DO79" s="626">
        <v>0</v>
      </c>
      <c r="DP79" s="642">
        <v>0</v>
      </c>
      <c r="DQ79" s="664">
        <v>283716.20510068687</v>
      </c>
      <c r="DR79" s="662">
        <v>283716.20510068687</v>
      </c>
      <c r="DS79" s="648">
        <v>0</v>
      </c>
      <c r="DT79" s="626">
        <v>0</v>
      </c>
      <c r="DU79" s="642">
        <v>0</v>
      </c>
      <c r="DV79" s="669">
        <v>0</v>
      </c>
      <c r="DW79" s="626">
        <v>0</v>
      </c>
      <c r="DX79" s="627">
        <v>0</v>
      </c>
      <c r="DY79" s="653">
        <v>283716.20510068687</v>
      </c>
      <c r="DZ79" s="352"/>
    </row>
    <row r="80" spans="1:130" s="357" customFormat="1" ht="9.9499999999999993" customHeight="1">
      <c r="A80" s="356"/>
      <c r="B80" s="624" t="s">
        <v>598</v>
      </c>
      <c r="C80" s="625" t="s">
        <v>597</v>
      </c>
      <c r="D80" s="626">
        <v>6.3460768889955359</v>
      </c>
      <c r="E80" s="626">
        <v>0.99326404954914749</v>
      </c>
      <c r="F80" s="626">
        <v>6.4949086448940471E-2</v>
      </c>
      <c r="G80" s="626">
        <v>6.5444201598236535</v>
      </c>
      <c r="H80" s="626">
        <v>4.1511511050080543</v>
      </c>
      <c r="I80" s="626">
        <v>0</v>
      </c>
      <c r="J80" s="626">
        <v>4.5896346885292161</v>
      </c>
      <c r="K80" s="626">
        <v>51.749857263617606</v>
      </c>
      <c r="L80" s="626">
        <v>1.0616021918207574</v>
      </c>
      <c r="M80" s="626">
        <v>0.42466669322364864</v>
      </c>
      <c r="N80" s="626">
        <v>0</v>
      </c>
      <c r="O80" s="626">
        <v>39.605821600868993</v>
      </c>
      <c r="P80" s="626">
        <v>27.552987996582036</v>
      </c>
      <c r="Q80" s="626">
        <v>16.91607060298254</v>
      </c>
      <c r="R80" s="626">
        <v>23.292084145648968</v>
      </c>
      <c r="S80" s="626">
        <v>0.67030315289180464</v>
      </c>
      <c r="T80" s="626">
        <v>25.123296565317681</v>
      </c>
      <c r="U80" s="626">
        <v>69.978410927242237</v>
      </c>
      <c r="V80" s="626">
        <v>0</v>
      </c>
      <c r="W80" s="626">
        <v>1.6022037857507585</v>
      </c>
      <c r="X80" s="626">
        <v>0</v>
      </c>
      <c r="Y80" s="626">
        <v>0</v>
      </c>
      <c r="Z80" s="626">
        <v>0</v>
      </c>
      <c r="AA80" s="626">
        <v>2.6316619669654692E-2</v>
      </c>
      <c r="AB80" s="626">
        <v>21.484693275936689</v>
      </c>
      <c r="AC80" s="626">
        <v>2.2729006063287063</v>
      </c>
      <c r="AD80" s="626">
        <v>0.12697975562072675</v>
      </c>
      <c r="AE80" s="626">
        <v>2.023157325289644</v>
      </c>
      <c r="AF80" s="626">
        <v>342.35018357800544</v>
      </c>
      <c r="AG80" s="626">
        <v>29.324171084058939</v>
      </c>
      <c r="AH80" s="626">
        <v>2.6682591455622857</v>
      </c>
      <c r="AI80" s="626">
        <v>1.4495742460187058</v>
      </c>
      <c r="AJ80" s="626">
        <v>11.556095383192643</v>
      </c>
      <c r="AK80" s="626">
        <v>0.48059147972262778</v>
      </c>
      <c r="AL80" s="626">
        <v>41.135804629267419</v>
      </c>
      <c r="AM80" s="626">
        <v>0</v>
      </c>
      <c r="AN80" s="626">
        <v>0</v>
      </c>
      <c r="AO80" s="626">
        <v>0</v>
      </c>
      <c r="AP80" s="626">
        <v>10.287076538535944</v>
      </c>
      <c r="AQ80" s="626">
        <v>6.728829864856456</v>
      </c>
      <c r="AR80" s="626">
        <v>0.4875303714476949</v>
      </c>
      <c r="AS80" s="626">
        <v>16.52233716672194</v>
      </c>
      <c r="AT80" s="626">
        <v>36.47640851298943</v>
      </c>
      <c r="AU80" s="626">
        <v>83.752743344476059</v>
      </c>
      <c r="AV80" s="626">
        <v>51.926592123482727</v>
      </c>
      <c r="AW80" s="626">
        <v>359.0148980927479</v>
      </c>
      <c r="AX80" s="626">
        <v>65.344202679446695</v>
      </c>
      <c r="AY80" s="626">
        <v>69.955077018064642</v>
      </c>
      <c r="AZ80" s="626">
        <v>199.41329383304605</v>
      </c>
      <c r="BA80" s="626">
        <v>58.712482293625612</v>
      </c>
      <c r="BB80" s="626">
        <v>17.374186628557826</v>
      </c>
      <c r="BC80" s="626">
        <v>95.768228714147654</v>
      </c>
      <c r="BD80" s="626">
        <v>17.283586888681779</v>
      </c>
      <c r="BE80" s="626">
        <v>33.942356895705849</v>
      </c>
      <c r="BF80" s="626">
        <v>63.841311505240711</v>
      </c>
      <c r="BG80" s="626">
        <v>0</v>
      </c>
      <c r="BH80" s="626">
        <v>3.2866440865480695</v>
      </c>
      <c r="BI80" s="626">
        <v>338.4393101946651</v>
      </c>
      <c r="BJ80" s="626">
        <v>27.774468435044856</v>
      </c>
      <c r="BK80" s="626">
        <v>23.596302810271311</v>
      </c>
      <c r="BL80" s="626">
        <v>78.565929877435693</v>
      </c>
      <c r="BM80" s="626">
        <v>16.786085645496037</v>
      </c>
      <c r="BN80" s="626">
        <v>218.99598929937835</v>
      </c>
      <c r="BO80" s="626">
        <v>98.116502742153628</v>
      </c>
      <c r="BP80" s="626">
        <v>64.184277249307186</v>
      </c>
      <c r="BQ80" s="626">
        <v>45.143085925689356</v>
      </c>
      <c r="BR80" s="626">
        <v>29.992421442002733</v>
      </c>
      <c r="BS80" s="626">
        <v>0</v>
      </c>
      <c r="BT80" s="626">
        <v>59.765721122303269</v>
      </c>
      <c r="BU80" s="626">
        <v>329.2105445351001</v>
      </c>
      <c r="BV80" s="626">
        <v>2551.7812948384917</v>
      </c>
      <c r="BW80" s="626">
        <v>2707.5704056003119</v>
      </c>
      <c r="BX80" s="626">
        <v>51.155430874570413</v>
      </c>
      <c r="BY80" s="626">
        <v>6.7655977736243358</v>
      </c>
      <c r="BZ80" s="626">
        <v>0.1835489528219359</v>
      </c>
      <c r="CA80" s="626">
        <v>15.222660015354149</v>
      </c>
      <c r="CB80" s="626">
        <v>100.82489409893131</v>
      </c>
      <c r="CC80" s="626">
        <v>21.697858236239998</v>
      </c>
      <c r="CD80" s="626">
        <v>0.36661794943574699</v>
      </c>
      <c r="CE80" s="626">
        <v>0</v>
      </c>
      <c r="CF80" s="626">
        <v>3.7615351853190067</v>
      </c>
      <c r="CG80" s="626">
        <v>11.304758963046835</v>
      </c>
      <c r="CH80" s="626">
        <v>268.1309957133945</v>
      </c>
      <c r="CI80" s="626">
        <v>7.5523954843233652</v>
      </c>
      <c r="CJ80" s="626">
        <v>147.90561815401665</v>
      </c>
      <c r="CK80" s="626">
        <v>0</v>
      </c>
      <c r="CL80" s="626">
        <v>19.590900324009251</v>
      </c>
      <c r="CM80" s="626">
        <v>34.207336675321336</v>
      </c>
      <c r="CN80" s="626">
        <v>5.2077301952125756</v>
      </c>
      <c r="CO80" s="626">
        <v>1331.6025199649669</v>
      </c>
      <c r="CP80" s="626">
        <v>939.6318820501358</v>
      </c>
      <c r="CQ80" s="626">
        <v>240.9780509541753</v>
      </c>
      <c r="CR80" s="626">
        <v>588.67305228870316</v>
      </c>
      <c r="CS80" s="626">
        <v>47.693589895061322</v>
      </c>
      <c r="CT80" s="626">
        <v>186.70047283163044</v>
      </c>
      <c r="CU80" s="626">
        <v>56.473178304780021</v>
      </c>
      <c r="CV80" s="626">
        <v>106.42465913063747</v>
      </c>
      <c r="CW80" s="626">
        <v>29.671260140242122</v>
      </c>
      <c r="CX80" s="626">
        <v>6.5718521876284486</v>
      </c>
      <c r="CY80" s="626">
        <v>39.070133908482838</v>
      </c>
      <c r="CZ80" s="626">
        <v>318.29684082617149</v>
      </c>
      <c r="DA80" s="626">
        <v>47.473026955639639</v>
      </c>
      <c r="DB80" s="626">
        <v>388.19602151474095</v>
      </c>
      <c r="DC80" s="626">
        <v>79.101268977137821</v>
      </c>
      <c r="DD80" s="626">
        <v>112.83064583848508</v>
      </c>
      <c r="DE80" s="626">
        <v>148.25237709072309</v>
      </c>
      <c r="DF80" s="626">
        <v>3.0473389198235776</v>
      </c>
      <c r="DG80" s="642">
        <v>620.9794142235661</v>
      </c>
      <c r="DH80" s="662">
        <v>14501.151118907297</v>
      </c>
      <c r="DI80" s="648">
        <v>872.78504924300364</v>
      </c>
      <c r="DJ80" s="626">
        <v>27593.79434107443</v>
      </c>
      <c r="DK80" s="626">
        <v>0.23768449673819478</v>
      </c>
      <c r="DL80" s="626">
        <v>0</v>
      </c>
      <c r="DM80" s="626">
        <v>0.34545624903218469</v>
      </c>
      <c r="DN80" s="626">
        <v>2.0069034502341121</v>
      </c>
      <c r="DO80" s="626">
        <v>1.6767524338328321</v>
      </c>
      <c r="DP80" s="642">
        <v>0</v>
      </c>
      <c r="DQ80" s="664">
        <v>28470.84618694727</v>
      </c>
      <c r="DR80" s="662">
        <v>42971.997305854566</v>
      </c>
      <c r="DS80" s="648">
        <v>146.34050219569872</v>
      </c>
      <c r="DT80" s="626">
        <v>36905.353000788207</v>
      </c>
      <c r="DU80" s="642">
        <v>37051.693502983908</v>
      </c>
      <c r="DV80" s="669">
        <v>-103.44521031122761</v>
      </c>
      <c r="DW80" s="626">
        <v>-30118.303249692646</v>
      </c>
      <c r="DX80" s="627">
        <v>-30221.748460003873</v>
      </c>
      <c r="DY80" s="653">
        <v>49801.942348834593</v>
      </c>
      <c r="DZ80" s="352"/>
    </row>
    <row r="81" spans="1:130" s="357" customFormat="1" ht="9.9499999999999993" customHeight="1">
      <c r="A81" s="356"/>
      <c r="B81" s="624" t="s">
        <v>590</v>
      </c>
      <c r="C81" s="625" t="s">
        <v>1627</v>
      </c>
      <c r="D81" s="626">
        <v>417.39878447166092</v>
      </c>
      <c r="E81" s="626">
        <v>354.59526568904562</v>
      </c>
      <c r="F81" s="626">
        <v>0.69445561664636346</v>
      </c>
      <c r="G81" s="626">
        <v>159.35663089170595</v>
      </c>
      <c r="H81" s="626">
        <v>56.398397771488739</v>
      </c>
      <c r="I81" s="626">
        <v>0</v>
      </c>
      <c r="J81" s="626">
        <v>17.593599639361997</v>
      </c>
      <c r="K81" s="626">
        <v>1441.6370787245403</v>
      </c>
      <c r="L81" s="626">
        <v>42.498957817817107</v>
      </c>
      <c r="M81" s="626">
        <v>24.701445989175564</v>
      </c>
      <c r="N81" s="626">
        <v>0</v>
      </c>
      <c r="O81" s="626">
        <v>189.74789076052687</v>
      </c>
      <c r="P81" s="626">
        <v>141.41165898245779</v>
      </c>
      <c r="Q81" s="626">
        <v>324.54209627046635</v>
      </c>
      <c r="R81" s="626">
        <v>259.1244361203448</v>
      </c>
      <c r="S81" s="626">
        <v>9.1597656702800645</v>
      </c>
      <c r="T81" s="626">
        <v>222.65355421643974</v>
      </c>
      <c r="U81" s="626">
        <v>351.77872747983776</v>
      </c>
      <c r="V81" s="626">
        <v>0</v>
      </c>
      <c r="W81" s="626">
        <v>12.773124625290771</v>
      </c>
      <c r="X81" s="626">
        <v>0</v>
      </c>
      <c r="Y81" s="626">
        <v>0</v>
      </c>
      <c r="Z81" s="626">
        <v>0</v>
      </c>
      <c r="AA81" s="626">
        <v>0.38159098520999302</v>
      </c>
      <c r="AB81" s="626">
        <v>51.74215962691558</v>
      </c>
      <c r="AC81" s="626">
        <v>17.247202070262691</v>
      </c>
      <c r="AD81" s="626">
        <v>1.5237570674487206</v>
      </c>
      <c r="AE81" s="626">
        <v>43.589844190331412</v>
      </c>
      <c r="AF81" s="626">
        <v>1073.6841973619394</v>
      </c>
      <c r="AG81" s="626">
        <v>207.35700264941352</v>
      </c>
      <c r="AH81" s="626">
        <v>16.009554873373713</v>
      </c>
      <c r="AI81" s="626">
        <v>8.8089511873444426</v>
      </c>
      <c r="AJ81" s="626">
        <v>292.98100647976645</v>
      </c>
      <c r="AK81" s="626">
        <v>2.883548878335767</v>
      </c>
      <c r="AL81" s="626">
        <v>154.48122314012656</v>
      </c>
      <c r="AM81" s="626">
        <v>0</v>
      </c>
      <c r="AN81" s="626">
        <v>0</v>
      </c>
      <c r="AO81" s="626">
        <v>0</v>
      </c>
      <c r="AP81" s="626">
        <v>195.45445423218294</v>
      </c>
      <c r="AQ81" s="626">
        <v>425.46908837784667</v>
      </c>
      <c r="AR81" s="626">
        <v>7.9397803350053193</v>
      </c>
      <c r="AS81" s="626">
        <v>223.37393881741392</v>
      </c>
      <c r="AT81" s="626">
        <v>114.69331364798569</v>
      </c>
      <c r="AU81" s="626">
        <v>674.25771768357515</v>
      </c>
      <c r="AV81" s="626">
        <v>288.79173927136935</v>
      </c>
      <c r="AW81" s="626">
        <v>1187.6724888475364</v>
      </c>
      <c r="AX81" s="626">
        <v>197.67648735103052</v>
      </c>
      <c r="AY81" s="626">
        <v>178.71735004615053</v>
      </c>
      <c r="AZ81" s="626">
        <v>514.25544038382338</v>
      </c>
      <c r="BA81" s="626">
        <v>345.27864944649798</v>
      </c>
      <c r="BB81" s="626">
        <v>77.135397531959327</v>
      </c>
      <c r="BC81" s="626">
        <v>121.67513556995051</v>
      </c>
      <c r="BD81" s="626">
        <v>164.46413148761255</v>
      </c>
      <c r="BE81" s="626">
        <v>87.531986246011897</v>
      </c>
      <c r="BF81" s="626">
        <v>229.04898020964225</v>
      </c>
      <c r="BG81" s="626">
        <v>0</v>
      </c>
      <c r="BH81" s="626">
        <v>72.816166400246018</v>
      </c>
      <c r="BI81" s="626">
        <v>5821.377881006023</v>
      </c>
      <c r="BJ81" s="626">
        <v>296.9069145110609</v>
      </c>
      <c r="BK81" s="626">
        <v>118.53541787319391</v>
      </c>
      <c r="BL81" s="626">
        <v>540.96418383911248</v>
      </c>
      <c r="BM81" s="626">
        <v>3650.8404049934402</v>
      </c>
      <c r="BN81" s="626">
        <v>3249.9004812027752</v>
      </c>
      <c r="BO81" s="626">
        <v>1265.45130459752</v>
      </c>
      <c r="BP81" s="626">
        <v>949.22528775733213</v>
      </c>
      <c r="BQ81" s="626">
        <v>1152.6806962835522</v>
      </c>
      <c r="BR81" s="626">
        <v>572.49270378855772</v>
      </c>
      <c r="BS81" s="626">
        <v>0</v>
      </c>
      <c r="BT81" s="626">
        <v>258.89169850642588</v>
      </c>
      <c r="BU81" s="626">
        <v>549.20654859377714</v>
      </c>
      <c r="BV81" s="626">
        <v>2358.0462966927007</v>
      </c>
      <c r="BW81" s="626">
        <v>1812.8767301323853</v>
      </c>
      <c r="BX81" s="626">
        <v>54.898511182465803</v>
      </c>
      <c r="BY81" s="626">
        <v>45.726109090702408</v>
      </c>
      <c r="BZ81" s="626">
        <v>13.031975650357449</v>
      </c>
      <c r="CA81" s="626">
        <v>37.847163891385087</v>
      </c>
      <c r="CB81" s="626">
        <v>245.93366325307952</v>
      </c>
      <c r="CC81" s="626">
        <v>238.03194975993981</v>
      </c>
      <c r="CD81" s="626">
        <v>0.58417145789212432</v>
      </c>
      <c r="CE81" s="626">
        <v>0</v>
      </c>
      <c r="CF81" s="626">
        <v>1.4194472397430213</v>
      </c>
      <c r="CG81" s="626">
        <v>13.39179138699394</v>
      </c>
      <c r="CH81" s="626">
        <v>786.03878207646892</v>
      </c>
      <c r="CI81" s="626">
        <v>255.37337273262901</v>
      </c>
      <c r="CJ81" s="626">
        <v>329.1273502962614</v>
      </c>
      <c r="CK81" s="626">
        <v>0</v>
      </c>
      <c r="CL81" s="626">
        <v>149.09007195729075</v>
      </c>
      <c r="CM81" s="626">
        <v>72.975651574018841</v>
      </c>
      <c r="CN81" s="626">
        <v>34.05054358408222</v>
      </c>
      <c r="CO81" s="626">
        <v>1183.3627000840302</v>
      </c>
      <c r="CP81" s="626">
        <v>623.53589631598913</v>
      </c>
      <c r="CQ81" s="626">
        <v>368.14948825379764</v>
      </c>
      <c r="CR81" s="626">
        <v>2768.465391471399</v>
      </c>
      <c r="CS81" s="626">
        <v>62.895921674112117</v>
      </c>
      <c r="CT81" s="626">
        <v>785.62080151923692</v>
      </c>
      <c r="CU81" s="626">
        <v>255.27920871708253</v>
      </c>
      <c r="CV81" s="626">
        <v>254.80363593986712</v>
      </c>
      <c r="CW81" s="626">
        <v>98.498855383590637</v>
      </c>
      <c r="CX81" s="626">
        <v>41.183607042471614</v>
      </c>
      <c r="CY81" s="626">
        <v>495.53308452244067</v>
      </c>
      <c r="CZ81" s="626">
        <v>560.80871955087355</v>
      </c>
      <c r="DA81" s="626">
        <v>209.27819921601912</v>
      </c>
      <c r="DB81" s="626">
        <v>2378.8343818406229</v>
      </c>
      <c r="DC81" s="626">
        <v>118.89604318477195</v>
      </c>
      <c r="DD81" s="626">
        <v>177.1441139664216</v>
      </c>
      <c r="DE81" s="626">
        <v>814.15674196333975</v>
      </c>
      <c r="DF81" s="626">
        <v>191.86948754444751</v>
      </c>
      <c r="DG81" s="642">
        <v>1616.4540936134867</v>
      </c>
      <c r="DH81" s="662">
        <v>48882.695631848568</v>
      </c>
      <c r="DI81" s="648">
        <v>1312.4661384810954</v>
      </c>
      <c r="DJ81" s="626">
        <v>32258.37202364298</v>
      </c>
      <c r="DK81" s="626">
        <v>13.548016314077103</v>
      </c>
      <c r="DL81" s="626">
        <v>0</v>
      </c>
      <c r="DM81" s="626">
        <v>169.50386619179193</v>
      </c>
      <c r="DN81" s="626">
        <v>1438.5483931278113</v>
      </c>
      <c r="DO81" s="626">
        <v>197.09462699507745</v>
      </c>
      <c r="DP81" s="642">
        <v>0</v>
      </c>
      <c r="DQ81" s="664">
        <v>35389.533064752839</v>
      </c>
      <c r="DR81" s="662">
        <v>84272.228696601407</v>
      </c>
      <c r="DS81" s="648">
        <v>2844.4837293097626</v>
      </c>
      <c r="DT81" s="626">
        <v>31821.155275306843</v>
      </c>
      <c r="DU81" s="642">
        <v>34665.639004616605</v>
      </c>
      <c r="DV81" s="669">
        <v>-551.28159872264212</v>
      </c>
      <c r="DW81" s="626">
        <v>-35753.191214532293</v>
      </c>
      <c r="DX81" s="627">
        <v>-36304.472813254935</v>
      </c>
      <c r="DY81" s="653">
        <v>82633.394887963077</v>
      </c>
      <c r="DZ81" s="362"/>
    </row>
    <row r="82" spans="1:130" s="357" customFormat="1" ht="9.9499999999999993" customHeight="1">
      <c r="A82" s="356"/>
      <c r="B82" s="624" t="s">
        <v>578</v>
      </c>
      <c r="C82" s="625" t="s">
        <v>577</v>
      </c>
      <c r="D82" s="626">
        <v>2064.2057371660026</v>
      </c>
      <c r="E82" s="626">
        <v>86.579516319034028</v>
      </c>
      <c r="F82" s="626">
        <v>1.3539386482817588</v>
      </c>
      <c r="G82" s="626">
        <v>128.27063513254362</v>
      </c>
      <c r="H82" s="626">
        <v>105.56806689460139</v>
      </c>
      <c r="I82" s="626">
        <v>0</v>
      </c>
      <c r="J82" s="626">
        <v>460.4933470824314</v>
      </c>
      <c r="K82" s="626">
        <v>487.52875850988374</v>
      </c>
      <c r="L82" s="626">
        <v>16.264985406071315</v>
      </c>
      <c r="M82" s="626">
        <v>2.7131483178177551</v>
      </c>
      <c r="N82" s="626">
        <v>0</v>
      </c>
      <c r="O82" s="626">
        <v>223.23281265944337</v>
      </c>
      <c r="P82" s="626">
        <v>94.004311988338713</v>
      </c>
      <c r="Q82" s="626">
        <v>254.97335557873021</v>
      </c>
      <c r="R82" s="626">
        <v>90.941887362791192</v>
      </c>
      <c r="S82" s="626">
        <v>1.9942040841485154</v>
      </c>
      <c r="T82" s="626">
        <v>35.704325171663115</v>
      </c>
      <c r="U82" s="626">
        <v>214.90918846037872</v>
      </c>
      <c r="V82" s="626">
        <v>0</v>
      </c>
      <c r="W82" s="626">
        <v>4.7621056965369775</v>
      </c>
      <c r="X82" s="626">
        <v>0</v>
      </c>
      <c r="Y82" s="626">
        <v>0</v>
      </c>
      <c r="Z82" s="626">
        <v>0</v>
      </c>
      <c r="AA82" s="626">
        <v>6.7671307721969207E-2</v>
      </c>
      <c r="AB82" s="626">
        <v>11.361601207971326</v>
      </c>
      <c r="AC82" s="626">
        <v>2.0933693467797365</v>
      </c>
      <c r="AD82" s="626">
        <v>0.19046963343109008</v>
      </c>
      <c r="AE82" s="626">
        <v>0.73569357283259762</v>
      </c>
      <c r="AF82" s="626">
        <v>138.60556081077087</v>
      </c>
      <c r="AG82" s="626">
        <v>27.900667633376464</v>
      </c>
      <c r="AH82" s="626">
        <v>14.675425300592572</v>
      </c>
      <c r="AI82" s="626">
        <v>3.2336656257340359</v>
      </c>
      <c r="AJ82" s="626">
        <v>258.04081220352515</v>
      </c>
      <c r="AK82" s="626">
        <v>0.57670977566715342</v>
      </c>
      <c r="AL82" s="626">
        <v>30.333956651078495</v>
      </c>
      <c r="AM82" s="626">
        <v>0</v>
      </c>
      <c r="AN82" s="626">
        <v>0</v>
      </c>
      <c r="AO82" s="626">
        <v>0</v>
      </c>
      <c r="AP82" s="626">
        <v>36.923256861530803</v>
      </c>
      <c r="AQ82" s="626">
        <v>80.228356080980817</v>
      </c>
      <c r="AR82" s="626">
        <v>2.0894158776329785</v>
      </c>
      <c r="AS82" s="626">
        <v>55.047591633517484</v>
      </c>
      <c r="AT82" s="626">
        <v>75.292411741097709</v>
      </c>
      <c r="AU82" s="626">
        <v>507.13730107896538</v>
      </c>
      <c r="AV82" s="626">
        <v>160.1735649347429</v>
      </c>
      <c r="AW82" s="626">
        <v>722.80647125325459</v>
      </c>
      <c r="AX82" s="626">
        <v>118.60589241061832</v>
      </c>
      <c r="AY82" s="626">
        <v>53.615205013845163</v>
      </c>
      <c r="AZ82" s="626">
        <v>39.803052661286635</v>
      </c>
      <c r="BA82" s="626">
        <v>81.212404011487862</v>
      </c>
      <c r="BB82" s="626">
        <v>19.040460992719087</v>
      </c>
      <c r="BC82" s="626">
        <v>54.433613281293653</v>
      </c>
      <c r="BD82" s="626">
        <v>46.206589322710194</v>
      </c>
      <c r="BE82" s="626">
        <v>6.7749215360690318</v>
      </c>
      <c r="BF82" s="626">
        <v>79.923473945492191</v>
      </c>
      <c r="BG82" s="626">
        <v>0</v>
      </c>
      <c r="BH82" s="626">
        <v>8.462164084905373</v>
      </c>
      <c r="BI82" s="626">
        <v>722.6136623075281</v>
      </c>
      <c r="BJ82" s="626">
        <v>33.37242331342599</v>
      </c>
      <c r="BK82" s="626">
        <v>7.0899689195181415</v>
      </c>
      <c r="BL82" s="626">
        <v>1151.9789718225234</v>
      </c>
      <c r="BM82" s="626">
        <v>108.70988798987909</v>
      </c>
      <c r="BN82" s="626">
        <v>2777.2862795338301</v>
      </c>
      <c r="BO82" s="626">
        <v>1184.1068536061618</v>
      </c>
      <c r="BP82" s="626">
        <v>1011.4038063425985</v>
      </c>
      <c r="BQ82" s="626">
        <v>693.89621216998523</v>
      </c>
      <c r="BR82" s="626">
        <v>166.88090904909214</v>
      </c>
      <c r="BS82" s="626">
        <v>0</v>
      </c>
      <c r="BT82" s="626">
        <v>209.73858206939138</v>
      </c>
      <c r="BU82" s="626">
        <v>483.70916277003988</v>
      </c>
      <c r="BV82" s="626">
        <v>36499.622533253256</v>
      </c>
      <c r="BW82" s="626">
        <v>1682.4267849516423</v>
      </c>
      <c r="BX82" s="626">
        <v>338.95671677052752</v>
      </c>
      <c r="BY82" s="626">
        <v>189.20344118652883</v>
      </c>
      <c r="BZ82" s="626">
        <v>195.8467326610056</v>
      </c>
      <c r="CA82" s="626">
        <v>105.16204579414379</v>
      </c>
      <c r="CB82" s="626">
        <v>124.15300685123306</v>
      </c>
      <c r="CC82" s="626">
        <v>0</v>
      </c>
      <c r="CD82" s="626">
        <v>0.80978250369873783</v>
      </c>
      <c r="CE82" s="626">
        <v>0</v>
      </c>
      <c r="CF82" s="626">
        <v>1.3129886967622948</v>
      </c>
      <c r="CG82" s="626">
        <v>13.217872018331681</v>
      </c>
      <c r="CH82" s="626">
        <v>499.15457684145309</v>
      </c>
      <c r="CI82" s="626">
        <v>25.345327218576717</v>
      </c>
      <c r="CJ82" s="626">
        <v>413.38873275976175</v>
      </c>
      <c r="CK82" s="626">
        <v>0</v>
      </c>
      <c r="CL82" s="626">
        <v>325.07612571533991</v>
      </c>
      <c r="CM82" s="626">
        <v>18.814035171426735</v>
      </c>
      <c r="CN82" s="626">
        <v>26.439245606463839</v>
      </c>
      <c r="CO82" s="626">
        <v>2158.7178014491856</v>
      </c>
      <c r="CP82" s="626">
        <v>1718.9771311076022</v>
      </c>
      <c r="CQ82" s="626">
        <v>213.32314664245467</v>
      </c>
      <c r="CR82" s="626">
        <v>1363.6907646987056</v>
      </c>
      <c r="CS82" s="626">
        <v>61.405496989891454</v>
      </c>
      <c r="CT82" s="626">
        <v>968.62423528489444</v>
      </c>
      <c r="CU82" s="626">
        <v>473.50587963238627</v>
      </c>
      <c r="CV82" s="626">
        <v>250.4300198112108</v>
      </c>
      <c r="CW82" s="626">
        <v>399.34597664161942</v>
      </c>
      <c r="CX82" s="626">
        <v>137.78983420060982</v>
      </c>
      <c r="CY82" s="626">
        <v>251.05462283767679</v>
      </c>
      <c r="CZ82" s="626">
        <v>1170.0701197895719</v>
      </c>
      <c r="DA82" s="626">
        <v>986.85890439938987</v>
      </c>
      <c r="DB82" s="626">
        <v>257.58801427613651</v>
      </c>
      <c r="DC82" s="626">
        <v>493.16223251178513</v>
      </c>
      <c r="DD82" s="626">
        <v>1176.0714317898096</v>
      </c>
      <c r="DE82" s="626">
        <v>1227.1455067160682</v>
      </c>
      <c r="DF82" s="626">
        <v>0</v>
      </c>
      <c r="DG82" s="642">
        <v>473.05545783077912</v>
      </c>
      <c r="DH82" s="662">
        <v>69699.625318774226</v>
      </c>
      <c r="DI82" s="648">
        <v>0</v>
      </c>
      <c r="DJ82" s="626">
        <v>1477.0835861573723</v>
      </c>
      <c r="DK82" s="626">
        <v>0</v>
      </c>
      <c r="DL82" s="626">
        <v>0</v>
      </c>
      <c r="DM82" s="626">
        <v>0</v>
      </c>
      <c r="DN82" s="626">
        <v>0</v>
      </c>
      <c r="DO82" s="626">
        <v>0</v>
      </c>
      <c r="DP82" s="642">
        <v>0</v>
      </c>
      <c r="DQ82" s="664">
        <v>1477.0835861573723</v>
      </c>
      <c r="DR82" s="662">
        <v>71176.708904931598</v>
      </c>
      <c r="DS82" s="648">
        <v>0</v>
      </c>
      <c r="DT82" s="626">
        <v>0</v>
      </c>
      <c r="DU82" s="642">
        <v>0</v>
      </c>
      <c r="DV82" s="669">
        <v>0</v>
      </c>
      <c r="DW82" s="626">
        <v>0</v>
      </c>
      <c r="DX82" s="627">
        <v>0</v>
      </c>
      <c r="DY82" s="653">
        <v>71176.708904931598</v>
      </c>
      <c r="DZ82" s="352"/>
    </row>
    <row r="83" spans="1:130" s="357" customFormat="1" ht="9.9499999999999993" customHeight="1">
      <c r="A83" s="356"/>
      <c r="B83" s="624" t="s">
        <v>566</v>
      </c>
      <c r="C83" s="625" t="s">
        <v>565</v>
      </c>
      <c r="D83" s="626">
        <v>105.57564278965302</v>
      </c>
      <c r="E83" s="626">
        <v>41.882634089322387</v>
      </c>
      <c r="F83" s="626">
        <v>4.9960835729954203E-2</v>
      </c>
      <c r="G83" s="626">
        <v>3.2722100799118268</v>
      </c>
      <c r="H83" s="626">
        <v>9.161161059328121</v>
      </c>
      <c r="I83" s="626">
        <v>0</v>
      </c>
      <c r="J83" s="626">
        <v>0.76493911475486942</v>
      </c>
      <c r="K83" s="626">
        <v>79.345824726441236</v>
      </c>
      <c r="L83" s="626">
        <v>2.4292867674146534</v>
      </c>
      <c r="M83" s="626">
        <v>3.9399632093527397</v>
      </c>
      <c r="N83" s="626">
        <v>0</v>
      </c>
      <c r="O83" s="626">
        <v>11.881746480260697</v>
      </c>
      <c r="P83" s="626">
        <v>3.2415279995978872</v>
      </c>
      <c r="Q83" s="626">
        <v>31.703629010887806</v>
      </c>
      <c r="R83" s="626">
        <v>16.955267135435644</v>
      </c>
      <c r="S83" s="626">
        <v>1.3865460857325802</v>
      </c>
      <c r="T83" s="626">
        <v>15.31324743028887</v>
      </c>
      <c r="U83" s="626">
        <v>19.381275575437183</v>
      </c>
      <c r="V83" s="626">
        <v>0</v>
      </c>
      <c r="W83" s="626">
        <v>9.7467396966504474</v>
      </c>
      <c r="X83" s="626">
        <v>0</v>
      </c>
      <c r="Y83" s="626">
        <v>0</v>
      </c>
      <c r="Z83" s="626">
        <v>0</v>
      </c>
      <c r="AA83" s="626">
        <v>7.5190341913299139E-2</v>
      </c>
      <c r="AB83" s="626">
        <v>4.4981963904383058</v>
      </c>
      <c r="AC83" s="626">
        <v>1.9155811091681352</v>
      </c>
      <c r="AD83" s="626">
        <v>3.3014736461388949</v>
      </c>
      <c r="AE83" s="626">
        <v>53.153860637155184</v>
      </c>
      <c r="AF83" s="626">
        <v>52.00021707319975</v>
      </c>
      <c r="AG83" s="626">
        <v>14.61463542700672</v>
      </c>
      <c r="AH83" s="626">
        <v>1.3341295727811429</v>
      </c>
      <c r="AI83" s="626">
        <v>1.2405010374583154</v>
      </c>
      <c r="AJ83" s="626">
        <v>74.774734832422979</v>
      </c>
      <c r="AK83" s="626">
        <v>0.28835488783357671</v>
      </c>
      <c r="AL83" s="626">
        <v>39.064217345779134</v>
      </c>
      <c r="AM83" s="626">
        <v>0</v>
      </c>
      <c r="AN83" s="626">
        <v>0</v>
      </c>
      <c r="AO83" s="626">
        <v>0</v>
      </c>
      <c r="AP83" s="626">
        <v>43.720075288777764</v>
      </c>
      <c r="AQ83" s="626">
        <v>112.31969851337313</v>
      </c>
      <c r="AR83" s="626">
        <v>14.303792862295765</v>
      </c>
      <c r="AS83" s="626">
        <v>12.331305300041251</v>
      </c>
      <c r="AT83" s="626">
        <v>20.205590721481023</v>
      </c>
      <c r="AU83" s="626">
        <v>109.74497403758932</v>
      </c>
      <c r="AV83" s="626">
        <v>31.821680814134297</v>
      </c>
      <c r="AW83" s="626">
        <v>149.22332911678348</v>
      </c>
      <c r="AX83" s="626">
        <v>12.164706913909571</v>
      </c>
      <c r="AY83" s="626">
        <v>9.1911780023734568</v>
      </c>
      <c r="AZ83" s="626">
        <v>35.822747395157975</v>
      </c>
      <c r="BA83" s="626">
        <v>31.511084395911556</v>
      </c>
      <c r="BB83" s="626">
        <v>6.0472653890346741</v>
      </c>
      <c r="BC83" s="626">
        <v>6.1128656626051701</v>
      </c>
      <c r="BD83" s="626">
        <v>12.314555658185768</v>
      </c>
      <c r="BE83" s="626">
        <v>6.0974293824621286</v>
      </c>
      <c r="BF83" s="626">
        <v>8.7720886037735326</v>
      </c>
      <c r="BG83" s="626">
        <v>0</v>
      </c>
      <c r="BH83" s="626">
        <v>16.433220432740345</v>
      </c>
      <c r="BI83" s="626">
        <v>941.03313522595238</v>
      </c>
      <c r="BJ83" s="626">
        <v>44.783639027049063</v>
      </c>
      <c r="BK83" s="626">
        <v>16.173991597650758</v>
      </c>
      <c r="BL83" s="626">
        <v>23.135979350410512</v>
      </c>
      <c r="BM83" s="626">
        <v>1012.4940548076976</v>
      </c>
      <c r="BN83" s="626">
        <v>146.83159663501178</v>
      </c>
      <c r="BO83" s="626">
        <v>46.123142314687605</v>
      </c>
      <c r="BP83" s="626">
        <v>86.916208775103499</v>
      </c>
      <c r="BQ83" s="626">
        <v>125.21588992057725</v>
      </c>
      <c r="BR83" s="626">
        <v>269.8219306284202</v>
      </c>
      <c r="BS83" s="626">
        <v>0</v>
      </c>
      <c r="BT83" s="626">
        <v>12.567558179923585</v>
      </c>
      <c r="BU83" s="626">
        <v>12.69207715723137</v>
      </c>
      <c r="BV83" s="626">
        <v>92.522518903398833</v>
      </c>
      <c r="BW83" s="626">
        <v>49.076024392755464</v>
      </c>
      <c r="BX83" s="626">
        <v>4.5748759318721515</v>
      </c>
      <c r="BY83" s="626">
        <v>1.3997788497153798</v>
      </c>
      <c r="BZ83" s="626">
        <v>3.1203321979729104</v>
      </c>
      <c r="CA83" s="626">
        <v>2.6534911953369615</v>
      </c>
      <c r="CB83" s="626">
        <v>200.72720746754558</v>
      </c>
      <c r="CC83" s="626">
        <v>438.25377031613465</v>
      </c>
      <c r="CD83" s="626">
        <v>143.93581845594431</v>
      </c>
      <c r="CE83" s="626">
        <v>0</v>
      </c>
      <c r="CF83" s="626">
        <v>7.0972361987151067E-2</v>
      </c>
      <c r="CG83" s="626">
        <v>0.52175810598677685</v>
      </c>
      <c r="CH83" s="626">
        <v>41.097459164404214</v>
      </c>
      <c r="CI83" s="626">
        <v>5.5042882343373671</v>
      </c>
      <c r="CJ83" s="626">
        <v>3.4361911288306906</v>
      </c>
      <c r="CK83" s="626">
        <v>0</v>
      </c>
      <c r="CL83" s="626">
        <v>8.1352043718343516</v>
      </c>
      <c r="CM83" s="626">
        <v>0.57012227792202219</v>
      </c>
      <c r="CN83" s="626">
        <v>1.0014865760024183</v>
      </c>
      <c r="CO83" s="626">
        <v>33.226166525037563</v>
      </c>
      <c r="CP83" s="626">
        <v>37.609154110011794</v>
      </c>
      <c r="CQ83" s="626">
        <v>17.014448563530721</v>
      </c>
      <c r="CR83" s="626">
        <v>69.255653210435668</v>
      </c>
      <c r="CS83" s="626">
        <v>4.4712740526619994</v>
      </c>
      <c r="CT83" s="626">
        <v>33.273351593755919</v>
      </c>
      <c r="CU83" s="626">
        <v>13.798876146869324</v>
      </c>
      <c r="CV83" s="626">
        <v>7.1273744318843955</v>
      </c>
      <c r="CW83" s="626">
        <v>3.6481057549478018</v>
      </c>
      <c r="CX83" s="626">
        <v>0.87624695835046007</v>
      </c>
      <c r="CY83" s="626">
        <v>60.539365907698638</v>
      </c>
      <c r="CZ83" s="626">
        <v>24.102102701123059</v>
      </c>
      <c r="DA83" s="626">
        <v>7.6323194462443151</v>
      </c>
      <c r="DB83" s="626">
        <v>81.63000452412777</v>
      </c>
      <c r="DC83" s="626">
        <v>9.033169605413887</v>
      </c>
      <c r="DD83" s="626">
        <v>12.599422118630834</v>
      </c>
      <c r="DE83" s="626">
        <v>15.514783649029161</v>
      </c>
      <c r="DF83" s="626">
        <v>12.640813297045952</v>
      </c>
      <c r="DG83" s="642">
        <v>31.124271367713096</v>
      </c>
      <c r="DH83" s="662">
        <v>5449.9376903943376</v>
      </c>
      <c r="DI83" s="648">
        <v>5.572742245520188</v>
      </c>
      <c r="DJ83" s="626">
        <v>1074.3778042809179</v>
      </c>
      <c r="DK83" s="626">
        <v>0</v>
      </c>
      <c r="DL83" s="626">
        <v>0</v>
      </c>
      <c r="DM83" s="626">
        <v>6.4485166486007799</v>
      </c>
      <c r="DN83" s="626">
        <v>66.227813857725693</v>
      </c>
      <c r="DO83" s="626">
        <v>5.6399854592558896</v>
      </c>
      <c r="DP83" s="642">
        <v>0</v>
      </c>
      <c r="DQ83" s="664">
        <v>1158.2668624920207</v>
      </c>
      <c r="DR83" s="662">
        <v>6608.2045528863582</v>
      </c>
      <c r="DS83" s="648">
        <v>198.38385605032019</v>
      </c>
      <c r="DT83" s="626">
        <v>37.84131952371223</v>
      </c>
      <c r="DU83" s="642">
        <v>236.22517557403242</v>
      </c>
      <c r="DV83" s="669">
        <v>-2245.5208175829771</v>
      </c>
      <c r="DW83" s="626">
        <v>-4301.2162059859729</v>
      </c>
      <c r="DX83" s="627">
        <v>-6546.7370235689505</v>
      </c>
      <c r="DY83" s="653">
        <v>297.69270489144037</v>
      </c>
      <c r="DZ83" s="352"/>
    </row>
    <row r="84" spans="1:130" s="357" customFormat="1" ht="9.9499999999999993" customHeight="1">
      <c r="A84" s="356"/>
      <c r="B84" s="624" t="s">
        <v>556</v>
      </c>
      <c r="C84" s="625" t="s">
        <v>555</v>
      </c>
      <c r="D84" s="626">
        <v>0</v>
      </c>
      <c r="E84" s="626">
        <v>0</v>
      </c>
      <c r="F84" s="626">
        <v>0.15487859076285804</v>
      </c>
      <c r="G84" s="626">
        <v>1.3088840319647308</v>
      </c>
      <c r="H84" s="626">
        <v>1.2882882739680168</v>
      </c>
      <c r="I84" s="626">
        <v>0</v>
      </c>
      <c r="J84" s="626">
        <v>1.9888416983626604</v>
      </c>
      <c r="K84" s="626">
        <v>10.919694651956009</v>
      </c>
      <c r="L84" s="626">
        <v>0.24409101490769244</v>
      </c>
      <c r="M84" s="626">
        <v>0.14155556440788289</v>
      </c>
      <c r="N84" s="626">
        <v>0</v>
      </c>
      <c r="O84" s="626">
        <v>27.003969273319765</v>
      </c>
      <c r="P84" s="626">
        <v>22.285504997235471</v>
      </c>
      <c r="Q84" s="626">
        <v>8.5140487803090927</v>
      </c>
      <c r="R84" s="626">
        <v>19.866777653641766</v>
      </c>
      <c r="S84" s="626">
        <v>0.1618333157293298</v>
      </c>
      <c r="T84" s="626">
        <v>5.9551517784456731</v>
      </c>
      <c r="U84" s="626">
        <v>39.277098290045267</v>
      </c>
      <c r="V84" s="626">
        <v>0</v>
      </c>
      <c r="W84" s="626">
        <v>0.62307925001418385</v>
      </c>
      <c r="X84" s="626">
        <v>0</v>
      </c>
      <c r="Y84" s="626">
        <v>0</v>
      </c>
      <c r="Z84" s="626">
        <v>0</v>
      </c>
      <c r="AA84" s="626">
        <v>9.3987927391623923E-3</v>
      </c>
      <c r="AB84" s="626">
        <v>22.766206205526188</v>
      </c>
      <c r="AC84" s="626">
        <v>0.91857256099327311</v>
      </c>
      <c r="AD84" s="626">
        <v>6.3489877810363374E-2</v>
      </c>
      <c r="AE84" s="626">
        <v>0.5517701796244483</v>
      </c>
      <c r="AF84" s="626">
        <v>76.05725700030284</v>
      </c>
      <c r="AG84" s="626">
        <v>20.972950840055095</v>
      </c>
      <c r="AH84" s="626">
        <v>2.0011943591717141</v>
      </c>
      <c r="AI84" s="626">
        <v>0.45996105883285859</v>
      </c>
      <c r="AJ84" s="626">
        <v>5.7100706599304836</v>
      </c>
      <c r="AK84" s="626">
        <v>9.6118295944525561E-2</v>
      </c>
      <c r="AL84" s="626">
        <v>4.4391156074749016</v>
      </c>
      <c r="AM84" s="626">
        <v>0</v>
      </c>
      <c r="AN84" s="626">
        <v>0</v>
      </c>
      <c r="AO84" s="626">
        <v>0</v>
      </c>
      <c r="AP84" s="626">
        <v>3.8576537019509796</v>
      </c>
      <c r="AQ84" s="626">
        <v>3.6232160810765528</v>
      </c>
      <c r="AR84" s="626">
        <v>0.13929439184219858</v>
      </c>
      <c r="AS84" s="626">
        <v>4.2313302500141541</v>
      </c>
      <c r="AT84" s="626">
        <v>10.155967967902304</v>
      </c>
      <c r="AU84" s="626">
        <v>48.326295584973543</v>
      </c>
      <c r="AV84" s="626">
        <v>24.365554765634208</v>
      </c>
      <c r="AW84" s="626">
        <v>172.72457045015651</v>
      </c>
      <c r="AX84" s="626">
        <v>28.439112109545352</v>
      </c>
      <c r="AY84" s="626">
        <v>8.1699360021097398</v>
      </c>
      <c r="AZ84" s="626">
        <v>37.414869501609438</v>
      </c>
      <c r="BA84" s="626">
        <v>30.615565123558827</v>
      </c>
      <c r="BB84" s="626">
        <v>9.0802591754855015</v>
      </c>
      <c r="BC84" s="626">
        <v>49.776191824070672</v>
      </c>
      <c r="BD84" s="626">
        <v>13.610824674836902</v>
      </c>
      <c r="BE84" s="626">
        <v>6.3684262439048904</v>
      </c>
      <c r="BF84" s="626">
        <v>15.59482418448628</v>
      </c>
      <c r="BG84" s="626">
        <v>0</v>
      </c>
      <c r="BH84" s="626">
        <v>1.9077646709273273</v>
      </c>
      <c r="BI84" s="626">
        <v>284.94317025398499</v>
      </c>
      <c r="BJ84" s="626">
        <v>5.1673429646595075</v>
      </c>
      <c r="BK84" s="626">
        <v>6.092942040210902</v>
      </c>
      <c r="BL84" s="626">
        <v>36.149967735016425</v>
      </c>
      <c r="BM84" s="626">
        <v>0</v>
      </c>
      <c r="BN84" s="626">
        <v>15.851138273097861</v>
      </c>
      <c r="BO84" s="626">
        <v>26.415981507502902</v>
      </c>
      <c r="BP84" s="626">
        <v>7.5215949901531864</v>
      </c>
      <c r="BQ84" s="626">
        <v>10.621902570750438</v>
      </c>
      <c r="BR84" s="626">
        <v>13.403206651737484</v>
      </c>
      <c r="BS84" s="626">
        <v>0</v>
      </c>
      <c r="BT84" s="626">
        <v>26.531511713172016</v>
      </c>
      <c r="BU84" s="626">
        <v>96.365771008608547</v>
      </c>
      <c r="BV84" s="626">
        <v>1695.8202014476553</v>
      </c>
      <c r="BW84" s="626">
        <v>256.70535836210553</v>
      </c>
      <c r="BX84" s="626">
        <v>18.091554821494416</v>
      </c>
      <c r="BY84" s="626">
        <v>6.9988942485768986</v>
      </c>
      <c r="BZ84" s="626">
        <v>0</v>
      </c>
      <c r="CA84" s="626">
        <v>1.9552040386693403</v>
      </c>
      <c r="CB84" s="626">
        <v>32.422122808283788</v>
      </c>
      <c r="CC84" s="626">
        <v>0.21483027956673267</v>
      </c>
      <c r="CD84" s="626">
        <v>0.10877675422818865</v>
      </c>
      <c r="CE84" s="626">
        <v>0</v>
      </c>
      <c r="CF84" s="626">
        <v>1.3129886967622948</v>
      </c>
      <c r="CG84" s="626">
        <v>2.0870324239471074</v>
      </c>
      <c r="CH84" s="626">
        <v>61.4466865176529</v>
      </c>
      <c r="CI84" s="626">
        <v>79.108142530709145</v>
      </c>
      <c r="CJ84" s="626">
        <v>88.444571663816035</v>
      </c>
      <c r="CK84" s="626">
        <v>0</v>
      </c>
      <c r="CL84" s="626">
        <v>110.24032046730629</v>
      </c>
      <c r="CM84" s="626">
        <v>19.95427972727078</v>
      </c>
      <c r="CN84" s="626">
        <v>31.046083856074961</v>
      </c>
      <c r="CO84" s="626">
        <v>175.76445487209219</v>
      </c>
      <c r="CP84" s="626">
        <v>569.2115626015277</v>
      </c>
      <c r="CQ84" s="626">
        <v>132.62017309338145</v>
      </c>
      <c r="CR84" s="626">
        <v>270.86003353064456</v>
      </c>
      <c r="CS84" s="626">
        <v>1.7885096210647995</v>
      </c>
      <c r="CT84" s="626">
        <v>23.414580751161569</v>
      </c>
      <c r="CU84" s="626">
        <v>21.975987937606707</v>
      </c>
      <c r="CV84" s="626">
        <v>88.444237268383631</v>
      </c>
      <c r="CW84" s="626">
        <v>59.585727330814102</v>
      </c>
      <c r="CX84" s="626">
        <v>35.707063552781236</v>
      </c>
      <c r="CY84" s="626">
        <v>18.761400936251658</v>
      </c>
      <c r="CZ84" s="626">
        <v>448.24941518377312</v>
      </c>
      <c r="DA84" s="626">
        <v>25.949886117230673</v>
      </c>
      <c r="DB84" s="626">
        <v>64.850503594168174</v>
      </c>
      <c r="DC84" s="626">
        <v>44.677568588938946</v>
      </c>
      <c r="DD84" s="626">
        <v>100.98342802544417</v>
      </c>
      <c r="DE84" s="626">
        <v>76.096319802381103</v>
      </c>
      <c r="DF84" s="626">
        <v>0.33859321331373088</v>
      </c>
      <c r="DG84" s="642">
        <v>232.59536129635055</v>
      </c>
      <c r="DH84" s="662">
        <v>6069.0778449778845</v>
      </c>
      <c r="DI84" s="648">
        <v>0</v>
      </c>
      <c r="DJ84" s="626">
        <v>11360.242053721322</v>
      </c>
      <c r="DK84" s="626">
        <v>0</v>
      </c>
      <c r="DL84" s="626">
        <v>0</v>
      </c>
      <c r="DM84" s="626">
        <v>0.57576041505364106</v>
      </c>
      <c r="DN84" s="626">
        <v>2.6758712669788158</v>
      </c>
      <c r="DO84" s="626">
        <v>0.15243203943934835</v>
      </c>
      <c r="DP84" s="642">
        <v>0</v>
      </c>
      <c r="DQ84" s="664">
        <v>11363.646117442793</v>
      </c>
      <c r="DR84" s="662">
        <v>17432.723962420678</v>
      </c>
      <c r="DS84" s="648">
        <v>0</v>
      </c>
      <c r="DT84" s="626">
        <v>0</v>
      </c>
      <c r="DU84" s="642">
        <v>0</v>
      </c>
      <c r="DV84" s="669">
        <v>-4379.5168456249212</v>
      </c>
      <c r="DW84" s="626">
        <v>-13053.207116795757</v>
      </c>
      <c r="DX84" s="627">
        <v>-17432.723962420678</v>
      </c>
      <c r="DY84" s="653">
        <v>0</v>
      </c>
      <c r="DZ84" s="352"/>
    </row>
    <row r="85" spans="1:130" s="357" customFormat="1" ht="9.9499999999999993" customHeight="1">
      <c r="A85" s="356"/>
      <c r="B85" s="624" t="s">
        <v>545</v>
      </c>
      <c r="C85" s="625" t="s">
        <v>544</v>
      </c>
      <c r="D85" s="626">
        <v>34.61496484906656</v>
      </c>
      <c r="E85" s="626">
        <v>25.16268925524507</v>
      </c>
      <c r="F85" s="626">
        <v>4.9960835729954203E-2</v>
      </c>
      <c r="G85" s="626">
        <v>1.6361050399559134</v>
      </c>
      <c r="H85" s="626">
        <v>5.081581525096067</v>
      </c>
      <c r="I85" s="626">
        <v>0</v>
      </c>
      <c r="J85" s="626">
        <v>0.61195129180389563</v>
      </c>
      <c r="K85" s="626">
        <v>131.74848982251271</v>
      </c>
      <c r="L85" s="626">
        <v>3.2816680893145316</v>
      </c>
      <c r="M85" s="626">
        <v>1.863814931370458</v>
      </c>
      <c r="N85" s="626">
        <v>0</v>
      </c>
      <c r="O85" s="626">
        <v>12.601852327549222</v>
      </c>
      <c r="P85" s="626">
        <v>9.3193929988439237</v>
      </c>
      <c r="Q85" s="626">
        <v>21.061068035501442</v>
      </c>
      <c r="R85" s="626">
        <v>17.126532460036007</v>
      </c>
      <c r="S85" s="626">
        <v>0.80185797729113084</v>
      </c>
      <c r="T85" s="626">
        <v>19.992295256210472</v>
      </c>
      <c r="U85" s="626">
        <v>37.047394020304715</v>
      </c>
      <c r="V85" s="626">
        <v>0</v>
      </c>
      <c r="W85" s="626">
        <v>1.1126415178824713</v>
      </c>
      <c r="X85" s="626">
        <v>0</v>
      </c>
      <c r="Y85" s="626">
        <v>0</v>
      </c>
      <c r="Z85" s="626">
        <v>0</v>
      </c>
      <c r="AA85" s="626">
        <v>3.3835653860984603E-2</v>
      </c>
      <c r="AB85" s="626">
        <v>3.2854895241824722</v>
      </c>
      <c r="AC85" s="626">
        <v>1.4170768350807041</v>
      </c>
      <c r="AD85" s="626">
        <v>0.38093926686218016</v>
      </c>
      <c r="AE85" s="626">
        <v>3.1266976845385406</v>
      </c>
      <c r="AF85" s="626">
        <v>71.615957321453038</v>
      </c>
      <c r="AG85" s="626">
        <v>13.096231746278749</v>
      </c>
      <c r="AH85" s="626">
        <v>0.66706478639057143</v>
      </c>
      <c r="AI85" s="626">
        <v>0.71084890910532694</v>
      </c>
      <c r="AJ85" s="626">
        <v>27.598674856330668</v>
      </c>
      <c r="AK85" s="626">
        <v>0.19223659188905112</v>
      </c>
      <c r="AL85" s="626">
        <v>14.205169943919685</v>
      </c>
      <c r="AM85" s="626">
        <v>0</v>
      </c>
      <c r="AN85" s="626">
        <v>0</v>
      </c>
      <c r="AO85" s="626">
        <v>0</v>
      </c>
      <c r="AP85" s="626">
        <v>14.695823626479921</v>
      </c>
      <c r="AQ85" s="626">
        <v>29.762132094557401</v>
      </c>
      <c r="AR85" s="626">
        <v>0.63553066278003101</v>
      </c>
      <c r="AS85" s="626">
        <v>15.152192133384023</v>
      </c>
      <c r="AT85" s="626">
        <v>6.9656115381947732</v>
      </c>
      <c r="AU85" s="626">
        <v>43.127849446350893</v>
      </c>
      <c r="AV85" s="626">
        <v>17.641726811183236</v>
      </c>
      <c r="AW85" s="626">
        <v>69.739455989277801</v>
      </c>
      <c r="AX85" s="626">
        <v>11.753737085736953</v>
      </c>
      <c r="AY85" s="626">
        <v>10.212420002637174</v>
      </c>
      <c r="AZ85" s="626">
        <v>29.454258969352111</v>
      </c>
      <c r="BA85" s="626">
        <v>21.324552672899291</v>
      </c>
      <c r="BB85" s="626">
        <v>5.4294333214243213</v>
      </c>
      <c r="BC85" s="626">
        <v>10.188109437675282</v>
      </c>
      <c r="BD85" s="626">
        <v>11.261337082156722</v>
      </c>
      <c r="BE85" s="626">
        <v>5.0134419366910832</v>
      </c>
      <c r="BF85" s="626">
        <v>11.452449010482111</v>
      </c>
      <c r="BG85" s="626">
        <v>0</v>
      </c>
      <c r="BH85" s="626">
        <v>6.4032893410333056</v>
      </c>
      <c r="BI85" s="626">
        <v>448.2034107983402</v>
      </c>
      <c r="BJ85" s="626">
        <v>20.45406590177722</v>
      </c>
      <c r="BK85" s="626">
        <v>8.4193380919277914</v>
      </c>
      <c r="BL85" s="626">
        <v>33.097303792948374</v>
      </c>
      <c r="BM85" s="626">
        <v>13.588735998734887</v>
      </c>
      <c r="BN85" s="626">
        <v>188.33655079746538</v>
      </c>
      <c r="BO85" s="626">
        <v>71.910171881535675</v>
      </c>
      <c r="BP85" s="626">
        <v>54.824070150449899</v>
      </c>
      <c r="BQ85" s="626">
        <v>70.676505566916376</v>
      </c>
      <c r="BR85" s="626">
        <v>51.635304314070645</v>
      </c>
      <c r="BS85" s="626">
        <v>0</v>
      </c>
      <c r="BT85" s="626">
        <v>7.8198139786191199</v>
      </c>
      <c r="BU85" s="626">
        <v>5.3275385598255127</v>
      </c>
      <c r="BV85" s="626">
        <v>77.698468913351505</v>
      </c>
      <c r="BW85" s="626">
        <v>23.699105796501566</v>
      </c>
      <c r="BX85" s="626">
        <v>2.9112846839186415</v>
      </c>
      <c r="BY85" s="626">
        <v>1.633075324667943</v>
      </c>
      <c r="BZ85" s="626">
        <v>1.2848426697535513</v>
      </c>
      <c r="CA85" s="626">
        <v>20.669299837361596</v>
      </c>
      <c r="CB85" s="626">
        <v>84.613832694789394</v>
      </c>
      <c r="CC85" s="626">
        <v>50.699945977748911</v>
      </c>
      <c r="CD85" s="626">
        <v>0.10474798555307058</v>
      </c>
      <c r="CE85" s="626">
        <v>0</v>
      </c>
      <c r="CF85" s="626">
        <v>2.874380660479618</v>
      </c>
      <c r="CG85" s="626">
        <v>0.52175810598677685</v>
      </c>
      <c r="CH85" s="626">
        <v>36.309405669522171</v>
      </c>
      <c r="CI85" s="626">
        <v>34.945829952886072</v>
      </c>
      <c r="CJ85" s="626">
        <v>3.5855907431276774</v>
      </c>
      <c r="CK85" s="626">
        <v>0</v>
      </c>
      <c r="CL85" s="626">
        <v>7.8031552138002942</v>
      </c>
      <c r="CM85" s="626">
        <v>0.57012227792202219</v>
      </c>
      <c r="CN85" s="626">
        <v>2.4035677824058035</v>
      </c>
      <c r="CO85" s="626">
        <v>22.412917064226519</v>
      </c>
      <c r="CP85" s="626">
        <v>28.953078957707493</v>
      </c>
      <c r="CQ85" s="626">
        <v>17.117254899262026</v>
      </c>
      <c r="CR85" s="626">
        <v>218.33138130747517</v>
      </c>
      <c r="CS85" s="626">
        <v>4.7693589895061326</v>
      </c>
      <c r="CT85" s="626">
        <v>52.374720101282463</v>
      </c>
      <c r="CU85" s="626">
        <v>19.420640503001273</v>
      </c>
      <c r="CV85" s="626">
        <v>8.9092180398554941</v>
      </c>
      <c r="CW85" s="626">
        <v>3.8913128052776553</v>
      </c>
      <c r="CX85" s="626">
        <v>10.514963500205518</v>
      </c>
      <c r="CY85" s="626">
        <v>37.909634881498192</v>
      </c>
      <c r="CZ85" s="626">
        <v>20.871923988601409</v>
      </c>
      <c r="DA85" s="626">
        <v>16.027870837113063</v>
      </c>
      <c r="DB85" s="626">
        <v>185.25476026725661</v>
      </c>
      <c r="DC85" s="626">
        <v>8.3007504482181655</v>
      </c>
      <c r="DD85" s="626">
        <v>8.4622984378863819</v>
      </c>
      <c r="DE85" s="626">
        <v>12.067053949244903</v>
      </c>
      <c r="DF85" s="626">
        <v>15.462423407993709</v>
      </c>
      <c r="DG85" s="642">
        <v>6.1913873150827126</v>
      </c>
      <c r="DH85" s="662">
        <v>2803.5220083389863</v>
      </c>
      <c r="DI85" s="648">
        <v>23.668584272102823</v>
      </c>
      <c r="DJ85" s="626">
        <v>1202.6455791829883</v>
      </c>
      <c r="DK85" s="626">
        <v>0.95073798695277911</v>
      </c>
      <c r="DL85" s="626">
        <v>0</v>
      </c>
      <c r="DM85" s="626">
        <v>11.860664550105007</v>
      </c>
      <c r="DN85" s="626">
        <v>96.197572047888428</v>
      </c>
      <c r="DO85" s="626">
        <v>8.231330129724812</v>
      </c>
      <c r="DP85" s="642">
        <v>0</v>
      </c>
      <c r="DQ85" s="664">
        <v>1343.554468169762</v>
      </c>
      <c r="DR85" s="662">
        <v>4147.0764765087479</v>
      </c>
      <c r="DS85" s="648">
        <v>16.388613069048411</v>
      </c>
      <c r="DT85" s="626">
        <v>488.90701907445879</v>
      </c>
      <c r="DU85" s="642">
        <v>505.29563214350719</v>
      </c>
      <c r="DV85" s="669">
        <v>0</v>
      </c>
      <c r="DW85" s="626">
        <v>-3973.9393525530099</v>
      </c>
      <c r="DX85" s="627">
        <v>-3973.9393525530099</v>
      </c>
      <c r="DY85" s="653">
        <v>678.43275609924467</v>
      </c>
      <c r="DZ85" s="352"/>
    </row>
    <row r="86" spans="1:130" s="357" customFormat="1" ht="9.9499999999999993" customHeight="1">
      <c r="A86" s="356"/>
      <c r="B86" s="624" t="s">
        <v>541</v>
      </c>
      <c r="C86" s="625" t="s">
        <v>540</v>
      </c>
      <c r="D86" s="626">
        <v>77.30675482958199</v>
      </c>
      <c r="E86" s="626">
        <v>45.027970246228016</v>
      </c>
      <c r="F86" s="626">
        <v>8.992950431391758E-2</v>
      </c>
      <c r="G86" s="626">
        <v>4.2538731038853745</v>
      </c>
      <c r="H86" s="626">
        <v>11.022021899504145</v>
      </c>
      <c r="I86" s="626">
        <v>0</v>
      </c>
      <c r="J86" s="626">
        <v>0.61195129180389563</v>
      </c>
      <c r="K86" s="626">
        <v>410.49743428032451</v>
      </c>
      <c r="L86" s="626">
        <v>7.0437692873362661</v>
      </c>
      <c r="M86" s="626">
        <v>20.12448273998735</v>
      </c>
      <c r="N86" s="626">
        <v>0</v>
      </c>
      <c r="O86" s="626">
        <v>37.085451135359143</v>
      </c>
      <c r="P86" s="626">
        <v>29.578942996330717</v>
      </c>
      <c r="Q86" s="626">
        <v>28.34282028181843</v>
      </c>
      <c r="R86" s="626">
        <v>26.203594663855089</v>
      </c>
      <c r="S86" s="626">
        <v>2.3011653410802766</v>
      </c>
      <c r="T86" s="626">
        <v>34.640905211226389</v>
      </c>
      <c r="U86" s="626">
        <v>58.315342439368528</v>
      </c>
      <c r="V86" s="626">
        <v>0</v>
      </c>
      <c r="W86" s="626">
        <v>5.3851849465511616</v>
      </c>
      <c r="X86" s="626">
        <v>0</v>
      </c>
      <c r="Y86" s="626">
        <v>0</v>
      </c>
      <c r="Z86" s="626">
        <v>0</v>
      </c>
      <c r="AA86" s="626">
        <v>7.8949859008964077E-2</v>
      </c>
      <c r="AB86" s="626">
        <v>5.9775267521120901</v>
      </c>
      <c r="AC86" s="626">
        <v>2.5186666994976843</v>
      </c>
      <c r="AD86" s="626">
        <v>3.9998623020528918</v>
      </c>
      <c r="AE86" s="626">
        <v>6.0694719758689315</v>
      </c>
      <c r="AF86" s="626">
        <v>216.69841349721321</v>
      </c>
      <c r="AG86" s="626">
        <v>28.56496924369495</v>
      </c>
      <c r="AH86" s="626">
        <v>6.6706478639057147</v>
      </c>
      <c r="AI86" s="626">
        <v>2.2579906524522144</v>
      </c>
      <c r="AJ86" s="626">
        <v>34.940194276241293</v>
      </c>
      <c r="AK86" s="626">
        <v>0.67282807161167901</v>
      </c>
      <c r="AL86" s="626">
        <v>32.849455495314274</v>
      </c>
      <c r="AM86" s="626">
        <v>0</v>
      </c>
      <c r="AN86" s="626">
        <v>0</v>
      </c>
      <c r="AO86" s="626">
        <v>0</v>
      </c>
      <c r="AP86" s="626">
        <v>27.738367094980852</v>
      </c>
      <c r="AQ86" s="626">
        <v>57.195053851279873</v>
      </c>
      <c r="AR86" s="626">
        <v>4.6228326292629651</v>
      </c>
      <c r="AS86" s="626">
        <v>82.934072900277442</v>
      </c>
      <c r="AT86" s="626">
        <v>13.824877862065964</v>
      </c>
      <c r="AU86" s="626">
        <v>115.13595521838317</v>
      </c>
      <c r="AV86" s="626">
        <v>40.742403050732612</v>
      </c>
      <c r="AW86" s="626">
        <v>147.1215920869696</v>
      </c>
      <c r="AX86" s="626">
        <v>44.302547477008503</v>
      </c>
      <c r="AY86" s="626">
        <v>21.956703005669926</v>
      </c>
      <c r="AZ86" s="626">
        <v>65.675036891122957</v>
      </c>
      <c r="BA86" s="626">
        <v>61.902769701382205</v>
      </c>
      <c r="BB86" s="626">
        <v>11.888586755532566</v>
      </c>
      <c r="BC86" s="626">
        <v>25.324729173649985</v>
      </c>
      <c r="BD86" s="626">
        <v>38.266941595722002</v>
      </c>
      <c r="BE86" s="626">
        <v>11.178620534513904</v>
      </c>
      <c r="BF86" s="626">
        <v>26.803604067085796</v>
      </c>
      <c r="BG86" s="626">
        <v>0</v>
      </c>
      <c r="BH86" s="626">
        <v>8.5188303622596493</v>
      </c>
      <c r="BI86" s="626">
        <v>784.14808234292184</v>
      </c>
      <c r="BJ86" s="626">
        <v>38.109154364363874</v>
      </c>
      <c r="BK86" s="626">
        <v>17.281799241325469</v>
      </c>
      <c r="BL86" s="626">
        <v>67.31927324876392</v>
      </c>
      <c r="BM86" s="626">
        <v>233.40652421356396</v>
      </c>
      <c r="BN86" s="626">
        <v>212.73896103368182</v>
      </c>
      <c r="BO86" s="626">
        <v>84.489210694632305</v>
      </c>
      <c r="BP86" s="626">
        <v>67.192915245368468</v>
      </c>
      <c r="BQ86" s="626">
        <v>88.856300351469997</v>
      </c>
      <c r="BR86" s="626">
        <v>445.93127704428241</v>
      </c>
      <c r="BS86" s="626">
        <v>0</v>
      </c>
      <c r="BT86" s="626">
        <v>14.522511674578366</v>
      </c>
      <c r="BU86" s="626">
        <v>10.498384809067922</v>
      </c>
      <c r="BV86" s="626">
        <v>169.70981367916247</v>
      </c>
      <c r="BW86" s="626">
        <v>57.255361791548033</v>
      </c>
      <c r="BX86" s="626">
        <v>9.1497518637443029</v>
      </c>
      <c r="BY86" s="626">
        <v>3.0328541743833228</v>
      </c>
      <c r="BZ86" s="626">
        <v>1.4683916225754872</v>
      </c>
      <c r="CA86" s="626">
        <v>6.1449269786750698</v>
      </c>
      <c r="CB86" s="626">
        <v>19.637789831033675</v>
      </c>
      <c r="CC86" s="626">
        <v>65.308404988286725</v>
      </c>
      <c r="CD86" s="626">
        <v>9.266167952771627E-2</v>
      </c>
      <c r="CE86" s="626">
        <v>0</v>
      </c>
      <c r="CF86" s="626">
        <v>7.0972361987151067E-2</v>
      </c>
      <c r="CG86" s="626">
        <v>1.1304758963046833</v>
      </c>
      <c r="CH86" s="626">
        <v>76.209851460205869</v>
      </c>
      <c r="CI86" s="626">
        <v>0.51202681249649928</v>
      </c>
      <c r="CJ86" s="626">
        <v>14.491762586807694</v>
      </c>
      <c r="CK86" s="626">
        <v>0</v>
      </c>
      <c r="CL86" s="626">
        <v>20.254998640077361</v>
      </c>
      <c r="CM86" s="626">
        <v>2.2804891116880888</v>
      </c>
      <c r="CN86" s="626">
        <v>4.6068382496111235</v>
      </c>
      <c r="CO86" s="626">
        <v>839.30476269458791</v>
      </c>
      <c r="CP86" s="626">
        <v>65.666777017480896</v>
      </c>
      <c r="CQ86" s="626">
        <v>36.444846016747071</v>
      </c>
      <c r="CR86" s="626">
        <v>218.03792514980381</v>
      </c>
      <c r="CS86" s="626">
        <v>9.2406330421681311</v>
      </c>
      <c r="CT86" s="626">
        <v>103.51709384724062</v>
      </c>
      <c r="CU86" s="626">
        <v>33.219516649870599</v>
      </c>
      <c r="CV86" s="626">
        <v>16.360564036825544</v>
      </c>
      <c r="CW86" s="626">
        <v>6.5665903589060433</v>
      </c>
      <c r="CX86" s="626">
        <v>4.8193582709275296</v>
      </c>
      <c r="CY86" s="626">
        <v>50.481707673831778</v>
      </c>
      <c r="CZ86" s="626">
        <v>30.56246012616635</v>
      </c>
      <c r="DA86" s="626">
        <v>26.40782528400533</v>
      </c>
      <c r="DB86" s="626">
        <v>350.32876941604832</v>
      </c>
      <c r="DC86" s="626">
        <v>12.206985953262009</v>
      </c>
      <c r="DD86" s="626">
        <v>13.351626424220738</v>
      </c>
      <c r="DE86" s="626">
        <v>17.97744772030363</v>
      </c>
      <c r="DF86" s="626">
        <v>19.864135181072211</v>
      </c>
      <c r="DG86" s="642">
        <v>9.2034135764743024</v>
      </c>
      <c r="DH86" s="662">
        <v>6323.6782995775075</v>
      </c>
      <c r="DI86" s="648">
        <v>114.41686014989405</v>
      </c>
      <c r="DJ86" s="626">
        <v>1429.1149895075546</v>
      </c>
      <c r="DK86" s="626">
        <v>2.3768449673819481</v>
      </c>
      <c r="DL86" s="626">
        <v>0</v>
      </c>
      <c r="DM86" s="626">
        <v>10.478839553976268</v>
      </c>
      <c r="DN86" s="626">
        <v>109.8445155094804</v>
      </c>
      <c r="DO86" s="626">
        <v>30.486407887869674</v>
      </c>
      <c r="DP86" s="642">
        <v>0</v>
      </c>
      <c r="DQ86" s="664">
        <v>1696.7184575761569</v>
      </c>
      <c r="DR86" s="662">
        <v>8020.3967571536641</v>
      </c>
      <c r="DS86" s="648">
        <v>142.69939111373995</v>
      </c>
      <c r="DT86" s="626">
        <v>3683.6487637869245</v>
      </c>
      <c r="DU86" s="642">
        <v>3826.3481549006647</v>
      </c>
      <c r="DV86" s="669">
        <v>0</v>
      </c>
      <c r="DW86" s="626">
        <v>-5009.2009769094138</v>
      </c>
      <c r="DX86" s="627">
        <v>-5009.2009769094138</v>
      </c>
      <c r="DY86" s="653">
        <v>6837.543935144914</v>
      </c>
      <c r="DZ86" s="362"/>
    </row>
    <row r="87" spans="1:130" s="357" customFormat="1" ht="9.9499999999999993" customHeight="1">
      <c r="A87" s="356"/>
      <c r="B87" s="624" t="s">
        <v>536</v>
      </c>
      <c r="C87" s="625" t="s">
        <v>535</v>
      </c>
      <c r="D87" s="626">
        <v>0.86537412122666391</v>
      </c>
      <c r="E87" s="626">
        <v>0</v>
      </c>
      <c r="F87" s="626">
        <v>4.9960835729954203E-3</v>
      </c>
      <c r="G87" s="626">
        <v>0</v>
      </c>
      <c r="H87" s="626">
        <v>8.087587497688105</v>
      </c>
      <c r="I87" s="626">
        <v>0</v>
      </c>
      <c r="J87" s="626">
        <v>0</v>
      </c>
      <c r="K87" s="626">
        <v>37.328738783045274</v>
      </c>
      <c r="L87" s="626">
        <v>2.0844597781006113</v>
      </c>
      <c r="M87" s="626">
        <v>0.84933338644729728</v>
      </c>
      <c r="N87" s="626">
        <v>0</v>
      </c>
      <c r="O87" s="626">
        <v>5.760846778308216</v>
      </c>
      <c r="P87" s="626">
        <v>18.233594997738113</v>
      </c>
      <c r="Q87" s="626">
        <v>13.107154043370578</v>
      </c>
      <c r="R87" s="626">
        <v>17.982859083037805</v>
      </c>
      <c r="S87" s="626">
        <v>1.5128804805922509</v>
      </c>
      <c r="T87" s="626">
        <v>2.6851354001027361</v>
      </c>
      <c r="U87" s="626">
        <v>43.050443977298528</v>
      </c>
      <c r="V87" s="626">
        <v>0</v>
      </c>
      <c r="W87" s="626">
        <v>2.002754732188448</v>
      </c>
      <c r="X87" s="626">
        <v>0</v>
      </c>
      <c r="Y87" s="626">
        <v>0</v>
      </c>
      <c r="Z87" s="626">
        <v>0</v>
      </c>
      <c r="AA87" s="626">
        <v>2.6316619669654692E-2</v>
      </c>
      <c r="AB87" s="626">
        <v>4.6100062433555111</v>
      </c>
      <c r="AC87" s="626">
        <v>1.8615474291097072</v>
      </c>
      <c r="AD87" s="626">
        <v>0</v>
      </c>
      <c r="AE87" s="626">
        <v>0.5517701796244483</v>
      </c>
      <c r="AF87" s="626">
        <v>219.10411748992351</v>
      </c>
      <c r="AG87" s="626">
        <v>27.141465793012479</v>
      </c>
      <c r="AH87" s="626">
        <v>0.66706478639057143</v>
      </c>
      <c r="AI87" s="626">
        <v>5.0456334332574189</v>
      </c>
      <c r="AJ87" s="626">
        <v>1.9033568866434942</v>
      </c>
      <c r="AK87" s="626">
        <v>0.67282807161167901</v>
      </c>
      <c r="AL87" s="626">
        <v>3.1073809252324311</v>
      </c>
      <c r="AM87" s="626">
        <v>0</v>
      </c>
      <c r="AN87" s="626">
        <v>0</v>
      </c>
      <c r="AO87" s="626">
        <v>0</v>
      </c>
      <c r="AP87" s="626">
        <v>2.939164725295984</v>
      </c>
      <c r="AQ87" s="626">
        <v>6.9876310135047817</v>
      </c>
      <c r="AR87" s="626">
        <v>0.37435367807590864</v>
      </c>
      <c r="AS87" s="626">
        <v>24.622312216749034</v>
      </c>
      <c r="AT87" s="626">
        <v>0.53172607161792163</v>
      </c>
      <c r="AU87" s="626">
        <v>47.556155416288703</v>
      </c>
      <c r="AV87" s="626">
        <v>38.944944092612047</v>
      </c>
      <c r="AW87" s="626">
        <v>68.975187978436409</v>
      </c>
      <c r="AX87" s="626">
        <v>4.2740862129952548</v>
      </c>
      <c r="AY87" s="626">
        <v>7.6593150019778813</v>
      </c>
      <c r="AZ87" s="626">
        <v>42.191235820963833</v>
      </c>
      <c r="BA87" s="626">
        <v>162.48077797749775</v>
      </c>
      <c r="BB87" s="626">
        <v>1.5913856286933354</v>
      </c>
      <c r="BC87" s="626">
        <v>32.019772518408033</v>
      </c>
      <c r="BD87" s="626">
        <v>25.817357914968408</v>
      </c>
      <c r="BE87" s="626">
        <v>7.1814168282331741</v>
      </c>
      <c r="BF87" s="626">
        <v>38.256053077567906</v>
      </c>
      <c r="BG87" s="626">
        <v>0</v>
      </c>
      <c r="BH87" s="626">
        <v>13.165465105310368</v>
      </c>
      <c r="BI87" s="626">
        <v>1005.3393759836609</v>
      </c>
      <c r="BJ87" s="626">
        <v>2.7989774391905664</v>
      </c>
      <c r="BK87" s="626">
        <v>4.2096690459638957</v>
      </c>
      <c r="BL87" s="626">
        <v>35.82863468848295</v>
      </c>
      <c r="BM87" s="626">
        <v>3.7302412545546755</v>
      </c>
      <c r="BN87" s="626">
        <v>0</v>
      </c>
      <c r="BO87" s="626">
        <v>0</v>
      </c>
      <c r="BP87" s="626">
        <v>1.0028793320204248</v>
      </c>
      <c r="BQ87" s="626">
        <v>0</v>
      </c>
      <c r="BR87" s="626">
        <v>0</v>
      </c>
      <c r="BS87" s="626">
        <v>0</v>
      </c>
      <c r="BT87" s="626">
        <v>0</v>
      </c>
      <c r="BU87" s="626">
        <v>0</v>
      </c>
      <c r="BV87" s="626">
        <v>2038.0512865627136</v>
      </c>
      <c r="BW87" s="626">
        <v>1.0486329998452022</v>
      </c>
      <c r="BX87" s="626">
        <v>0</v>
      </c>
      <c r="BY87" s="626">
        <v>0</v>
      </c>
      <c r="BZ87" s="626">
        <v>0</v>
      </c>
      <c r="CA87" s="626">
        <v>1985.7890161313819</v>
      </c>
      <c r="CB87" s="626">
        <v>2124.7034219200932</v>
      </c>
      <c r="CC87" s="626">
        <v>8842.1994766871503</v>
      </c>
      <c r="CD87" s="626">
        <v>11.860694979547683</v>
      </c>
      <c r="CE87" s="626">
        <v>0</v>
      </c>
      <c r="CF87" s="626">
        <v>24.946785238483599</v>
      </c>
      <c r="CG87" s="626">
        <v>64.263206720704687</v>
      </c>
      <c r="CH87" s="626">
        <v>2119.5116804011182</v>
      </c>
      <c r="CI87" s="626">
        <v>0</v>
      </c>
      <c r="CJ87" s="626">
        <v>0</v>
      </c>
      <c r="CK87" s="626">
        <v>0</v>
      </c>
      <c r="CL87" s="626">
        <v>0</v>
      </c>
      <c r="CM87" s="626">
        <v>0</v>
      </c>
      <c r="CN87" s="626">
        <v>5.4080275104130582</v>
      </c>
      <c r="CO87" s="626">
        <v>41.483557022384176</v>
      </c>
      <c r="CP87" s="626">
        <v>0</v>
      </c>
      <c r="CQ87" s="626">
        <v>1.336482364506945</v>
      </c>
      <c r="CR87" s="626">
        <v>0</v>
      </c>
      <c r="CS87" s="626">
        <v>0</v>
      </c>
      <c r="CT87" s="626">
        <v>0</v>
      </c>
      <c r="CU87" s="626">
        <v>0</v>
      </c>
      <c r="CV87" s="626">
        <v>0</v>
      </c>
      <c r="CW87" s="626">
        <v>223.75048630346518</v>
      </c>
      <c r="CX87" s="626">
        <v>0</v>
      </c>
      <c r="CY87" s="626">
        <v>0</v>
      </c>
      <c r="CZ87" s="626">
        <v>0</v>
      </c>
      <c r="DA87" s="626">
        <v>2368.4613705585357</v>
      </c>
      <c r="DB87" s="626">
        <v>559.84578102797616</v>
      </c>
      <c r="DC87" s="626">
        <v>0</v>
      </c>
      <c r="DD87" s="626">
        <v>207.04423511362012</v>
      </c>
      <c r="DE87" s="626">
        <v>0</v>
      </c>
      <c r="DF87" s="626">
        <v>0</v>
      </c>
      <c r="DG87" s="642">
        <v>797.18295051497421</v>
      </c>
      <c r="DH87" s="662">
        <v>23413.612858080534</v>
      </c>
      <c r="DI87" s="648">
        <v>4053.9333508162649</v>
      </c>
      <c r="DJ87" s="626">
        <v>22426.960716983773</v>
      </c>
      <c r="DK87" s="626">
        <v>248.61798358815176</v>
      </c>
      <c r="DL87" s="626">
        <v>83.395200359648868</v>
      </c>
      <c r="DM87" s="626">
        <v>0</v>
      </c>
      <c r="DN87" s="626">
        <v>0</v>
      </c>
      <c r="DO87" s="626">
        <v>0</v>
      </c>
      <c r="DP87" s="642">
        <v>0</v>
      </c>
      <c r="DQ87" s="664">
        <v>26812.907251747838</v>
      </c>
      <c r="DR87" s="662">
        <v>50226.520109828372</v>
      </c>
      <c r="DS87" s="648">
        <v>5202.5549612818604</v>
      </c>
      <c r="DT87" s="626">
        <v>101400.2526021932</v>
      </c>
      <c r="DU87" s="642">
        <v>106602.80756347506</v>
      </c>
      <c r="DV87" s="669">
        <v>-992.75033927424317</v>
      </c>
      <c r="DW87" s="626">
        <v>-17779.458521679735</v>
      </c>
      <c r="DX87" s="627">
        <v>-18772.208860953979</v>
      </c>
      <c r="DY87" s="653">
        <v>138057.11881234945</v>
      </c>
      <c r="DZ87" s="362"/>
    </row>
    <row r="88" spans="1:130" s="357" customFormat="1" ht="9.9499999999999993" customHeight="1">
      <c r="A88" s="356"/>
      <c r="B88" s="624" t="s">
        <v>518</v>
      </c>
      <c r="C88" s="625" t="s">
        <v>517</v>
      </c>
      <c r="D88" s="626">
        <v>4.9037866869510962</v>
      </c>
      <c r="E88" s="626">
        <v>1.1588080578073385</v>
      </c>
      <c r="F88" s="626">
        <v>4.496475215695879E-2</v>
      </c>
      <c r="G88" s="626">
        <v>0.3272210079911827</v>
      </c>
      <c r="H88" s="626">
        <v>0.93043042008801213</v>
      </c>
      <c r="I88" s="626">
        <v>0</v>
      </c>
      <c r="J88" s="626">
        <v>0.76493911475486942</v>
      </c>
      <c r="K88" s="626">
        <v>7.9523863226201374</v>
      </c>
      <c r="L88" s="626">
        <v>0.22084425158315024</v>
      </c>
      <c r="M88" s="626">
        <v>2.3592594067980477E-2</v>
      </c>
      <c r="N88" s="626">
        <v>0</v>
      </c>
      <c r="O88" s="626">
        <v>4.6806880073754256</v>
      </c>
      <c r="P88" s="626">
        <v>2.025954999748679</v>
      </c>
      <c r="Q88" s="626">
        <v>1.5683774068990435</v>
      </c>
      <c r="R88" s="626">
        <v>2.0551838952043209</v>
      </c>
      <c r="S88" s="626">
        <v>6.1601068567938434E-2</v>
      </c>
      <c r="T88" s="626">
        <v>2.3395239129607996</v>
      </c>
      <c r="U88" s="626">
        <v>6.0030499569938192</v>
      </c>
      <c r="V88" s="626">
        <v>0</v>
      </c>
      <c r="W88" s="626">
        <v>0.13351698214589655</v>
      </c>
      <c r="X88" s="626">
        <v>0</v>
      </c>
      <c r="Y88" s="626">
        <v>0</v>
      </c>
      <c r="Z88" s="626">
        <v>0</v>
      </c>
      <c r="AA88" s="626">
        <v>1.8797585478324784E-3</v>
      </c>
      <c r="AB88" s="626">
        <v>4.5412001800218462</v>
      </c>
      <c r="AC88" s="626">
        <v>0.14815686467633438</v>
      </c>
      <c r="AD88" s="626">
        <v>0</v>
      </c>
      <c r="AE88" s="626">
        <v>0.1839233932081494</v>
      </c>
      <c r="AF88" s="626">
        <v>19.430686094967879</v>
      </c>
      <c r="AG88" s="626">
        <v>2.0878050610009597</v>
      </c>
      <c r="AH88" s="626">
        <v>0</v>
      </c>
      <c r="AI88" s="626">
        <v>9.7567497328182123E-2</v>
      </c>
      <c r="AJ88" s="626">
        <v>1.2235865699851034</v>
      </c>
      <c r="AK88" s="626">
        <v>0</v>
      </c>
      <c r="AL88" s="626">
        <v>1.3317346822424705</v>
      </c>
      <c r="AM88" s="626">
        <v>0</v>
      </c>
      <c r="AN88" s="626">
        <v>0</v>
      </c>
      <c r="AO88" s="626">
        <v>0</v>
      </c>
      <c r="AP88" s="626">
        <v>0.73479118132399601</v>
      </c>
      <c r="AQ88" s="626">
        <v>1.5528068918899514</v>
      </c>
      <c r="AR88" s="626">
        <v>3.4823597960549645E-2</v>
      </c>
      <c r="AS88" s="626">
        <v>1.0477579666701717</v>
      </c>
      <c r="AT88" s="626">
        <v>1.3293151790448041</v>
      </c>
      <c r="AU88" s="626">
        <v>8.6640768977044189</v>
      </c>
      <c r="AV88" s="626">
        <v>6.3909651844286444</v>
      </c>
      <c r="AW88" s="626">
        <v>23.883375338793766</v>
      </c>
      <c r="AX88" s="626">
        <v>5.0960258693404965</v>
      </c>
      <c r="AY88" s="626">
        <v>0.51062100013185874</v>
      </c>
      <c r="AZ88" s="626">
        <v>3.9803052661286635</v>
      </c>
      <c r="BA88" s="626">
        <v>4.4775963617636316</v>
      </c>
      <c r="BB88" s="626">
        <v>0.82377609014713837</v>
      </c>
      <c r="BC88" s="626">
        <v>10.479198278751719</v>
      </c>
      <c r="BD88" s="626">
        <v>1.7283586888681779</v>
      </c>
      <c r="BE88" s="626">
        <v>0.67749215360690318</v>
      </c>
      <c r="BF88" s="626">
        <v>1.2183456394129906</v>
      </c>
      <c r="BG88" s="626">
        <v>0</v>
      </c>
      <c r="BH88" s="626">
        <v>0.22666510941710821</v>
      </c>
      <c r="BI88" s="626">
        <v>45.457859845966482</v>
      </c>
      <c r="BJ88" s="626">
        <v>1.7224476548865024</v>
      </c>
      <c r="BK88" s="626">
        <v>9.4163649712350299</v>
      </c>
      <c r="BL88" s="626">
        <v>6.4266609306695859</v>
      </c>
      <c r="BM88" s="626">
        <v>7.7269283130061135</v>
      </c>
      <c r="BN88" s="626">
        <v>39.002142856174999</v>
      </c>
      <c r="BO88" s="626">
        <v>52.831963015005805</v>
      </c>
      <c r="BP88" s="626">
        <v>23.901957413153461</v>
      </c>
      <c r="BQ88" s="626">
        <v>24.920617569837564</v>
      </c>
      <c r="BR88" s="626">
        <v>41.52796815046532</v>
      </c>
      <c r="BS88" s="626">
        <v>0</v>
      </c>
      <c r="BT88" s="626">
        <v>32.396372197136351</v>
      </c>
      <c r="BU88" s="626">
        <v>20.84007730755274</v>
      </c>
      <c r="BV88" s="626">
        <v>714.11027021021084</v>
      </c>
      <c r="BW88" s="626">
        <v>1545.0558619719209</v>
      </c>
      <c r="BX88" s="626">
        <v>28.281051215209658</v>
      </c>
      <c r="BY88" s="626">
        <v>52.958299814231864</v>
      </c>
      <c r="BZ88" s="626">
        <v>0</v>
      </c>
      <c r="CA88" s="626">
        <v>25.138337640034372</v>
      </c>
      <c r="CB88" s="626">
        <v>8.4350238200413123</v>
      </c>
      <c r="CC88" s="626">
        <v>0</v>
      </c>
      <c r="CD88" s="626">
        <v>0.20546720243102304</v>
      </c>
      <c r="CE88" s="626">
        <v>0</v>
      </c>
      <c r="CF88" s="626">
        <v>0.92264070583296398</v>
      </c>
      <c r="CG88" s="626">
        <v>6.0871779031790636</v>
      </c>
      <c r="CH88" s="626">
        <v>150.8236850887844</v>
      </c>
      <c r="CI88" s="626">
        <v>59.523116952718041</v>
      </c>
      <c r="CJ88" s="626">
        <v>493.46692602294655</v>
      </c>
      <c r="CK88" s="626">
        <v>0</v>
      </c>
      <c r="CL88" s="626">
        <v>23.243441062383859</v>
      </c>
      <c r="CM88" s="626">
        <v>19.384157449348756</v>
      </c>
      <c r="CN88" s="626">
        <v>6.2092167712149919</v>
      </c>
      <c r="CO88" s="626">
        <v>805.29217802694586</v>
      </c>
      <c r="CP88" s="626">
        <v>190.7321387007741</v>
      </c>
      <c r="CQ88" s="626">
        <v>259.79161039300379</v>
      </c>
      <c r="CR88" s="626">
        <v>117.9693753838777</v>
      </c>
      <c r="CS88" s="626">
        <v>58.42464762145012</v>
      </c>
      <c r="CT88" s="626">
        <v>646.36566336759176</v>
      </c>
      <c r="CU88" s="626">
        <v>90.203764441571707</v>
      </c>
      <c r="CV88" s="626">
        <v>120.19345064677776</v>
      </c>
      <c r="CW88" s="626">
        <v>18.483735825068862</v>
      </c>
      <c r="CX88" s="626">
        <v>2.6287408750513794</v>
      </c>
      <c r="CY88" s="626">
        <v>50.094874664836901</v>
      </c>
      <c r="CZ88" s="626">
        <v>184.86561247046964</v>
      </c>
      <c r="DA88" s="626">
        <v>41.367171398644189</v>
      </c>
      <c r="DB88" s="626">
        <v>174.59750967660659</v>
      </c>
      <c r="DC88" s="626">
        <v>42.480311117351789</v>
      </c>
      <c r="DD88" s="626">
        <v>35.353602362725326</v>
      </c>
      <c r="DE88" s="626">
        <v>123.62573637797838</v>
      </c>
      <c r="DF88" s="626">
        <v>0</v>
      </c>
      <c r="DG88" s="642">
        <v>24.598214468031319</v>
      </c>
      <c r="DH88" s="662">
        <v>6564.1820781096158</v>
      </c>
      <c r="DI88" s="648">
        <v>134.00900812604525</v>
      </c>
      <c r="DJ88" s="626">
        <v>1092.5472698656968</v>
      </c>
      <c r="DK88" s="626">
        <v>0</v>
      </c>
      <c r="DL88" s="626">
        <v>0</v>
      </c>
      <c r="DM88" s="626">
        <v>0</v>
      </c>
      <c r="DN88" s="626">
        <v>0</v>
      </c>
      <c r="DO88" s="626">
        <v>0</v>
      </c>
      <c r="DP88" s="642">
        <v>0</v>
      </c>
      <c r="DQ88" s="664">
        <v>1226.556277991742</v>
      </c>
      <c r="DR88" s="662">
        <v>7790.7383561013576</v>
      </c>
      <c r="DS88" s="648">
        <v>17.999099200540485</v>
      </c>
      <c r="DT88" s="626">
        <v>47.267199639680229</v>
      </c>
      <c r="DU88" s="642">
        <v>65.266298840220713</v>
      </c>
      <c r="DV88" s="669">
        <v>-112.26735698660532</v>
      </c>
      <c r="DW88" s="626">
        <v>-3587.0409799727627</v>
      </c>
      <c r="DX88" s="627">
        <v>-3699.3083369593678</v>
      </c>
      <c r="DY88" s="653">
        <v>4156.6963179822105</v>
      </c>
      <c r="DZ88" s="362"/>
    </row>
    <row r="89" spans="1:130" s="357" customFormat="1" ht="9.9499999999999993" customHeight="1">
      <c r="A89" s="356"/>
      <c r="B89" s="624" t="s">
        <v>513</v>
      </c>
      <c r="C89" s="625" t="s">
        <v>142</v>
      </c>
      <c r="D89" s="626">
        <v>9.2306572930844162</v>
      </c>
      <c r="E89" s="626">
        <v>1.8209840908401036</v>
      </c>
      <c r="F89" s="626">
        <v>0.22482376078479396</v>
      </c>
      <c r="G89" s="626">
        <v>2.6177680639294616</v>
      </c>
      <c r="H89" s="626">
        <v>11.666166036488152</v>
      </c>
      <c r="I89" s="626">
        <v>0</v>
      </c>
      <c r="J89" s="626">
        <v>2.4478051672155825</v>
      </c>
      <c r="K89" s="626">
        <v>52.521357429244937</v>
      </c>
      <c r="L89" s="626">
        <v>0.79426441358852284</v>
      </c>
      <c r="M89" s="626">
        <v>0.21233334661182432</v>
      </c>
      <c r="N89" s="626">
        <v>0</v>
      </c>
      <c r="O89" s="626">
        <v>26.643916349675504</v>
      </c>
      <c r="P89" s="626">
        <v>12.966111998391549</v>
      </c>
      <c r="Q89" s="626">
        <v>9.6343183566655544</v>
      </c>
      <c r="R89" s="626">
        <v>12.159838046625564</v>
      </c>
      <c r="S89" s="626">
        <v>0.23178707156071748</v>
      </c>
      <c r="T89" s="626">
        <v>9.1985826577776901</v>
      </c>
      <c r="U89" s="626">
        <v>38.07648829864651</v>
      </c>
      <c r="V89" s="626">
        <v>0</v>
      </c>
      <c r="W89" s="626">
        <v>0.44505660715298856</v>
      </c>
      <c r="X89" s="626">
        <v>0</v>
      </c>
      <c r="Y89" s="626">
        <v>0</v>
      </c>
      <c r="Z89" s="626">
        <v>0</v>
      </c>
      <c r="AA89" s="626">
        <v>5.6392756434974342E-3</v>
      </c>
      <c r="AB89" s="626">
        <v>67.180520087406521</v>
      </c>
      <c r="AC89" s="626">
        <v>1.0562712940453958</v>
      </c>
      <c r="AD89" s="626">
        <v>6.3489877810363374E-2</v>
      </c>
      <c r="AE89" s="626">
        <v>1.2874637524570458</v>
      </c>
      <c r="AF89" s="626">
        <v>69.765415788598943</v>
      </c>
      <c r="AG89" s="626">
        <v>15.753438187552698</v>
      </c>
      <c r="AH89" s="626">
        <v>1.3341295727811429</v>
      </c>
      <c r="AI89" s="626">
        <v>0.40420820321675449</v>
      </c>
      <c r="AJ89" s="626">
        <v>5.3022084699354481</v>
      </c>
      <c r="AK89" s="626">
        <v>0.19223659188905112</v>
      </c>
      <c r="AL89" s="626">
        <v>6.0667913302156977</v>
      </c>
      <c r="AM89" s="626">
        <v>0</v>
      </c>
      <c r="AN89" s="626">
        <v>0</v>
      </c>
      <c r="AO89" s="626">
        <v>0</v>
      </c>
      <c r="AP89" s="626">
        <v>3.1228625206269829</v>
      </c>
      <c r="AQ89" s="626">
        <v>8.5404379053947306</v>
      </c>
      <c r="AR89" s="626">
        <v>8.7058994901374101E-2</v>
      </c>
      <c r="AS89" s="626">
        <v>5.9641607333532844</v>
      </c>
      <c r="AT89" s="626">
        <v>5.7426415734735539</v>
      </c>
      <c r="AU89" s="626">
        <v>46.400945163261447</v>
      </c>
      <c r="AV89" s="626">
        <v>40.542685388719214</v>
      </c>
      <c r="AW89" s="626">
        <v>169.47643140408059</v>
      </c>
      <c r="AX89" s="626">
        <v>25.644517277971531</v>
      </c>
      <c r="AY89" s="626">
        <v>5.1062100013185869</v>
      </c>
      <c r="AZ89" s="626">
        <v>29.056228442739251</v>
      </c>
      <c r="BA89" s="626">
        <v>25.578269216574746</v>
      </c>
      <c r="BB89" s="626">
        <v>5.4294333214243213</v>
      </c>
      <c r="BC89" s="626">
        <v>62.875189672510309</v>
      </c>
      <c r="BD89" s="626">
        <v>10.343146528695502</v>
      </c>
      <c r="BE89" s="626">
        <v>4.9456927213303938</v>
      </c>
      <c r="BF89" s="626">
        <v>8.0410812201257382</v>
      </c>
      <c r="BG89" s="626">
        <v>0</v>
      </c>
      <c r="BH89" s="626">
        <v>1.2466581017940952</v>
      </c>
      <c r="BI89" s="626">
        <v>303.5143690934957</v>
      </c>
      <c r="BJ89" s="626">
        <v>11.841827627344706</v>
      </c>
      <c r="BK89" s="626">
        <v>5.317476689638605</v>
      </c>
      <c r="BL89" s="626">
        <v>39.363298200351217</v>
      </c>
      <c r="BM89" s="626">
        <v>2.1315664311740998</v>
      </c>
      <c r="BN89" s="626">
        <v>83.427043542620325</v>
      </c>
      <c r="BO89" s="626">
        <v>905.90044518984166</v>
      </c>
      <c r="BP89" s="626">
        <v>211.94183216698312</v>
      </c>
      <c r="BQ89" s="626">
        <v>216.52339855760502</v>
      </c>
      <c r="BR89" s="626">
        <v>14.391967798177138</v>
      </c>
      <c r="BS89" s="626">
        <v>0</v>
      </c>
      <c r="BT89" s="626">
        <v>54.180139709003903</v>
      </c>
      <c r="BU89" s="626">
        <v>83.360309230210959</v>
      </c>
      <c r="BV89" s="626">
        <v>6530.5051947534348</v>
      </c>
      <c r="BW89" s="626">
        <v>2662.4791866069681</v>
      </c>
      <c r="BX89" s="626">
        <v>313.79489914523066</v>
      </c>
      <c r="BY89" s="626">
        <v>313.31716586129249</v>
      </c>
      <c r="BZ89" s="626">
        <v>0</v>
      </c>
      <c r="CA89" s="626">
        <v>120.24504837816443</v>
      </c>
      <c r="CB89" s="626">
        <v>163.16499201892412</v>
      </c>
      <c r="CC89" s="626">
        <v>0</v>
      </c>
      <c r="CD89" s="626">
        <v>1.6437376194481843</v>
      </c>
      <c r="CE89" s="626">
        <v>0</v>
      </c>
      <c r="CF89" s="626">
        <v>1.845281411665928</v>
      </c>
      <c r="CG89" s="626">
        <v>8.1742103271261737</v>
      </c>
      <c r="CH89" s="626">
        <v>230.62457667015181</v>
      </c>
      <c r="CI89" s="626">
        <v>10.62455635930236</v>
      </c>
      <c r="CJ89" s="626">
        <v>11261.593526092549</v>
      </c>
      <c r="CK89" s="626">
        <v>0</v>
      </c>
      <c r="CL89" s="626">
        <v>93.471837986586522</v>
      </c>
      <c r="CM89" s="626">
        <v>342.6434890311354</v>
      </c>
      <c r="CN89" s="626">
        <v>34.45113821448318</v>
      </c>
      <c r="CO89" s="626">
        <v>1437.7689692165663</v>
      </c>
      <c r="CP89" s="626">
        <v>114.91685978059157</v>
      </c>
      <c r="CQ89" s="626">
        <v>700.93359701602697</v>
      </c>
      <c r="CR89" s="626">
        <v>629.7569143626904</v>
      </c>
      <c r="CS89" s="626">
        <v>69.453790284683052</v>
      </c>
      <c r="CT89" s="626">
        <v>1308.135656176737</v>
      </c>
      <c r="CU89" s="626">
        <v>150.7654986417204</v>
      </c>
      <c r="CV89" s="626">
        <v>294.9761100104883</v>
      </c>
      <c r="CW89" s="626">
        <v>42.804440858054207</v>
      </c>
      <c r="CX89" s="626">
        <v>82.148152345355626</v>
      </c>
      <c r="CY89" s="626">
        <v>141.00063177863359</v>
      </c>
      <c r="CZ89" s="626">
        <v>617.95803523394875</v>
      </c>
      <c r="DA89" s="626">
        <v>197.37178087987797</v>
      </c>
      <c r="DB89" s="626">
        <v>1053.0270583612482</v>
      </c>
      <c r="DC89" s="626">
        <v>232.66515226917389</v>
      </c>
      <c r="DD89" s="626">
        <v>113.39479906767752</v>
      </c>
      <c r="DE89" s="626">
        <v>181.74460846005587</v>
      </c>
      <c r="DF89" s="626">
        <v>0</v>
      </c>
      <c r="DG89" s="642">
        <v>1990.7820239875414</v>
      </c>
      <c r="DH89" s="662">
        <v>34197.524315052113</v>
      </c>
      <c r="DI89" s="648">
        <v>582.61889201777251</v>
      </c>
      <c r="DJ89" s="626">
        <v>55065.810002098493</v>
      </c>
      <c r="DK89" s="626">
        <v>0</v>
      </c>
      <c r="DL89" s="626">
        <v>0</v>
      </c>
      <c r="DM89" s="626">
        <v>0</v>
      </c>
      <c r="DN89" s="626">
        <v>0</v>
      </c>
      <c r="DO89" s="626">
        <v>0</v>
      </c>
      <c r="DP89" s="642">
        <v>0</v>
      </c>
      <c r="DQ89" s="664">
        <v>55648.428894116267</v>
      </c>
      <c r="DR89" s="662">
        <v>89845.95320916838</v>
      </c>
      <c r="DS89" s="648">
        <v>6.7844444444444436</v>
      </c>
      <c r="DT89" s="626">
        <v>479.96</v>
      </c>
      <c r="DU89" s="642">
        <v>486.74444444444441</v>
      </c>
      <c r="DV89" s="669">
        <v>-1270.5484387989227</v>
      </c>
      <c r="DW89" s="626">
        <v>-20735.85143703613</v>
      </c>
      <c r="DX89" s="627">
        <v>-22006.399875835054</v>
      </c>
      <c r="DY89" s="653">
        <v>68326.297777777771</v>
      </c>
      <c r="DZ89" s="362"/>
    </row>
    <row r="90" spans="1:130" s="357" customFormat="1" ht="9.9499999999999993" customHeight="1">
      <c r="A90" s="356"/>
      <c r="B90" s="624" t="s">
        <v>506</v>
      </c>
      <c r="C90" s="625" t="s">
        <v>505</v>
      </c>
      <c r="D90" s="626">
        <v>6.9229929698133112</v>
      </c>
      <c r="E90" s="626">
        <v>0.33108801651638248</v>
      </c>
      <c r="F90" s="626">
        <v>9.9921671459908407E-3</v>
      </c>
      <c r="G90" s="626">
        <v>0</v>
      </c>
      <c r="H90" s="626">
        <v>0</v>
      </c>
      <c r="I90" s="626">
        <v>0</v>
      </c>
      <c r="J90" s="626">
        <v>0.15298782295097391</v>
      </c>
      <c r="K90" s="626">
        <v>1.4243079980812186</v>
      </c>
      <c r="L90" s="626">
        <v>2.712122387863249E-2</v>
      </c>
      <c r="M90" s="626">
        <v>0</v>
      </c>
      <c r="N90" s="626">
        <v>0</v>
      </c>
      <c r="O90" s="626">
        <v>0.3600529236442635</v>
      </c>
      <c r="P90" s="626">
        <v>0.4051909999497359</v>
      </c>
      <c r="Q90" s="626">
        <v>0.11202695763564598</v>
      </c>
      <c r="R90" s="626">
        <v>0.34253064920072013</v>
      </c>
      <c r="S90" s="626">
        <v>2.0881718158623198E-3</v>
      </c>
      <c r="T90" s="626">
        <v>0.26585499010918179</v>
      </c>
      <c r="U90" s="626">
        <v>0.68606285222786501</v>
      </c>
      <c r="V90" s="626">
        <v>0</v>
      </c>
      <c r="W90" s="626">
        <v>0</v>
      </c>
      <c r="X90" s="626">
        <v>0</v>
      </c>
      <c r="Y90" s="626">
        <v>0</v>
      </c>
      <c r="Z90" s="626">
        <v>0</v>
      </c>
      <c r="AA90" s="626">
        <v>0</v>
      </c>
      <c r="AB90" s="626">
        <v>2.5802273750124123E-2</v>
      </c>
      <c r="AC90" s="626">
        <v>6.9720877494745589E-3</v>
      </c>
      <c r="AD90" s="626">
        <v>0</v>
      </c>
      <c r="AE90" s="626">
        <v>0</v>
      </c>
      <c r="AF90" s="626">
        <v>0</v>
      </c>
      <c r="AG90" s="626">
        <v>0.37960092018199265</v>
      </c>
      <c r="AH90" s="626">
        <v>0</v>
      </c>
      <c r="AI90" s="626">
        <v>0</v>
      </c>
      <c r="AJ90" s="626">
        <v>0.13595406333167814</v>
      </c>
      <c r="AK90" s="626">
        <v>0</v>
      </c>
      <c r="AL90" s="626">
        <v>0</v>
      </c>
      <c r="AM90" s="626">
        <v>0</v>
      </c>
      <c r="AN90" s="626">
        <v>0</v>
      </c>
      <c r="AO90" s="626">
        <v>0</v>
      </c>
      <c r="AP90" s="626">
        <v>0</v>
      </c>
      <c r="AQ90" s="626">
        <v>0.25880114864832521</v>
      </c>
      <c r="AR90" s="626">
        <v>1.7411798980274822E-2</v>
      </c>
      <c r="AS90" s="626">
        <v>0.32238706666774514</v>
      </c>
      <c r="AT90" s="626">
        <v>0.21269042864716864</v>
      </c>
      <c r="AU90" s="626">
        <v>0</v>
      </c>
      <c r="AV90" s="626">
        <v>0.46600787803125532</v>
      </c>
      <c r="AW90" s="626">
        <v>1.528536021682801</v>
      </c>
      <c r="AX90" s="626">
        <v>0</v>
      </c>
      <c r="AY90" s="626">
        <v>0.51062100013185874</v>
      </c>
      <c r="AZ90" s="626">
        <v>0</v>
      </c>
      <c r="BA90" s="626">
        <v>0.89551927235272633</v>
      </c>
      <c r="BB90" s="626">
        <v>0.20594402253678459</v>
      </c>
      <c r="BC90" s="626">
        <v>0</v>
      </c>
      <c r="BD90" s="626">
        <v>0.27005604513565279</v>
      </c>
      <c r="BE90" s="626">
        <v>0</v>
      </c>
      <c r="BF90" s="626">
        <v>0.73100738364779438</v>
      </c>
      <c r="BG90" s="626">
        <v>0</v>
      </c>
      <c r="BH90" s="626">
        <v>7.55550364723694E-2</v>
      </c>
      <c r="BI90" s="626">
        <v>0.55436414446300575</v>
      </c>
      <c r="BJ90" s="626">
        <v>0.64591787058243844</v>
      </c>
      <c r="BK90" s="626">
        <v>0.22156152873494192</v>
      </c>
      <c r="BL90" s="626">
        <v>0.64266609306695865</v>
      </c>
      <c r="BM90" s="626">
        <v>0.53289160779352496</v>
      </c>
      <c r="BN90" s="626">
        <v>13.974029793388905</v>
      </c>
      <c r="BO90" s="626">
        <v>5.2412661721235922</v>
      </c>
      <c r="BP90" s="626">
        <v>2.8414914407245373</v>
      </c>
      <c r="BQ90" s="626">
        <v>4.4938818568559542</v>
      </c>
      <c r="BR90" s="626">
        <v>0.10986234960440562</v>
      </c>
      <c r="BS90" s="626">
        <v>0</v>
      </c>
      <c r="BT90" s="626">
        <v>0.27927907066496854</v>
      </c>
      <c r="BU90" s="626">
        <v>5.0141539386593061</v>
      </c>
      <c r="BV90" s="626">
        <v>190.41236625146993</v>
      </c>
      <c r="BW90" s="626">
        <v>66.48333219018582</v>
      </c>
      <c r="BX90" s="626">
        <v>9.3577007697384893</v>
      </c>
      <c r="BY90" s="626">
        <v>6.0657083487666457</v>
      </c>
      <c r="BZ90" s="626">
        <v>0</v>
      </c>
      <c r="CA90" s="626">
        <v>8.9380756053455546</v>
      </c>
      <c r="CB90" s="626">
        <v>1.4497697190696004</v>
      </c>
      <c r="CC90" s="626">
        <v>0</v>
      </c>
      <c r="CD90" s="626">
        <v>2.417261205070859E-2</v>
      </c>
      <c r="CE90" s="626">
        <v>0</v>
      </c>
      <c r="CF90" s="626">
        <v>0</v>
      </c>
      <c r="CG90" s="626">
        <v>8.695968433112948E-2</v>
      </c>
      <c r="CH90" s="626">
        <v>56.658633022770857</v>
      </c>
      <c r="CI90" s="626">
        <v>0.25601340624824964</v>
      </c>
      <c r="CJ90" s="626">
        <v>4.780787657503569</v>
      </c>
      <c r="CK90" s="626">
        <v>0</v>
      </c>
      <c r="CL90" s="626">
        <v>0.49807373705108265</v>
      </c>
      <c r="CM90" s="626">
        <v>1895.0864518128017</v>
      </c>
      <c r="CN90" s="626">
        <v>3.405054358408222</v>
      </c>
      <c r="CO90" s="626">
        <v>1.3762317495577689</v>
      </c>
      <c r="CP90" s="626">
        <v>18.207606354846977</v>
      </c>
      <c r="CQ90" s="626">
        <v>0.87385385371607938</v>
      </c>
      <c r="CR90" s="626">
        <v>34.627826605217834</v>
      </c>
      <c r="CS90" s="626">
        <v>2.0865945579089327</v>
      </c>
      <c r="CT90" s="626">
        <v>30.192485705445179</v>
      </c>
      <c r="CU90" s="626">
        <v>14.054410890329869</v>
      </c>
      <c r="CV90" s="626">
        <v>8.0992891271413576</v>
      </c>
      <c r="CW90" s="626">
        <v>5.1073480569269227</v>
      </c>
      <c r="CX90" s="626">
        <v>4044.5368980061348</v>
      </c>
      <c r="CY90" s="626">
        <v>7.349827170902711</v>
      </c>
      <c r="CZ90" s="626">
        <v>9.6905361375649406</v>
      </c>
      <c r="DA90" s="626">
        <v>49.304783622738277</v>
      </c>
      <c r="DB90" s="626">
        <v>1026.2705568783394</v>
      </c>
      <c r="DC90" s="626">
        <v>290.28212596857054</v>
      </c>
      <c r="DD90" s="626">
        <v>64.87762135712893</v>
      </c>
      <c r="DE90" s="626">
        <v>4.9253281425489392</v>
      </c>
      <c r="DF90" s="626">
        <v>0</v>
      </c>
      <c r="DG90" s="642">
        <v>23.928875298833187</v>
      </c>
      <c r="DH90" s="662">
        <v>7930.9318287171745</v>
      </c>
      <c r="DI90" s="648">
        <v>0</v>
      </c>
      <c r="DJ90" s="626">
        <v>9604.2929868494684</v>
      </c>
      <c r="DK90" s="626">
        <v>0</v>
      </c>
      <c r="DL90" s="626">
        <v>0</v>
      </c>
      <c r="DM90" s="626">
        <v>0</v>
      </c>
      <c r="DN90" s="626">
        <v>0</v>
      </c>
      <c r="DO90" s="626">
        <v>0</v>
      </c>
      <c r="DP90" s="642">
        <v>0</v>
      </c>
      <c r="DQ90" s="664">
        <v>9604.2929868494684</v>
      </c>
      <c r="DR90" s="662">
        <v>17535.224815566642</v>
      </c>
      <c r="DS90" s="648">
        <v>0</v>
      </c>
      <c r="DT90" s="626">
        <v>0</v>
      </c>
      <c r="DU90" s="642">
        <v>0</v>
      </c>
      <c r="DV90" s="669">
        <v>0</v>
      </c>
      <c r="DW90" s="626">
        <v>-17535.224815566642</v>
      </c>
      <c r="DX90" s="627">
        <v>-17535.224815566642</v>
      </c>
      <c r="DY90" s="653">
        <v>0</v>
      </c>
      <c r="DZ90" s="362"/>
    </row>
    <row r="91" spans="1:130" s="357" customFormat="1" ht="9.9499999999999993" customHeight="1">
      <c r="A91" s="356"/>
      <c r="B91" s="624" t="s">
        <v>499</v>
      </c>
      <c r="C91" s="625" t="s">
        <v>498</v>
      </c>
      <c r="D91" s="626">
        <v>114.22938400191966</v>
      </c>
      <c r="E91" s="626">
        <v>22.017353098339434</v>
      </c>
      <c r="F91" s="626">
        <v>0.34472976653668397</v>
      </c>
      <c r="G91" s="626">
        <v>0.3272210079911827</v>
      </c>
      <c r="H91" s="626">
        <v>6.1551550867360811</v>
      </c>
      <c r="I91" s="626">
        <v>0</v>
      </c>
      <c r="J91" s="626">
        <v>0.76493911475486942</v>
      </c>
      <c r="K91" s="626">
        <v>161.65895778221832</v>
      </c>
      <c r="L91" s="626">
        <v>9.6319089374686246</v>
      </c>
      <c r="M91" s="626">
        <v>2.4064445949340088</v>
      </c>
      <c r="N91" s="626">
        <v>0</v>
      </c>
      <c r="O91" s="626">
        <v>37.445504059003405</v>
      </c>
      <c r="P91" s="626">
        <v>36.467189995476225</v>
      </c>
      <c r="Q91" s="626">
        <v>38.089165596119628</v>
      </c>
      <c r="R91" s="626">
        <v>72.787762955153028</v>
      </c>
      <c r="S91" s="626">
        <v>2.0161298882150698</v>
      </c>
      <c r="T91" s="626">
        <v>23.395239129607994</v>
      </c>
      <c r="U91" s="626">
        <v>93.647579329103579</v>
      </c>
      <c r="V91" s="626">
        <v>0</v>
      </c>
      <c r="W91" s="626">
        <v>4.3615547500992875</v>
      </c>
      <c r="X91" s="626">
        <v>0</v>
      </c>
      <c r="Y91" s="626">
        <v>0</v>
      </c>
      <c r="Z91" s="626">
        <v>0</v>
      </c>
      <c r="AA91" s="626">
        <v>4.8873722243644432E-2</v>
      </c>
      <c r="AB91" s="626">
        <v>70.156382326587504</v>
      </c>
      <c r="AC91" s="626">
        <v>5.4173121813417326</v>
      </c>
      <c r="AD91" s="626">
        <v>0.19046963343109008</v>
      </c>
      <c r="AE91" s="626">
        <v>1.2874637524570458</v>
      </c>
      <c r="AF91" s="626">
        <v>414.33624920602932</v>
      </c>
      <c r="AG91" s="626">
        <v>124.12950089951161</v>
      </c>
      <c r="AH91" s="626">
        <v>2.0011943591717141</v>
      </c>
      <c r="AI91" s="626">
        <v>2.2022377968361107</v>
      </c>
      <c r="AJ91" s="626">
        <v>25.015547653028783</v>
      </c>
      <c r="AK91" s="626">
        <v>1.2495378472788323</v>
      </c>
      <c r="AL91" s="626">
        <v>38.176394224284152</v>
      </c>
      <c r="AM91" s="626">
        <v>0</v>
      </c>
      <c r="AN91" s="626">
        <v>0</v>
      </c>
      <c r="AO91" s="626">
        <v>0</v>
      </c>
      <c r="AP91" s="626">
        <v>32.514509773586823</v>
      </c>
      <c r="AQ91" s="626">
        <v>75.828736553959288</v>
      </c>
      <c r="AR91" s="626">
        <v>1.6192973051655584</v>
      </c>
      <c r="AS91" s="626">
        <v>41.265544533471378</v>
      </c>
      <c r="AT91" s="626">
        <v>29.723487403441819</v>
      </c>
      <c r="AU91" s="626">
        <v>187.3365960325867</v>
      </c>
      <c r="AV91" s="626">
        <v>159.8407021647206</v>
      </c>
      <c r="AW91" s="626">
        <v>1017.0496554271938</v>
      </c>
      <c r="AX91" s="626">
        <v>88.029737194575361</v>
      </c>
      <c r="AY91" s="626">
        <v>81.188739020965528</v>
      </c>
      <c r="AZ91" s="626">
        <v>420.71826662979976</v>
      </c>
      <c r="BA91" s="626">
        <v>470.37149780326951</v>
      </c>
      <c r="BB91" s="626">
        <v>14.528414680776804</v>
      </c>
      <c r="BC91" s="626">
        <v>181.34834799062003</v>
      </c>
      <c r="BD91" s="626">
        <v>85.148671031271334</v>
      </c>
      <c r="BE91" s="626">
        <v>71.610920636249659</v>
      </c>
      <c r="BF91" s="626">
        <v>593.57799552200902</v>
      </c>
      <c r="BG91" s="626">
        <v>0</v>
      </c>
      <c r="BH91" s="626">
        <v>9.2743807269833436</v>
      </c>
      <c r="BI91" s="626">
        <v>1384.8016328685885</v>
      </c>
      <c r="BJ91" s="626">
        <v>56.410160697532966</v>
      </c>
      <c r="BK91" s="626">
        <v>26.255041155090616</v>
      </c>
      <c r="BL91" s="626">
        <v>151.82986448706899</v>
      </c>
      <c r="BM91" s="626">
        <v>0.53289160779352496</v>
      </c>
      <c r="BN91" s="626">
        <v>265.50656607438918</v>
      </c>
      <c r="BO91" s="626">
        <v>123.48423101523184</v>
      </c>
      <c r="BP91" s="626">
        <v>137.56161504213495</v>
      </c>
      <c r="BQ91" s="626">
        <v>227.34956848548529</v>
      </c>
      <c r="BR91" s="626">
        <v>498.1158931063751</v>
      </c>
      <c r="BS91" s="626">
        <v>0</v>
      </c>
      <c r="BT91" s="626">
        <v>1124.9360966384934</v>
      </c>
      <c r="BU91" s="626">
        <v>94.172078660445095</v>
      </c>
      <c r="BV91" s="626">
        <v>9681.6381659136678</v>
      </c>
      <c r="BW91" s="626">
        <v>8826.7634128970039</v>
      </c>
      <c r="BX91" s="626">
        <v>253.48971640691602</v>
      </c>
      <c r="BY91" s="626">
        <v>181.97125046299936</v>
      </c>
      <c r="BZ91" s="626">
        <v>0</v>
      </c>
      <c r="CA91" s="626">
        <v>32.121209206710589</v>
      </c>
      <c r="CB91" s="626">
        <v>266.88942555599459</v>
      </c>
      <c r="CC91" s="626">
        <v>0</v>
      </c>
      <c r="CD91" s="626">
        <v>0.71712082417102152</v>
      </c>
      <c r="CE91" s="626">
        <v>0</v>
      </c>
      <c r="CF91" s="626">
        <v>2.519518850543863</v>
      </c>
      <c r="CG91" s="626">
        <v>58.436907870519008</v>
      </c>
      <c r="CH91" s="626">
        <v>2124.6987383539072</v>
      </c>
      <c r="CI91" s="626">
        <v>10.880569765550607</v>
      </c>
      <c r="CJ91" s="626">
        <v>1841.3502462103593</v>
      </c>
      <c r="CK91" s="626">
        <v>0</v>
      </c>
      <c r="CL91" s="626">
        <v>653.97081674807157</v>
      </c>
      <c r="CM91" s="626">
        <v>704.10101323369736</v>
      </c>
      <c r="CN91" s="626">
        <v>58.486816038541228</v>
      </c>
      <c r="CO91" s="626">
        <v>3036.5570531313911</v>
      </c>
      <c r="CP91" s="626">
        <v>543.84030784477375</v>
      </c>
      <c r="CQ91" s="626">
        <v>1428.0828096435362</v>
      </c>
      <c r="CR91" s="626">
        <v>2195.052059381605</v>
      </c>
      <c r="CS91" s="626">
        <v>278.11324607557628</v>
      </c>
      <c r="CT91" s="626">
        <v>1514.5536706935563</v>
      </c>
      <c r="CU91" s="626">
        <v>72.316332399333689</v>
      </c>
      <c r="CV91" s="626">
        <v>710.63162801538283</v>
      </c>
      <c r="CW91" s="626">
        <v>385.2399677224879</v>
      </c>
      <c r="CX91" s="626">
        <v>102.30183238741618</v>
      </c>
      <c r="CY91" s="626">
        <v>105.60541145560212</v>
      </c>
      <c r="CZ91" s="626">
        <v>2866.9078450057505</v>
      </c>
      <c r="DA91" s="626">
        <v>466.02942538767792</v>
      </c>
      <c r="DB91" s="626">
        <v>312.46151731735574</v>
      </c>
      <c r="DC91" s="626">
        <v>10.742147638870566</v>
      </c>
      <c r="DD91" s="626">
        <v>568.47840394956734</v>
      </c>
      <c r="DE91" s="626">
        <v>354.13109344926875</v>
      </c>
      <c r="DF91" s="626">
        <v>0</v>
      </c>
      <c r="DG91" s="642">
        <v>163.98809645354214</v>
      </c>
      <c r="DH91" s="662">
        <v>48774.956299256504</v>
      </c>
      <c r="DI91" s="648">
        <v>620.49670211475905</v>
      </c>
      <c r="DJ91" s="626">
        <v>6284.2557575545616</v>
      </c>
      <c r="DK91" s="626">
        <v>0</v>
      </c>
      <c r="DL91" s="626">
        <v>0</v>
      </c>
      <c r="DM91" s="626">
        <v>3530.6780171919381</v>
      </c>
      <c r="DN91" s="626">
        <v>18375.743164596926</v>
      </c>
      <c r="DO91" s="626">
        <v>7.9264660508461153</v>
      </c>
      <c r="DP91" s="642">
        <v>0</v>
      </c>
      <c r="DQ91" s="664">
        <v>28819.100107509028</v>
      </c>
      <c r="DR91" s="662">
        <v>77594.056406765536</v>
      </c>
      <c r="DS91" s="648">
        <v>425.98915971371673</v>
      </c>
      <c r="DT91" s="626">
        <v>18486.525761610217</v>
      </c>
      <c r="DU91" s="642">
        <v>18912.514921323935</v>
      </c>
      <c r="DV91" s="669">
        <v>-9198.7943552244578</v>
      </c>
      <c r="DW91" s="626">
        <v>-60741.398273242812</v>
      </c>
      <c r="DX91" s="627">
        <v>-69940.192628467266</v>
      </c>
      <c r="DY91" s="653">
        <v>26566.378699622204</v>
      </c>
      <c r="DZ91" s="362"/>
    </row>
    <row r="92" spans="1:130" s="357" customFormat="1" ht="9.9499999999999993" customHeight="1">
      <c r="A92" s="356"/>
      <c r="B92" s="624" t="s">
        <v>490</v>
      </c>
      <c r="C92" s="625" t="s">
        <v>489</v>
      </c>
      <c r="D92" s="626">
        <v>2.0192062828622159</v>
      </c>
      <c r="E92" s="626">
        <v>0.49663202477457374</v>
      </c>
      <c r="F92" s="626">
        <v>4.496475215695879E-2</v>
      </c>
      <c r="G92" s="626">
        <v>0</v>
      </c>
      <c r="H92" s="626">
        <v>0.42942942465600559</v>
      </c>
      <c r="I92" s="626">
        <v>0</v>
      </c>
      <c r="J92" s="626">
        <v>0.45896346885292172</v>
      </c>
      <c r="K92" s="626">
        <v>26.409044131089264</v>
      </c>
      <c r="L92" s="626">
        <v>0.60054138588400507</v>
      </c>
      <c r="M92" s="626">
        <v>0.16514815847586337</v>
      </c>
      <c r="N92" s="626">
        <v>0</v>
      </c>
      <c r="O92" s="626">
        <v>1.0801587709327904</v>
      </c>
      <c r="P92" s="626">
        <v>1.2155729998492075</v>
      </c>
      <c r="Q92" s="626">
        <v>0.78418870344952174</v>
      </c>
      <c r="R92" s="626">
        <v>1.7126532460036006</v>
      </c>
      <c r="S92" s="626">
        <v>1.1286568664735839</v>
      </c>
      <c r="T92" s="626">
        <v>8.2680901923955528</v>
      </c>
      <c r="U92" s="626">
        <v>2.5727356958544938</v>
      </c>
      <c r="V92" s="626">
        <v>0</v>
      </c>
      <c r="W92" s="626">
        <v>0.75659623216008054</v>
      </c>
      <c r="X92" s="626">
        <v>0</v>
      </c>
      <c r="Y92" s="626">
        <v>0</v>
      </c>
      <c r="Z92" s="626">
        <v>0</v>
      </c>
      <c r="AA92" s="626">
        <v>9.3987927391623923E-3</v>
      </c>
      <c r="AB92" s="626">
        <v>12.634513379644114</v>
      </c>
      <c r="AC92" s="626">
        <v>0.69372273107271865</v>
      </c>
      <c r="AD92" s="626">
        <v>6.3489877810363374E-2</v>
      </c>
      <c r="AE92" s="626">
        <v>0</v>
      </c>
      <c r="AF92" s="626">
        <v>42.192346949073105</v>
      </c>
      <c r="AG92" s="626">
        <v>2.5623062112284507</v>
      </c>
      <c r="AH92" s="626">
        <v>0</v>
      </c>
      <c r="AI92" s="626">
        <v>5.5752855616104068E-2</v>
      </c>
      <c r="AJ92" s="626">
        <v>2.0393109499751723</v>
      </c>
      <c r="AK92" s="626">
        <v>0</v>
      </c>
      <c r="AL92" s="626">
        <v>2.663469364484941</v>
      </c>
      <c r="AM92" s="626">
        <v>0</v>
      </c>
      <c r="AN92" s="626">
        <v>0</v>
      </c>
      <c r="AO92" s="626">
        <v>0</v>
      </c>
      <c r="AP92" s="626">
        <v>3.4902581112889806</v>
      </c>
      <c r="AQ92" s="626">
        <v>3.6232160810765528</v>
      </c>
      <c r="AR92" s="626">
        <v>0.13929439184219858</v>
      </c>
      <c r="AS92" s="626">
        <v>7.1731122333573296</v>
      </c>
      <c r="AT92" s="626">
        <v>1.1697973575594278</v>
      </c>
      <c r="AU92" s="626">
        <v>76.243876699798889</v>
      </c>
      <c r="AV92" s="626">
        <v>7.1898358324822249</v>
      </c>
      <c r="AW92" s="626">
        <v>20.062035284586763</v>
      </c>
      <c r="AX92" s="626">
        <v>22.356758652590567</v>
      </c>
      <c r="AY92" s="626">
        <v>16.33987200421948</v>
      </c>
      <c r="AZ92" s="626">
        <v>60.898670571768562</v>
      </c>
      <c r="BA92" s="626">
        <v>12.369359949372029</v>
      </c>
      <c r="BB92" s="626">
        <v>0.3369993096056475</v>
      </c>
      <c r="BC92" s="626">
        <v>66.659344606503993</v>
      </c>
      <c r="BD92" s="626">
        <v>4.4559247447382715</v>
      </c>
      <c r="BE92" s="626">
        <v>10.365629950185619</v>
      </c>
      <c r="BF92" s="626">
        <v>3.167698662473776</v>
      </c>
      <c r="BG92" s="626">
        <v>0</v>
      </c>
      <c r="BH92" s="626">
        <v>1.2844356200302798</v>
      </c>
      <c r="BI92" s="626">
        <v>123.6232042152503</v>
      </c>
      <c r="BJ92" s="626">
        <v>15.286722937117711</v>
      </c>
      <c r="BK92" s="626">
        <v>4.2096690459638957</v>
      </c>
      <c r="BL92" s="626">
        <v>6.4266609306695859</v>
      </c>
      <c r="BM92" s="626">
        <v>0.53289160779352496</v>
      </c>
      <c r="BN92" s="626">
        <v>18.771084797089571</v>
      </c>
      <c r="BO92" s="626">
        <v>21.174715335379311</v>
      </c>
      <c r="BP92" s="626">
        <v>1.0028793320204248</v>
      </c>
      <c r="BQ92" s="626">
        <v>1.0213367856490805</v>
      </c>
      <c r="BR92" s="626">
        <v>0.76903644723083919</v>
      </c>
      <c r="BS92" s="626">
        <v>0</v>
      </c>
      <c r="BT92" s="626">
        <v>8.0990930492840878</v>
      </c>
      <c r="BU92" s="626">
        <v>7.0511539762396493</v>
      </c>
      <c r="BV92" s="626">
        <v>2938.2289428548979</v>
      </c>
      <c r="BW92" s="626">
        <v>706.56891529569714</v>
      </c>
      <c r="BX92" s="626">
        <v>12.26898545365713</v>
      </c>
      <c r="BY92" s="626">
        <v>81.187173283492044</v>
      </c>
      <c r="BZ92" s="626">
        <v>0</v>
      </c>
      <c r="CA92" s="626">
        <v>47.34386922206474</v>
      </c>
      <c r="CB92" s="626">
        <v>72.620283200668155</v>
      </c>
      <c r="CC92" s="626">
        <v>0</v>
      </c>
      <c r="CD92" s="626">
        <v>0.10877675422818865</v>
      </c>
      <c r="CE92" s="626">
        <v>0</v>
      </c>
      <c r="CF92" s="626">
        <v>0.81618216285223721</v>
      </c>
      <c r="CG92" s="626">
        <v>4.956702006874381</v>
      </c>
      <c r="CH92" s="626">
        <v>122.09536411949213</v>
      </c>
      <c r="CI92" s="626">
        <v>5.3762815312132419</v>
      </c>
      <c r="CJ92" s="626">
        <v>1166.9603872737619</v>
      </c>
      <c r="CK92" s="626">
        <v>0</v>
      </c>
      <c r="CL92" s="626">
        <v>278.75526816958927</v>
      </c>
      <c r="CM92" s="626">
        <v>1188.1348271894942</v>
      </c>
      <c r="CN92" s="626">
        <v>15.422893270437239</v>
      </c>
      <c r="CO92" s="626">
        <v>110.09853996462149</v>
      </c>
      <c r="CP92" s="626">
        <v>21.192459855641562</v>
      </c>
      <c r="CQ92" s="626">
        <v>57.006113163007768</v>
      </c>
      <c r="CR92" s="626">
        <v>15.84663251425223</v>
      </c>
      <c r="CS92" s="626">
        <v>6.5578686105709316</v>
      </c>
      <c r="CT92" s="626">
        <v>114.60821104515927</v>
      </c>
      <c r="CU92" s="626">
        <v>3.32195166498706</v>
      </c>
      <c r="CV92" s="626">
        <v>13.120848385969001</v>
      </c>
      <c r="CW92" s="626">
        <v>27.239189636943589</v>
      </c>
      <c r="CX92" s="626">
        <v>583.79953600099395</v>
      </c>
      <c r="CY92" s="626">
        <v>120.30506579740756</v>
      </c>
      <c r="CZ92" s="626">
        <v>1936.8648510850949</v>
      </c>
      <c r="DA92" s="626">
        <v>14.959346114638858</v>
      </c>
      <c r="DB92" s="626">
        <v>37.867252098692603</v>
      </c>
      <c r="DC92" s="626">
        <v>18.310478929893012</v>
      </c>
      <c r="DD92" s="626">
        <v>77.665094552157242</v>
      </c>
      <c r="DE92" s="626">
        <v>36.693694661989596</v>
      </c>
      <c r="DF92" s="626">
        <v>0</v>
      </c>
      <c r="DG92" s="642">
        <v>605.41727853970951</v>
      </c>
      <c r="DH92" s="662">
        <v>11078.070726380834</v>
      </c>
      <c r="DI92" s="648">
        <v>20.580160742691959</v>
      </c>
      <c r="DJ92" s="626">
        <v>4630.8343893396759</v>
      </c>
      <c r="DK92" s="626">
        <v>0</v>
      </c>
      <c r="DL92" s="626">
        <v>0</v>
      </c>
      <c r="DM92" s="626">
        <v>0</v>
      </c>
      <c r="DN92" s="626">
        <v>0</v>
      </c>
      <c r="DO92" s="626">
        <v>0</v>
      </c>
      <c r="DP92" s="642">
        <v>0</v>
      </c>
      <c r="DQ92" s="664">
        <v>4651.4145500823679</v>
      </c>
      <c r="DR92" s="662">
        <v>15729.485276463201</v>
      </c>
      <c r="DS92" s="648">
        <v>1.1579286725400517</v>
      </c>
      <c r="DT92" s="626">
        <v>140.22516224460028</v>
      </c>
      <c r="DU92" s="642">
        <v>141.38309091714032</v>
      </c>
      <c r="DV92" s="669">
        <v>-53.785072765245189</v>
      </c>
      <c r="DW92" s="626">
        <v>-5403.8307424624109</v>
      </c>
      <c r="DX92" s="627">
        <v>-5457.6158152276557</v>
      </c>
      <c r="DY92" s="653">
        <v>10413.252552152688</v>
      </c>
      <c r="DZ92" s="362"/>
    </row>
    <row r="93" spans="1:130" s="357" customFormat="1" ht="9.9499999999999993" customHeight="1">
      <c r="A93" s="356"/>
      <c r="B93" s="624" t="s">
        <v>486</v>
      </c>
      <c r="C93" s="625" t="s">
        <v>485</v>
      </c>
      <c r="D93" s="626">
        <v>14.71136006085329</v>
      </c>
      <c r="E93" s="626">
        <v>2.814248140389251</v>
      </c>
      <c r="F93" s="626">
        <v>0.2647924293687573</v>
      </c>
      <c r="G93" s="626">
        <v>5.5627571358501049</v>
      </c>
      <c r="H93" s="626">
        <v>5.2962962374240687</v>
      </c>
      <c r="I93" s="626">
        <v>0</v>
      </c>
      <c r="J93" s="626">
        <v>2.9067686360685041</v>
      </c>
      <c r="K93" s="626">
        <v>106.5263690231578</v>
      </c>
      <c r="L93" s="626">
        <v>3.6652396841694759</v>
      </c>
      <c r="M93" s="626">
        <v>0.82574079237931686</v>
      </c>
      <c r="N93" s="626">
        <v>0</v>
      </c>
      <c r="O93" s="626">
        <v>29.164286815185346</v>
      </c>
      <c r="P93" s="626">
        <v>42.139863994772526</v>
      </c>
      <c r="Q93" s="626">
        <v>21.621202823679674</v>
      </c>
      <c r="R93" s="626">
        <v>32.369146349468053</v>
      </c>
      <c r="S93" s="626">
        <v>0.24640427427175374</v>
      </c>
      <c r="T93" s="626">
        <v>15.206905434245201</v>
      </c>
      <c r="U93" s="626">
        <v>51.96926105626077</v>
      </c>
      <c r="V93" s="626">
        <v>0</v>
      </c>
      <c r="W93" s="626">
        <v>1.4686868036048619</v>
      </c>
      <c r="X93" s="626">
        <v>0</v>
      </c>
      <c r="Y93" s="626">
        <v>0</v>
      </c>
      <c r="Z93" s="626">
        <v>0</v>
      </c>
      <c r="AA93" s="626">
        <v>1.6917826930492302E-2</v>
      </c>
      <c r="AB93" s="626">
        <v>13.184961886313429</v>
      </c>
      <c r="AC93" s="626">
        <v>1.2270874439075226</v>
      </c>
      <c r="AD93" s="626">
        <v>6.3489877810363374E-2</v>
      </c>
      <c r="AE93" s="626">
        <v>1.2874637524570458</v>
      </c>
      <c r="AF93" s="626">
        <v>80.86866498572347</v>
      </c>
      <c r="AG93" s="626">
        <v>54.662532506206951</v>
      </c>
      <c r="AH93" s="626">
        <v>2.6682591455622857</v>
      </c>
      <c r="AI93" s="626">
        <v>0.29270249198454634</v>
      </c>
      <c r="AJ93" s="626">
        <v>4.8943462799404136</v>
      </c>
      <c r="AK93" s="626">
        <v>0.38447318377810225</v>
      </c>
      <c r="AL93" s="626">
        <v>9.6180838161956199</v>
      </c>
      <c r="AM93" s="626">
        <v>0</v>
      </c>
      <c r="AN93" s="626">
        <v>0</v>
      </c>
      <c r="AO93" s="626">
        <v>0</v>
      </c>
      <c r="AP93" s="626">
        <v>4.2250492926129768</v>
      </c>
      <c r="AQ93" s="626">
        <v>11.646051689174634</v>
      </c>
      <c r="AR93" s="626">
        <v>0.35694187909563385</v>
      </c>
      <c r="AS93" s="626">
        <v>11.847724700039635</v>
      </c>
      <c r="AT93" s="626">
        <v>8.9861706103428762</v>
      </c>
      <c r="AU93" s="626">
        <v>96.26752108560467</v>
      </c>
      <c r="AV93" s="626">
        <v>34.284865312299495</v>
      </c>
      <c r="AW93" s="626">
        <v>182.46898758838438</v>
      </c>
      <c r="AX93" s="626">
        <v>38.220194020053725</v>
      </c>
      <c r="AY93" s="626">
        <v>19.914219005142488</v>
      </c>
      <c r="AZ93" s="626">
        <v>117.02097482418272</v>
      </c>
      <c r="BA93" s="626">
        <v>54.514735704472209</v>
      </c>
      <c r="BB93" s="626">
        <v>8.4624271078751505</v>
      </c>
      <c r="BC93" s="626">
        <v>23.578196127191369</v>
      </c>
      <c r="BD93" s="626">
        <v>19.444035249767001</v>
      </c>
      <c r="BE93" s="626">
        <v>19.918269316042956</v>
      </c>
      <c r="BF93" s="626">
        <v>46.053465169811041</v>
      </c>
      <c r="BG93" s="626">
        <v>0</v>
      </c>
      <c r="BH93" s="626">
        <v>1.9077646709273273</v>
      </c>
      <c r="BI93" s="626">
        <v>336.77621776127603</v>
      </c>
      <c r="BJ93" s="626">
        <v>18.301006333169088</v>
      </c>
      <c r="BK93" s="626">
        <v>19.940537586144767</v>
      </c>
      <c r="BL93" s="626">
        <v>72.942601563099814</v>
      </c>
      <c r="BM93" s="626">
        <v>12.789398587044602</v>
      </c>
      <c r="BN93" s="626">
        <v>306.8029526279862</v>
      </c>
      <c r="BO93" s="626">
        <v>110.06658961459543</v>
      </c>
      <c r="BP93" s="626">
        <v>92.933484767226048</v>
      </c>
      <c r="BQ93" s="626">
        <v>88.447765637210367</v>
      </c>
      <c r="BR93" s="626">
        <v>15.82017834303441</v>
      </c>
      <c r="BS93" s="626">
        <v>0</v>
      </c>
      <c r="BT93" s="626">
        <v>53.621581567673964</v>
      </c>
      <c r="BU93" s="626">
        <v>46.694308553764792</v>
      </c>
      <c r="BV93" s="626">
        <v>1427.45377921404</v>
      </c>
      <c r="BW93" s="626">
        <v>844.98847127526392</v>
      </c>
      <c r="BX93" s="626">
        <v>84.427255833640615</v>
      </c>
      <c r="BY93" s="626">
        <v>51.79181743946905</v>
      </c>
      <c r="BZ93" s="626">
        <v>0</v>
      </c>
      <c r="CA93" s="626">
        <v>87.285894583452674</v>
      </c>
      <c r="CB93" s="626">
        <v>191.10600842281096</v>
      </c>
      <c r="CC93" s="626">
        <v>0</v>
      </c>
      <c r="CD93" s="626">
        <v>0.16115074700472393</v>
      </c>
      <c r="CE93" s="626">
        <v>0</v>
      </c>
      <c r="CF93" s="626">
        <v>2.2356294025952583</v>
      </c>
      <c r="CG93" s="626">
        <v>18.870251499855097</v>
      </c>
      <c r="CH93" s="626">
        <v>278.10610716106538</v>
      </c>
      <c r="CI93" s="626">
        <v>26.369380843569711</v>
      </c>
      <c r="CJ93" s="626">
        <v>632.70736654773805</v>
      </c>
      <c r="CK93" s="626">
        <v>0</v>
      </c>
      <c r="CL93" s="626">
        <v>249.03686852554134</v>
      </c>
      <c r="CM93" s="626">
        <v>71.265284740252781</v>
      </c>
      <c r="CN93" s="626">
        <v>151.02417566116466</v>
      </c>
      <c r="CO93" s="626">
        <v>1186.1151635831457</v>
      </c>
      <c r="CP93" s="626">
        <v>649.50412177290207</v>
      </c>
      <c r="CQ93" s="626">
        <v>636.62823401609671</v>
      </c>
      <c r="CR93" s="626">
        <v>903.84496562771983</v>
      </c>
      <c r="CS93" s="626">
        <v>27.423814189660263</v>
      </c>
      <c r="CT93" s="626">
        <v>1540.4329441553664</v>
      </c>
      <c r="CU93" s="626">
        <v>163.79777055820813</v>
      </c>
      <c r="CV93" s="626">
        <v>525.96783591655981</v>
      </c>
      <c r="CW93" s="626">
        <v>73.934943300275449</v>
      </c>
      <c r="CX93" s="626">
        <v>2469.7020521107711</v>
      </c>
      <c r="CY93" s="626">
        <v>32.880805764564762</v>
      </c>
      <c r="CZ93" s="626">
        <v>1097.2668611150455</v>
      </c>
      <c r="DA93" s="626">
        <v>153.10432809166096</v>
      </c>
      <c r="DB93" s="626">
        <v>363.93377017006952</v>
      </c>
      <c r="DC93" s="626">
        <v>234.12999058356533</v>
      </c>
      <c r="DD93" s="626">
        <v>843.22102656627862</v>
      </c>
      <c r="DE93" s="626">
        <v>183.22220690282055</v>
      </c>
      <c r="DF93" s="626">
        <v>0</v>
      </c>
      <c r="DG93" s="642">
        <v>260.54027161037254</v>
      </c>
      <c r="DH93" s="662">
        <v>17842.663077115751</v>
      </c>
      <c r="DI93" s="648">
        <v>113.09327509657653</v>
      </c>
      <c r="DJ93" s="626">
        <v>7399.5148594012317</v>
      </c>
      <c r="DK93" s="626">
        <v>213.44067807089891</v>
      </c>
      <c r="DL93" s="626">
        <v>0</v>
      </c>
      <c r="DM93" s="626">
        <v>0</v>
      </c>
      <c r="DN93" s="626">
        <v>132.85700840549822</v>
      </c>
      <c r="DO93" s="626">
        <v>-8.6886262480428567</v>
      </c>
      <c r="DP93" s="642">
        <v>0</v>
      </c>
      <c r="DQ93" s="664">
        <v>7850.2171947261622</v>
      </c>
      <c r="DR93" s="662">
        <v>25692.880271841914</v>
      </c>
      <c r="DS93" s="648">
        <v>17.890144795641881</v>
      </c>
      <c r="DT93" s="626">
        <v>2168.0983267862603</v>
      </c>
      <c r="DU93" s="642">
        <v>2185.9884715819021</v>
      </c>
      <c r="DV93" s="669">
        <v>-846.79914437831178</v>
      </c>
      <c r="DW93" s="626">
        <v>-24591.104959137811</v>
      </c>
      <c r="DX93" s="627">
        <v>-25437.904103516121</v>
      </c>
      <c r="DY93" s="653">
        <v>2440.9646399076955</v>
      </c>
      <c r="DZ93" s="352"/>
    </row>
    <row r="94" spans="1:130" s="357" customFormat="1" ht="9.9499999999999993" customHeight="1">
      <c r="A94" s="356"/>
      <c r="B94" s="624" t="s">
        <v>478</v>
      </c>
      <c r="C94" s="625" t="s">
        <v>14</v>
      </c>
      <c r="D94" s="626">
        <v>0</v>
      </c>
      <c r="E94" s="626">
        <v>0</v>
      </c>
      <c r="F94" s="626">
        <v>0</v>
      </c>
      <c r="G94" s="626">
        <v>0</v>
      </c>
      <c r="H94" s="626">
        <v>0</v>
      </c>
      <c r="I94" s="626">
        <v>0</v>
      </c>
      <c r="J94" s="626">
        <v>0</v>
      </c>
      <c r="K94" s="626">
        <v>0</v>
      </c>
      <c r="L94" s="626">
        <v>0</v>
      </c>
      <c r="M94" s="626">
        <v>0</v>
      </c>
      <c r="N94" s="626">
        <v>0</v>
      </c>
      <c r="O94" s="626">
        <v>0</v>
      </c>
      <c r="P94" s="626">
        <v>0</v>
      </c>
      <c r="Q94" s="626">
        <v>0</v>
      </c>
      <c r="R94" s="626">
        <v>0</v>
      </c>
      <c r="S94" s="626">
        <v>0</v>
      </c>
      <c r="T94" s="626">
        <v>0</v>
      </c>
      <c r="U94" s="626">
        <v>0</v>
      </c>
      <c r="V94" s="626">
        <v>0</v>
      </c>
      <c r="W94" s="626">
        <v>0</v>
      </c>
      <c r="X94" s="626">
        <v>0</v>
      </c>
      <c r="Y94" s="626">
        <v>0</v>
      </c>
      <c r="Z94" s="626">
        <v>0</v>
      </c>
      <c r="AA94" s="626">
        <v>0</v>
      </c>
      <c r="AB94" s="626">
        <v>0</v>
      </c>
      <c r="AC94" s="626">
        <v>0</v>
      </c>
      <c r="AD94" s="626">
        <v>0</v>
      </c>
      <c r="AE94" s="626">
        <v>0</v>
      </c>
      <c r="AF94" s="626">
        <v>0</v>
      </c>
      <c r="AG94" s="626">
        <v>0</v>
      </c>
      <c r="AH94" s="626">
        <v>0</v>
      </c>
      <c r="AI94" s="626">
        <v>0</v>
      </c>
      <c r="AJ94" s="626">
        <v>0</v>
      </c>
      <c r="AK94" s="626">
        <v>0</v>
      </c>
      <c r="AL94" s="626">
        <v>0</v>
      </c>
      <c r="AM94" s="626">
        <v>0</v>
      </c>
      <c r="AN94" s="626">
        <v>0</v>
      </c>
      <c r="AO94" s="626">
        <v>0</v>
      </c>
      <c r="AP94" s="626">
        <v>0</v>
      </c>
      <c r="AQ94" s="626">
        <v>0</v>
      </c>
      <c r="AR94" s="626">
        <v>0</v>
      </c>
      <c r="AS94" s="626">
        <v>0</v>
      </c>
      <c r="AT94" s="626">
        <v>0</v>
      </c>
      <c r="AU94" s="626">
        <v>0</v>
      </c>
      <c r="AV94" s="626">
        <v>0</v>
      </c>
      <c r="AW94" s="626">
        <v>0</v>
      </c>
      <c r="AX94" s="626">
        <v>0</v>
      </c>
      <c r="AY94" s="626">
        <v>0</v>
      </c>
      <c r="AZ94" s="626">
        <v>0</v>
      </c>
      <c r="BA94" s="626">
        <v>0</v>
      </c>
      <c r="BB94" s="626">
        <v>0</v>
      </c>
      <c r="BC94" s="626">
        <v>0</v>
      </c>
      <c r="BD94" s="626">
        <v>0</v>
      </c>
      <c r="BE94" s="626">
        <v>0</v>
      </c>
      <c r="BF94" s="626">
        <v>0</v>
      </c>
      <c r="BG94" s="626">
        <v>0</v>
      </c>
      <c r="BH94" s="626">
        <v>0</v>
      </c>
      <c r="BI94" s="626">
        <v>0</v>
      </c>
      <c r="BJ94" s="626">
        <v>0</v>
      </c>
      <c r="BK94" s="626">
        <v>0</v>
      </c>
      <c r="BL94" s="626">
        <v>0</v>
      </c>
      <c r="BM94" s="626">
        <v>0</v>
      </c>
      <c r="BN94" s="626">
        <v>0</v>
      </c>
      <c r="BO94" s="626">
        <v>0</v>
      </c>
      <c r="BP94" s="626">
        <v>0</v>
      </c>
      <c r="BQ94" s="626">
        <v>0</v>
      </c>
      <c r="BR94" s="626">
        <v>0</v>
      </c>
      <c r="BS94" s="626">
        <v>0</v>
      </c>
      <c r="BT94" s="626">
        <v>0</v>
      </c>
      <c r="BU94" s="626">
        <v>0</v>
      </c>
      <c r="BV94" s="626">
        <v>0</v>
      </c>
      <c r="BW94" s="626">
        <v>0</v>
      </c>
      <c r="BX94" s="626">
        <v>0</v>
      </c>
      <c r="BY94" s="626">
        <v>0</v>
      </c>
      <c r="BZ94" s="626">
        <v>0</v>
      </c>
      <c r="CA94" s="626">
        <v>0</v>
      </c>
      <c r="CB94" s="626">
        <v>0</v>
      </c>
      <c r="CC94" s="626">
        <v>0</v>
      </c>
      <c r="CD94" s="626">
        <v>0</v>
      </c>
      <c r="CE94" s="626">
        <v>0</v>
      </c>
      <c r="CF94" s="626">
        <v>0</v>
      </c>
      <c r="CG94" s="626">
        <v>0</v>
      </c>
      <c r="CH94" s="626">
        <v>0</v>
      </c>
      <c r="CI94" s="626">
        <v>0</v>
      </c>
      <c r="CJ94" s="626">
        <v>0</v>
      </c>
      <c r="CK94" s="626">
        <v>0</v>
      </c>
      <c r="CL94" s="626">
        <v>0</v>
      </c>
      <c r="CM94" s="626">
        <v>0</v>
      </c>
      <c r="CN94" s="626">
        <v>0</v>
      </c>
      <c r="CO94" s="626">
        <v>0</v>
      </c>
      <c r="CP94" s="626">
        <v>0</v>
      </c>
      <c r="CQ94" s="626">
        <v>0</v>
      </c>
      <c r="CR94" s="626">
        <v>0</v>
      </c>
      <c r="CS94" s="626">
        <v>0</v>
      </c>
      <c r="CT94" s="626">
        <v>0</v>
      </c>
      <c r="CU94" s="626">
        <v>0</v>
      </c>
      <c r="CV94" s="626">
        <v>0</v>
      </c>
      <c r="CW94" s="626">
        <v>0</v>
      </c>
      <c r="CX94" s="626">
        <v>0</v>
      </c>
      <c r="CY94" s="626">
        <v>0</v>
      </c>
      <c r="CZ94" s="626">
        <v>0</v>
      </c>
      <c r="DA94" s="626">
        <v>0</v>
      </c>
      <c r="DB94" s="626">
        <v>0</v>
      </c>
      <c r="DC94" s="626">
        <v>0</v>
      </c>
      <c r="DD94" s="626">
        <v>0</v>
      </c>
      <c r="DE94" s="626">
        <v>0</v>
      </c>
      <c r="DF94" s="626">
        <v>0</v>
      </c>
      <c r="DG94" s="642">
        <v>9940.021332176846</v>
      </c>
      <c r="DH94" s="662">
        <v>9940.021332176846</v>
      </c>
      <c r="DI94" s="648">
        <v>1830.4054007423897</v>
      </c>
      <c r="DJ94" s="626">
        <v>5505.325553848862</v>
      </c>
      <c r="DK94" s="626">
        <v>99135.874789389694</v>
      </c>
      <c r="DL94" s="626">
        <v>56102.381456648589</v>
      </c>
      <c r="DM94" s="626">
        <v>0</v>
      </c>
      <c r="DN94" s="626">
        <v>0</v>
      </c>
      <c r="DO94" s="626">
        <v>0</v>
      </c>
      <c r="DP94" s="642">
        <v>0</v>
      </c>
      <c r="DQ94" s="664">
        <v>162573.98720062955</v>
      </c>
      <c r="DR94" s="662">
        <v>172514.00853280639</v>
      </c>
      <c r="DS94" s="648">
        <v>0</v>
      </c>
      <c r="DT94" s="626">
        <v>0</v>
      </c>
      <c r="DU94" s="642">
        <v>0</v>
      </c>
      <c r="DV94" s="669">
        <v>0</v>
      </c>
      <c r="DW94" s="626">
        <v>0</v>
      </c>
      <c r="DX94" s="627">
        <v>0</v>
      </c>
      <c r="DY94" s="653">
        <v>172514.00853280639</v>
      </c>
      <c r="DZ94" s="352"/>
    </row>
    <row r="95" spans="1:130" s="357" customFormat="1" ht="9.9499999999999993" customHeight="1">
      <c r="A95" s="356"/>
      <c r="B95" s="624" t="s">
        <v>472</v>
      </c>
      <c r="C95" s="625" t="s">
        <v>143</v>
      </c>
      <c r="D95" s="626">
        <v>0</v>
      </c>
      <c r="E95" s="626">
        <v>0</v>
      </c>
      <c r="F95" s="626">
        <v>3.9968668583963363E-2</v>
      </c>
      <c r="G95" s="626">
        <v>0.6544420159823654</v>
      </c>
      <c r="H95" s="626">
        <v>0</v>
      </c>
      <c r="I95" s="626">
        <v>0</v>
      </c>
      <c r="J95" s="626">
        <v>0</v>
      </c>
      <c r="K95" s="626">
        <v>27.358582796476743</v>
      </c>
      <c r="L95" s="626">
        <v>0.22471871213724065</v>
      </c>
      <c r="M95" s="626">
        <v>0.21233334661182432</v>
      </c>
      <c r="N95" s="626">
        <v>0</v>
      </c>
      <c r="O95" s="626">
        <v>0</v>
      </c>
      <c r="P95" s="626">
        <v>0.4051909999497359</v>
      </c>
      <c r="Q95" s="626">
        <v>1.1202695763564596</v>
      </c>
      <c r="R95" s="626">
        <v>3.5965718166075611</v>
      </c>
      <c r="S95" s="626">
        <v>0.10858493442484063</v>
      </c>
      <c r="T95" s="626">
        <v>1.887570429775191</v>
      </c>
      <c r="U95" s="626">
        <v>0.51454713917089878</v>
      </c>
      <c r="V95" s="626">
        <v>0</v>
      </c>
      <c r="W95" s="626">
        <v>0.31153962500709192</v>
      </c>
      <c r="X95" s="626">
        <v>0</v>
      </c>
      <c r="Y95" s="626">
        <v>0</v>
      </c>
      <c r="Z95" s="626">
        <v>0</v>
      </c>
      <c r="AA95" s="626">
        <v>5.6392756434974342E-3</v>
      </c>
      <c r="AB95" s="626">
        <v>1.4363265720902432</v>
      </c>
      <c r="AC95" s="626">
        <v>0.48107405471374459</v>
      </c>
      <c r="AD95" s="626">
        <v>0</v>
      </c>
      <c r="AE95" s="626">
        <v>0</v>
      </c>
      <c r="AF95" s="626">
        <v>15.91465718254512</v>
      </c>
      <c r="AG95" s="626">
        <v>1.3286032206369744</v>
      </c>
      <c r="AH95" s="626">
        <v>0</v>
      </c>
      <c r="AI95" s="626">
        <v>9.7567497328182123E-2</v>
      </c>
      <c r="AJ95" s="626">
        <v>2.7190812666335629</v>
      </c>
      <c r="AK95" s="626">
        <v>0.19223659188905112</v>
      </c>
      <c r="AL95" s="626">
        <v>1.0357936417441436</v>
      </c>
      <c r="AM95" s="626">
        <v>0</v>
      </c>
      <c r="AN95" s="626">
        <v>0</v>
      </c>
      <c r="AO95" s="626">
        <v>0</v>
      </c>
      <c r="AP95" s="626">
        <v>3.4902581112889806</v>
      </c>
      <c r="AQ95" s="626">
        <v>0</v>
      </c>
      <c r="AR95" s="626">
        <v>0</v>
      </c>
      <c r="AS95" s="626">
        <v>0.32238706666774514</v>
      </c>
      <c r="AT95" s="626">
        <v>6.6465758952240206</v>
      </c>
      <c r="AU95" s="626">
        <v>13.669987994155862</v>
      </c>
      <c r="AV95" s="626">
        <v>27.095029479817271</v>
      </c>
      <c r="AW95" s="626">
        <v>51.588090731794544</v>
      </c>
      <c r="AX95" s="626">
        <v>6.9864870789345517</v>
      </c>
      <c r="AY95" s="626">
        <v>10.723041002769033</v>
      </c>
      <c r="AZ95" s="626">
        <v>89.15883796128206</v>
      </c>
      <c r="BA95" s="626">
        <v>36.212560575763369</v>
      </c>
      <c r="BB95" s="626">
        <v>15.483246057992805</v>
      </c>
      <c r="BC95" s="626">
        <v>14.845530894898269</v>
      </c>
      <c r="BD95" s="626">
        <v>11.6664211498602</v>
      </c>
      <c r="BE95" s="626">
        <v>15.175824240794631</v>
      </c>
      <c r="BF95" s="626">
        <v>5.6043899412997567</v>
      </c>
      <c r="BG95" s="626">
        <v>0</v>
      </c>
      <c r="BH95" s="626">
        <v>1.019992992376987</v>
      </c>
      <c r="BI95" s="626">
        <v>157.43941702749365</v>
      </c>
      <c r="BJ95" s="626">
        <v>14.210193152813646</v>
      </c>
      <c r="BK95" s="626">
        <v>0.99702687930723843</v>
      </c>
      <c r="BL95" s="626">
        <v>2.891997418801314</v>
      </c>
      <c r="BM95" s="626">
        <v>0.26644580389676248</v>
      </c>
      <c r="BN95" s="626">
        <v>33.99652024361778</v>
      </c>
      <c r="BO95" s="626">
        <v>1.6772051750795496</v>
      </c>
      <c r="BP95" s="626">
        <v>6.1844225474592873</v>
      </c>
      <c r="BQ95" s="626">
        <v>8.5792289994522761</v>
      </c>
      <c r="BR95" s="626">
        <v>26.696550953870567</v>
      </c>
      <c r="BS95" s="626">
        <v>0</v>
      </c>
      <c r="BT95" s="626">
        <v>3.3513488479796227</v>
      </c>
      <c r="BU95" s="626">
        <v>3.6039231434113761</v>
      </c>
      <c r="BV95" s="626">
        <v>118.08122578279077</v>
      </c>
      <c r="BW95" s="626">
        <v>51.59274359238394</v>
      </c>
      <c r="BX95" s="626">
        <v>0.41589781198837739</v>
      </c>
      <c r="BY95" s="626">
        <v>0</v>
      </c>
      <c r="BZ95" s="626">
        <v>0</v>
      </c>
      <c r="CA95" s="626">
        <v>315.76545224509846</v>
      </c>
      <c r="CB95" s="626">
        <v>17.79262837039964</v>
      </c>
      <c r="CC95" s="626">
        <v>23.201670193207129</v>
      </c>
      <c r="CD95" s="626">
        <v>1.6115074700472395E-2</v>
      </c>
      <c r="CE95" s="626">
        <v>0</v>
      </c>
      <c r="CF95" s="626">
        <v>0.35486180993575533</v>
      </c>
      <c r="CG95" s="626">
        <v>2.0000727396159781</v>
      </c>
      <c r="CH95" s="626">
        <v>55.062615191143507</v>
      </c>
      <c r="CI95" s="626">
        <v>0.76804021874474893</v>
      </c>
      <c r="CJ95" s="626">
        <v>365.13265734183517</v>
      </c>
      <c r="CK95" s="626">
        <v>0</v>
      </c>
      <c r="CL95" s="626">
        <v>100.44487030530166</v>
      </c>
      <c r="CM95" s="626">
        <v>70.695162462330757</v>
      </c>
      <c r="CN95" s="626">
        <v>3.2047570432077381</v>
      </c>
      <c r="CO95" s="626">
        <v>25.36198509899317</v>
      </c>
      <c r="CP95" s="626">
        <v>0.29848535007945864</v>
      </c>
      <c r="CQ95" s="626">
        <v>0</v>
      </c>
      <c r="CR95" s="626">
        <v>39.91003744330191</v>
      </c>
      <c r="CS95" s="626">
        <v>0</v>
      </c>
      <c r="CT95" s="626">
        <v>15.404329441553665</v>
      </c>
      <c r="CU95" s="626">
        <v>1.5332084607632583</v>
      </c>
      <c r="CV95" s="626">
        <v>0</v>
      </c>
      <c r="CW95" s="626">
        <v>15.322044170780769</v>
      </c>
      <c r="CX95" s="626">
        <v>14.019951333607361</v>
      </c>
      <c r="CY95" s="626">
        <v>0</v>
      </c>
      <c r="CZ95" s="626">
        <v>114.54710665172917</v>
      </c>
      <c r="DA95" s="626">
        <v>7.784965835169201</v>
      </c>
      <c r="DB95" s="626">
        <v>72.106503996312867</v>
      </c>
      <c r="DC95" s="626">
        <v>38.818215331373182</v>
      </c>
      <c r="DD95" s="626">
        <v>11.28306458384851</v>
      </c>
      <c r="DE95" s="626">
        <v>24.380374305617252</v>
      </c>
      <c r="DF95" s="626">
        <v>0</v>
      </c>
      <c r="DG95" s="642">
        <v>6.3587221073822455</v>
      </c>
      <c r="DH95" s="662">
        <v>2140.886005025608</v>
      </c>
      <c r="DI95" s="648">
        <v>800.71115172196517</v>
      </c>
      <c r="DJ95" s="626">
        <v>49692.785685452705</v>
      </c>
      <c r="DK95" s="626">
        <v>78989.141895600551</v>
      </c>
      <c r="DL95" s="626">
        <v>16227.690848589929</v>
      </c>
      <c r="DM95" s="626">
        <v>0</v>
      </c>
      <c r="DN95" s="626">
        <v>0</v>
      </c>
      <c r="DO95" s="626">
        <v>0</v>
      </c>
      <c r="DP95" s="642">
        <v>0</v>
      </c>
      <c r="DQ95" s="664">
        <v>145710.32958136516</v>
      </c>
      <c r="DR95" s="662">
        <v>147851.21558639078</v>
      </c>
      <c r="DS95" s="648">
        <v>0</v>
      </c>
      <c r="DT95" s="626">
        <v>0</v>
      </c>
      <c r="DU95" s="642">
        <v>0</v>
      </c>
      <c r="DV95" s="669">
        <v>0</v>
      </c>
      <c r="DW95" s="626">
        <v>0</v>
      </c>
      <c r="DX95" s="627">
        <v>0</v>
      </c>
      <c r="DY95" s="653">
        <v>147851.21558639078</v>
      </c>
      <c r="DZ95" s="352"/>
    </row>
    <row r="96" spans="1:130" s="357" customFormat="1" ht="9.9499999999999993" customHeight="1">
      <c r="A96" s="356"/>
      <c r="B96" s="624" t="s">
        <v>1567</v>
      </c>
      <c r="C96" s="625" t="s">
        <v>1634</v>
      </c>
      <c r="D96" s="626">
        <v>0</v>
      </c>
      <c r="E96" s="626">
        <v>0</v>
      </c>
      <c r="F96" s="626">
        <v>0</v>
      </c>
      <c r="G96" s="626">
        <v>0</v>
      </c>
      <c r="H96" s="626">
        <v>0</v>
      </c>
      <c r="I96" s="626">
        <v>0</v>
      </c>
      <c r="J96" s="626">
        <v>0</v>
      </c>
      <c r="K96" s="626">
        <v>0</v>
      </c>
      <c r="L96" s="626">
        <v>0</v>
      </c>
      <c r="M96" s="626">
        <v>0</v>
      </c>
      <c r="N96" s="626">
        <v>0</v>
      </c>
      <c r="O96" s="626">
        <v>0</v>
      </c>
      <c r="P96" s="626">
        <v>0</v>
      </c>
      <c r="Q96" s="626">
        <v>0</v>
      </c>
      <c r="R96" s="626">
        <v>0</v>
      </c>
      <c r="S96" s="626">
        <v>0</v>
      </c>
      <c r="T96" s="626">
        <v>0</v>
      </c>
      <c r="U96" s="626">
        <v>0</v>
      </c>
      <c r="V96" s="626">
        <v>0</v>
      </c>
      <c r="W96" s="626">
        <v>0</v>
      </c>
      <c r="X96" s="626">
        <v>0</v>
      </c>
      <c r="Y96" s="626">
        <v>0</v>
      </c>
      <c r="Z96" s="626">
        <v>0</v>
      </c>
      <c r="AA96" s="626">
        <v>0</v>
      </c>
      <c r="AB96" s="626">
        <v>0</v>
      </c>
      <c r="AC96" s="626">
        <v>0</v>
      </c>
      <c r="AD96" s="626">
        <v>0</v>
      </c>
      <c r="AE96" s="626">
        <v>0</v>
      </c>
      <c r="AF96" s="626">
        <v>0</v>
      </c>
      <c r="AG96" s="626">
        <v>0</v>
      </c>
      <c r="AH96" s="626">
        <v>0</v>
      </c>
      <c r="AI96" s="626">
        <v>0</v>
      </c>
      <c r="AJ96" s="626">
        <v>0</v>
      </c>
      <c r="AK96" s="626">
        <v>0</v>
      </c>
      <c r="AL96" s="626">
        <v>0</v>
      </c>
      <c r="AM96" s="626">
        <v>0</v>
      </c>
      <c r="AN96" s="626">
        <v>0</v>
      </c>
      <c r="AO96" s="626">
        <v>0</v>
      </c>
      <c r="AP96" s="626">
        <v>0</v>
      </c>
      <c r="AQ96" s="626">
        <v>0</v>
      </c>
      <c r="AR96" s="626">
        <v>0</v>
      </c>
      <c r="AS96" s="626">
        <v>0</v>
      </c>
      <c r="AT96" s="626">
        <v>0</v>
      </c>
      <c r="AU96" s="626">
        <v>0</v>
      </c>
      <c r="AV96" s="626">
        <v>0</v>
      </c>
      <c r="AW96" s="626">
        <v>0</v>
      </c>
      <c r="AX96" s="626">
        <v>0</v>
      </c>
      <c r="AY96" s="626">
        <v>0</v>
      </c>
      <c r="AZ96" s="626">
        <v>0</v>
      </c>
      <c r="BA96" s="626">
        <v>0</v>
      </c>
      <c r="BB96" s="626">
        <v>0</v>
      </c>
      <c r="BC96" s="626">
        <v>0</v>
      </c>
      <c r="BD96" s="626">
        <v>0</v>
      </c>
      <c r="BE96" s="626">
        <v>0</v>
      </c>
      <c r="BF96" s="626">
        <v>0</v>
      </c>
      <c r="BG96" s="626">
        <v>0</v>
      </c>
      <c r="BH96" s="626">
        <v>0</v>
      </c>
      <c r="BI96" s="626">
        <v>0</v>
      </c>
      <c r="BJ96" s="626">
        <v>0</v>
      </c>
      <c r="BK96" s="626">
        <v>0</v>
      </c>
      <c r="BL96" s="626">
        <v>0</v>
      </c>
      <c r="BM96" s="626">
        <v>0</v>
      </c>
      <c r="BN96" s="626">
        <v>0</v>
      </c>
      <c r="BO96" s="626">
        <v>0</v>
      </c>
      <c r="BP96" s="626">
        <v>0</v>
      </c>
      <c r="BQ96" s="626">
        <v>0</v>
      </c>
      <c r="BR96" s="626">
        <v>0</v>
      </c>
      <c r="BS96" s="626">
        <v>0</v>
      </c>
      <c r="BT96" s="626">
        <v>0</v>
      </c>
      <c r="BU96" s="626">
        <v>0</v>
      </c>
      <c r="BV96" s="626">
        <v>0</v>
      </c>
      <c r="BW96" s="626">
        <v>0</v>
      </c>
      <c r="BX96" s="626">
        <v>0</v>
      </c>
      <c r="BY96" s="626">
        <v>0</v>
      </c>
      <c r="BZ96" s="626">
        <v>0</v>
      </c>
      <c r="CA96" s="626">
        <v>0</v>
      </c>
      <c r="CB96" s="626">
        <v>0</v>
      </c>
      <c r="CC96" s="626">
        <v>0</v>
      </c>
      <c r="CD96" s="626">
        <v>0</v>
      </c>
      <c r="CE96" s="626">
        <v>0</v>
      </c>
      <c r="CF96" s="626">
        <v>0</v>
      </c>
      <c r="CG96" s="626">
        <v>0</v>
      </c>
      <c r="CH96" s="626">
        <v>0</v>
      </c>
      <c r="CI96" s="626">
        <v>0</v>
      </c>
      <c r="CJ96" s="626">
        <v>0</v>
      </c>
      <c r="CK96" s="626">
        <v>0</v>
      </c>
      <c r="CL96" s="626">
        <v>0</v>
      </c>
      <c r="CM96" s="626">
        <v>0</v>
      </c>
      <c r="CN96" s="626">
        <v>0</v>
      </c>
      <c r="CO96" s="626">
        <v>0</v>
      </c>
      <c r="CP96" s="626">
        <v>0</v>
      </c>
      <c r="CQ96" s="626">
        <v>0</v>
      </c>
      <c r="CR96" s="626">
        <v>0</v>
      </c>
      <c r="CS96" s="626">
        <v>0</v>
      </c>
      <c r="CT96" s="626">
        <v>0</v>
      </c>
      <c r="CU96" s="626">
        <v>0</v>
      </c>
      <c r="CV96" s="626">
        <v>0</v>
      </c>
      <c r="CW96" s="626">
        <v>0</v>
      </c>
      <c r="CX96" s="626">
        <v>0</v>
      </c>
      <c r="CY96" s="626">
        <v>0</v>
      </c>
      <c r="CZ96" s="626">
        <v>0</v>
      </c>
      <c r="DA96" s="626">
        <v>0</v>
      </c>
      <c r="DB96" s="626">
        <v>0</v>
      </c>
      <c r="DC96" s="626">
        <v>0</v>
      </c>
      <c r="DD96" s="626">
        <v>0</v>
      </c>
      <c r="DE96" s="626">
        <v>0</v>
      </c>
      <c r="DF96" s="626">
        <v>0</v>
      </c>
      <c r="DG96" s="642">
        <v>0</v>
      </c>
      <c r="DH96" s="662">
        <v>0</v>
      </c>
      <c r="DI96" s="648">
        <v>506.42877050515494</v>
      </c>
      <c r="DJ96" s="626">
        <v>1447.0681519306102</v>
      </c>
      <c r="DK96" s="626">
        <v>523.38126181750488</v>
      </c>
      <c r="DL96" s="626">
        <v>1624.2970056452941</v>
      </c>
      <c r="DM96" s="626">
        <v>9102.4267057490342</v>
      </c>
      <c r="DN96" s="626">
        <v>93584.182374993572</v>
      </c>
      <c r="DO96" s="626">
        <v>0</v>
      </c>
      <c r="DP96" s="642">
        <v>0</v>
      </c>
      <c r="DQ96" s="664">
        <v>106787.78427064118</v>
      </c>
      <c r="DR96" s="662">
        <v>106787.78427064118</v>
      </c>
      <c r="DS96" s="648">
        <v>55.481852512370835</v>
      </c>
      <c r="DT96" s="626">
        <v>105.67971907118255</v>
      </c>
      <c r="DU96" s="642">
        <v>161.16157158355338</v>
      </c>
      <c r="DV96" s="669">
        <v>-479.8136627610553</v>
      </c>
      <c r="DW96" s="626">
        <v>-68688.957066793766</v>
      </c>
      <c r="DX96" s="627">
        <v>-69168.770729554817</v>
      </c>
      <c r="DY96" s="653">
        <v>37780.175112669909</v>
      </c>
      <c r="DZ96" s="352"/>
    </row>
    <row r="97" spans="1:130" s="357" customFormat="1" ht="9.9499999999999993" customHeight="1">
      <c r="A97" s="356"/>
      <c r="B97" s="624" t="s">
        <v>443</v>
      </c>
      <c r="C97" s="625" t="s">
        <v>442</v>
      </c>
      <c r="D97" s="626">
        <v>0</v>
      </c>
      <c r="E97" s="626">
        <v>0</v>
      </c>
      <c r="F97" s="626">
        <v>0</v>
      </c>
      <c r="G97" s="626">
        <v>0</v>
      </c>
      <c r="H97" s="626">
        <v>0</v>
      </c>
      <c r="I97" s="626">
        <v>0</v>
      </c>
      <c r="J97" s="626">
        <v>0</v>
      </c>
      <c r="K97" s="626">
        <v>0</v>
      </c>
      <c r="L97" s="626">
        <v>0</v>
      </c>
      <c r="M97" s="626">
        <v>0</v>
      </c>
      <c r="N97" s="626">
        <v>0</v>
      </c>
      <c r="O97" s="626">
        <v>0</v>
      </c>
      <c r="P97" s="626">
        <v>0</v>
      </c>
      <c r="Q97" s="626">
        <v>0</v>
      </c>
      <c r="R97" s="626">
        <v>0</v>
      </c>
      <c r="S97" s="626">
        <v>0</v>
      </c>
      <c r="T97" s="626">
        <v>0</v>
      </c>
      <c r="U97" s="626">
        <v>0</v>
      </c>
      <c r="V97" s="626">
        <v>0</v>
      </c>
      <c r="W97" s="626">
        <v>0</v>
      </c>
      <c r="X97" s="626">
        <v>0</v>
      </c>
      <c r="Y97" s="626">
        <v>0</v>
      </c>
      <c r="Z97" s="626">
        <v>0</v>
      </c>
      <c r="AA97" s="626">
        <v>0</v>
      </c>
      <c r="AB97" s="626">
        <v>0</v>
      </c>
      <c r="AC97" s="626">
        <v>0</v>
      </c>
      <c r="AD97" s="626">
        <v>0</v>
      </c>
      <c r="AE97" s="626">
        <v>0</v>
      </c>
      <c r="AF97" s="626">
        <v>0</v>
      </c>
      <c r="AG97" s="626">
        <v>0</v>
      </c>
      <c r="AH97" s="626">
        <v>0</v>
      </c>
      <c r="AI97" s="626">
        <v>0</v>
      </c>
      <c r="AJ97" s="626">
        <v>0</v>
      </c>
      <c r="AK97" s="626">
        <v>0</v>
      </c>
      <c r="AL97" s="626">
        <v>0</v>
      </c>
      <c r="AM97" s="626">
        <v>0</v>
      </c>
      <c r="AN97" s="626">
        <v>0</v>
      </c>
      <c r="AO97" s="626">
        <v>0</v>
      </c>
      <c r="AP97" s="626">
        <v>0</v>
      </c>
      <c r="AQ97" s="626">
        <v>0</v>
      </c>
      <c r="AR97" s="626">
        <v>0</v>
      </c>
      <c r="AS97" s="626">
        <v>0</v>
      </c>
      <c r="AT97" s="626">
        <v>0</v>
      </c>
      <c r="AU97" s="626">
        <v>0</v>
      </c>
      <c r="AV97" s="626">
        <v>0</v>
      </c>
      <c r="AW97" s="626">
        <v>0</v>
      </c>
      <c r="AX97" s="626">
        <v>0</v>
      </c>
      <c r="AY97" s="626">
        <v>0</v>
      </c>
      <c r="AZ97" s="626">
        <v>0</v>
      </c>
      <c r="BA97" s="626">
        <v>0</v>
      </c>
      <c r="BB97" s="626">
        <v>0</v>
      </c>
      <c r="BC97" s="626">
        <v>0</v>
      </c>
      <c r="BD97" s="626">
        <v>0</v>
      </c>
      <c r="BE97" s="626">
        <v>0</v>
      </c>
      <c r="BF97" s="626">
        <v>0</v>
      </c>
      <c r="BG97" s="626">
        <v>0</v>
      </c>
      <c r="BH97" s="626">
        <v>0</v>
      </c>
      <c r="BI97" s="626">
        <v>0</v>
      </c>
      <c r="BJ97" s="626">
        <v>0</v>
      </c>
      <c r="BK97" s="626">
        <v>0</v>
      </c>
      <c r="BL97" s="626">
        <v>0</v>
      </c>
      <c r="BM97" s="626">
        <v>0</v>
      </c>
      <c r="BN97" s="626">
        <v>0</v>
      </c>
      <c r="BO97" s="626">
        <v>0</v>
      </c>
      <c r="BP97" s="626">
        <v>0</v>
      </c>
      <c r="BQ97" s="626">
        <v>0</v>
      </c>
      <c r="BR97" s="626">
        <v>0</v>
      </c>
      <c r="BS97" s="626">
        <v>0</v>
      </c>
      <c r="BT97" s="626">
        <v>0</v>
      </c>
      <c r="BU97" s="626">
        <v>0</v>
      </c>
      <c r="BV97" s="626">
        <v>0</v>
      </c>
      <c r="BW97" s="626">
        <v>0</v>
      </c>
      <c r="BX97" s="626">
        <v>0</v>
      </c>
      <c r="BY97" s="626">
        <v>0</v>
      </c>
      <c r="BZ97" s="626">
        <v>0</v>
      </c>
      <c r="CA97" s="626">
        <v>0</v>
      </c>
      <c r="CB97" s="626">
        <v>0</v>
      </c>
      <c r="CC97" s="626">
        <v>0</v>
      </c>
      <c r="CD97" s="626">
        <v>0</v>
      </c>
      <c r="CE97" s="626">
        <v>0</v>
      </c>
      <c r="CF97" s="626">
        <v>0</v>
      </c>
      <c r="CG97" s="626">
        <v>0</v>
      </c>
      <c r="CH97" s="626">
        <v>0</v>
      </c>
      <c r="CI97" s="626">
        <v>0</v>
      </c>
      <c r="CJ97" s="626">
        <v>0</v>
      </c>
      <c r="CK97" s="626">
        <v>0</v>
      </c>
      <c r="CL97" s="626">
        <v>0</v>
      </c>
      <c r="CM97" s="626">
        <v>0</v>
      </c>
      <c r="CN97" s="626">
        <v>0</v>
      </c>
      <c r="CO97" s="626">
        <v>0</v>
      </c>
      <c r="CP97" s="626">
        <v>0</v>
      </c>
      <c r="CQ97" s="626">
        <v>0</v>
      </c>
      <c r="CR97" s="626">
        <v>2594.4458899722958</v>
      </c>
      <c r="CS97" s="626">
        <v>0</v>
      </c>
      <c r="CT97" s="626">
        <v>0</v>
      </c>
      <c r="CU97" s="626">
        <v>42.929836901371239</v>
      </c>
      <c r="CV97" s="626">
        <v>0</v>
      </c>
      <c r="CW97" s="626">
        <v>0</v>
      </c>
      <c r="CX97" s="626">
        <v>0</v>
      </c>
      <c r="CY97" s="626">
        <v>0</v>
      </c>
      <c r="CZ97" s="626">
        <v>0</v>
      </c>
      <c r="DA97" s="626">
        <v>0</v>
      </c>
      <c r="DB97" s="626">
        <v>0</v>
      </c>
      <c r="DC97" s="626">
        <v>0</v>
      </c>
      <c r="DD97" s="626">
        <v>0</v>
      </c>
      <c r="DE97" s="626">
        <v>0</v>
      </c>
      <c r="DF97" s="626">
        <v>0</v>
      </c>
      <c r="DG97" s="642">
        <v>0</v>
      </c>
      <c r="DH97" s="662">
        <v>2637.3757268736672</v>
      </c>
      <c r="DI97" s="648">
        <v>2564.9191406166224</v>
      </c>
      <c r="DJ97" s="626">
        <v>57909.980275601571</v>
      </c>
      <c r="DK97" s="626">
        <v>235252.98433656307</v>
      </c>
      <c r="DL97" s="626">
        <v>0</v>
      </c>
      <c r="DM97" s="626">
        <v>0</v>
      </c>
      <c r="DN97" s="626">
        <v>0</v>
      </c>
      <c r="DO97" s="626">
        <v>0</v>
      </c>
      <c r="DP97" s="642">
        <v>0</v>
      </c>
      <c r="DQ97" s="664">
        <v>295727.88375278126</v>
      </c>
      <c r="DR97" s="662">
        <v>298365.25947965495</v>
      </c>
      <c r="DS97" s="648">
        <v>0.28845999955571155</v>
      </c>
      <c r="DT97" s="626">
        <v>69196.241154223811</v>
      </c>
      <c r="DU97" s="642">
        <v>69196.529614223371</v>
      </c>
      <c r="DV97" s="669">
        <v>-19.927026607902178</v>
      </c>
      <c r="DW97" s="626">
        <v>-12319.814834386323</v>
      </c>
      <c r="DX97" s="627">
        <v>-12339.741860994225</v>
      </c>
      <c r="DY97" s="653">
        <v>355222.0472328841</v>
      </c>
      <c r="DZ97" s="352"/>
    </row>
    <row r="98" spans="1:130" s="357" customFormat="1" ht="9.9499999999999993" customHeight="1">
      <c r="A98" s="356"/>
      <c r="B98" s="624" t="s">
        <v>432</v>
      </c>
      <c r="C98" s="625" t="s">
        <v>430</v>
      </c>
      <c r="D98" s="626">
        <v>0</v>
      </c>
      <c r="E98" s="626">
        <v>0</v>
      </c>
      <c r="F98" s="626">
        <v>0.49461227372654665</v>
      </c>
      <c r="G98" s="626">
        <v>0</v>
      </c>
      <c r="H98" s="626">
        <v>0</v>
      </c>
      <c r="I98" s="626">
        <v>0</v>
      </c>
      <c r="J98" s="626">
        <v>0</v>
      </c>
      <c r="K98" s="626">
        <v>0</v>
      </c>
      <c r="L98" s="626">
        <v>0</v>
      </c>
      <c r="M98" s="626">
        <v>0</v>
      </c>
      <c r="N98" s="626">
        <v>0</v>
      </c>
      <c r="O98" s="626">
        <v>0</v>
      </c>
      <c r="P98" s="626">
        <v>0</v>
      </c>
      <c r="Q98" s="626">
        <v>0</v>
      </c>
      <c r="R98" s="626">
        <v>0</v>
      </c>
      <c r="S98" s="626">
        <v>2.0881718158623198E-3</v>
      </c>
      <c r="T98" s="626">
        <v>5.3170998021836356E-2</v>
      </c>
      <c r="U98" s="626">
        <v>0.51454713917089878</v>
      </c>
      <c r="V98" s="626">
        <v>0</v>
      </c>
      <c r="W98" s="626">
        <v>0</v>
      </c>
      <c r="X98" s="626">
        <v>0</v>
      </c>
      <c r="Y98" s="626">
        <v>0</v>
      </c>
      <c r="Z98" s="626">
        <v>0</v>
      </c>
      <c r="AA98" s="626">
        <v>0</v>
      </c>
      <c r="AB98" s="626">
        <v>0.3010265270847815</v>
      </c>
      <c r="AC98" s="626">
        <v>0</v>
      </c>
      <c r="AD98" s="626">
        <v>0</v>
      </c>
      <c r="AE98" s="626">
        <v>0</v>
      </c>
      <c r="AF98" s="626">
        <v>0.18505415328540836</v>
      </c>
      <c r="AG98" s="626">
        <v>0</v>
      </c>
      <c r="AH98" s="626">
        <v>0</v>
      </c>
      <c r="AI98" s="626">
        <v>0</v>
      </c>
      <c r="AJ98" s="626">
        <v>0</v>
      </c>
      <c r="AK98" s="626">
        <v>0</v>
      </c>
      <c r="AL98" s="626">
        <v>0</v>
      </c>
      <c r="AM98" s="626">
        <v>0</v>
      </c>
      <c r="AN98" s="626">
        <v>0</v>
      </c>
      <c r="AO98" s="626">
        <v>0</v>
      </c>
      <c r="AP98" s="626">
        <v>0</v>
      </c>
      <c r="AQ98" s="626">
        <v>0</v>
      </c>
      <c r="AR98" s="626">
        <v>0</v>
      </c>
      <c r="AS98" s="626">
        <v>0</v>
      </c>
      <c r="AT98" s="626">
        <v>0</v>
      </c>
      <c r="AU98" s="626">
        <v>0</v>
      </c>
      <c r="AV98" s="626">
        <v>0</v>
      </c>
      <c r="AW98" s="626">
        <v>0</v>
      </c>
      <c r="AX98" s="626">
        <v>0</v>
      </c>
      <c r="AY98" s="626">
        <v>0</v>
      </c>
      <c r="AZ98" s="626">
        <v>0</v>
      </c>
      <c r="BA98" s="626">
        <v>0</v>
      </c>
      <c r="BB98" s="626">
        <v>0</v>
      </c>
      <c r="BC98" s="626">
        <v>0</v>
      </c>
      <c r="BD98" s="626">
        <v>0</v>
      </c>
      <c r="BE98" s="626">
        <v>0</v>
      </c>
      <c r="BF98" s="626">
        <v>0</v>
      </c>
      <c r="BG98" s="626">
        <v>0</v>
      </c>
      <c r="BH98" s="626">
        <v>0</v>
      </c>
      <c r="BI98" s="626">
        <v>0</v>
      </c>
      <c r="BJ98" s="626">
        <v>0</v>
      </c>
      <c r="BK98" s="626">
        <v>0</v>
      </c>
      <c r="BL98" s="626">
        <v>0</v>
      </c>
      <c r="BM98" s="626">
        <v>0</v>
      </c>
      <c r="BN98" s="626">
        <v>0</v>
      </c>
      <c r="BO98" s="626">
        <v>0</v>
      </c>
      <c r="BP98" s="626">
        <v>0.16714655533673747</v>
      </c>
      <c r="BQ98" s="626">
        <v>0.20426735712981611</v>
      </c>
      <c r="BR98" s="626">
        <v>1.4282105448572731</v>
      </c>
      <c r="BS98" s="626">
        <v>0</v>
      </c>
      <c r="BT98" s="626">
        <v>9.2162093319439613</v>
      </c>
      <c r="BU98" s="626">
        <v>0</v>
      </c>
      <c r="BV98" s="626">
        <v>14.824049990047326</v>
      </c>
      <c r="BW98" s="626">
        <v>37.541061394458239</v>
      </c>
      <c r="BX98" s="626">
        <v>1.2476934359651322</v>
      </c>
      <c r="BY98" s="626">
        <v>1.1664823747628166</v>
      </c>
      <c r="BZ98" s="626">
        <v>0</v>
      </c>
      <c r="CA98" s="626">
        <v>4.3293803713392531</v>
      </c>
      <c r="CB98" s="626">
        <v>0.39539174156443646</v>
      </c>
      <c r="CC98" s="626">
        <v>0</v>
      </c>
      <c r="CD98" s="626">
        <v>4.0287686751180982E-2</v>
      </c>
      <c r="CE98" s="626">
        <v>0</v>
      </c>
      <c r="CF98" s="626">
        <v>0</v>
      </c>
      <c r="CG98" s="626">
        <v>153.74472189743696</v>
      </c>
      <c r="CH98" s="626">
        <v>150.02567617297072</v>
      </c>
      <c r="CI98" s="626">
        <v>0.25601340624824964</v>
      </c>
      <c r="CJ98" s="626">
        <v>85.008380534985349</v>
      </c>
      <c r="CK98" s="626">
        <v>0</v>
      </c>
      <c r="CL98" s="626">
        <v>1.1621720531191928</v>
      </c>
      <c r="CM98" s="626">
        <v>4.5609782233761775</v>
      </c>
      <c r="CN98" s="626">
        <v>0.80118926080193453</v>
      </c>
      <c r="CO98" s="626">
        <v>5.308322462579965</v>
      </c>
      <c r="CP98" s="626">
        <v>5.3727363014302556</v>
      </c>
      <c r="CQ98" s="626">
        <v>1.130869693044338</v>
      </c>
      <c r="CR98" s="626">
        <v>4578.2095158305374</v>
      </c>
      <c r="CS98" s="626">
        <v>912.73607661673611</v>
      </c>
      <c r="CT98" s="626">
        <v>521.28250830217598</v>
      </c>
      <c r="CU98" s="626">
        <v>104.25817533190158</v>
      </c>
      <c r="CV98" s="626">
        <v>0.32397156508565433</v>
      </c>
      <c r="CW98" s="626">
        <v>0</v>
      </c>
      <c r="CX98" s="626">
        <v>0.43812347917523004</v>
      </c>
      <c r="CY98" s="626">
        <v>0</v>
      </c>
      <c r="CZ98" s="626">
        <v>11.926813707772233</v>
      </c>
      <c r="DA98" s="626">
        <v>0.1526463889248863</v>
      </c>
      <c r="DB98" s="626">
        <v>16.779500929959596</v>
      </c>
      <c r="DC98" s="626">
        <v>0.24413971906524015</v>
      </c>
      <c r="DD98" s="626">
        <v>4.8893279863343535</v>
      </c>
      <c r="DE98" s="626">
        <v>4.4327953282940458</v>
      </c>
      <c r="DF98" s="626">
        <v>0</v>
      </c>
      <c r="DG98" s="642">
        <v>98.392857872125276</v>
      </c>
      <c r="DH98" s="662">
        <v>6733.5481931113418</v>
      </c>
      <c r="DI98" s="648">
        <v>275.26290234930531</v>
      </c>
      <c r="DJ98" s="626">
        <v>1298.0352735030779</v>
      </c>
      <c r="DK98" s="626">
        <v>2733.8470814827165</v>
      </c>
      <c r="DL98" s="626">
        <v>22.699132865965673</v>
      </c>
      <c r="DM98" s="626">
        <v>0</v>
      </c>
      <c r="DN98" s="626">
        <v>0</v>
      </c>
      <c r="DO98" s="626">
        <v>0</v>
      </c>
      <c r="DP98" s="642">
        <v>0</v>
      </c>
      <c r="DQ98" s="664">
        <v>4329.8443902010658</v>
      </c>
      <c r="DR98" s="662">
        <v>11063.392583312409</v>
      </c>
      <c r="DS98" s="648">
        <v>0</v>
      </c>
      <c r="DT98" s="626">
        <v>5935.4820586712831</v>
      </c>
      <c r="DU98" s="642">
        <v>5935.4820586712831</v>
      </c>
      <c r="DV98" s="669">
        <v>0</v>
      </c>
      <c r="DW98" s="626">
        <v>-1022.2325745997241</v>
      </c>
      <c r="DX98" s="627">
        <v>-1022.2325745997241</v>
      </c>
      <c r="DY98" s="653">
        <v>15976.642067383966</v>
      </c>
      <c r="DZ98" s="352"/>
    </row>
    <row r="99" spans="1:130" s="357" customFormat="1" ht="9.9499999999999993" customHeight="1">
      <c r="A99" s="356"/>
      <c r="B99" s="624" t="s">
        <v>428</v>
      </c>
      <c r="C99" s="625" t="s">
        <v>427</v>
      </c>
      <c r="D99" s="626">
        <v>0</v>
      </c>
      <c r="E99" s="626">
        <v>0</v>
      </c>
      <c r="F99" s="626">
        <v>0</v>
      </c>
      <c r="G99" s="626">
        <v>0</v>
      </c>
      <c r="H99" s="626">
        <v>0</v>
      </c>
      <c r="I99" s="626">
        <v>0</v>
      </c>
      <c r="J99" s="626">
        <v>0</v>
      </c>
      <c r="K99" s="626">
        <v>0</v>
      </c>
      <c r="L99" s="626">
        <v>0</v>
      </c>
      <c r="M99" s="626">
        <v>0</v>
      </c>
      <c r="N99" s="626">
        <v>0</v>
      </c>
      <c r="O99" s="626">
        <v>0</v>
      </c>
      <c r="P99" s="626">
        <v>0</v>
      </c>
      <c r="Q99" s="626">
        <v>0</v>
      </c>
      <c r="R99" s="626">
        <v>0</v>
      </c>
      <c r="S99" s="626">
        <v>0</v>
      </c>
      <c r="T99" s="626">
        <v>0</v>
      </c>
      <c r="U99" s="626">
        <v>0</v>
      </c>
      <c r="V99" s="626">
        <v>0</v>
      </c>
      <c r="W99" s="626">
        <v>0</v>
      </c>
      <c r="X99" s="626">
        <v>0</v>
      </c>
      <c r="Y99" s="626">
        <v>0</v>
      </c>
      <c r="Z99" s="626">
        <v>0</v>
      </c>
      <c r="AA99" s="626">
        <v>0</v>
      </c>
      <c r="AB99" s="626">
        <v>0</v>
      </c>
      <c r="AC99" s="626">
        <v>0</v>
      </c>
      <c r="AD99" s="626">
        <v>0</v>
      </c>
      <c r="AE99" s="626">
        <v>0</v>
      </c>
      <c r="AF99" s="626">
        <v>0</v>
      </c>
      <c r="AG99" s="626">
        <v>0</v>
      </c>
      <c r="AH99" s="626">
        <v>0</v>
      </c>
      <c r="AI99" s="626">
        <v>0</v>
      </c>
      <c r="AJ99" s="626">
        <v>0</v>
      </c>
      <c r="AK99" s="626">
        <v>0</v>
      </c>
      <c r="AL99" s="626">
        <v>0</v>
      </c>
      <c r="AM99" s="626">
        <v>0</v>
      </c>
      <c r="AN99" s="626">
        <v>0</v>
      </c>
      <c r="AO99" s="626">
        <v>0</v>
      </c>
      <c r="AP99" s="626">
        <v>0</v>
      </c>
      <c r="AQ99" s="626">
        <v>0</v>
      </c>
      <c r="AR99" s="626">
        <v>0</v>
      </c>
      <c r="AS99" s="626">
        <v>0</v>
      </c>
      <c r="AT99" s="626">
        <v>0</v>
      </c>
      <c r="AU99" s="626">
        <v>0</v>
      </c>
      <c r="AV99" s="626">
        <v>0</v>
      </c>
      <c r="AW99" s="626">
        <v>0</v>
      </c>
      <c r="AX99" s="626">
        <v>0</v>
      </c>
      <c r="AY99" s="626">
        <v>0</v>
      </c>
      <c r="AZ99" s="626">
        <v>0</v>
      </c>
      <c r="BA99" s="626">
        <v>0</v>
      </c>
      <c r="BB99" s="626">
        <v>0</v>
      </c>
      <c r="BC99" s="626">
        <v>0</v>
      </c>
      <c r="BD99" s="626">
        <v>0</v>
      </c>
      <c r="BE99" s="626">
        <v>0</v>
      </c>
      <c r="BF99" s="626">
        <v>0</v>
      </c>
      <c r="BG99" s="626">
        <v>0</v>
      </c>
      <c r="BH99" s="626">
        <v>0</v>
      </c>
      <c r="BI99" s="626">
        <v>0</v>
      </c>
      <c r="BJ99" s="626">
        <v>0</v>
      </c>
      <c r="BK99" s="626">
        <v>0</v>
      </c>
      <c r="BL99" s="626">
        <v>0</v>
      </c>
      <c r="BM99" s="626">
        <v>0</v>
      </c>
      <c r="BN99" s="626">
        <v>0</v>
      </c>
      <c r="BO99" s="626">
        <v>0</v>
      </c>
      <c r="BP99" s="626">
        <v>0</v>
      </c>
      <c r="BQ99" s="626">
        <v>0</v>
      </c>
      <c r="BR99" s="626">
        <v>0</v>
      </c>
      <c r="BS99" s="626">
        <v>0</v>
      </c>
      <c r="BT99" s="626">
        <v>0</v>
      </c>
      <c r="BU99" s="626">
        <v>0</v>
      </c>
      <c r="BV99" s="626">
        <v>0</v>
      </c>
      <c r="BW99" s="626">
        <v>0</v>
      </c>
      <c r="BX99" s="626">
        <v>0</v>
      </c>
      <c r="BY99" s="626">
        <v>0</v>
      </c>
      <c r="BZ99" s="626">
        <v>0</v>
      </c>
      <c r="CA99" s="626">
        <v>0</v>
      </c>
      <c r="CB99" s="626">
        <v>0</v>
      </c>
      <c r="CC99" s="626">
        <v>0</v>
      </c>
      <c r="CD99" s="626">
        <v>0</v>
      </c>
      <c r="CE99" s="626">
        <v>0</v>
      </c>
      <c r="CF99" s="626">
        <v>0</v>
      </c>
      <c r="CG99" s="626">
        <v>0</v>
      </c>
      <c r="CH99" s="626">
        <v>0</v>
      </c>
      <c r="CI99" s="626">
        <v>0</v>
      </c>
      <c r="CJ99" s="626">
        <v>0</v>
      </c>
      <c r="CK99" s="626">
        <v>0</v>
      </c>
      <c r="CL99" s="626">
        <v>0</v>
      </c>
      <c r="CM99" s="626">
        <v>0</v>
      </c>
      <c r="CN99" s="626">
        <v>0</v>
      </c>
      <c r="CO99" s="626">
        <v>0</v>
      </c>
      <c r="CP99" s="626">
        <v>0</v>
      </c>
      <c r="CQ99" s="626">
        <v>0</v>
      </c>
      <c r="CR99" s="626">
        <v>0</v>
      </c>
      <c r="CS99" s="626">
        <v>0</v>
      </c>
      <c r="CT99" s="626">
        <v>0</v>
      </c>
      <c r="CU99" s="626">
        <v>0</v>
      </c>
      <c r="CV99" s="626">
        <v>0</v>
      </c>
      <c r="CW99" s="626">
        <v>0</v>
      </c>
      <c r="CX99" s="626">
        <v>0</v>
      </c>
      <c r="CY99" s="626">
        <v>0</v>
      </c>
      <c r="CZ99" s="626">
        <v>0</v>
      </c>
      <c r="DA99" s="626">
        <v>0</v>
      </c>
      <c r="DB99" s="626">
        <v>0</v>
      </c>
      <c r="DC99" s="626">
        <v>0</v>
      </c>
      <c r="DD99" s="626">
        <v>0</v>
      </c>
      <c r="DE99" s="626">
        <v>0</v>
      </c>
      <c r="DF99" s="626">
        <v>0</v>
      </c>
      <c r="DG99" s="642">
        <v>0</v>
      </c>
      <c r="DH99" s="662">
        <v>0</v>
      </c>
      <c r="DI99" s="648">
        <v>3345.0788447185628</v>
      </c>
      <c r="DJ99" s="626">
        <v>31461.72747901511</v>
      </c>
      <c r="DK99" s="626">
        <v>22334.736789494687</v>
      </c>
      <c r="DL99" s="626">
        <v>428.90164375844711</v>
      </c>
      <c r="DM99" s="626">
        <v>0</v>
      </c>
      <c r="DN99" s="626">
        <v>0</v>
      </c>
      <c r="DO99" s="626">
        <v>0</v>
      </c>
      <c r="DP99" s="642">
        <v>0</v>
      </c>
      <c r="DQ99" s="664">
        <v>57570.444756986813</v>
      </c>
      <c r="DR99" s="662">
        <v>57570.444756986813</v>
      </c>
      <c r="DS99" s="648">
        <v>0</v>
      </c>
      <c r="DT99" s="626">
        <v>102652.22827664322</v>
      </c>
      <c r="DU99" s="642">
        <v>102652.22827664322</v>
      </c>
      <c r="DV99" s="669">
        <v>0</v>
      </c>
      <c r="DW99" s="626">
        <v>-1186.6442028959136</v>
      </c>
      <c r="DX99" s="627">
        <v>-1186.6442028959136</v>
      </c>
      <c r="DY99" s="653">
        <v>159036.02883073414</v>
      </c>
      <c r="DZ99" s="352"/>
    </row>
    <row r="100" spans="1:130" s="357" customFormat="1" ht="9.9499999999999993" customHeight="1">
      <c r="A100" s="356"/>
      <c r="B100" s="624" t="s">
        <v>415</v>
      </c>
      <c r="C100" s="625" t="s">
        <v>414</v>
      </c>
      <c r="D100" s="626">
        <v>0</v>
      </c>
      <c r="E100" s="626">
        <v>0</v>
      </c>
      <c r="F100" s="626">
        <v>0</v>
      </c>
      <c r="G100" s="626">
        <v>0</v>
      </c>
      <c r="H100" s="626">
        <v>0</v>
      </c>
      <c r="I100" s="626">
        <v>0</v>
      </c>
      <c r="J100" s="626">
        <v>0</v>
      </c>
      <c r="K100" s="626">
        <v>0</v>
      </c>
      <c r="L100" s="626">
        <v>0</v>
      </c>
      <c r="M100" s="626">
        <v>0</v>
      </c>
      <c r="N100" s="626">
        <v>0</v>
      </c>
      <c r="O100" s="626">
        <v>0</v>
      </c>
      <c r="P100" s="626">
        <v>0</v>
      </c>
      <c r="Q100" s="626">
        <v>0</v>
      </c>
      <c r="R100" s="626">
        <v>0</v>
      </c>
      <c r="S100" s="626">
        <v>0</v>
      </c>
      <c r="T100" s="626">
        <v>0</v>
      </c>
      <c r="U100" s="626">
        <v>0</v>
      </c>
      <c r="V100" s="626">
        <v>0</v>
      </c>
      <c r="W100" s="626">
        <v>0</v>
      </c>
      <c r="X100" s="626">
        <v>0</v>
      </c>
      <c r="Y100" s="626">
        <v>0</v>
      </c>
      <c r="Z100" s="626">
        <v>0</v>
      </c>
      <c r="AA100" s="626">
        <v>0</v>
      </c>
      <c r="AB100" s="626">
        <v>0</v>
      </c>
      <c r="AC100" s="626">
        <v>0</v>
      </c>
      <c r="AD100" s="626">
        <v>0</v>
      </c>
      <c r="AE100" s="626">
        <v>0</v>
      </c>
      <c r="AF100" s="626">
        <v>0</v>
      </c>
      <c r="AG100" s="626">
        <v>0</v>
      </c>
      <c r="AH100" s="626">
        <v>0</v>
      </c>
      <c r="AI100" s="626">
        <v>0</v>
      </c>
      <c r="AJ100" s="626">
        <v>0</v>
      </c>
      <c r="AK100" s="626">
        <v>0</v>
      </c>
      <c r="AL100" s="626">
        <v>0</v>
      </c>
      <c r="AM100" s="626">
        <v>0</v>
      </c>
      <c r="AN100" s="626">
        <v>0</v>
      </c>
      <c r="AO100" s="626">
        <v>0</v>
      </c>
      <c r="AP100" s="626">
        <v>0</v>
      </c>
      <c r="AQ100" s="626">
        <v>0</v>
      </c>
      <c r="AR100" s="626">
        <v>0</v>
      </c>
      <c r="AS100" s="626">
        <v>0</v>
      </c>
      <c r="AT100" s="626">
        <v>0</v>
      </c>
      <c r="AU100" s="626">
        <v>0</v>
      </c>
      <c r="AV100" s="626">
        <v>0</v>
      </c>
      <c r="AW100" s="626">
        <v>0</v>
      </c>
      <c r="AX100" s="626">
        <v>0</v>
      </c>
      <c r="AY100" s="626">
        <v>0</v>
      </c>
      <c r="AZ100" s="626">
        <v>0</v>
      </c>
      <c r="BA100" s="626">
        <v>0</v>
      </c>
      <c r="BB100" s="626">
        <v>0</v>
      </c>
      <c r="BC100" s="626">
        <v>0</v>
      </c>
      <c r="BD100" s="626">
        <v>0</v>
      </c>
      <c r="BE100" s="626">
        <v>0</v>
      </c>
      <c r="BF100" s="626">
        <v>0</v>
      </c>
      <c r="BG100" s="626">
        <v>0</v>
      </c>
      <c r="BH100" s="626">
        <v>0</v>
      </c>
      <c r="BI100" s="626">
        <v>0</v>
      </c>
      <c r="BJ100" s="626">
        <v>0</v>
      </c>
      <c r="BK100" s="626">
        <v>0</v>
      </c>
      <c r="BL100" s="626">
        <v>0</v>
      </c>
      <c r="BM100" s="626">
        <v>0</v>
      </c>
      <c r="BN100" s="626">
        <v>0</v>
      </c>
      <c r="BO100" s="626">
        <v>0</v>
      </c>
      <c r="BP100" s="626">
        <v>0</v>
      </c>
      <c r="BQ100" s="626">
        <v>0</v>
      </c>
      <c r="BR100" s="626">
        <v>0</v>
      </c>
      <c r="BS100" s="626">
        <v>0</v>
      </c>
      <c r="BT100" s="626">
        <v>0</v>
      </c>
      <c r="BU100" s="626">
        <v>0</v>
      </c>
      <c r="BV100" s="626">
        <v>0</v>
      </c>
      <c r="BW100" s="626">
        <v>0</v>
      </c>
      <c r="BX100" s="626">
        <v>0</v>
      </c>
      <c r="BY100" s="626">
        <v>0</v>
      </c>
      <c r="BZ100" s="626">
        <v>0</v>
      </c>
      <c r="CA100" s="626">
        <v>0</v>
      </c>
      <c r="CB100" s="626">
        <v>0</v>
      </c>
      <c r="CC100" s="626">
        <v>0</v>
      </c>
      <c r="CD100" s="626">
        <v>0</v>
      </c>
      <c r="CE100" s="626">
        <v>0</v>
      </c>
      <c r="CF100" s="626">
        <v>0</v>
      </c>
      <c r="CG100" s="626">
        <v>0</v>
      </c>
      <c r="CH100" s="626">
        <v>0</v>
      </c>
      <c r="CI100" s="626">
        <v>0</v>
      </c>
      <c r="CJ100" s="626">
        <v>0</v>
      </c>
      <c r="CK100" s="626">
        <v>0</v>
      </c>
      <c r="CL100" s="626">
        <v>0</v>
      </c>
      <c r="CM100" s="626">
        <v>0</v>
      </c>
      <c r="CN100" s="626">
        <v>0</v>
      </c>
      <c r="CO100" s="626">
        <v>0</v>
      </c>
      <c r="CP100" s="626">
        <v>0</v>
      </c>
      <c r="CQ100" s="626">
        <v>0</v>
      </c>
      <c r="CR100" s="626">
        <v>0</v>
      </c>
      <c r="CS100" s="626">
        <v>0</v>
      </c>
      <c r="CT100" s="626">
        <v>0</v>
      </c>
      <c r="CU100" s="626">
        <v>0</v>
      </c>
      <c r="CV100" s="626">
        <v>0</v>
      </c>
      <c r="CW100" s="626">
        <v>0</v>
      </c>
      <c r="CX100" s="626">
        <v>0</v>
      </c>
      <c r="CY100" s="626">
        <v>0</v>
      </c>
      <c r="CZ100" s="626">
        <v>0</v>
      </c>
      <c r="DA100" s="626">
        <v>0</v>
      </c>
      <c r="DB100" s="626">
        <v>0</v>
      </c>
      <c r="DC100" s="626">
        <v>0</v>
      </c>
      <c r="DD100" s="626">
        <v>0</v>
      </c>
      <c r="DE100" s="626">
        <v>0</v>
      </c>
      <c r="DF100" s="626">
        <v>0</v>
      </c>
      <c r="DG100" s="642">
        <v>0</v>
      </c>
      <c r="DH100" s="662">
        <v>0</v>
      </c>
      <c r="DI100" s="648">
        <v>1173.9578287702966</v>
      </c>
      <c r="DJ100" s="626">
        <v>6723.1371596567124</v>
      </c>
      <c r="DK100" s="626">
        <v>62859.436355045851</v>
      </c>
      <c r="DL100" s="626">
        <v>0</v>
      </c>
      <c r="DM100" s="626">
        <v>0</v>
      </c>
      <c r="DN100" s="626">
        <v>0</v>
      </c>
      <c r="DO100" s="626">
        <v>0</v>
      </c>
      <c r="DP100" s="642">
        <v>0</v>
      </c>
      <c r="DQ100" s="664">
        <v>70756.53134347286</v>
      </c>
      <c r="DR100" s="662">
        <v>70756.53134347286</v>
      </c>
      <c r="DS100" s="648">
        <v>0</v>
      </c>
      <c r="DT100" s="626">
        <v>0</v>
      </c>
      <c r="DU100" s="642">
        <v>0</v>
      </c>
      <c r="DV100" s="669">
        <v>0</v>
      </c>
      <c r="DW100" s="626">
        <v>0</v>
      </c>
      <c r="DX100" s="627">
        <v>0</v>
      </c>
      <c r="DY100" s="653">
        <v>70756.53134347286</v>
      </c>
      <c r="DZ100" s="352"/>
    </row>
    <row r="101" spans="1:130" s="357" customFormat="1" ht="9.9499999999999993" customHeight="1">
      <c r="A101" s="356"/>
      <c r="B101" s="624" t="s">
        <v>409</v>
      </c>
      <c r="C101" s="625" t="s">
        <v>200</v>
      </c>
      <c r="D101" s="626">
        <v>0.57691608081777601</v>
      </c>
      <c r="E101" s="626">
        <v>0</v>
      </c>
      <c r="F101" s="626">
        <v>0.11490992217889467</v>
      </c>
      <c r="G101" s="626">
        <v>0.6544420159823654</v>
      </c>
      <c r="H101" s="626">
        <v>36.000500100328466</v>
      </c>
      <c r="I101" s="626">
        <v>0</v>
      </c>
      <c r="J101" s="626">
        <v>4.1306712196762954</v>
      </c>
      <c r="K101" s="626">
        <v>46.586740770573194</v>
      </c>
      <c r="L101" s="626">
        <v>3.1576853515836398</v>
      </c>
      <c r="M101" s="626">
        <v>2.052555683914302</v>
      </c>
      <c r="N101" s="626">
        <v>0</v>
      </c>
      <c r="O101" s="626">
        <v>6.1208997019524798</v>
      </c>
      <c r="P101" s="626">
        <v>7.6986289990449812</v>
      </c>
      <c r="Q101" s="626">
        <v>14.115396662091392</v>
      </c>
      <c r="R101" s="626">
        <v>30.142697129663372</v>
      </c>
      <c r="S101" s="626">
        <v>0.41763436317246394</v>
      </c>
      <c r="T101" s="626">
        <v>6.6197892537186265</v>
      </c>
      <c r="U101" s="626">
        <v>16.465508453468761</v>
      </c>
      <c r="V101" s="626">
        <v>0</v>
      </c>
      <c r="W101" s="626">
        <v>5.7412302322735513</v>
      </c>
      <c r="X101" s="626">
        <v>0</v>
      </c>
      <c r="Y101" s="626">
        <v>0</v>
      </c>
      <c r="Z101" s="626">
        <v>0</v>
      </c>
      <c r="AA101" s="626">
        <v>7.5190341913299137E-3</v>
      </c>
      <c r="AB101" s="626">
        <v>15.661980166325346</v>
      </c>
      <c r="AC101" s="626">
        <v>0.96563415330222635</v>
      </c>
      <c r="AD101" s="626">
        <v>6.3489877810363374E-2</v>
      </c>
      <c r="AE101" s="626">
        <v>1.2874637524570458</v>
      </c>
      <c r="AF101" s="626">
        <v>53.29559614619761</v>
      </c>
      <c r="AG101" s="626">
        <v>13.286032206369743</v>
      </c>
      <c r="AH101" s="626">
        <v>0</v>
      </c>
      <c r="AI101" s="626">
        <v>0.3066407058885724</v>
      </c>
      <c r="AJ101" s="626">
        <v>13.867314459831173</v>
      </c>
      <c r="AK101" s="626">
        <v>9.6118295944525561E-2</v>
      </c>
      <c r="AL101" s="626">
        <v>2.3675283239866141</v>
      </c>
      <c r="AM101" s="626">
        <v>0</v>
      </c>
      <c r="AN101" s="626">
        <v>0</v>
      </c>
      <c r="AO101" s="626">
        <v>0</v>
      </c>
      <c r="AP101" s="626">
        <v>8.2664007898949556</v>
      </c>
      <c r="AQ101" s="626">
        <v>15.786870067547838</v>
      </c>
      <c r="AR101" s="626">
        <v>0.26988288419425971</v>
      </c>
      <c r="AS101" s="626">
        <v>6.5283381000218386</v>
      </c>
      <c r="AT101" s="626">
        <v>7.2314745740037347</v>
      </c>
      <c r="AU101" s="626">
        <v>52.369531470568937</v>
      </c>
      <c r="AV101" s="626">
        <v>108.84612579730035</v>
      </c>
      <c r="AW101" s="626">
        <v>304.17866831487743</v>
      </c>
      <c r="AX101" s="626">
        <v>15.534659504925061</v>
      </c>
      <c r="AY101" s="626">
        <v>12.765525003296469</v>
      </c>
      <c r="AZ101" s="626">
        <v>37.414869501609438</v>
      </c>
      <c r="BA101" s="626">
        <v>24.51484008065588</v>
      </c>
      <c r="BB101" s="626">
        <v>0.89866482561506</v>
      </c>
      <c r="BC101" s="626">
        <v>15.136619735974703</v>
      </c>
      <c r="BD101" s="626">
        <v>12.746645330402812</v>
      </c>
      <c r="BE101" s="626">
        <v>6.3684262439048904</v>
      </c>
      <c r="BF101" s="626">
        <v>17.300508079664468</v>
      </c>
      <c r="BG101" s="626">
        <v>0</v>
      </c>
      <c r="BH101" s="626">
        <v>2.2288735759348972</v>
      </c>
      <c r="BI101" s="626">
        <v>67.078061480023692</v>
      </c>
      <c r="BJ101" s="626">
        <v>15.071416980256897</v>
      </c>
      <c r="BK101" s="626">
        <v>10.302611086174798</v>
      </c>
      <c r="BL101" s="626">
        <v>28.437974618212923</v>
      </c>
      <c r="BM101" s="626">
        <v>15.98674823380575</v>
      </c>
      <c r="BN101" s="626">
        <v>93.021153550021637</v>
      </c>
      <c r="BO101" s="626">
        <v>138.78872823783274</v>
      </c>
      <c r="BP101" s="626">
        <v>49.976820045684505</v>
      </c>
      <c r="BQ101" s="626">
        <v>61.688741853204455</v>
      </c>
      <c r="BR101" s="626">
        <v>46.911223281081199</v>
      </c>
      <c r="BS101" s="626">
        <v>0</v>
      </c>
      <c r="BT101" s="626">
        <v>287.65744278491763</v>
      </c>
      <c r="BU101" s="626">
        <v>47.007693174930992</v>
      </c>
      <c r="BV101" s="626">
        <v>336.60816960159184</v>
      </c>
      <c r="BW101" s="626">
        <v>680.35309029956716</v>
      </c>
      <c r="BX101" s="626">
        <v>58.849540396355394</v>
      </c>
      <c r="BY101" s="626">
        <v>65.789605936622849</v>
      </c>
      <c r="BZ101" s="626">
        <v>0</v>
      </c>
      <c r="CA101" s="626">
        <v>46.086952340063014</v>
      </c>
      <c r="CB101" s="626">
        <v>107.54655370552672</v>
      </c>
      <c r="CC101" s="626">
        <v>0</v>
      </c>
      <c r="CD101" s="626">
        <v>0.31021518798409359</v>
      </c>
      <c r="CE101" s="626">
        <v>0</v>
      </c>
      <c r="CF101" s="626">
        <v>0.60326507689078412</v>
      </c>
      <c r="CG101" s="626">
        <v>27.740139301630308</v>
      </c>
      <c r="CH101" s="626">
        <v>219.45245184876038</v>
      </c>
      <c r="CI101" s="626">
        <v>0.25601340624824964</v>
      </c>
      <c r="CJ101" s="626">
        <v>66.632227976455994</v>
      </c>
      <c r="CK101" s="626">
        <v>0</v>
      </c>
      <c r="CL101" s="626">
        <v>23.907539378451968</v>
      </c>
      <c r="CM101" s="626">
        <v>9.6920787246743778</v>
      </c>
      <c r="CN101" s="626">
        <v>5.2077301952125756</v>
      </c>
      <c r="CO101" s="626">
        <v>0.58981360695332952</v>
      </c>
      <c r="CP101" s="626">
        <v>69.248601218434416</v>
      </c>
      <c r="CQ101" s="626">
        <v>196.97693926117742</v>
      </c>
      <c r="CR101" s="626">
        <v>483.61574784236433</v>
      </c>
      <c r="CS101" s="626">
        <v>12.519567347453597</v>
      </c>
      <c r="CT101" s="626">
        <v>3.6970390659728798</v>
      </c>
      <c r="CU101" s="626">
        <v>27.597752293738647</v>
      </c>
      <c r="CV101" s="626">
        <v>0</v>
      </c>
      <c r="CW101" s="626">
        <v>87.068124018087531</v>
      </c>
      <c r="CX101" s="626">
        <v>29.354273104740411</v>
      </c>
      <c r="CY101" s="626">
        <v>98.25558428469941</v>
      </c>
      <c r="CZ101" s="626">
        <v>398.55435806805548</v>
      </c>
      <c r="DA101" s="626">
        <v>51.594479456611573</v>
      </c>
      <c r="DB101" s="626">
        <v>259.4020143766727</v>
      </c>
      <c r="DC101" s="626">
        <v>54.687297070613802</v>
      </c>
      <c r="DD101" s="626">
        <v>404.87396748376403</v>
      </c>
      <c r="DE101" s="626">
        <v>133.96892547733117</v>
      </c>
      <c r="DF101" s="626">
        <v>0</v>
      </c>
      <c r="DG101" s="642">
        <v>194.27569385975755</v>
      </c>
      <c r="DH101" s="662">
        <v>5947.4328134817479</v>
      </c>
      <c r="DI101" s="648">
        <v>829.52919240181791</v>
      </c>
      <c r="DJ101" s="626">
        <v>18639.9249615277</v>
      </c>
      <c r="DK101" s="626">
        <v>0</v>
      </c>
      <c r="DL101" s="626">
        <v>0</v>
      </c>
      <c r="DM101" s="626">
        <v>0</v>
      </c>
      <c r="DN101" s="626">
        <v>0</v>
      </c>
      <c r="DO101" s="626">
        <v>0</v>
      </c>
      <c r="DP101" s="642">
        <v>0</v>
      </c>
      <c r="DQ101" s="664">
        <v>19469.454153929517</v>
      </c>
      <c r="DR101" s="662">
        <v>25416.886967411265</v>
      </c>
      <c r="DS101" s="648">
        <v>124.72905255797691</v>
      </c>
      <c r="DT101" s="626">
        <v>5237.6482927397738</v>
      </c>
      <c r="DU101" s="642">
        <v>5362.3773452977503</v>
      </c>
      <c r="DV101" s="669">
        <v>-527.50468462190099</v>
      </c>
      <c r="DW101" s="626">
        <v>-7955.7125473272972</v>
      </c>
      <c r="DX101" s="627">
        <v>-8483.2172319491983</v>
      </c>
      <c r="DY101" s="653">
        <v>22296.047080759818</v>
      </c>
      <c r="DZ101" s="352"/>
    </row>
    <row r="102" spans="1:130" s="357" customFormat="1" ht="9.9499999999999993" customHeight="1">
      <c r="A102" s="356"/>
      <c r="B102" s="624" t="s">
        <v>403</v>
      </c>
      <c r="C102" s="625" t="s">
        <v>402</v>
      </c>
      <c r="D102" s="626">
        <v>78.749045031626423</v>
      </c>
      <c r="E102" s="626">
        <v>46.848954337068122</v>
      </c>
      <c r="F102" s="626">
        <v>0.70444778379235429</v>
      </c>
      <c r="G102" s="626">
        <v>11.452735279691392</v>
      </c>
      <c r="H102" s="626">
        <v>4.9384383835440637</v>
      </c>
      <c r="I102" s="626">
        <v>0</v>
      </c>
      <c r="J102" s="626">
        <v>11.321098898372066</v>
      </c>
      <c r="K102" s="626">
        <v>210.85692988260706</v>
      </c>
      <c r="L102" s="626">
        <v>7.3808473555421275</v>
      </c>
      <c r="M102" s="626">
        <v>1.038074138991141</v>
      </c>
      <c r="N102" s="626">
        <v>0</v>
      </c>
      <c r="O102" s="626">
        <v>73.090743499785489</v>
      </c>
      <c r="P102" s="626">
        <v>34.441234995727548</v>
      </c>
      <c r="Q102" s="626">
        <v>113.70736200018065</v>
      </c>
      <c r="R102" s="626">
        <v>69.704987112346544</v>
      </c>
      <c r="S102" s="626">
        <v>0.67030315289180464</v>
      </c>
      <c r="T102" s="626">
        <v>28.207214450584189</v>
      </c>
      <c r="U102" s="626">
        <v>225.2001312437967</v>
      </c>
      <c r="V102" s="626">
        <v>0</v>
      </c>
      <c r="W102" s="626">
        <v>5.7857358929888498</v>
      </c>
      <c r="X102" s="626">
        <v>0</v>
      </c>
      <c r="Y102" s="626">
        <v>0</v>
      </c>
      <c r="Z102" s="626">
        <v>0</v>
      </c>
      <c r="AA102" s="626">
        <v>5.2633239339309384E-2</v>
      </c>
      <c r="AB102" s="626">
        <v>6.4935722271145719</v>
      </c>
      <c r="AC102" s="626">
        <v>3.045059324583014</v>
      </c>
      <c r="AD102" s="626">
        <v>6.3489877810363374E-2</v>
      </c>
      <c r="AE102" s="626">
        <v>15.6334884226927</v>
      </c>
      <c r="AF102" s="626">
        <v>438.57834328641781</v>
      </c>
      <c r="AG102" s="626">
        <v>123.56009951923862</v>
      </c>
      <c r="AH102" s="626">
        <v>2.6682591455622857</v>
      </c>
      <c r="AI102" s="626">
        <v>1.686523882387148</v>
      </c>
      <c r="AJ102" s="626">
        <v>40.922173062835121</v>
      </c>
      <c r="AK102" s="626">
        <v>0.28835488783357671</v>
      </c>
      <c r="AL102" s="626">
        <v>55.932856654183759</v>
      </c>
      <c r="AM102" s="626">
        <v>0</v>
      </c>
      <c r="AN102" s="626">
        <v>0</v>
      </c>
      <c r="AO102" s="626">
        <v>0</v>
      </c>
      <c r="AP102" s="626">
        <v>40.046119382157784</v>
      </c>
      <c r="AQ102" s="626">
        <v>80.745958378277479</v>
      </c>
      <c r="AR102" s="626">
        <v>0.81835455207291652</v>
      </c>
      <c r="AS102" s="626">
        <v>42.79688310014317</v>
      </c>
      <c r="AT102" s="626">
        <v>17.440615149067831</v>
      </c>
      <c r="AU102" s="626">
        <v>263.00286760587193</v>
      </c>
      <c r="AV102" s="626">
        <v>256.43747802519937</v>
      </c>
      <c r="AW102" s="626">
        <v>1302.6948244791672</v>
      </c>
      <c r="AX102" s="626">
        <v>61.56328026025858</v>
      </c>
      <c r="AY102" s="626">
        <v>156.76064704048062</v>
      </c>
      <c r="AZ102" s="626">
        <v>323.59881813626038</v>
      </c>
      <c r="BA102" s="626">
        <v>432.14401886471245</v>
      </c>
      <c r="BB102" s="626">
        <v>33.288042915491182</v>
      </c>
      <c r="BC102" s="626">
        <v>54.142524440217215</v>
      </c>
      <c r="BD102" s="626">
        <v>139.48394731256468</v>
      </c>
      <c r="BE102" s="626">
        <v>55.080112088241229</v>
      </c>
      <c r="BF102" s="626">
        <v>30.702310113207364</v>
      </c>
      <c r="BG102" s="626">
        <v>0</v>
      </c>
      <c r="BH102" s="626">
        <v>20.834301307255863</v>
      </c>
      <c r="BI102" s="626">
        <v>2136.2422306881931</v>
      </c>
      <c r="BJ102" s="626">
        <v>260.08959588786189</v>
      </c>
      <c r="BK102" s="626">
        <v>133.93394412027237</v>
      </c>
      <c r="BL102" s="626">
        <v>169.02118247661016</v>
      </c>
      <c r="BM102" s="626">
        <v>476.93798897520492</v>
      </c>
      <c r="BN102" s="626">
        <v>2845.9050228476353</v>
      </c>
      <c r="BO102" s="626">
        <v>632.09670035810518</v>
      </c>
      <c r="BP102" s="626">
        <v>1769.0791416840295</v>
      </c>
      <c r="BQ102" s="626">
        <v>3047.0561663054664</v>
      </c>
      <c r="BR102" s="626">
        <v>183.36026148975296</v>
      </c>
      <c r="BS102" s="626">
        <v>0</v>
      </c>
      <c r="BT102" s="626">
        <v>77.081023503531327</v>
      </c>
      <c r="BU102" s="626">
        <v>133.03177168505471</v>
      </c>
      <c r="BV102" s="626">
        <v>4859.4769389787898</v>
      </c>
      <c r="BW102" s="626">
        <v>2139.4210462841811</v>
      </c>
      <c r="BX102" s="626">
        <v>107.50958439899554</v>
      </c>
      <c r="BY102" s="626">
        <v>122.24735287514316</v>
      </c>
      <c r="BZ102" s="626">
        <v>0</v>
      </c>
      <c r="CA102" s="626">
        <v>110.74834304748475</v>
      </c>
      <c r="CB102" s="626">
        <v>705.51066419814288</v>
      </c>
      <c r="CC102" s="626">
        <v>9005.9001497169993</v>
      </c>
      <c r="CD102" s="626">
        <v>0.79366742899826537</v>
      </c>
      <c r="CE102" s="626">
        <v>0</v>
      </c>
      <c r="CF102" s="626">
        <v>7.9489045425609195</v>
      </c>
      <c r="CG102" s="626">
        <v>34.870833416782929</v>
      </c>
      <c r="CH102" s="626">
        <v>1174.6691240777282</v>
      </c>
      <c r="CI102" s="626">
        <v>1.0240536249929986</v>
      </c>
      <c r="CJ102" s="626">
        <v>728.47251931210644</v>
      </c>
      <c r="CK102" s="626">
        <v>0</v>
      </c>
      <c r="CL102" s="626">
        <v>244.0561311550305</v>
      </c>
      <c r="CM102" s="626">
        <v>511.39968329605392</v>
      </c>
      <c r="CN102" s="626">
        <v>19.829434204847878</v>
      </c>
      <c r="CO102" s="626">
        <v>2707.4410604514337</v>
      </c>
      <c r="CP102" s="626">
        <v>400.86582515671302</v>
      </c>
      <c r="CQ102" s="626">
        <v>178.83162100460237</v>
      </c>
      <c r="CR102" s="626">
        <v>2237.3097460862778</v>
      </c>
      <c r="CS102" s="626">
        <v>223.86178756994411</v>
      </c>
      <c r="CT102" s="626">
        <v>1494.8361290083674</v>
      </c>
      <c r="CU102" s="626">
        <v>1430.7390286355806</v>
      </c>
      <c r="CV102" s="626">
        <v>131.85642698986132</v>
      </c>
      <c r="CW102" s="626">
        <v>102.14696113853846</v>
      </c>
      <c r="CX102" s="626">
        <v>20.591803521235807</v>
      </c>
      <c r="CY102" s="626">
        <v>435.57396812823441</v>
      </c>
      <c r="CZ102" s="626">
        <v>1977.3663226344052</v>
      </c>
      <c r="DA102" s="626">
        <v>294.30223784718083</v>
      </c>
      <c r="DB102" s="626">
        <v>268.92551490448756</v>
      </c>
      <c r="DC102" s="626">
        <v>130.85888941896872</v>
      </c>
      <c r="DD102" s="626">
        <v>256.31361712975865</v>
      </c>
      <c r="DE102" s="626">
        <v>198.49072414472226</v>
      </c>
      <c r="DF102" s="626">
        <v>0</v>
      </c>
      <c r="DG102" s="642">
        <v>186.24362382938</v>
      </c>
      <c r="DH102" s="662">
        <v>49238.872988300434</v>
      </c>
      <c r="DI102" s="648">
        <v>263.72922202309189</v>
      </c>
      <c r="DJ102" s="626">
        <v>2940.6414836317854</v>
      </c>
      <c r="DK102" s="626">
        <v>0</v>
      </c>
      <c r="DL102" s="626">
        <v>0</v>
      </c>
      <c r="DM102" s="626">
        <v>0</v>
      </c>
      <c r="DN102" s="626">
        <v>0</v>
      </c>
      <c r="DO102" s="626">
        <v>0</v>
      </c>
      <c r="DP102" s="642">
        <v>0</v>
      </c>
      <c r="DQ102" s="664">
        <v>3204.3707056548774</v>
      </c>
      <c r="DR102" s="662">
        <v>52443.243693955315</v>
      </c>
      <c r="DS102" s="648">
        <v>219.38816712101263</v>
      </c>
      <c r="DT102" s="626">
        <v>22346.157518762055</v>
      </c>
      <c r="DU102" s="642">
        <v>22565.545685883066</v>
      </c>
      <c r="DV102" s="669">
        <v>-3749.4882891062903</v>
      </c>
      <c r="DW102" s="626">
        <v>-32090.651226338599</v>
      </c>
      <c r="DX102" s="627">
        <v>-35840.139515444891</v>
      </c>
      <c r="DY102" s="653">
        <v>39168.649864393497</v>
      </c>
      <c r="DZ102" s="352"/>
    </row>
    <row r="103" spans="1:130" s="357" customFormat="1" ht="9.9499999999999993" customHeight="1">
      <c r="A103" s="356"/>
      <c r="B103" s="624" t="s">
        <v>390</v>
      </c>
      <c r="C103" s="625" t="s">
        <v>389</v>
      </c>
      <c r="D103" s="626">
        <v>10.672947495128854</v>
      </c>
      <c r="E103" s="626">
        <v>0</v>
      </c>
      <c r="F103" s="626">
        <v>0.3197493486717069</v>
      </c>
      <c r="G103" s="626">
        <v>10.471072255717846</v>
      </c>
      <c r="H103" s="626">
        <v>3.7217216803520485</v>
      </c>
      <c r="I103" s="626">
        <v>0</v>
      </c>
      <c r="J103" s="626">
        <v>4.7426225114801905</v>
      </c>
      <c r="K103" s="626">
        <v>699.09784239153146</v>
      </c>
      <c r="L103" s="626">
        <v>50.615952678636404</v>
      </c>
      <c r="M103" s="626">
        <v>0.14155556440788289</v>
      </c>
      <c r="N103" s="626">
        <v>0</v>
      </c>
      <c r="O103" s="626">
        <v>19.442857876790228</v>
      </c>
      <c r="P103" s="626">
        <v>83.874536989595327</v>
      </c>
      <c r="Q103" s="626">
        <v>26.214308086741156</v>
      </c>
      <c r="R103" s="626">
        <v>81.522294509771399</v>
      </c>
      <c r="S103" s="626">
        <v>1.1182160073942724</v>
      </c>
      <c r="T103" s="626">
        <v>43.839487869004074</v>
      </c>
      <c r="U103" s="626">
        <v>27.785545515228531</v>
      </c>
      <c r="V103" s="626">
        <v>0</v>
      </c>
      <c r="W103" s="626">
        <v>3.9164981429462986</v>
      </c>
      <c r="X103" s="626">
        <v>0</v>
      </c>
      <c r="Y103" s="626">
        <v>0</v>
      </c>
      <c r="Z103" s="626">
        <v>0</v>
      </c>
      <c r="AA103" s="626">
        <v>6.7671307721969207E-2</v>
      </c>
      <c r="AB103" s="626">
        <v>239.51390646448559</v>
      </c>
      <c r="AC103" s="626">
        <v>41.33402222275992</v>
      </c>
      <c r="AD103" s="626">
        <v>6.3489877810363374E-2</v>
      </c>
      <c r="AE103" s="626">
        <v>0.36784678641629881</v>
      </c>
      <c r="AF103" s="626">
        <v>539.43285682696535</v>
      </c>
      <c r="AG103" s="626">
        <v>104.4851532800935</v>
      </c>
      <c r="AH103" s="626">
        <v>2.6682591455622857</v>
      </c>
      <c r="AI103" s="626">
        <v>0.98961318718584734</v>
      </c>
      <c r="AJ103" s="626">
        <v>4.0786218999503445</v>
      </c>
      <c r="AK103" s="626">
        <v>1.0573012553897814</v>
      </c>
      <c r="AL103" s="626">
        <v>13.021405781926376</v>
      </c>
      <c r="AM103" s="626">
        <v>0</v>
      </c>
      <c r="AN103" s="626">
        <v>0</v>
      </c>
      <c r="AO103" s="626">
        <v>0</v>
      </c>
      <c r="AP103" s="626">
        <v>5.3272360645989716</v>
      </c>
      <c r="AQ103" s="626">
        <v>15.786870067547838</v>
      </c>
      <c r="AR103" s="626">
        <v>0.54847166787865687</v>
      </c>
      <c r="AS103" s="626">
        <v>17.52979675005864</v>
      </c>
      <c r="AT103" s="626">
        <v>14.569294362331053</v>
      </c>
      <c r="AU103" s="626">
        <v>82.404998049277594</v>
      </c>
      <c r="AV103" s="626">
        <v>151.18627014414011</v>
      </c>
      <c r="AW103" s="626">
        <v>434.10423015791554</v>
      </c>
      <c r="AX103" s="626">
        <v>128.46916828676123</v>
      </c>
      <c r="AY103" s="626">
        <v>107.7410310278222</v>
      </c>
      <c r="AZ103" s="626">
        <v>155.62993590563076</v>
      </c>
      <c r="BA103" s="626">
        <v>141.15622530459848</v>
      </c>
      <c r="BB103" s="626">
        <v>89.136317390693762</v>
      </c>
      <c r="BC103" s="626">
        <v>80.049431296020074</v>
      </c>
      <c r="BD103" s="626">
        <v>63.220120166256315</v>
      </c>
      <c r="BE103" s="626">
        <v>26.489943206029913</v>
      </c>
      <c r="BF103" s="626">
        <v>92.594268595387291</v>
      </c>
      <c r="BG103" s="626">
        <v>0</v>
      </c>
      <c r="BH103" s="626">
        <v>39.477506556813012</v>
      </c>
      <c r="BI103" s="626">
        <v>3053.7148897744673</v>
      </c>
      <c r="BJ103" s="626">
        <v>38.970378191807121</v>
      </c>
      <c r="BK103" s="626">
        <v>35.892967655060588</v>
      </c>
      <c r="BL103" s="626">
        <v>426.73028579646052</v>
      </c>
      <c r="BM103" s="626">
        <v>1.0657832155870499</v>
      </c>
      <c r="BN103" s="626">
        <v>503.69077538857016</v>
      </c>
      <c r="BO103" s="626">
        <v>28.51248797635234</v>
      </c>
      <c r="BP103" s="626">
        <v>41.786638834184373</v>
      </c>
      <c r="BQ103" s="626">
        <v>48.819898354026044</v>
      </c>
      <c r="BR103" s="626">
        <v>117.99216347513163</v>
      </c>
      <c r="BS103" s="626">
        <v>0</v>
      </c>
      <c r="BT103" s="626">
        <v>245.76558218517232</v>
      </c>
      <c r="BU103" s="626">
        <v>25.854231246212048</v>
      </c>
      <c r="BV103" s="626">
        <v>6183.929129468881</v>
      </c>
      <c r="BW103" s="626">
        <v>6599.0474680258567</v>
      </c>
      <c r="BX103" s="626">
        <v>934.73033244387796</v>
      </c>
      <c r="BY103" s="626">
        <v>902.15746864156233</v>
      </c>
      <c r="BZ103" s="626">
        <v>0</v>
      </c>
      <c r="CA103" s="626">
        <v>205.43608149161426</v>
      </c>
      <c r="CB103" s="626">
        <v>250.67836415185272</v>
      </c>
      <c r="CC103" s="626">
        <v>0</v>
      </c>
      <c r="CD103" s="626">
        <v>0.31424395665921173</v>
      </c>
      <c r="CE103" s="626">
        <v>0</v>
      </c>
      <c r="CF103" s="626">
        <v>2.4130603075631365</v>
      </c>
      <c r="CG103" s="626">
        <v>3.3044680045829202</v>
      </c>
      <c r="CH103" s="626">
        <v>1335.4679206141834</v>
      </c>
      <c r="CI103" s="626">
        <v>3.2001675781031205</v>
      </c>
      <c r="CJ103" s="626">
        <v>1358.3412931882015</v>
      </c>
      <c r="CK103" s="626">
        <v>0</v>
      </c>
      <c r="CL103" s="626">
        <v>424.52484854653943</v>
      </c>
      <c r="CM103" s="626">
        <v>305.58554096620389</v>
      </c>
      <c r="CN103" s="626">
        <v>91.736170361821522</v>
      </c>
      <c r="CO103" s="626">
        <v>250.86738749081616</v>
      </c>
      <c r="CP103" s="626">
        <v>786.21041210929411</v>
      </c>
      <c r="CQ103" s="626">
        <v>101.88107870972172</v>
      </c>
      <c r="CR103" s="626">
        <v>500.63620498730194</v>
      </c>
      <c r="CS103" s="626">
        <v>129.36886259035384</v>
      </c>
      <c r="CT103" s="626">
        <v>128.78019413138864</v>
      </c>
      <c r="CU103" s="626">
        <v>107.83566174034918</v>
      </c>
      <c r="CV103" s="626">
        <v>110.31231791166532</v>
      </c>
      <c r="CW103" s="626">
        <v>294.03732384879282</v>
      </c>
      <c r="CX103" s="626">
        <v>10.295901760617904</v>
      </c>
      <c r="CY103" s="626">
        <v>155.31345311144415</v>
      </c>
      <c r="CZ103" s="626">
        <v>2956.3589478140425</v>
      </c>
      <c r="DA103" s="626">
        <v>100.13603113472541</v>
      </c>
      <c r="DB103" s="626">
        <v>1838.0356018682769</v>
      </c>
      <c r="DC103" s="626">
        <v>552.97646368276901</v>
      </c>
      <c r="DD103" s="626">
        <v>617.5597348893084</v>
      </c>
      <c r="DE103" s="626">
        <v>513.21919245359948</v>
      </c>
      <c r="DF103" s="626">
        <v>0</v>
      </c>
      <c r="DG103" s="642">
        <v>203.31177264393233</v>
      </c>
      <c r="DH103" s="662">
        <v>36186.797654678354</v>
      </c>
      <c r="DI103" s="648">
        <v>305.93761064580195</v>
      </c>
      <c r="DJ103" s="626">
        <v>25.740076245103527</v>
      </c>
      <c r="DK103" s="626">
        <v>0</v>
      </c>
      <c r="DL103" s="626">
        <v>0</v>
      </c>
      <c r="DM103" s="626">
        <v>0</v>
      </c>
      <c r="DN103" s="626">
        <v>0</v>
      </c>
      <c r="DO103" s="626">
        <v>0</v>
      </c>
      <c r="DP103" s="642">
        <v>0</v>
      </c>
      <c r="DQ103" s="664">
        <v>331.67768689090548</v>
      </c>
      <c r="DR103" s="662">
        <v>36518.475341569261</v>
      </c>
      <c r="DS103" s="648">
        <v>131.43264086661398</v>
      </c>
      <c r="DT103" s="626">
        <v>1322.5602122983194</v>
      </c>
      <c r="DU103" s="642">
        <v>1453.9928531649334</v>
      </c>
      <c r="DV103" s="669">
        <v>-1759.8475542074971</v>
      </c>
      <c r="DW103" s="626">
        <v>-22803.409099649441</v>
      </c>
      <c r="DX103" s="627">
        <v>-24563.256653856937</v>
      </c>
      <c r="DY103" s="653">
        <v>13409.211540877259</v>
      </c>
      <c r="DZ103" s="352"/>
    </row>
    <row r="104" spans="1:130" s="357" customFormat="1" ht="9.9499999999999993" customHeight="1">
      <c r="A104" s="356"/>
      <c r="B104" s="624" t="s">
        <v>380</v>
      </c>
      <c r="C104" s="625" t="s">
        <v>379</v>
      </c>
      <c r="D104" s="626">
        <v>634.31923085914468</v>
      </c>
      <c r="E104" s="626">
        <v>46.683410328809927</v>
      </c>
      <c r="F104" s="626">
        <v>1.4588564033146629</v>
      </c>
      <c r="G104" s="626">
        <v>93.257987277487061</v>
      </c>
      <c r="H104" s="626">
        <v>9.8768767670881275</v>
      </c>
      <c r="I104" s="626">
        <v>0</v>
      </c>
      <c r="J104" s="626">
        <v>16.522684878705181</v>
      </c>
      <c r="K104" s="626">
        <v>352.63492185827505</v>
      </c>
      <c r="L104" s="626">
        <v>10.960848907521617</v>
      </c>
      <c r="M104" s="626">
        <v>2.076148277982282</v>
      </c>
      <c r="N104" s="626">
        <v>0</v>
      </c>
      <c r="O104" s="626">
        <v>160.94365686898578</v>
      </c>
      <c r="P104" s="626">
        <v>53.080020993415388</v>
      </c>
      <c r="Q104" s="626">
        <v>165.35178947021345</v>
      </c>
      <c r="R104" s="626">
        <v>31.684085051066614</v>
      </c>
      <c r="S104" s="626">
        <v>2.5820244503137588</v>
      </c>
      <c r="T104" s="626">
        <v>35.146029692433828</v>
      </c>
      <c r="U104" s="626">
        <v>80.097837997603236</v>
      </c>
      <c r="V104" s="626">
        <v>0</v>
      </c>
      <c r="W104" s="626">
        <v>18.291826553987828</v>
      </c>
      <c r="X104" s="626">
        <v>0</v>
      </c>
      <c r="Y104" s="626">
        <v>0</v>
      </c>
      <c r="Z104" s="626">
        <v>0</v>
      </c>
      <c r="AA104" s="626">
        <v>0.13346285689610593</v>
      </c>
      <c r="AB104" s="626">
        <v>30.085451192644733</v>
      </c>
      <c r="AC104" s="626">
        <v>4.6120360462774208</v>
      </c>
      <c r="AD104" s="626">
        <v>1.015838044965814</v>
      </c>
      <c r="AE104" s="626">
        <v>15.817411815900853</v>
      </c>
      <c r="AF104" s="626">
        <v>821.45538643392774</v>
      </c>
      <c r="AG104" s="626">
        <v>246.64569788824977</v>
      </c>
      <c r="AH104" s="626">
        <v>3.3353239319528574</v>
      </c>
      <c r="AI104" s="626">
        <v>3.721503112374946</v>
      </c>
      <c r="AJ104" s="626">
        <v>97.886925598808276</v>
      </c>
      <c r="AK104" s="626">
        <v>1.537892735112409</v>
      </c>
      <c r="AL104" s="626">
        <v>94.997073999962893</v>
      </c>
      <c r="AM104" s="626">
        <v>0</v>
      </c>
      <c r="AN104" s="626">
        <v>0</v>
      </c>
      <c r="AO104" s="626">
        <v>0</v>
      </c>
      <c r="AP104" s="626">
        <v>72.193233565082608</v>
      </c>
      <c r="AQ104" s="626">
        <v>31.832541283744003</v>
      </c>
      <c r="AR104" s="626">
        <v>4.196243554246232</v>
      </c>
      <c r="AS104" s="626">
        <v>93.895233166980773</v>
      </c>
      <c r="AT104" s="626">
        <v>61.57387909335533</v>
      </c>
      <c r="AU104" s="626">
        <v>397.96993216788968</v>
      </c>
      <c r="AV104" s="626">
        <v>244.18812808837779</v>
      </c>
      <c r="AW104" s="626">
        <v>685.7394727274467</v>
      </c>
      <c r="AX104" s="626">
        <v>90.824332026149165</v>
      </c>
      <c r="AY104" s="626">
        <v>150.12257403876646</v>
      </c>
      <c r="AZ104" s="626">
        <v>507.48892143140466</v>
      </c>
      <c r="BA104" s="626">
        <v>177.25684597131774</v>
      </c>
      <c r="BB104" s="626">
        <v>34.130541189505301</v>
      </c>
      <c r="BC104" s="626">
        <v>73.645476792338471</v>
      </c>
      <c r="BD104" s="626">
        <v>52.660928801452286</v>
      </c>
      <c r="BE104" s="626">
        <v>86.380249584880161</v>
      </c>
      <c r="BF104" s="626">
        <v>73.831745748427224</v>
      </c>
      <c r="BG104" s="626">
        <v>0</v>
      </c>
      <c r="BH104" s="626">
        <v>16.48988671009462</v>
      </c>
      <c r="BI104" s="626">
        <v>3229.4483235692405</v>
      </c>
      <c r="BJ104" s="626">
        <v>39.185684148667931</v>
      </c>
      <c r="BK104" s="626">
        <v>29.689244850482211</v>
      </c>
      <c r="BL104" s="626">
        <v>82.58259295910419</v>
      </c>
      <c r="BM104" s="626">
        <v>19.450543684463668</v>
      </c>
      <c r="BN104" s="626">
        <v>473.23990449551377</v>
      </c>
      <c r="BO104" s="626">
        <v>546.13993513527817</v>
      </c>
      <c r="BP104" s="626">
        <v>363.37661130206726</v>
      </c>
      <c r="BQ104" s="626">
        <v>355.83373612013963</v>
      </c>
      <c r="BR104" s="626">
        <v>1301.0998063649758</v>
      </c>
      <c r="BS104" s="626">
        <v>0</v>
      </c>
      <c r="BT104" s="626">
        <v>770.53095596464823</v>
      </c>
      <c r="BU104" s="626">
        <v>457.07146997091235</v>
      </c>
      <c r="BV104" s="626">
        <v>308.7491791030547</v>
      </c>
      <c r="BW104" s="626">
        <v>566.47154651637823</v>
      </c>
      <c r="BX104" s="626">
        <v>149.09936559783327</v>
      </c>
      <c r="BY104" s="626">
        <v>97.517926530171451</v>
      </c>
      <c r="BZ104" s="626">
        <v>0</v>
      </c>
      <c r="CA104" s="626">
        <v>91.754932386125461</v>
      </c>
      <c r="CB104" s="626">
        <v>2352.1854705668325</v>
      </c>
      <c r="CC104" s="626">
        <v>14144.210776394111</v>
      </c>
      <c r="CD104" s="626">
        <v>0.22561104580661354</v>
      </c>
      <c r="CE104" s="626">
        <v>0</v>
      </c>
      <c r="CF104" s="626">
        <v>7.7714736375930409</v>
      </c>
      <c r="CG104" s="626">
        <v>45.827753642505243</v>
      </c>
      <c r="CH104" s="626">
        <v>927.28636017548922</v>
      </c>
      <c r="CI104" s="626">
        <v>2.0481072499859971</v>
      </c>
      <c r="CJ104" s="626">
        <v>207.51606425851432</v>
      </c>
      <c r="CK104" s="626">
        <v>0</v>
      </c>
      <c r="CL104" s="626">
        <v>377.53989268472066</v>
      </c>
      <c r="CM104" s="626">
        <v>45.039659955839753</v>
      </c>
      <c r="CN104" s="626">
        <v>7.21070334721741</v>
      </c>
      <c r="CO104" s="626">
        <v>2248.5660742417431</v>
      </c>
      <c r="CP104" s="626">
        <v>488.02354737991493</v>
      </c>
      <c r="CQ104" s="626">
        <v>617.96888408086511</v>
      </c>
      <c r="CR104" s="626">
        <v>670.54732027900639</v>
      </c>
      <c r="CS104" s="626">
        <v>165.73522488533811</v>
      </c>
      <c r="CT104" s="626">
        <v>740.6401595499002</v>
      </c>
      <c r="CU104" s="626">
        <v>137.47769198177218</v>
      </c>
      <c r="CV104" s="626">
        <v>174.78265936371051</v>
      </c>
      <c r="CW104" s="626">
        <v>4089.040137195826</v>
      </c>
      <c r="CX104" s="626">
        <v>22.344297437936728</v>
      </c>
      <c r="CY104" s="626">
        <v>430.15830600230606</v>
      </c>
      <c r="CZ104" s="626">
        <v>723.80850689042745</v>
      </c>
      <c r="DA104" s="626">
        <v>66.553825571250428</v>
      </c>
      <c r="DB104" s="626">
        <v>716.53003971178805</v>
      </c>
      <c r="DC104" s="626">
        <v>263.18261715232887</v>
      </c>
      <c r="DD104" s="626">
        <v>268.72498817199198</v>
      </c>
      <c r="DE104" s="626">
        <v>80.036582316420265</v>
      </c>
      <c r="DF104" s="626">
        <v>0</v>
      </c>
      <c r="DG104" s="642">
        <v>127.50911173224397</v>
      </c>
      <c r="DH104" s="662">
        <v>44920.36601183733</v>
      </c>
      <c r="DI104" s="648">
        <v>722.94742692855084</v>
      </c>
      <c r="DJ104" s="626">
        <v>17727.774528539456</v>
      </c>
      <c r="DK104" s="626">
        <v>0</v>
      </c>
      <c r="DL104" s="626">
        <v>0</v>
      </c>
      <c r="DM104" s="626">
        <v>0</v>
      </c>
      <c r="DN104" s="626">
        <v>0</v>
      </c>
      <c r="DO104" s="626">
        <v>0</v>
      </c>
      <c r="DP104" s="642">
        <v>0</v>
      </c>
      <c r="DQ104" s="664">
        <v>18450.721955468005</v>
      </c>
      <c r="DR104" s="662">
        <v>63371.087967305335</v>
      </c>
      <c r="DS104" s="648">
        <v>0.38989513552589489</v>
      </c>
      <c r="DT104" s="626">
        <v>5248.3114620067727</v>
      </c>
      <c r="DU104" s="642">
        <v>5248.7013571422985</v>
      </c>
      <c r="DV104" s="669">
        <v>0</v>
      </c>
      <c r="DW104" s="626">
        <v>-9402.7110883424793</v>
      </c>
      <c r="DX104" s="627">
        <v>-9402.7110883424793</v>
      </c>
      <c r="DY104" s="653">
        <v>59217.078236105153</v>
      </c>
      <c r="DZ104" s="352"/>
    </row>
    <row r="105" spans="1:130" s="357" customFormat="1" ht="9.9499999999999993" customHeight="1">
      <c r="A105" s="356"/>
      <c r="B105" s="624" t="s">
        <v>373</v>
      </c>
      <c r="C105" s="625" t="s">
        <v>367</v>
      </c>
      <c r="D105" s="626">
        <v>37.499545253155439</v>
      </c>
      <c r="E105" s="626">
        <v>7.4494803716186055</v>
      </c>
      <c r="F105" s="626">
        <v>1.683680164099457</v>
      </c>
      <c r="G105" s="626">
        <v>2.2905470559382786</v>
      </c>
      <c r="H105" s="626">
        <v>33.996496118600447</v>
      </c>
      <c r="I105" s="626">
        <v>0</v>
      </c>
      <c r="J105" s="626">
        <v>28.149759422979198</v>
      </c>
      <c r="K105" s="626">
        <v>1226.4478786811026</v>
      </c>
      <c r="L105" s="626">
        <v>32.146399217287687</v>
      </c>
      <c r="M105" s="626">
        <v>5.2847410712276277</v>
      </c>
      <c r="N105" s="626">
        <v>0</v>
      </c>
      <c r="O105" s="626">
        <v>201.98969016443183</v>
      </c>
      <c r="P105" s="626">
        <v>373.1809109537067</v>
      </c>
      <c r="Q105" s="626">
        <v>132.97599871351176</v>
      </c>
      <c r="R105" s="626">
        <v>321.97881024867689</v>
      </c>
      <c r="S105" s="626">
        <v>3.4329544652776538</v>
      </c>
      <c r="T105" s="626">
        <v>108.30932297048066</v>
      </c>
      <c r="U105" s="626">
        <v>716.24961772589108</v>
      </c>
      <c r="V105" s="626">
        <v>0</v>
      </c>
      <c r="W105" s="626">
        <v>21.985796393357628</v>
      </c>
      <c r="X105" s="626">
        <v>0</v>
      </c>
      <c r="Y105" s="626">
        <v>0</v>
      </c>
      <c r="Z105" s="626">
        <v>0</v>
      </c>
      <c r="AA105" s="626">
        <v>0.21053295735723754</v>
      </c>
      <c r="AB105" s="626">
        <v>96.603712920464744</v>
      </c>
      <c r="AC105" s="626">
        <v>19.743209484574582</v>
      </c>
      <c r="AD105" s="626">
        <v>0.88885828934508715</v>
      </c>
      <c r="AE105" s="626">
        <v>9.0122462671993215</v>
      </c>
      <c r="AF105" s="626">
        <v>2353.7037756371092</v>
      </c>
      <c r="AG105" s="626">
        <v>375.71001075012731</v>
      </c>
      <c r="AH105" s="626">
        <v>33.353239319528569</v>
      </c>
      <c r="AI105" s="626">
        <v>20.307977658165907</v>
      </c>
      <c r="AJ105" s="626">
        <v>351.98506996571473</v>
      </c>
      <c r="AK105" s="626">
        <v>2.0184842148350368</v>
      </c>
      <c r="AL105" s="626">
        <v>235.4210977164189</v>
      </c>
      <c r="AM105" s="626">
        <v>0</v>
      </c>
      <c r="AN105" s="626">
        <v>0</v>
      </c>
      <c r="AO105" s="626">
        <v>0</v>
      </c>
      <c r="AP105" s="626">
        <v>130.24173688967829</v>
      </c>
      <c r="AQ105" s="626">
        <v>155.79829148629179</v>
      </c>
      <c r="AR105" s="626">
        <v>2.5072990531595742</v>
      </c>
      <c r="AS105" s="626">
        <v>146.28313150048936</v>
      </c>
      <c r="AT105" s="626">
        <v>104.59051828724519</v>
      </c>
      <c r="AU105" s="626">
        <v>1205.8469691182838</v>
      </c>
      <c r="AV105" s="626">
        <v>722.6450737184681</v>
      </c>
      <c r="AW105" s="626">
        <v>2320.317680914492</v>
      </c>
      <c r="AX105" s="626">
        <v>394.69542297698496</v>
      </c>
      <c r="AY105" s="626">
        <v>420.75170410865155</v>
      </c>
      <c r="AZ105" s="626">
        <v>1306.3361883434272</v>
      </c>
      <c r="BA105" s="626">
        <v>803.22481734587348</v>
      </c>
      <c r="BB105" s="626">
        <v>111.6591045826712</v>
      </c>
      <c r="BC105" s="626">
        <v>457.88274701323485</v>
      </c>
      <c r="BD105" s="626">
        <v>284.63907157297803</v>
      </c>
      <c r="BE105" s="626">
        <v>222.35292481378562</v>
      </c>
      <c r="BF105" s="626">
        <v>548.9865451194936</v>
      </c>
      <c r="BG105" s="626">
        <v>0</v>
      </c>
      <c r="BH105" s="626">
        <v>90.968263912732766</v>
      </c>
      <c r="BI105" s="626">
        <v>12150.830500412392</v>
      </c>
      <c r="BJ105" s="626">
        <v>241.14267168411035</v>
      </c>
      <c r="BK105" s="626">
        <v>181.79123432701982</v>
      </c>
      <c r="BL105" s="626">
        <v>397.16764551538046</v>
      </c>
      <c r="BM105" s="626">
        <v>180.91670084590174</v>
      </c>
      <c r="BN105" s="626">
        <v>9561.1563252020023</v>
      </c>
      <c r="BO105" s="626">
        <v>1201.7175079444971</v>
      </c>
      <c r="BP105" s="626">
        <v>5396.4936856019058</v>
      </c>
      <c r="BQ105" s="626">
        <v>1550.1849732581741</v>
      </c>
      <c r="BR105" s="626">
        <v>1523.5710643138973</v>
      </c>
      <c r="BS105" s="626">
        <v>0</v>
      </c>
      <c r="BT105" s="626">
        <v>3135.7454054262671</v>
      </c>
      <c r="BU105" s="626">
        <v>891.42255490727473</v>
      </c>
      <c r="BV105" s="626">
        <v>36761.343691698217</v>
      </c>
      <c r="BW105" s="626">
        <v>16912.353021503415</v>
      </c>
      <c r="BX105" s="626">
        <v>5117.6225765169829</v>
      </c>
      <c r="BY105" s="626">
        <v>2603.5886604706061</v>
      </c>
      <c r="BZ105" s="626">
        <v>423.81453206585002</v>
      </c>
      <c r="CA105" s="626">
        <v>1115.1645891981916</v>
      </c>
      <c r="CB105" s="626">
        <v>935.36506329426845</v>
      </c>
      <c r="CC105" s="626">
        <v>42.966055913346537</v>
      </c>
      <c r="CD105" s="626">
        <v>1.7807157544021996</v>
      </c>
      <c r="CE105" s="626">
        <v>0</v>
      </c>
      <c r="CF105" s="626">
        <v>22.036918397010407</v>
      </c>
      <c r="CG105" s="626">
        <v>706.37351582176484</v>
      </c>
      <c r="CH105" s="626">
        <v>13453.233307244822</v>
      </c>
      <c r="CI105" s="626">
        <v>27.009414359190338</v>
      </c>
      <c r="CJ105" s="626">
        <v>5928.4754945330196</v>
      </c>
      <c r="CK105" s="626">
        <v>0</v>
      </c>
      <c r="CL105" s="626">
        <v>4436.6748250720275</v>
      </c>
      <c r="CM105" s="626">
        <v>1396.2294586310325</v>
      </c>
      <c r="CN105" s="626">
        <v>103.35341464344955</v>
      </c>
      <c r="CO105" s="626">
        <v>12140.133471920381</v>
      </c>
      <c r="CP105" s="626">
        <v>6228.7922854581429</v>
      </c>
      <c r="CQ105" s="626">
        <v>3761.5810180726617</v>
      </c>
      <c r="CR105" s="626">
        <v>11994.726988658251</v>
      </c>
      <c r="CS105" s="626">
        <v>708.84597981534887</v>
      </c>
      <c r="CT105" s="626">
        <v>7565.3742753358356</v>
      </c>
      <c r="CU105" s="626">
        <v>1808.6749142137239</v>
      </c>
      <c r="CV105" s="626">
        <v>1310.7889523365575</v>
      </c>
      <c r="CW105" s="626">
        <v>2325.3026082037291</v>
      </c>
      <c r="CX105" s="626">
        <v>754.66769287933357</v>
      </c>
      <c r="CY105" s="626">
        <v>1800.3208238621694</v>
      </c>
      <c r="CZ105" s="626">
        <v>25745.518239939836</v>
      </c>
      <c r="DA105" s="626">
        <v>419.62492315451243</v>
      </c>
      <c r="DB105" s="626">
        <v>2571.5718925225915</v>
      </c>
      <c r="DC105" s="626">
        <v>1011.7149958063553</v>
      </c>
      <c r="DD105" s="626">
        <v>1356.2243629785908</v>
      </c>
      <c r="DE105" s="626">
        <v>955.0211268402395</v>
      </c>
      <c r="DF105" s="626">
        <v>0</v>
      </c>
      <c r="DG105" s="642">
        <v>1092.1941893390504</v>
      </c>
      <c r="DH105" s="662">
        <v>226134.34160082386</v>
      </c>
      <c r="DI105" s="648">
        <v>3455.6669962914916</v>
      </c>
      <c r="DJ105" s="626">
        <v>4318.2763206491327</v>
      </c>
      <c r="DK105" s="626">
        <v>0</v>
      </c>
      <c r="DL105" s="626">
        <v>0</v>
      </c>
      <c r="DM105" s="626">
        <v>588.31199210181046</v>
      </c>
      <c r="DN105" s="626">
        <v>4032.4042057737265</v>
      </c>
      <c r="DO105" s="626">
        <v>0</v>
      </c>
      <c r="DP105" s="642">
        <v>0</v>
      </c>
      <c r="DQ105" s="664">
        <v>12394.65951481616</v>
      </c>
      <c r="DR105" s="662">
        <v>238529.00111564001</v>
      </c>
      <c r="DS105" s="648">
        <v>3033.5979350628145</v>
      </c>
      <c r="DT105" s="626">
        <v>80154.443399456592</v>
      </c>
      <c r="DU105" s="642">
        <v>83188.04133451941</v>
      </c>
      <c r="DV105" s="669">
        <v>-6630.5333800367735</v>
      </c>
      <c r="DW105" s="626">
        <v>-114002.89021312917</v>
      </c>
      <c r="DX105" s="627">
        <v>-120633.42359316594</v>
      </c>
      <c r="DY105" s="653">
        <v>201083.6188569935</v>
      </c>
      <c r="DZ105" s="352"/>
    </row>
    <row r="106" spans="1:130" s="357" customFormat="1" ht="9.9499999999999993" customHeight="1">
      <c r="A106" s="356"/>
      <c r="B106" s="624" t="s">
        <v>364</v>
      </c>
      <c r="C106" s="625" t="s">
        <v>363</v>
      </c>
      <c r="D106" s="626">
        <v>0</v>
      </c>
      <c r="E106" s="626">
        <v>0</v>
      </c>
      <c r="F106" s="626">
        <v>0</v>
      </c>
      <c r="G106" s="626">
        <v>0</v>
      </c>
      <c r="H106" s="626">
        <v>0</v>
      </c>
      <c r="I106" s="626">
        <v>0</v>
      </c>
      <c r="J106" s="626">
        <v>0</v>
      </c>
      <c r="K106" s="626">
        <v>0</v>
      </c>
      <c r="L106" s="626">
        <v>0</v>
      </c>
      <c r="M106" s="626">
        <v>0</v>
      </c>
      <c r="N106" s="626">
        <v>0</v>
      </c>
      <c r="O106" s="626">
        <v>0</v>
      </c>
      <c r="P106" s="626">
        <v>0</v>
      </c>
      <c r="Q106" s="626">
        <v>0</v>
      </c>
      <c r="R106" s="626">
        <v>0</v>
      </c>
      <c r="S106" s="626">
        <v>0</v>
      </c>
      <c r="T106" s="626">
        <v>0</v>
      </c>
      <c r="U106" s="626">
        <v>0</v>
      </c>
      <c r="V106" s="626">
        <v>0</v>
      </c>
      <c r="W106" s="626">
        <v>0</v>
      </c>
      <c r="X106" s="626">
        <v>0</v>
      </c>
      <c r="Y106" s="626">
        <v>0</v>
      </c>
      <c r="Z106" s="626">
        <v>0</v>
      </c>
      <c r="AA106" s="626">
        <v>0</v>
      </c>
      <c r="AB106" s="626">
        <v>0</v>
      </c>
      <c r="AC106" s="626">
        <v>0</v>
      </c>
      <c r="AD106" s="626">
        <v>0</v>
      </c>
      <c r="AE106" s="626">
        <v>0</v>
      </c>
      <c r="AF106" s="626">
        <v>0</v>
      </c>
      <c r="AG106" s="626">
        <v>0</v>
      </c>
      <c r="AH106" s="626">
        <v>0</v>
      </c>
      <c r="AI106" s="626">
        <v>0</v>
      </c>
      <c r="AJ106" s="626">
        <v>0</v>
      </c>
      <c r="AK106" s="626">
        <v>0</v>
      </c>
      <c r="AL106" s="626">
        <v>0</v>
      </c>
      <c r="AM106" s="626">
        <v>0</v>
      </c>
      <c r="AN106" s="626">
        <v>0</v>
      </c>
      <c r="AO106" s="626">
        <v>0</v>
      </c>
      <c r="AP106" s="626">
        <v>0</v>
      </c>
      <c r="AQ106" s="626">
        <v>0</v>
      </c>
      <c r="AR106" s="626">
        <v>0</v>
      </c>
      <c r="AS106" s="626">
        <v>0</v>
      </c>
      <c r="AT106" s="626">
        <v>0</v>
      </c>
      <c r="AU106" s="626">
        <v>0</v>
      </c>
      <c r="AV106" s="626">
        <v>0</v>
      </c>
      <c r="AW106" s="626">
        <v>0</v>
      </c>
      <c r="AX106" s="626">
        <v>0</v>
      </c>
      <c r="AY106" s="626">
        <v>0</v>
      </c>
      <c r="AZ106" s="626">
        <v>0</v>
      </c>
      <c r="BA106" s="626">
        <v>0</v>
      </c>
      <c r="BB106" s="626">
        <v>0</v>
      </c>
      <c r="BC106" s="626">
        <v>0</v>
      </c>
      <c r="BD106" s="626">
        <v>0</v>
      </c>
      <c r="BE106" s="626">
        <v>0</v>
      </c>
      <c r="BF106" s="626">
        <v>0</v>
      </c>
      <c r="BG106" s="626">
        <v>0</v>
      </c>
      <c r="BH106" s="626">
        <v>0</v>
      </c>
      <c r="BI106" s="626">
        <v>0</v>
      </c>
      <c r="BJ106" s="626">
        <v>0</v>
      </c>
      <c r="BK106" s="626">
        <v>0</v>
      </c>
      <c r="BL106" s="626">
        <v>0</v>
      </c>
      <c r="BM106" s="626">
        <v>0</v>
      </c>
      <c r="BN106" s="626">
        <v>0</v>
      </c>
      <c r="BO106" s="626">
        <v>0</v>
      </c>
      <c r="BP106" s="626">
        <v>0</v>
      </c>
      <c r="BQ106" s="626">
        <v>0</v>
      </c>
      <c r="BR106" s="626">
        <v>0</v>
      </c>
      <c r="BS106" s="626">
        <v>0</v>
      </c>
      <c r="BT106" s="626">
        <v>0</v>
      </c>
      <c r="BU106" s="626">
        <v>0</v>
      </c>
      <c r="BV106" s="626">
        <v>0</v>
      </c>
      <c r="BW106" s="626">
        <v>0</v>
      </c>
      <c r="BX106" s="626">
        <v>0</v>
      </c>
      <c r="BY106" s="626">
        <v>0</v>
      </c>
      <c r="BZ106" s="626">
        <v>0</v>
      </c>
      <c r="CA106" s="626">
        <v>0</v>
      </c>
      <c r="CB106" s="626">
        <v>0</v>
      </c>
      <c r="CC106" s="626">
        <v>0</v>
      </c>
      <c r="CD106" s="626">
        <v>0</v>
      </c>
      <c r="CE106" s="626">
        <v>0</v>
      </c>
      <c r="CF106" s="626">
        <v>0</v>
      </c>
      <c r="CG106" s="626">
        <v>0</v>
      </c>
      <c r="CH106" s="626">
        <v>0</v>
      </c>
      <c r="CI106" s="626">
        <v>0</v>
      </c>
      <c r="CJ106" s="626">
        <v>0</v>
      </c>
      <c r="CK106" s="626">
        <v>0</v>
      </c>
      <c r="CL106" s="626">
        <v>0</v>
      </c>
      <c r="CM106" s="626">
        <v>0</v>
      </c>
      <c r="CN106" s="626">
        <v>0</v>
      </c>
      <c r="CO106" s="626">
        <v>0</v>
      </c>
      <c r="CP106" s="626">
        <v>0</v>
      </c>
      <c r="CQ106" s="626">
        <v>0</v>
      </c>
      <c r="CR106" s="626">
        <v>0</v>
      </c>
      <c r="CS106" s="626">
        <v>0</v>
      </c>
      <c r="CT106" s="626">
        <v>0</v>
      </c>
      <c r="CU106" s="626">
        <v>0</v>
      </c>
      <c r="CV106" s="626">
        <v>0</v>
      </c>
      <c r="CW106" s="626">
        <v>0</v>
      </c>
      <c r="CX106" s="626">
        <v>0</v>
      </c>
      <c r="CY106" s="626">
        <v>0</v>
      </c>
      <c r="CZ106" s="626">
        <v>0</v>
      </c>
      <c r="DA106" s="626">
        <v>0</v>
      </c>
      <c r="DB106" s="626">
        <v>0</v>
      </c>
      <c r="DC106" s="626">
        <v>0</v>
      </c>
      <c r="DD106" s="626">
        <v>0</v>
      </c>
      <c r="DE106" s="626">
        <v>0</v>
      </c>
      <c r="DF106" s="626">
        <v>0</v>
      </c>
      <c r="DG106" s="642">
        <v>0</v>
      </c>
      <c r="DH106" s="662">
        <v>0</v>
      </c>
      <c r="DI106" s="648">
        <v>812.40765927327504</v>
      </c>
      <c r="DJ106" s="626">
        <v>18718.443009233353</v>
      </c>
      <c r="DK106" s="626">
        <v>0</v>
      </c>
      <c r="DL106" s="626">
        <v>0</v>
      </c>
      <c r="DM106" s="626">
        <v>0</v>
      </c>
      <c r="DN106" s="626">
        <v>0</v>
      </c>
      <c r="DO106" s="626">
        <v>0</v>
      </c>
      <c r="DP106" s="642">
        <v>0</v>
      </c>
      <c r="DQ106" s="664">
        <v>19530.850668506628</v>
      </c>
      <c r="DR106" s="662">
        <v>19530.850668506628</v>
      </c>
      <c r="DS106" s="648">
        <v>766.35197556519324</v>
      </c>
      <c r="DT106" s="626">
        <v>16930.73941893108</v>
      </c>
      <c r="DU106" s="642">
        <v>17697.091394496274</v>
      </c>
      <c r="DV106" s="669">
        <v>-734.12355998192299</v>
      </c>
      <c r="DW106" s="626">
        <v>-1209.7481312853124</v>
      </c>
      <c r="DX106" s="627">
        <v>-1943.8716912672353</v>
      </c>
      <c r="DY106" s="653">
        <v>35284.070371735666</v>
      </c>
      <c r="DZ106" s="352"/>
    </row>
    <row r="107" spans="1:130" s="357" customFormat="1" ht="9.9499999999999993" customHeight="1">
      <c r="A107" s="356"/>
      <c r="B107" s="624" t="s">
        <v>359</v>
      </c>
      <c r="C107" s="625" t="s">
        <v>358</v>
      </c>
      <c r="D107" s="626">
        <v>0</v>
      </c>
      <c r="E107" s="626">
        <v>0</v>
      </c>
      <c r="F107" s="626">
        <v>0</v>
      </c>
      <c r="G107" s="626">
        <v>0</v>
      </c>
      <c r="H107" s="626">
        <v>0</v>
      </c>
      <c r="I107" s="626">
        <v>0</v>
      </c>
      <c r="J107" s="626">
        <v>0</v>
      </c>
      <c r="K107" s="626">
        <v>0</v>
      </c>
      <c r="L107" s="626">
        <v>0</v>
      </c>
      <c r="M107" s="626">
        <v>0</v>
      </c>
      <c r="N107" s="626">
        <v>0</v>
      </c>
      <c r="O107" s="626">
        <v>0</v>
      </c>
      <c r="P107" s="626">
        <v>0</v>
      </c>
      <c r="Q107" s="626">
        <v>0</v>
      </c>
      <c r="R107" s="626">
        <v>0</v>
      </c>
      <c r="S107" s="626">
        <v>0</v>
      </c>
      <c r="T107" s="626">
        <v>0</v>
      </c>
      <c r="U107" s="626">
        <v>0</v>
      </c>
      <c r="V107" s="626">
        <v>0</v>
      </c>
      <c r="W107" s="626">
        <v>0</v>
      </c>
      <c r="X107" s="626">
        <v>0</v>
      </c>
      <c r="Y107" s="626">
        <v>0</v>
      </c>
      <c r="Z107" s="626">
        <v>0</v>
      </c>
      <c r="AA107" s="626">
        <v>0</v>
      </c>
      <c r="AB107" s="626">
        <v>0</v>
      </c>
      <c r="AC107" s="626">
        <v>0</v>
      </c>
      <c r="AD107" s="626">
        <v>0</v>
      </c>
      <c r="AE107" s="626">
        <v>0</v>
      </c>
      <c r="AF107" s="626">
        <v>0</v>
      </c>
      <c r="AG107" s="626">
        <v>0</v>
      </c>
      <c r="AH107" s="626">
        <v>0</v>
      </c>
      <c r="AI107" s="626">
        <v>0</v>
      </c>
      <c r="AJ107" s="626">
        <v>0</v>
      </c>
      <c r="AK107" s="626">
        <v>0</v>
      </c>
      <c r="AL107" s="626">
        <v>0</v>
      </c>
      <c r="AM107" s="626">
        <v>0</v>
      </c>
      <c r="AN107" s="626">
        <v>0</v>
      </c>
      <c r="AO107" s="626">
        <v>0</v>
      </c>
      <c r="AP107" s="626">
        <v>0</v>
      </c>
      <c r="AQ107" s="626">
        <v>0</v>
      </c>
      <c r="AR107" s="626">
        <v>0</v>
      </c>
      <c r="AS107" s="626">
        <v>0</v>
      </c>
      <c r="AT107" s="626">
        <v>0</v>
      </c>
      <c r="AU107" s="626">
        <v>0</v>
      </c>
      <c r="AV107" s="626">
        <v>0</v>
      </c>
      <c r="AW107" s="626">
        <v>0</v>
      </c>
      <c r="AX107" s="626">
        <v>0</v>
      </c>
      <c r="AY107" s="626">
        <v>0</v>
      </c>
      <c r="AZ107" s="626">
        <v>0</v>
      </c>
      <c r="BA107" s="626">
        <v>0</v>
      </c>
      <c r="BB107" s="626">
        <v>0</v>
      </c>
      <c r="BC107" s="626">
        <v>0</v>
      </c>
      <c r="BD107" s="626">
        <v>0</v>
      </c>
      <c r="BE107" s="626">
        <v>0</v>
      </c>
      <c r="BF107" s="626">
        <v>0</v>
      </c>
      <c r="BG107" s="626">
        <v>0</v>
      </c>
      <c r="BH107" s="626">
        <v>0</v>
      </c>
      <c r="BI107" s="626">
        <v>0</v>
      </c>
      <c r="BJ107" s="626">
        <v>0</v>
      </c>
      <c r="BK107" s="626">
        <v>0</v>
      </c>
      <c r="BL107" s="626">
        <v>0</v>
      </c>
      <c r="BM107" s="626">
        <v>0</v>
      </c>
      <c r="BN107" s="626">
        <v>0</v>
      </c>
      <c r="BO107" s="626">
        <v>0</v>
      </c>
      <c r="BP107" s="626">
        <v>0</v>
      </c>
      <c r="BQ107" s="626">
        <v>0</v>
      </c>
      <c r="BR107" s="626">
        <v>0</v>
      </c>
      <c r="BS107" s="626">
        <v>0</v>
      </c>
      <c r="BT107" s="626">
        <v>0</v>
      </c>
      <c r="BU107" s="626">
        <v>0</v>
      </c>
      <c r="BV107" s="626">
        <v>0</v>
      </c>
      <c r="BW107" s="626">
        <v>0</v>
      </c>
      <c r="BX107" s="626">
        <v>0</v>
      </c>
      <c r="BY107" s="626">
        <v>0</v>
      </c>
      <c r="BZ107" s="626">
        <v>0</v>
      </c>
      <c r="CA107" s="626">
        <v>0</v>
      </c>
      <c r="CB107" s="626">
        <v>0</v>
      </c>
      <c r="CC107" s="626">
        <v>0</v>
      </c>
      <c r="CD107" s="626">
        <v>0</v>
      </c>
      <c r="CE107" s="626">
        <v>0</v>
      </c>
      <c r="CF107" s="626">
        <v>0</v>
      </c>
      <c r="CG107" s="626">
        <v>0</v>
      </c>
      <c r="CH107" s="626">
        <v>0</v>
      </c>
      <c r="CI107" s="626">
        <v>0</v>
      </c>
      <c r="CJ107" s="626">
        <v>0</v>
      </c>
      <c r="CK107" s="626">
        <v>0</v>
      </c>
      <c r="CL107" s="626">
        <v>0</v>
      </c>
      <c r="CM107" s="626">
        <v>0</v>
      </c>
      <c r="CN107" s="626">
        <v>0</v>
      </c>
      <c r="CO107" s="626">
        <v>0</v>
      </c>
      <c r="CP107" s="626">
        <v>530.40846709119808</v>
      </c>
      <c r="CQ107" s="626">
        <v>0</v>
      </c>
      <c r="CR107" s="626">
        <v>595.42254391514405</v>
      </c>
      <c r="CS107" s="626">
        <v>0</v>
      </c>
      <c r="CT107" s="626">
        <v>258.79273461810158</v>
      </c>
      <c r="CU107" s="626">
        <v>385.09085839503842</v>
      </c>
      <c r="CV107" s="626">
        <v>0</v>
      </c>
      <c r="CW107" s="626">
        <v>0</v>
      </c>
      <c r="CX107" s="626">
        <v>0</v>
      </c>
      <c r="CY107" s="626">
        <v>0</v>
      </c>
      <c r="CZ107" s="626">
        <v>0</v>
      </c>
      <c r="DA107" s="626">
        <v>509.07570706449582</v>
      </c>
      <c r="DB107" s="626">
        <v>1202.9088166680494</v>
      </c>
      <c r="DC107" s="626">
        <v>0</v>
      </c>
      <c r="DD107" s="626">
        <v>0</v>
      </c>
      <c r="DE107" s="626">
        <v>0</v>
      </c>
      <c r="DF107" s="626">
        <v>0</v>
      </c>
      <c r="DG107" s="642">
        <v>0</v>
      </c>
      <c r="DH107" s="662">
        <v>3481.6991277520274</v>
      </c>
      <c r="DI107" s="648">
        <v>2687.3086104967028</v>
      </c>
      <c r="DJ107" s="626">
        <v>119091.11326594852</v>
      </c>
      <c r="DK107" s="626">
        <v>0</v>
      </c>
      <c r="DL107" s="626">
        <v>0</v>
      </c>
      <c r="DM107" s="626">
        <v>0</v>
      </c>
      <c r="DN107" s="626">
        <v>0</v>
      </c>
      <c r="DO107" s="626">
        <v>0</v>
      </c>
      <c r="DP107" s="642">
        <v>0</v>
      </c>
      <c r="DQ107" s="664">
        <v>121778.42187644522</v>
      </c>
      <c r="DR107" s="662">
        <v>125260.12100419725</v>
      </c>
      <c r="DS107" s="648">
        <v>782.8545705555232</v>
      </c>
      <c r="DT107" s="626">
        <v>97676.502335172423</v>
      </c>
      <c r="DU107" s="642">
        <v>98459.356905727953</v>
      </c>
      <c r="DV107" s="669">
        <v>-4359.8956375472098</v>
      </c>
      <c r="DW107" s="626">
        <v>-47294.029988021059</v>
      </c>
      <c r="DX107" s="627">
        <v>-51653.92562556827</v>
      </c>
      <c r="DY107" s="653">
        <v>172065.55228435696</v>
      </c>
      <c r="DZ107" s="352"/>
    </row>
    <row r="108" spans="1:130" s="357" customFormat="1" ht="9.9499999999999993" customHeight="1">
      <c r="A108" s="356"/>
      <c r="B108" s="624" t="s">
        <v>352</v>
      </c>
      <c r="C108" s="625" t="s">
        <v>351</v>
      </c>
      <c r="D108" s="626">
        <v>0</v>
      </c>
      <c r="E108" s="626">
        <v>0</v>
      </c>
      <c r="F108" s="626">
        <v>2.4980417864977102E-2</v>
      </c>
      <c r="G108" s="626">
        <v>0</v>
      </c>
      <c r="H108" s="626">
        <v>0.21471471232800279</v>
      </c>
      <c r="I108" s="626">
        <v>0</v>
      </c>
      <c r="J108" s="626">
        <v>0</v>
      </c>
      <c r="K108" s="626">
        <v>4.569654827177243</v>
      </c>
      <c r="L108" s="626">
        <v>0.23634209379951168</v>
      </c>
      <c r="M108" s="626">
        <v>4.7185188135960954E-2</v>
      </c>
      <c r="N108" s="626">
        <v>0</v>
      </c>
      <c r="O108" s="626">
        <v>1.8002646182213176</v>
      </c>
      <c r="P108" s="626">
        <v>0.81038199989947179</v>
      </c>
      <c r="Q108" s="626">
        <v>0.56013478817822981</v>
      </c>
      <c r="R108" s="626">
        <v>0.51379597380108022</v>
      </c>
      <c r="S108" s="626">
        <v>2.6102147698278996E-2</v>
      </c>
      <c r="T108" s="626">
        <v>0.47853898219652719</v>
      </c>
      <c r="U108" s="626">
        <v>1.2006099913987638</v>
      </c>
      <c r="V108" s="626">
        <v>0</v>
      </c>
      <c r="W108" s="626">
        <v>0.13351698214589655</v>
      </c>
      <c r="X108" s="626">
        <v>0</v>
      </c>
      <c r="Y108" s="626">
        <v>0</v>
      </c>
      <c r="Z108" s="626">
        <v>0</v>
      </c>
      <c r="AA108" s="626">
        <v>1.8797585478324784E-3</v>
      </c>
      <c r="AB108" s="626">
        <v>0.38703410625186191</v>
      </c>
      <c r="AC108" s="626">
        <v>8.715109686843199E-3</v>
      </c>
      <c r="AD108" s="626">
        <v>0</v>
      </c>
      <c r="AE108" s="626">
        <v>0</v>
      </c>
      <c r="AF108" s="626">
        <v>4.4412996788498003</v>
      </c>
      <c r="AG108" s="626">
        <v>0.8541020704094836</v>
      </c>
      <c r="AH108" s="626">
        <v>0</v>
      </c>
      <c r="AI108" s="626">
        <v>0</v>
      </c>
      <c r="AJ108" s="626">
        <v>0</v>
      </c>
      <c r="AK108" s="626">
        <v>0</v>
      </c>
      <c r="AL108" s="626">
        <v>0</v>
      </c>
      <c r="AM108" s="626">
        <v>0</v>
      </c>
      <c r="AN108" s="626">
        <v>0</v>
      </c>
      <c r="AO108" s="626">
        <v>0</v>
      </c>
      <c r="AP108" s="626">
        <v>0.183697795330999</v>
      </c>
      <c r="AQ108" s="626">
        <v>0.77640344594497568</v>
      </c>
      <c r="AR108" s="626">
        <v>1.7411798980274822E-2</v>
      </c>
      <c r="AS108" s="626">
        <v>0.282088683334277</v>
      </c>
      <c r="AT108" s="626">
        <v>0.31903564297075299</v>
      </c>
      <c r="AU108" s="626">
        <v>2.3104205060545118</v>
      </c>
      <c r="AV108" s="626">
        <v>1.1317334180759058</v>
      </c>
      <c r="AW108" s="626">
        <v>2.1017370298138514</v>
      </c>
      <c r="AX108" s="626">
        <v>0.41096982817262068</v>
      </c>
      <c r="AY108" s="626">
        <v>1.5318630003955762</v>
      </c>
      <c r="AZ108" s="626">
        <v>4.7763663193543966</v>
      </c>
      <c r="BA108" s="626">
        <v>0.39178968165431771</v>
      </c>
      <c r="BB108" s="626">
        <v>0.35572149347262788</v>
      </c>
      <c r="BC108" s="626">
        <v>0.58217768215287324</v>
      </c>
      <c r="BD108" s="626">
        <v>0.62112890381200148</v>
      </c>
      <c r="BE108" s="626">
        <v>0.81299058432828386</v>
      </c>
      <c r="BF108" s="626">
        <v>1.949353023060785</v>
      </c>
      <c r="BG108" s="626">
        <v>0</v>
      </c>
      <c r="BH108" s="626">
        <v>7.55550364723694E-2</v>
      </c>
      <c r="BI108" s="626">
        <v>32.707484523317341</v>
      </c>
      <c r="BJ108" s="626">
        <v>1.7224476548865024</v>
      </c>
      <c r="BK108" s="626">
        <v>1.5509307011445934</v>
      </c>
      <c r="BL108" s="626">
        <v>2.0886648024676155</v>
      </c>
      <c r="BM108" s="626">
        <v>0</v>
      </c>
      <c r="BN108" s="626">
        <v>1.4599732619958556</v>
      </c>
      <c r="BO108" s="626">
        <v>1.0482532344247184</v>
      </c>
      <c r="BP108" s="626">
        <v>3.6772242174082246</v>
      </c>
      <c r="BQ108" s="626">
        <v>1.838406214168345</v>
      </c>
      <c r="BR108" s="626">
        <v>2.3071093416925179</v>
      </c>
      <c r="BS108" s="626">
        <v>0</v>
      </c>
      <c r="BT108" s="626">
        <v>1.3963953533248428</v>
      </c>
      <c r="BU108" s="626">
        <v>1.2535384846648265</v>
      </c>
      <c r="BV108" s="626">
        <v>33.226318943209527</v>
      </c>
      <c r="BW108" s="626">
        <v>14.051682197925711</v>
      </c>
      <c r="BX108" s="626">
        <v>2.7033357779244529</v>
      </c>
      <c r="BY108" s="626">
        <v>1.633075324667943</v>
      </c>
      <c r="BZ108" s="626">
        <v>0</v>
      </c>
      <c r="CA108" s="626">
        <v>132.67455976684806</v>
      </c>
      <c r="CB108" s="626">
        <v>5.7990788762784016</v>
      </c>
      <c r="CC108" s="626">
        <v>0.64449083870019797</v>
      </c>
      <c r="CD108" s="626">
        <v>1.6115074700472395E-2</v>
      </c>
      <c r="CE108" s="626">
        <v>0</v>
      </c>
      <c r="CF108" s="626">
        <v>3.5486180993575533E-2</v>
      </c>
      <c r="CG108" s="626">
        <v>0.17391936866225896</v>
      </c>
      <c r="CH108" s="626">
        <v>7.5810847002299031</v>
      </c>
      <c r="CI108" s="626">
        <v>1.0240536249929986</v>
      </c>
      <c r="CJ108" s="626">
        <v>28.087127487833474</v>
      </c>
      <c r="CK108" s="626">
        <v>0</v>
      </c>
      <c r="CL108" s="626">
        <v>0.99614747410216531</v>
      </c>
      <c r="CM108" s="626">
        <v>4.5609782233761775</v>
      </c>
      <c r="CN108" s="626">
        <v>0.60089194560145087</v>
      </c>
      <c r="CO108" s="626">
        <v>21.23328985031986</v>
      </c>
      <c r="CP108" s="626">
        <v>24.177313356436152</v>
      </c>
      <c r="CQ108" s="626">
        <v>2.1589330503573727</v>
      </c>
      <c r="CR108" s="626">
        <v>3598.0659492082705</v>
      </c>
      <c r="CS108" s="626">
        <v>77.203998642630509</v>
      </c>
      <c r="CT108" s="626">
        <v>1744.3862659615372</v>
      </c>
      <c r="CU108" s="626">
        <v>705.78696143801994</v>
      </c>
      <c r="CV108" s="626">
        <v>1.4578720428854448</v>
      </c>
      <c r="CW108" s="626">
        <v>1.9456564026388277</v>
      </c>
      <c r="CX108" s="626">
        <v>10.734025239793134</v>
      </c>
      <c r="CY108" s="626">
        <v>1.1604990269846387</v>
      </c>
      <c r="CZ108" s="626">
        <v>12.175288993350822</v>
      </c>
      <c r="DA108" s="626">
        <v>377.49451981124383</v>
      </c>
      <c r="DB108" s="626">
        <v>486.83227698139535</v>
      </c>
      <c r="DC108" s="626">
        <v>803.70795516277053</v>
      </c>
      <c r="DD108" s="626">
        <v>11.471115660245983</v>
      </c>
      <c r="DE108" s="626">
        <v>21.425177420087888</v>
      </c>
      <c r="DF108" s="626">
        <v>0</v>
      </c>
      <c r="DG108" s="642">
        <v>31.960945329210762</v>
      </c>
      <c r="DH108" s="662">
        <v>8253.1765144936926</v>
      </c>
      <c r="DI108" s="648">
        <v>1837.0853334634905</v>
      </c>
      <c r="DJ108" s="626">
        <v>26079.45590584779</v>
      </c>
      <c r="DK108" s="626">
        <v>0</v>
      </c>
      <c r="DL108" s="626">
        <v>0</v>
      </c>
      <c r="DM108" s="626">
        <v>0</v>
      </c>
      <c r="DN108" s="626">
        <v>0</v>
      </c>
      <c r="DO108" s="626">
        <v>0</v>
      </c>
      <c r="DP108" s="642">
        <v>0</v>
      </c>
      <c r="DQ108" s="664">
        <v>27916.541239311282</v>
      </c>
      <c r="DR108" s="662">
        <v>36169.717753804973</v>
      </c>
      <c r="DS108" s="648">
        <v>8.4092086154292982</v>
      </c>
      <c r="DT108" s="626">
        <v>4592.0098257123136</v>
      </c>
      <c r="DU108" s="642">
        <v>4600.4190343277432</v>
      </c>
      <c r="DV108" s="669">
        <v>-18.780958239337416</v>
      </c>
      <c r="DW108" s="626">
        <v>-251.3330154683936</v>
      </c>
      <c r="DX108" s="627">
        <v>-270.11397370773102</v>
      </c>
      <c r="DY108" s="653">
        <v>40500.022814424985</v>
      </c>
      <c r="DZ108" s="352"/>
    </row>
    <row r="109" spans="1:130" s="357" customFormat="1" ht="9.9499999999999993" customHeight="1">
      <c r="A109" s="356"/>
      <c r="B109" s="624" t="s">
        <v>337</v>
      </c>
      <c r="C109" s="625" t="s">
        <v>336</v>
      </c>
      <c r="D109" s="626">
        <v>0</v>
      </c>
      <c r="E109" s="626">
        <v>0</v>
      </c>
      <c r="F109" s="626">
        <v>0</v>
      </c>
      <c r="G109" s="626">
        <v>0</v>
      </c>
      <c r="H109" s="626">
        <v>0</v>
      </c>
      <c r="I109" s="626">
        <v>0</v>
      </c>
      <c r="J109" s="626">
        <v>0</v>
      </c>
      <c r="K109" s="626">
        <v>0</v>
      </c>
      <c r="L109" s="626">
        <v>0</v>
      </c>
      <c r="M109" s="626">
        <v>0</v>
      </c>
      <c r="N109" s="626">
        <v>0</v>
      </c>
      <c r="O109" s="626">
        <v>0</v>
      </c>
      <c r="P109" s="626">
        <v>0</v>
      </c>
      <c r="Q109" s="626">
        <v>0</v>
      </c>
      <c r="R109" s="626">
        <v>0</v>
      </c>
      <c r="S109" s="626">
        <v>0</v>
      </c>
      <c r="T109" s="626">
        <v>0</v>
      </c>
      <c r="U109" s="626">
        <v>0</v>
      </c>
      <c r="V109" s="626">
        <v>0</v>
      </c>
      <c r="W109" s="626">
        <v>0</v>
      </c>
      <c r="X109" s="626">
        <v>0</v>
      </c>
      <c r="Y109" s="626">
        <v>0</v>
      </c>
      <c r="Z109" s="626">
        <v>0</v>
      </c>
      <c r="AA109" s="626">
        <v>0</v>
      </c>
      <c r="AB109" s="626">
        <v>0</v>
      </c>
      <c r="AC109" s="626">
        <v>0</v>
      </c>
      <c r="AD109" s="626">
        <v>0</v>
      </c>
      <c r="AE109" s="626">
        <v>0</v>
      </c>
      <c r="AF109" s="626">
        <v>0</v>
      </c>
      <c r="AG109" s="626">
        <v>0</v>
      </c>
      <c r="AH109" s="626">
        <v>0</v>
      </c>
      <c r="AI109" s="626">
        <v>0</v>
      </c>
      <c r="AJ109" s="626">
        <v>0</v>
      </c>
      <c r="AK109" s="626">
        <v>0</v>
      </c>
      <c r="AL109" s="626">
        <v>0</v>
      </c>
      <c r="AM109" s="626">
        <v>0</v>
      </c>
      <c r="AN109" s="626">
        <v>0</v>
      </c>
      <c r="AO109" s="626">
        <v>0</v>
      </c>
      <c r="AP109" s="626">
        <v>0</v>
      </c>
      <c r="AQ109" s="626">
        <v>0</v>
      </c>
      <c r="AR109" s="626">
        <v>0</v>
      </c>
      <c r="AS109" s="626">
        <v>0</v>
      </c>
      <c r="AT109" s="626">
        <v>0</v>
      </c>
      <c r="AU109" s="626">
        <v>0</v>
      </c>
      <c r="AV109" s="626">
        <v>0</v>
      </c>
      <c r="AW109" s="626">
        <v>0</v>
      </c>
      <c r="AX109" s="626">
        <v>0</v>
      </c>
      <c r="AY109" s="626">
        <v>0</v>
      </c>
      <c r="AZ109" s="626">
        <v>0</v>
      </c>
      <c r="BA109" s="626">
        <v>0</v>
      </c>
      <c r="BB109" s="626">
        <v>0</v>
      </c>
      <c r="BC109" s="626">
        <v>0</v>
      </c>
      <c r="BD109" s="626">
        <v>0</v>
      </c>
      <c r="BE109" s="626">
        <v>0</v>
      </c>
      <c r="BF109" s="626">
        <v>0</v>
      </c>
      <c r="BG109" s="626">
        <v>0</v>
      </c>
      <c r="BH109" s="626">
        <v>0</v>
      </c>
      <c r="BI109" s="626">
        <v>0</v>
      </c>
      <c r="BJ109" s="626">
        <v>0</v>
      </c>
      <c r="BK109" s="626">
        <v>0</v>
      </c>
      <c r="BL109" s="626">
        <v>22.975312827143775</v>
      </c>
      <c r="BM109" s="626">
        <v>0</v>
      </c>
      <c r="BN109" s="626">
        <v>0</v>
      </c>
      <c r="BO109" s="626">
        <v>0</v>
      </c>
      <c r="BP109" s="626">
        <v>0</v>
      </c>
      <c r="BQ109" s="626">
        <v>0</v>
      </c>
      <c r="BR109" s="626">
        <v>0</v>
      </c>
      <c r="BS109" s="626">
        <v>0</v>
      </c>
      <c r="BT109" s="626">
        <v>0</v>
      </c>
      <c r="BU109" s="626">
        <v>0</v>
      </c>
      <c r="BV109" s="626">
        <v>10.734656889344615</v>
      </c>
      <c r="BW109" s="626">
        <v>0</v>
      </c>
      <c r="BX109" s="626">
        <v>0</v>
      </c>
      <c r="BY109" s="626">
        <v>0</v>
      </c>
      <c r="BZ109" s="626">
        <v>0</v>
      </c>
      <c r="CA109" s="626">
        <v>0</v>
      </c>
      <c r="CB109" s="626">
        <v>0</v>
      </c>
      <c r="CC109" s="626">
        <v>0</v>
      </c>
      <c r="CD109" s="626">
        <v>0</v>
      </c>
      <c r="CE109" s="626">
        <v>0</v>
      </c>
      <c r="CF109" s="626">
        <v>0</v>
      </c>
      <c r="CG109" s="626">
        <v>0</v>
      </c>
      <c r="CH109" s="626">
        <v>0</v>
      </c>
      <c r="CI109" s="626">
        <v>0</v>
      </c>
      <c r="CJ109" s="626">
        <v>8.2169787863342609</v>
      </c>
      <c r="CK109" s="626">
        <v>0</v>
      </c>
      <c r="CL109" s="626">
        <v>0</v>
      </c>
      <c r="CM109" s="626">
        <v>2.2804891116880888</v>
      </c>
      <c r="CN109" s="626">
        <v>83.32368312340121</v>
      </c>
      <c r="CO109" s="626">
        <v>0</v>
      </c>
      <c r="CP109" s="626">
        <v>20.595489155482646</v>
      </c>
      <c r="CQ109" s="626">
        <v>0.25701583932825861</v>
      </c>
      <c r="CR109" s="626">
        <v>0</v>
      </c>
      <c r="CS109" s="626">
        <v>0</v>
      </c>
      <c r="CT109" s="626">
        <v>0</v>
      </c>
      <c r="CU109" s="626">
        <v>0</v>
      </c>
      <c r="CV109" s="626">
        <v>0</v>
      </c>
      <c r="CW109" s="626">
        <v>0</v>
      </c>
      <c r="CX109" s="626">
        <v>35.707063552781236</v>
      </c>
      <c r="CY109" s="626">
        <v>0</v>
      </c>
      <c r="CZ109" s="626">
        <v>0</v>
      </c>
      <c r="DA109" s="626">
        <v>90.214015854607808</v>
      </c>
      <c r="DB109" s="626">
        <v>39.001002161527708</v>
      </c>
      <c r="DC109" s="626">
        <v>0</v>
      </c>
      <c r="DD109" s="626">
        <v>968.83914559979189</v>
      </c>
      <c r="DE109" s="626">
        <v>89.887238601518149</v>
      </c>
      <c r="DF109" s="626">
        <v>0</v>
      </c>
      <c r="DG109" s="642">
        <v>18.406827152948605</v>
      </c>
      <c r="DH109" s="662">
        <v>1390.4389186558983</v>
      </c>
      <c r="DI109" s="648">
        <v>1279.2119653966229</v>
      </c>
      <c r="DJ109" s="626">
        <v>50864.986298265256</v>
      </c>
      <c r="DK109" s="626">
        <v>0</v>
      </c>
      <c r="DL109" s="626">
        <v>0</v>
      </c>
      <c r="DM109" s="626">
        <v>0</v>
      </c>
      <c r="DN109" s="626">
        <v>0</v>
      </c>
      <c r="DO109" s="626">
        <v>0</v>
      </c>
      <c r="DP109" s="642">
        <v>0</v>
      </c>
      <c r="DQ109" s="664">
        <v>52144.198263661878</v>
      </c>
      <c r="DR109" s="662">
        <v>53534.637182317776</v>
      </c>
      <c r="DS109" s="648">
        <v>36.484909274821625</v>
      </c>
      <c r="DT109" s="626">
        <v>8247.7588690935954</v>
      </c>
      <c r="DU109" s="642">
        <v>8284.2437783684163</v>
      </c>
      <c r="DV109" s="669">
        <v>-805.57544335161049</v>
      </c>
      <c r="DW109" s="626">
        <v>-7398.4355143954926</v>
      </c>
      <c r="DX109" s="627">
        <v>-8204.010957747103</v>
      </c>
      <c r="DY109" s="653">
        <v>53614.870002939089</v>
      </c>
      <c r="DZ109" s="352"/>
    </row>
    <row r="110" spans="1:130" s="357" customFormat="1" ht="9.9499999999999993" customHeight="1">
      <c r="A110" s="356"/>
      <c r="B110" s="624" t="s">
        <v>323</v>
      </c>
      <c r="C110" s="625" t="s">
        <v>322</v>
      </c>
      <c r="D110" s="626">
        <v>0.28845804040888801</v>
      </c>
      <c r="E110" s="626">
        <v>0</v>
      </c>
      <c r="F110" s="626">
        <v>8.992950431391758E-2</v>
      </c>
      <c r="G110" s="626">
        <v>0.3272210079911827</v>
      </c>
      <c r="H110" s="626">
        <v>4.4374373881120581</v>
      </c>
      <c r="I110" s="626">
        <v>0</v>
      </c>
      <c r="J110" s="626">
        <v>0.30597564590194781</v>
      </c>
      <c r="K110" s="626">
        <v>7.18088615699281</v>
      </c>
      <c r="L110" s="626">
        <v>0.15885288271770459</v>
      </c>
      <c r="M110" s="626">
        <v>7.0777782203941444E-2</v>
      </c>
      <c r="N110" s="626">
        <v>0</v>
      </c>
      <c r="O110" s="626">
        <v>1.440211694577054</v>
      </c>
      <c r="P110" s="626">
        <v>1.2155729998492075</v>
      </c>
      <c r="Q110" s="626">
        <v>0.56013478817822981</v>
      </c>
      <c r="R110" s="626">
        <v>1.1988572722025204</v>
      </c>
      <c r="S110" s="626">
        <v>1.9837632250692037E-2</v>
      </c>
      <c r="T110" s="626">
        <v>0.50512448120744535</v>
      </c>
      <c r="U110" s="626">
        <v>2.4012199827975276</v>
      </c>
      <c r="V110" s="626">
        <v>0</v>
      </c>
      <c r="W110" s="626">
        <v>8.9011321430597701E-2</v>
      </c>
      <c r="X110" s="626">
        <v>0</v>
      </c>
      <c r="Y110" s="626">
        <v>0</v>
      </c>
      <c r="Z110" s="626">
        <v>0</v>
      </c>
      <c r="AA110" s="626">
        <v>1.8797585478324784E-3</v>
      </c>
      <c r="AB110" s="626">
        <v>0.49884395916906649</v>
      </c>
      <c r="AC110" s="626">
        <v>7.4949943306851508E-2</v>
      </c>
      <c r="AD110" s="626">
        <v>0</v>
      </c>
      <c r="AE110" s="626">
        <v>0.1839233932081494</v>
      </c>
      <c r="AF110" s="626">
        <v>5.1815162919914348</v>
      </c>
      <c r="AG110" s="626">
        <v>1.2337029905914765</v>
      </c>
      <c r="AH110" s="626">
        <v>0</v>
      </c>
      <c r="AI110" s="626">
        <v>4.1814641712078049E-2</v>
      </c>
      <c r="AJ110" s="626">
        <v>0.54381625332671257</v>
      </c>
      <c r="AK110" s="626">
        <v>0</v>
      </c>
      <c r="AL110" s="626">
        <v>0.29594104049832676</v>
      </c>
      <c r="AM110" s="626">
        <v>0</v>
      </c>
      <c r="AN110" s="626">
        <v>0</v>
      </c>
      <c r="AO110" s="626">
        <v>0</v>
      </c>
      <c r="AP110" s="626">
        <v>0.36739559066199801</v>
      </c>
      <c r="AQ110" s="626">
        <v>1.5528068918899514</v>
      </c>
      <c r="AR110" s="626">
        <v>4.3529497450687051E-2</v>
      </c>
      <c r="AS110" s="626">
        <v>1.4507418000048531</v>
      </c>
      <c r="AT110" s="626">
        <v>0.47855346445612951</v>
      </c>
      <c r="AU110" s="626">
        <v>3.4656307590817681</v>
      </c>
      <c r="AV110" s="626">
        <v>2.8626198221919972</v>
      </c>
      <c r="AW110" s="626">
        <v>22.163772314400617</v>
      </c>
      <c r="AX110" s="626">
        <v>1.4794913814214343</v>
      </c>
      <c r="AY110" s="626">
        <v>1.5318630003955762</v>
      </c>
      <c r="AZ110" s="626">
        <v>4.378335792741531</v>
      </c>
      <c r="BA110" s="626">
        <v>3.6380470439329504</v>
      </c>
      <c r="BB110" s="626">
        <v>0.93610919334902076</v>
      </c>
      <c r="BC110" s="626">
        <v>0.87326652322930987</v>
      </c>
      <c r="BD110" s="626">
        <v>1.7283586888681779</v>
      </c>
      <c r="BE110" s="626">
        <v>0.74524136896759352</v>
      </c>
      <c r="BF110" s="626">
        <v>1.7056838951781867</v>
      </c>
      <c r="BG110" s="626">
        <v>0</v>
      </c>
      <c r="BH110" s="626">
        <v>0.50999649618849352</v>
      </c>
      <c r="BI110" s="626">
        <v>40.745764618030925</v>
      </c>
      <c r="BJ110" s="626">
        <v>2.7989774391905664</v>
      </c>
      <c r="BK110" s="626">
        <v>1.3293691724096512</v>
      </c>
      <c r="BL110" s="626">
        <v>2.0886648024676155</v>
      </c>
      <c r="BM110" s="626">
        <v>0.7993374116902876</v>
      </c>
      <c r="BN110" s="626">
        <v>28.990897631060562</v>
      </c>
      <c r="BO110" s="626">
        <v>7.5474232878579723</v>
      </c>
      <c r="BP110" s="626">
        <v>15.711776201653322</v>
      </c>
      <c r="BQ110" s="626">
        <v>19.201131570202708</v>
      </c>
      <c r="BR110" s="626">
        <v>1.5380728944616784</v>
      </c>
      <c r="BS110" s="626">
        <v>0</v>
      </c>
      <c r="BT110" s="626">
        <v>7.540534907954151</v>
      </c>
      <c r="BU110" s="626">
        <v>0</v>
      </c>
      <c r="BV110" s="626">
        <v>388.74793163555142</v>
      </c>
      <c r="BW110" s="626">
        <v>31.249263395387025</v>
      </c>
      <c r="BX110" s="626">
        <v>80.89212443173939</v>
      </c>
      <c r="BY110" s="626">
        <v>36.160953617647309</v>
      </c>
      <c r="BZ110" s="626">
        <v>86.635105731953743</v>
      </c>
      <c r="CA110" s="626">
        <v>7.5415012920103113</v>
      </c>
      <c r="CB110" s="626">
        <v>19.769587078221821</v>
      </c>
      <c r="CC110" s="626">
        <v>0</v>
      </c>
      <c r="CD110" s="626">
        <v>4.0287686751180982E-2</v>
      </c>
      <c r="CE110" s="626">
        <v>0</v>
      </c>
      <c r="CF110" s="626">
        <v>7.0972361987151067E-2</v>
      </c>
      <c r="CG110" s="626">
        <v>1.3043952649669424</v>
      </c>
      <c r="CH110" s="626">
        <v>36.708410127429005</v>
      </c>
      <c r="CI110" s="626">
        <v>0.64003351562062416</v>
      </c>
      <c r="CJ110" s="626">
        <v>19.123150630014276</v>
      </c>
      <c r="CK110" s="626">
        <v>0</v>
      </c>
      <c r="CL110" s="626">
        <v>42.004218491307967</v>
      </c>
      <c r="CM110" s="626">
        <v>2.2804891116880888</v>
      </c>
      <c r="CN110" s="626">
        <v>9.8145684448236974</v>
      </c>
      <c r="CO110" s="626">
        <v>72.153864583957315</v>
      </c>
      <c r="CP110" s="626">
        <v>68.651630518275496</v>
      </c>
      <c r="CQ110" s="626">
        <v>110.20839190395729</v>
      </c>
      <c r="CR110" s="626">
        <v>116.79555075319236</v>
      </c>
      <c r="CS110" s="626">
        <v>3.2789343052854658</v>
      </c>
      <c r="CT110" s="626">
        <v>28.960139350120894</v>
      </c>
      <c r="CU110" s="626">
        <v>20.698314220303988</v>
      </c>
      <c r="CV110" s="626">
        <v>56.209066542361029</v>
      </c>
      <c r="CW110" s="626">
        <v>38.183506901786991</v>
      </c>
      <c r="CX110" s="626">
        <v>35.268940073606011</v>
      </c>
      <c r="CY110" s="626">
        <v>23.403397044190211</v>
      </c>
      <c r="CZ110" s="626">
        <v>189.58664289646279</v>
      </c>
      <c r="DA110" s="626">
        <v>88.840198354283828</v>
      </c>
      <c r="DB110" s="626">
        <v>64.850503594168174</v>
      </c>
      <c r="DC110" s="626">
        <v>78.124710100876854</v>
      </c>
      <c r="DD110" s="626">
        <v>150.62891219437759</v>
      </c>
      <c r="DE110" s="626">
        <v>494.74921191904104</v>
      </c>
      <c r="DF110" s="626">
        <v>0</v>
      </c>
      <c r="DG110" s="642">
        <v>16.733479229953275</v>
      </c>
      <c r="DH110" s="662">
        <v>2626.8576776181785</v>
      </c>
      <c r="DI110" s="648">
        <v>1304.1612215642085</v>
      </c>
      <c r="DJ110" s="626">
        <v>40672.132408365978</v>
      </c>
      <c r="DK110" s="626">
        <v>0</v>
      </c>
      <c r="DL110" s="626">
        <v>0</v>
      </c>
      <c r="DM110" s="626">
        <v>0</v>
      </c>
      <c r="DN110" s="626">
        <v>0</v>
      </c>
      <c r="DO110" s="626">
        <v>0</v>
      </c>
      <c r="DP110" s="642">
        <v>0</v>
      </c>
      <c r="DQ110" s="664">
        <v>41976.293629930187</v>
      </c>
      <c r="DR110" s="662">
        <v>44603.151307548367</v>
      </c>
      <c r="DS110" s="648">
        <v>11.404847856504347</v>
      </c>
      <c r="DT110" s="626">
        <v>17225.639335613472</v>
      </c>
      <c r="DU110" s="642">
        <v>17237.044183469978</v>
      </c>
      <c r="DV110" s="669">
        <v>-2.4001304392086489</v>
      </c>
      <c r="DW110" s="626">
        <v>-7291.7776770582668</v>
      </c>
      <c r="DX110" s="627">
        <v>-7294.1778074974754</v>
      </c>
      <c r="DY110" s="653">
        <v>54546.017683520869</v>
      </c>
      <c r="DZ110" s="352"/>
    </row>
    <row r="111" spans="1:130" s="357" customFormat="1" ht="9.9499999999999993" customHeight="1">
      <c r="A111" s="356"/>
      <c r="B111" s="624" t="s">
        <v>1568</v>
      </c>
      <c r="C111" s="625" t="s">
        <v>1</v>
      </c>
      <c r="D111" s="626">
        <v>9.2306572930844162</v>
      </c>
      <c r="E111" s="626">
        <v>6.1251283055530763</v>
      </c>
      <c r="F111" s="626">
        <v>0.24480809507677562</v>
      </c>
      <c r="G111" s="626">
        <v>9.8166302397354794</v>
      </c>
      <c r="H111" s="626">
        <v>5.0100099543200649</v>
      </c>
      <c r="I111" s="626">
        <v>0</v>
      </c>
      <c r="J111" s="626">
        <v>0.91792693770584344</v>
      </c>
      <c r="K111" s="626">
        <v>63.203667414854081</v>
      </c>
      <c r="L111" s="626">
        <v>0.63928599142490861</v>
      </c>
      <c r="M111" s="626">
        <v>2.3592594067980477E-2</v>
      </c>
      <c r="N111" s="626">
        <v>0</v>
      </c>
      <c r="O111" s="626">
        <v>19.442857876790228</v>
      </c>
      <c r="P111" s="626">
        <v>16.61283099793917</v>
      </c>
      <c r="Q111" s="626">
        <v>15.907827984261727</v>
      </c>
      <c r="R111" s="626">
        <v>17.297797784636369</v>
      </c>
      <c r="S111" s="626">
        <v>0.31113760056348566</v>
      </c>
      <c r="T111" s="626">
        <v>6.9919862398714807</v>
      </c>
      <c r="U111" s="626">
        <v>25.212809819374037</v>
      </c>
      <c r="V111" s="626">
        <v>0</v>
      </c>
      <c r="W111" s="626">
        <v>1.201652839313069</v>
      </c>
      <c r="X111" s="626">
        <v>0</v>
      </c>
      <c r="Y111" s="626">
        <v>0</v>
      </c>
      <c r="Z111" s="626">
        <v>0</v>
      </c>
      <c r="AA111" s="626">
        <v>1.1278551286994868E-2</v>
      </c>
      <c r="AB111" s="626">
        <v>2.649033438346077</v>
      </c>
      <c r="AC111" s="626">
        <v>0.73032619175746005</v>
      </c>
      <c r="AD111" s="626">
        <v>0</v>
      </c>
      <c r="AE111" s="626">
        <v>0.36784678641629881</v>
      </c>
      <c r="AF111" s="626">
        <v>13.879061496405626</v>
      </c>
      <c r="AG111" s="626">
        <v>7.0226170233668661</v>
      </c>
      <c r="AH111" s="626">
        <v>2.6682591455622857</v>
      </c>
      <c r="AI111" s="626">
        <v>0.98961318718584734</v>
      </c>
      <c r="AJ111" s="626">
        <v>6.7977031665839069</v>
      </c>
      <c r="AK111" s="626">
        <v>0.19223659188905112</v>
      </c>
      <c r="AL111" s="626">
        <v>7.2505554922090054</v>
      </c>
      <c r="AM111" s="626">
        <v>0</v>
      </c>
      <c r="AN111" s="626">
        <v>0</v>
      </c>
      <c r="AO111" s="626">
        <v>0</v>
      </c>
      <c r="AP111" s="626">
        <v>2.3880713393029871</v>
      </c>
      <c r="AQ111" s="626">
        <v>14.492864324306211</v>
      </c>
      <c r="AR111" s="626">
        <v>0.148000291332336</v>
      </c>
      <c r="AS111" s="626">
        <v>7.7775879833593509</v>
      </c>
      <c r="AT111" s="626">
        <v>3.19035642970753</v>
      </c>
      <c r="AU111" s="626">
        <v>26.37730077745568</v>
      </c>
      <c r="AV111" s="626">
        <v>40.542685388719214</v>
      </c>
      <c r="AW111" s="626">
        <v>172.91563745286692</v>
      </c>
      <c r="AX111" s="626">
        <v>24.986965552895334</v>
      </c>
      <c r="AY111" s="626">
        <v>14.297388003692046</v>
      </c>
      <c r="AZ111" s="626">
        <v>44.181388454028166</v>
      </c>
      <c r="BA111" s="626">
        <v>34.813311712712235</v>
      </c>
      <c r="BB111" s="626">
        <v>5.9536544696997726</v>
      </c>
      <c r="BC111" s="626">
        <v>7.5683098679873515</v>
      </c>
      <c r="BD111" s="626">
        <v>14.988110505028731</v>
      </c>
      <c r="BE111" s="626">
        <v>7.5201629050366252</v>
      </c>
      <c r="BF111" s="626">
        <v>17.544177207547065</v>
      </c>
      <c r="BG111" s="626">
        <v>0</v>
      </c>
      <c r="BH111" s="626">
        <v>0.92554919678652503</v>
      </c>
      <c r="BI111" s="626">
        <v>249.4638650083526</v>
      </c>
      <c r="BJ111" s="626">
        <v>16.363252721421773</v>
      </c>
      <c r="BK111" s="626">
        <v>21.380687522921892</v>
      </c>
      <c r="BL111" s="626">
        <v>60.892612318094336</v>
      </c>
      <c r="BM111" s="626">
        <v>2.3980122350708628</v>
      </c>
      <c r="BN111" s="626">
        <v>108.66372421426297</v>
      </c>
      <c r="BO111" s="626">
        <v>1.6772051750795496</v>
      </c>
      <c r="BP111" s="626">
        <v>121.01410606379794</v>
      </c>
      <c r="BQ111" s="626">
        <v>24.307815498448115</v>
      </c>
      <c r="BR111" s="626">
        <v>1.4282105448572731</v>
      </c>
      <c r="BS111" s="626">
        <v>0</v>
      </c>
      <c r="BT111" s="626">
        <v>29.045023349156732</v>
      </c>
      <c r="BU111" s="626">
        <v>79.28630915505029</v>
      </c>
      <c r="BV111" s="626">
        <v>1139.9183268208806</v>
      </c>
      <c r="BW111" s="626">
        <v>824.01581127835982</v>
      </c>
      <c r="BX111" s="626">
        <v>86.090847081594106</v>
      </c>
      <c r="BY111" s="626">
        <v>35.694360667742181</v>
      </c>
      <c r="BZ111" s="626">
        <v>0</v>
      </c>
      <c r="CA111" s="626">
        <v>71.923577136765005</v>
      </c>
      <c r="CB111" s="626">
        <v>109.65530966053703</v>
      </c>
      <c r="CC111" s="626">
        <v>58.219005762584551</v>
      </c>
      <c r="CD111" s="626">
        <v>0.40287686751180984</v>
      </c>
      <c r="CE111" s="626">
        <v>0</v>
      </c>
      <c r="CF111" s="626">
        <v>3.5131319183639782</v>
      </c>
      <c r="CG111" s="626">
        <v>11.913476753364741</v>
      </c>
      <c r="CH111" s="626">
        <v>349.52790512638921</v>
      </c>
      <c r="CI111" s="626">
        <v>12.800670312412482</v>
      </c>
      <c r="CJ111" s="626">
        <v>170.76375914145561</v>
      </c>
      <c r="CK111" s="626">
        <v>0</v>
      </c>
      <c r="CL111" s="626">
        <v>17.100531638753839</v>
      </c>
      <c r="CM111" s="626">
        <v>19.384157449348756</v>
      </c>
      <c r="CN111" s="626">
        <v>6.0089194560145094</v>
      </c>
      <c r="CO111" s="626">
        <v>537.32019593448319</v>
      </c>
      <c r="CP111" s="626">
        <v>330.12479718788126</v>
      </c>
      <c r="CQ111" s="626">
        <v>286.16143550808317</v>
      </c>
      <c r="CR111" s="626">
        <v>449.86828971016052</v>
      </c>
      <c r="CS111" s="626">
        <v>37.558702042360792</v>
      </c>
      <c r="CT111" s="626">
        <v>677.17432225069911</v>
      </c>
      <c r="CU111" s="626">
        <v>410.38879799763214</v>
      </c>
      <c r="CV111" s="626">
        <v>112.0941615196364</v>
      </c>
      <c r="CW111" s="626">
        <v>35.751436398488458</v>
      </c>
      <c r="CX111" s="626">
        <v>14.458074812782586</v>
      </c>
      <c r="CY111" s="626">
        <v>78.913933834955429</v>
      </c>
      <c r="CZ111" s="626">
        <v>355.56813366295972</v>
      </c>
      <c r="DA111" s="626">
        <v>76.933780018142713</v>
      </c>
      <c r="DB111" s="626">
        <v>147.160758155997</v>
      </c>
      <c r="DC111" s="626">
        <v>155.27286132549273</v>
      </c>
      <c r="DD111" s="626">
        <v>122.98540396394876</v>
      </c>
      <c r="DE111" s="626">
        <v>141.84945050540946</v>
      </c>
      <c r="DF111" s="626">
        <v>0</v>
      </c>
      <c r="DG111" s="642">
        <v>-3256.1409265185994</v>
      </c>
      <c r="DH111" s="662">
        <v>5027.6577600911514</v>
      </c>
      <c r="DI111" s="648">
        <v>0</v>
      </c>
      <c r="DJ111" s="626">
        <v>0</v>
      </c>
      <c r="DK111" s="626">
        <v>0</v>
      </c>
      <c r="DL111" s="626">
        <v>0</v>
      </c>
      <c r="DM111" s="626">
        <v>0</v>
      </c>
      <c r="DN111" s="626">
        <v>0</v>
      </c>
      <c r="DO111" s="626">
        <v>0</v>
      </c>
      <c r="DP111" s="642">
        <v>0</v>
      </c>
      <c r="DQ111" s="664">
        <v>0</v>
      </c>
      <c r="DR111" s="662">
        <v>5027.6577600911514</v>
      </c>
      <c r="DS111" s="648">
        <v>0</v>
      </c>
      <c r="DT111" s="626">
        <v>0</v>
      </c>
      <c r="DU111" s="642">
        <v>0</v>
      </c>
      <c r="DV111" s="669">
        <v>0</v>
      </c>
      <c r="DW111" s="626">
        <v>0</v>
      </c>
      <c r="DX111" s="627">
        <v>0</v>
      </c>
      <c r="DY111" s="653">
        <v>5027.6577600911514</v>
      </c>
      <c r="DZ111" s="352"/>
    </row>
    <row r="112" spans="1:130" s="357" customFormat="1" ht="9.9499999999999993" customHeight="1">
      <c r="A112" s="356"/>
      <c r="B112" s="633" t="s">
        <v>1569</v>
      </c>
      <c r="C112" s="634" t="s">
        <v>2</v>
      </c>
      <c r="D112" s="635">
        <v>228.17030996343041</v>
      </c>
      <c r="E112" s="635">
        <v>2.4831601238728682</v>
      </c>
      <c r="F112" s="635">
        <v>3.9968668583963363E-2</v>
      </c>
      <c r="G112" s="635">
        <v>15.706608383576768</v>
      </c>
      <c r="H112" s="635">
        <v>40.867366913096532</v>
      </c>
      <c r="I112" s="635">
        <v>0</v>
      </c>
      <c r="J112" s="635">
        <v>22.336222150842186</v>
      </c>
      <c r="K112" s="635">
        <v>332.75395605172469</v>
      </c>
      <c r="L112" s="635">
        <v>12.053446783775096</v>
      </c>
      <c r="M112" s="635">
        <v>17.906778897597185</v>
      </c>
      <c r="N112" s="635">
        <v>0</v>
      </c>
      <c r="O112" s="635">
        <v>42.126192066378827</v>
      </c>
      <c r="P112" s="635">
        <v>39.303526995124372</v>
      </c>
      <c r="Q112" s="635">
        <v>74.497926827704575</v>
      </c>
      <c r="R112" s="635">
        <v>24.83347206705221</v>
      </c>
      <c r="S112" s="635">
        <v>0.93341280169045693</v>
      </c>
      <c r="T112" s="635">
        <v>23.342068131586156</v>
      </c>
      <c r="U112" s="635">
        <v>49.568041073463249</v>
      </c>
      <c r="V112" s="635">
        <v>0</v>
      </c>
      <c r="W112" s="635">
        <v>2.0917660536190459</v>
      </c>
      <c r="X112" s="635">
        <v>0</v>
      </c>
      <c r="Y112" s="635">
        <v>0</v>
      </c>
      <c r="Z112" s="635">
        <v>0</v>
      </c>
      <c r="AA112" s="635">
        <v>0.12782358125260851</v>
      </c>
      <c r="AB112" s="635">
        <v>10.303707984216235</v>
      </c>
      <c r="AC112" s="635">
        <v>2.3670237909466132</v>
      </c>
      <c r="AD112" s="635">
        <v>0.12697975562072675</v>
      </c>
      <c r="AE112" s="635">
        <v>4.4141614369955864</v>
      </c>
      <c r="AF112" s="635">
        <v>154.7052721466014</v>
      </c>
      <c r="AG112" s="635">
        <v>105.05455466036648</v>
      </c>
      <c r="AH112" s="635">
        <v>12.007166155030284</v>
      </c>
      <c r="AI112" s="635">
        <v>3.609997401142738</v>
      </c>
      <c r="AJ112" s="635">
        <v>77.765724225719921</v>
      </c>
      <c r="AK112" s="635">
        <v>0.38447318377810225</v>
      </c>
      <c r="AL112" s="635">
        <v>57.412561856675396</v>
      </c>
      <c r="AM112" s="635">
        <v>0</v>
      </c>
      <c r="AN112" s="635">
        <v>0</v>
      </c>
      <c r="AO112" s="635">
        <v>0</v>
      </c>
      <c r="AP112" s="635">
        <v>109.85128160793741</v>
      </c>
      <c r="AQ112" s="635">
        <v>144.41104094576548</v>
      </c>
      <c r="AR112" s="635">
        <v>2.9425940276664444</v>
      </c>
      <c r="AS112" s="635">
        <v>123.4339481504129</v>
      </c>
      <c r="AT112" s="635">
        <v>16.962061684611701</v>
      </c>
      <c r="AU112" s="635">
        <v>290.15030855201252</v>
      </c>
      <c r="AV112" s="635">
        <v>253.17542287898056</v>
      </c>
      <c r="AW112" s="635">
        <v>774.58562898775938</v>
      </c>
      <c r="AX112" s="635">
        <v>46.93275437731328</v>
      </c>
      <c r="AY112" s="635">
        <v>14.297388003692046</v>
      </c>
      <c r="AZ112" s="635">
        <v>30.250320022577846</v>
      </c>
      <c r="BA112" s="635">
        <v>87.201189145346703</v>
      </c>
      <c r="BB112" s="635">
        <v>7.3203738919893429</v>
      </c>
      <c r="BC112" s="635">
        <v>23.578196127191369</v>
      </c>
      <c r="BD112" s="635">
        <v>69.215364368267814</v>
      </c>
      <c r="BE112" s="635">
        <v>5.1489403674124645</v>
      </c>
      <c r="BF112" s="635">
        <v>28.509287962263979</v>
      </c>
      <c r="BG112" s="635">
        <v>0</v>
      </c>
      <c r="BH112" s="635">
        <v>7.8010575157721407</v>
      </c>
      <c r="BI112" s="635">
        <v>294.64454278208757</v>
      </c>
      <c r="BJ112" s="635">
        <v>356.9772764752276</v>
      </c>
      <c r="BK112" s="635">
        <v>161.2967929190377</v>
      </c>
      <c r="BL112" s="635">
        <v>58.803947515626724</v>
      </c>
      <c r="BM112" s="635">
        <v>17.318977253289564</v>
      </c>
      <c r="BN112" s="635">
        <v>2688.2279105520834</v>
      </c>
      <c r="BO112" s="635">
        <v>1195.4279885379487</v>
      </c>
      <c r="BP112" s="635">
        <v>246.20687601101429</v>
      </c>
      <c r="BQ112" s="635">
        <v>481.25389339784675</v>
      </c>
      <c r="BR112" s="635">
        <v>139.74490869680395</v>
      </c>
      <c r="BS112" s="635">
        <v>0</v>
      </c>
      <c r="BT112" s="635">
        <v>282.35114044228317</v>
      </c>
      <c r="BU112" s="635">
        <v>514.73424026549446</v>
      </c>
      <c r="BV112" s="635">
        <v>3785.5000759067407</v>
      </c>
      <c r="BW112" s="635">
        <v>1077.5752706409298</v>
      </c>
      <c r="BX112" s="635">
        <v>558.34281259439661</v>
      </c>
      <c r="BY112" s="635">
        <v>64.856420036812594</v>
      </c>
      <c r="BZ112" s="635">
        <v>22.576521197098117</v>
      </c>
      <c r="CA112" s="635">
        <v>311.85504416775973</v>
      </c>
      <c r="CB112" s="635">
        <v>885.67750110433758</v>
      </c>
      <c r="CC112" s="635">
        <v>0</v>
      </c>
      <c r="CD112" s="635">
        <v>4.3430126317773103</v>
      </c>
      <c r="CE112" s="635">
        <v>0</v>
      </c>
      <c r="CF112" s="635">
        <v>0.60326507689078412</v>
      </c>
      <c r="CG112" s="635">
        <v>18.870251499855097</v>
      </c>
      <c r="CH112" s="635">
        <v>1237.3128239691016</v>
      </c>
      <c r="CI112" s="635">
        <v>4.0962144999719943</v>
      </c>
      <c r="CJ112" s="635">
        <v>186.74951787123319</v>
      </c>
      <c r="CK112" s="635">
        <v>0</v>
      </c>
      <c r="CL112" s="635">
        <v>21.74921985123061</v>
      </c>
      <c r="CM112" s="635">
        <v>14.823179225972579</v>
      </c>
      <c r="CN112" s="635">
        <v>4.4065409344106401</v>
      </c>
      <c r="CO112" s="635">
        <v>180.28635919206772</v>
      </c>
      <c r="CP112" s="635">
        <v>2215.0597829396625</v>
      </c>
      <c r="CQ112" s="635">
        <v>367.63545657514106</v>
      </c>
      <c r="CR112" s="635">
        <v>652.35303850338346</v>
      </c>
      <c r="CS112" s="635">
        <v>224.15987250678822</v>
      </c>
      <c r="CT112" s="635">
        <v>1919.9956215952488</v>
      </c>
      <c r="CU112" s="635">
        <v>286.19891267580823</v>
      </c>
      <c r="CV112" s="635">
        <v>102.53700034960961</v>
      </c>
      <c r="CW112" s="635">
        <v>252.44891824238786</v>
      </c>
      <c r="CX112" s="635">
        <v>2.6287408750513794</v>
      </c>
      <c r="CY112" s="635">
        <v>117.21040172544851</v>
      </c>
      <c r="CZ112" s="635">
        <v>596.09221010303304</v>
      </c>
      <c r="DA112" s="635">
        <v>62.432373070278501</v>
      </c>
      <c r="DB112" s="635">
        <v>273.46051515582803</v>
      </c>
      <c r="DC112" s="635">
        <v>283.20207411567861</v>
      </c>
      <c r="DD112" s="635">
        <v>58.859986912409731</v>
      </c>
      <c r="DE112" s="635">
        <v>349.20576530671985</v>
      </c>
      <c r="DF112" s="635">
        <v>2.9344745153856673</v>
      </c>
      <c r="DG112" s="643">
        <v>0</v>
      </c>
      <c r="DH112" s="663">
        <v>25976.088499165635</v>
      </c>
      <c r="DI112" s="649">
        <v>167.66946188413183</v>
      </c>
      <c r="DJ112" s="635">
        <v>61.646401091214329</v>
      </c>
      <c r="DK112" s="635">
        <v>0</v>
      </c>
      <c r="DL112" s="635">
        <v>0</v>
      </c>
      <c r="DM112" s="635">
        <v>0</v>
      </c>
      <c r="DN112" s="635">
        <v>0</v>
      </c>
      <c r="DO112" s="635">
        <v>0</v>
      </c>
      <c r="DP112" s="643">
        <v>0</v>
      </c>
      <c r="DQ112" s="665">
        <v>229.31586297534616</v>
      </c>
      <c r="DR112" s="663">
        <v>26205.40436214098</v>
      </c>
      <c r="DS112" s="649">
        <v>24.932884052630381</v>
      </c>
      <c r="DT112" s="635">
        <v>21855.095217865077</v>
      </c>
      <c r="DU112" s="643">
        <v>21880.028101917705</v>
      </c>
      <c r="DV112" s="670">
        <v>-3722.4897586108955</v>
      </c>
      <c r="DW112" s="628">
        <v>-7319.008928508415</v>
      </c>
      <c r="DX112" s="629">
        <v>-11041.49868711931</v>
      </c>
      <c r="DY112" s="654">
        <v>37043.933776939375</v>
      </c>
      <c r="DZ112" s="352"/>
    </row>
    <row r="113" spans="1:130" s="357" customFormat="1" ht="9.9499999999999993" customHeight="1">
      <c r="A113" s="363"/>
      <c r="B113" s="636" t="s">
        <v>1658</v>
      </c>
      <c r="C113" s="637" t="s">
        <v>3</v>
      </c>
      <c r="D113" s="638">
        <v>20062.545168478562</v>
      </c>
      <c r="E113" s="638">
        <v>6248.6241357136887</v>
      </c>
      <c r="F113" s="638">
        <v>33.638630696978161</v>
      </c>
      <c r="G113" s="638">
        <v>1755.8679288806863</v>
      </c>
      <c r="H113" s="638">
        <v>2141.0635397640681</v>
      </c>
      <c r="I113" s="638">
        <v>0</v>
      </c>
      <c r="J113" s="638">
        <v>974.53243219770332</v>
      </c>
      <c r="K113" s="638">
        <v>51774.663961250881</v>
      </c>
      <c r="L113" s="638">
        <v>1603.0038118071275</v>
      </c>
      <c r="M113" s="638">
        <v>775.96041889587786</v>
      </c>
      <c r="N113" s="638">
        <v>0</v>
      </c>
      <c r="O113" s="638">
        <v>12692.585664307582</v>
      </c>
      <c r="P113" s="638">
        <v>8084.3708309971307</v>
      </c>
      <c r="Q113" s="638">
        <v>8321.3624131757861</v>
      </c>
      <c r="R113" s="638">
        <v>8400.2216409984594</v>
      </c>
      <c r="S113" s="638">
        <v>364.95396460188931</v>
      </c>
      <c r="T113" s="638">
        <v>5936.1697321518777</v>
      </c>
      <c r="U113" s="638">
        <v>11787.931926979172</v>
      </c>
      <c r="V113" s="638">
        <v>0</v>
      </c>
      <c r="W113" s="638">
        <v>778.89356817844498</v>
      </c>
      <c r="X113" s="638">
        <v>0</v>
      </c>
      <c r="Y113" s="638">
        <v>0</v>
      </c>
      <c r="Z113" s="638">
        <v>0</v>
      </c>
      <c r="AA113" s="638">
        <v>13.938409632177825</v>
      </c>
      <c r="AB113" s="638">
        <v>2284.6365269309895</v>
      </c>
      <c r="AC113" s="638">
        <v>726.43750981519042</v>
      </c>
      <c r="AD113" s="638">
        <v>382.59000368524948</v>
      </c>
      <c r="AE113" s="638">
        <v>1999.2472841725864</v>
      </c>
      <c r="AF113" s="638">
        <v>71909.083100257136</v>
      </c>
      <c r="AG113" s="638">
        <v>10604.910907124327</v>
      </c>
      <c r="AH113" s="638">
        <v>873.18780538525812</v>
      </c>
      <c r="AI113" s="638">
        <v>289.59427028394839</v>
      </c>
      <c r="AJ113" s="638">
        <v>4563.8419519811032</v>
      </c>
      <c r="AK113" s="638">
        <v>79.297594154233607</v>
      </c>
      <c r="AL113" s="638">
        <v>3244.6975680236555</v>
      </c>
      <c r="AM113" s="638">
        <v>0</v>
      </c>
      <c r="AN113" s="638">
        <v>0</v>
      </c>
      <c r="AO113" s="638">
        <v>0</v>
      </c>
      <c r="AP113" s="638">
        <v>4793.0428757764248</v>
      </c>
      <c r="AQ113" s="638">
        <v>15431.536090453688</v>
      </c>
      <c r="AR113" s="638">
        <v>627.03370487765653</v>
      </c>
      <c r="AS113" s="638">
        <v>12013.230160390187</v>
      </c>
      <c r="AT113" s="638">
        <v>4855.1375873360794</v>
      </c>
      <c r="AU113" s="638">
        <v>32761.762775852989</v>
      </c>
      <c r="AV113" s="638">
        <v>18910.333400292326</v>
      </c>
      <c r="AW113" s="638">
        <v>77050.63484798932</v>
      </c>
      <c r="AX113" s="638">
        <v>11033.06039505345</v>
      </c>
      <c r="AY113" s="638">
        <v>10322.203517665524</v>
      </c>
      <c r="AZ113" s="638">
        <v>35806.428143566853</v>
      </c>
      <c r="BA113" s="638">
        <v>22781.562529017174</v>
      </c>
      <c r="BB113" s="638">
        <v>5426.7747713152112</v>
      </c>
      <c r="BC113" s="638">
        <v>13537.66873194184</v>
      </c>
      <c r="BD113" s="638">
        <v>9484.9354228589091</v>
      </c>
      <c r="BE113" s="638">
        <v>6094.6516646323416</v>
      </c>
      <c r="BF113" s="638">
        <v>14115.265239983139</v>
      </c>
      <c r="BG113" s="638">
        <v>0</v>
      </c>
      <c r="BH113" s="638">
        <v>5040.2198167944116</v>
      </c>
      <c r="BI113" s="638">
        <v>555082.3232121577</v>
      </c>
      <c r="BJ113" s="638">
        <v>15786.663368948512</v>
      </c>
      <c r="BK113" s="638">
        <v>8577.8653657376453</v>
      </c>
      <c r="BL113" s="638">
        <v>20581.542296992608</v>
      </c>
      <c r="BM113" s="638">
        <v>6382.4427865430498</v>
      </c>
      <c r="BN113" s="638">
        <v>87136.001330916362</v>
      </c>
      <c r="BO113" s="638">
        <v>34767.624676811523</v>
      </c>
      <c r="BP113" s="638">
        <v>24466.912770191633</v>
      </c>
      <c r="BQ113" s="638">
        <v>25668.236096932691</v>
      </c>
      <c r="BR113" s="638">
        <v>29067.160733634417</v>
      </c>
      <c r="BS113" s="638">
        <v>0</v>
      </c>
      <c r="BT113" s="638">
        <v>15789.880097255991</v>
      </c>
      <c r="BU113" s="638">
        <v>8242.6423059135668</v>
      </c>
      <c r="BV113" s="638">
        <v>184586.7701924502</v>
      </c>
      <c r="BW113" s="638">
        <v>73346.215720972687</v>
      </c>
      <c r="BX113" s="638">
        <v>18988.646401953345</v>
      </c>
      <c r="BY113" s="638">
        <v>18016.553574686652</v>
      </c>
      <c r="BZ113" s="638">
        <v>27678.814987642294</v>
      </c>
      <c r="CA113" s="638">
        <v>14198.133099091416</v>
      </c>
      <c r="CB113" s="638">
        <v>16876.901096936406</v>
      </c>
      <c r="CC113" s="638">
        <v>71176.708904931627</v>
      </c>
      <c r="CD113" s="638">
        <v>215.69624609714785</v>
      </c>
      <c r="CE113" s="638">
        <v>0</v>
      </c>
      <c r="CF113" s="638">
        <v>190.06398540159051</v>
      </c>
      <c r="CG113" s="638">
        <v>2257.5603649204522</v>
      </c>
      <c r="CH113" s="638">
        <v>43318.317977113671</v>
      </c>
      <c r="CI113" s="638">
        <v>738.72668372932446</v>
      </c>
      <c r="CJ113" s="638">
        <v>29850.192336152206</v>
      </c>
      <c r="CK113" s="638">
        <v>0</v>
      </c>
      <c r="CL113" s="638">
        <v>9987.540599927328</v>
      </c>
      <c r="CM113" s="638">
        <v>7676.6964722200291</v>
      </c>
      <c r="CN113" s="638">
        <v>1293.7203588799239</v>
      </c>
      <c r="CO113" s="638">
        <v>55381.138438489841</v>
      </c>
      <c r="CP113" s="638">
        <v>35707.802430005642</v>
      </c>
      <c r="CQ113" s="638">
        <v>16961.965929139893</v>
      </c>
      <c r="CR113" s="638">
        <v>155772.39761509938</v>
      </c>
      <c r="CS113" s="638">
        <v>5811.1658437763799</v>
      </c>
      <c r="CT113" s="638">
        <v>49057.859885927122</v>
      </c>
      <c r="CU113" s="638">
        <v>16852.260796479361</v>
      </c>
      <c r="CV113" s="638">
        <v>8909.7039972031234</v>
      </c>
      <c r="CW113" s="638">
        <v>12276.605486550341</v>
      </c>
      <c r="CX113" s="638">
        <v>9465.0005823620759</v>
      </c>
      <c r="CY113" s="638">
        <v>35654.398439058037</v>
      </c>
      <c r="CZ113" s="638">
        <v>52646.446557820105</v>
      </c>
      <c r="DA113" s="638">
        <v>17834.746142816937</v>
      </c>
      <c r="DB113" s="638">
        <v>101419.1583708894</v>
      </c>
      <c r="DC113" s="638">
        <v>12337.356563242845</v>
      </c>
      <c r="DD113" s="638">
        <v>15137.171394614765</v>
      </c>
      <c r="DE113" s="638">
        <v>14586.359294158683</v>
      </c>
      <c r="DF113" s="638">
        <v>5027.6577600911505</v>
      </c>
      <c r="DG113" s="644">
        <v>20446.497733125616</v>
      </c>
      <c r="DH113" s="365">
        <v>2532025.5816823123</v>
      </c>
      <c r="DI113" s="650">
        <v>83363.979286763177</v>
      </c>
      <c r="DJ113" s="638">
        <v>1847396.2868874483</v>
      </c>
      <c r="DK113" s="638">
        <v>499844.76880787569</v>
      </c>
      <c r="DL113" s="638">
        <v>75660.038550024416</v>
      </c>
      <c r="DM113" s="638">
        <v>106838.82460355054</v>
      </c>
      <c r="DN113" s="638">
        <v>466951.88430808036</v>
      </c>
      <c r="DO113" s="638">
        <v>4359.7190955142396</v>
      </c>
      <c r="DP113" s="644">
        <v>0</v>
      </c>
      <c r="DQ113" s="660">
        <v>3084415.5015392574</v>
      </c>
      <c r="DR113" s="365">
        <v>5616441.0832215697</v>
      </c>
      <c r="DS113" s="650">
        <v>332758.63687709847</v>
      </c>
      <c r="DT113" s="638">
        <v>1984881.636130922</v>
      </c>
      <c r="DU113" s="644">
        <v>2317640.2730080201</v>
      </c>
      <c r="DV113" s="655">
        <v>-244567.02639719131</v>
      </c>
      <c r="DW113" s="638">
        <v>-2119346.7704868722</v>
      </c>
      <c r="DX113" s="639">
        <v>-2363913.7968840632</v>
      </c>
      <c r="DY113" s="364">
        <v>5570167.5593455248</v>
      </c>
      <c r="DZ113" s="352"/>
    </row>
    <row r="114" spans="1:130" s="357" customFormat="1" ht="9.9499999999999993" customHeight="1">
      <c r="A114" s="356"/>
      <c r="B114" s="630" t="s">
        <v>1659</v>
      </c>
      <c r="C114" s="631" t="s">
        <v>1539</v>
      </c>
      <c r="D114" s="632">
        <v>82.408532516176976</v>
      </c>
      <c r="E114" s="632">
        <v>9.3211871528600216</v>
      </c>
      <c r="F114" s="632">
        <v>0.91669792675683459</v>
      </c>
      <c r="G114" s="632">
        <v>36.418926700622471</v>
      </c>
      <c r="H114" s="632">
        <v>113.3002212432029</v>
      </c>
      <c r="I114" s="632">
        <v>0</v>
      </c>
      <c r="J114" s="632">
        <v>79.750192759958509</v>
      </c>
      <c r="K114" s="632">
        <v>908.25355023142163</v>
      </c>
      <c r="L114" s="632">
        <v>30.826076475427378</v>
      </c>
      <c r="M114" s="632">
        <v>3.8497403290882963</v>
      </c>
      <c r="N114" s="632">
        <v>0</v>
      </c>
      <c r="O114" s="632">
        <v>246.2454875869918</v>
      </c>
      <c r="P114" s="632">
        <v>143.92526538477847</v>
      </c>
      <c r="Q114" s="632">
        <v>146.44624426836597</v>
      </c>
      <c r="R114" s="632">
        <v>257.47939231848017</v>
      </c>
      <c r="S114" s="632">
        <v>10.859464065367124</v>
      </c>
      <c r="T114" s="632">
        <v>228.54708597927279</v>
      </c>
      <c r="U114" s="632">
        <v>556.87892669336441</v>
      </c>
      <c r="V114" s="632">
        <v>0</v>
      </c>
      <c r="W114" s="632">
        <v>26.037619916223981</v>
      </c>
      <c r="X114" s="632">
        <v>0</v>
      </c>
      <c r="Y114" s="632">
        <v>0</v>
      </c>
      <c r="Z114" s="632">
        <v>0</v>
      </c>
      <c r="AA114" s="632">
        <v>0.45627150039693043</v>
      </c>
      <c r="AB114" s="632">
        <v>97.826252761711743</v>
      </c>
      <c r="AC114" s="632">
        <v>15.583875279077926</v>
      </c>
      <c r="AD114" s="632">
        <v>1.9029363150898493</v>
      </c>
      <c r="AE114" s="632">
        <v>19.808085080043249</v>
      </c>
      <c r="AF114" s="632">
        <v>1757.6060373193479</v>
      </c>
      <c r="AG114" s="632">
        <v>282.90766406503678</v>
      </c>
      <c r="AH114" s="632">
        <v>23.443111696595711</v>
      </c>
      <c r="AI114" s="632">
        <v>7.5367503394492239</v>
      </c>
      <c r="AJ114" s="632">
        <v>147.83303061864237</v>
      </c>
      <c r="AK114" s="632">
        <v>2.6746155607280504</v>
      </c>
      <c r="AL114" s="632">
        <v>163.05435473146426</v>
      </c>
      <c r="AM114" s="632">
        <v>0</v>
      </c>
      <c r="AN114" s="632">
        <v>0</v>
      </c>
      <c r="AO114" s="632">
        <v>0</v>
      </c>
      <c r="AP114" s="632">
        <v>45.261440631629299</v>
      </c>
      <c r="AQ114" s="632">
        <v>51.112235355586215</v>
      </c>
      <c r="AR114" s="632">
        <v>10.697127709831847</v>
      </c>
      <c r="AS114" s="632">
        <v>197.84224635375045</v>
      </c>
      <c r="AT114" s="632">
        <v>194.19804363043312</v>
      </c>
      <c r="AU114" s="632">
        <v>1048.0043758465463</v>
      </c>
      <c r="AV114" s="632">
        <v>513.41859904008356</v>
      </c>
      <c r="AW114" s="632">
        <v>2930.3750502748935</v>
      </c>
      <c r="AX114" s="632">
        <v>310.27087712541584</v>
      </c>
      <c r="AY114" s="632">
        <v>305.28818859583669</v>
      </c>
      <c r="AZ114" s="632">
        <v>735.5416420527265</v>
      </c>
      <c r="BA114" s="632">
        <v>648.88797664641766</v>
      </c>
      <c r="BB114" s="632">
        <v>67.703289335798914</v>
      </c>
      <c r="BC114" s="632">
        <v>764.41889921743109</v>
      </c>
      <c r="BD114" s="632">
        <v>258.92497123867622</v>
      </c>
      <c r="BE114" s="632">
        <v>145.66081302548417</v>
      </c>
      <c r="BF114" s="632">
        <v>774.44147491843148</v>
      </c>
      <c r="BG114" s="632">
        <v>0</v>
      </c>
      <c r="BH114" s="632">
        <v>38.035246359043349</v>
      </c>
      <c r="BI114" s="632">
        <v>5201.0002919269609</v>
      </c>
      <c r="BJ114" s="632">
        <v>391.07654777219039</v>
      </c>
      <c r="BK114" s="632">
        <v>113.35914309728493</v>
      </c>
      <c r="BL114" s="632">
        <v>587.94467433563455</v>
      </c>
      <c r="BM114" s="632">
        <v>80.390499612849965</v>
      </c>
      <c r="BN114" s="632">
        <v>4816.2832800648766</v>
      </c>
      <c r="BO114" s="632">
        <v>1112.08622573105</v>
      </c>
      <c r="BP114" s="632">
        <v>1207.5494433817862</v>
      </c>
      <c r="BQ114" s="632">
        <v>833.62605066068795</v>
      </c>
      <c r="BR114" s="632">
        <v>511.81409575929405</v>
      </c>
      <c r="BS114" s="632">
        <v>0</v>
      </c>
      <c r="BT114" s="632">
        <v>446.00867585195476</v>
      </c>
      <c r="BU114" s="632">
        <v>598.72131873803778</v>
      </c>
      <c r="BV114" s="632">
        <v>12458.632848299552</v>
      </c>
      <c r="BW114" s="632">
        <v>7063.3755085143257</v>
      </c>
      <c r="BX114" s="632">
        <v>771.01233368412511</v>
      </c>
      <c r="BY114" s="632">
        <v>712.85875205938203</v>
      </c>
      <c r="BZ114" s="632">
        <v>0</v>
      </c>
      <c r="CA114" s="632">
        <v>872.78504924300364</v>
      </c>
      <c r="CB114" s="632">
        <v>1312.4661384810954</v>
      </c>
      <c r="CC114" s="632">
        <v>0</v>
      </c>
      <c r="CD114" s="632">
        <v>5.572742245520188</v>
      </c>
      <c r="CE114" s="632">
        <v>0</v>
      </c>
      <c r="CF114" s="632">
        <v>23.668584272102823</v>
      </c>
      <c r="CG114" s="632">
        <v>114.41686014989405</v>
      </c>
      <c r="CH114" s="632">
        <v>4053.9333508162649</v>
      </c>
      <c r="CI114" s="632">
        <v>134.00900812604525</v>
      </c>
      <c r="CJ114" s="632">
        <v>582.61889201777251</v>
      </c>
      <c r="CK114" s="632">
        <v>0</v>
      </c>
      <c r="CL114" s="632">
        <v>620.49670211475905</v>
      </c>
      <c r="CM114" s="632">
        <v>20.580160742691959</v>
      </c>
      <c r="CN114" s="632">
        <v>113.09327509657653</v>
      </c>
      <c r="CO114" s="632">
        <v>1830.4054007423897</v>
      </c>
      <c r="CP114" s="632">
        <v>800.71115172196517</v>
      </c>
      <c r="CQ114" s="632">
        <v>506.42877050515494</v>
      </c>
      <c r="CR114" s="632">
        <v>2564.9191406166224</v>
      </c>
      <c r="CS114" s="632">
        <v>275.26290234930531</v>
      </c>
      <c r="CT114" s="632">
        <v>3345.0788447185628</v>
      </c>
      <c r="CU114" s="632">
        <v>1173.9578287702966</v>
      </c>
      <c r="CV114" s="632">
        <v>829.52919240181791</v>
      </c>
      <c r="CW114" s="632">
        <v>263.72922202309189</v>
      </c>
      <c r="CX114" s="632">
        <v>305.93761064580195</v>
      </c>
      <c r="CY114" s="632">
        <v>722.94742692855084</v>
      </c>
      <c r="CZ114" s="632">
        <v>3455.6669962914916</v>
      </c>
      <c r="DA114" s="632">
        <v>812.40765927327504</v>
      </c>
      <c r="DB114" s="632">
        <v>2687.3086104967028</v>
      </c>
      <c r="DC114" s="632">
        <v>1837.0853334634905</v>
      </c>
      <c r="DD114" s="632">
        <v>1279.2119653966229</v>
      </c>
      <c r="DE114" s="632">
        <v>1304.1612215642085</v>
      </c>
      <c r="DF114" s="632">
        <v>0</v>
      </c>
      <c r="DG114" s="645">
        <v>167.66946188413183</v>
      </c>
      <c r="DH114" s="661">
        <v>83363.979286763177</v>
      </c>
      <c r="DI114" s="366"/>
      <c r="DJ114" s="367"/>
      <c r="DK114" s="367"/>
      <c r="DL114" s="368"/>
      <c r="DM114" s="369"/>
      <c r="DN114" s="369"/>
      <c r="DO114" s="369"/>
      <c r="DP114" s="370"/>
      <c r="DQ114" s="369"/>
      <c r="DR114" s="369"/>
      <c r="DS114" s="369"/>
      <c r="DT114" s="369"/>
      <c r="DU114" s="369"/>
      <c r="DV114" s="369"/>
      <c r="DW114" s="369"/>
      <c r="DX114" s="369"/>
      <c r="DY114" s="369"/>
      <c r="DZ114" s="352"/>
    </row>
    <row r="115" spans="1:130" s="357" customFormat="1" ht="9.9499999999999993" customHeight="1">
      <c r="A115" s="356"/>
      <c r="B115" s="624" t="s">
        <v>1660</v>
      </c>
      <c r="C115" s="625" t="s">
        <v>15</v>
      </c>
      <c r="D115" s="626">
        <v>3006.2632661901362</v>
      </c>
      <c r="E115" s="626">
        <v>419.9118409190055</v>
      </c>
      <c r="F115" s="626">
        <v>29.270377986910088</v>
      </c>
      <c r="G115" s="626">
        <v>1200.4656659451452</v>
      </c>
      <c r="H115" s="626">
        <v>719.45640489433822</v>
      </c>
      <c r="I115" s="626">
        <v>0</v>
      </c>
      <c r="J115" s="626">
        <v>462.83039883843628</v>
      </c>
      <c r="K115" s="626">
        <v>13950.42638939549</v>
      </c>
      <c r="L115" s="626">
        <v>315.53160309033035</v>
      </c>
      <c r="M115" s="626">
        <v>58.86120213509485</v>
      </c>
      <c r="N115" s="626">
        <v>0</v>
      </c>
      <c r="O115" s="626">
        <v>4674.1299988006758</v>
      </c>
      <c r="P115" s="626">
        <v>2918.7498131823086</v>
      </c>
      <c r="Q115" s="626">
        <v>2468.7607170655033</v>
      </c>
      <c r="R115" s="626">
        <v>4128.5419241293657</v>
      </c>
      <c r="S115" s="626">
        <v>52.106103774981563</v>
      </c>
      <c r="T115" s="626">
        <v>2214.7786287745225</v>
      </c>
      <c r="U115" s="626">
        <v>7404.1787147503273</v>
      </c>
      <c r="V115" s="626">
        <v>0</v>
      </c>
      <c r="W115" s="626">
        <v>144.97041367698412</v>
      </c>
      <c r="X115" s="626">
        <v>0</v>
      </c>
      <c r="Y115" s="626">
        <v>0</v>
      </c>
      <c r="Z115" s="626">
        <v>0</v>
      </c>
      <c r="AA115" s="626">
        <v>3.2724927229425771</v>
      </c>
      <c r="AB115" s="626">
        <v>517.69499541977075</v>
      </c>
      <c r="AC115" s="626">
        <v>157.46832698066629</v>
      </c>
      <c r="AD115" s="626">
        <v>5.9283785200876071</v>
      </c>
      <c r="AE115" s="626">
        <v>97.802420082713539</v>
      </c>
      <c r="AF115" s="626">
        <v>21339.58695305977</v>
      </c>
      <c r="AG115" s="626">
        <v>4346.7600056236433</v>
      </c>
      <c r="AH115" s="626">
        <v>342.93923396162864</v>
      </c>
      <c r="AI115" s="626">
        <v>104.5494330624816</v>
      </c>
      <c r="AJ115" s="626">
        <v>1996.9752940636774</v>
      </c>
      <c r="AK115" s="626">
        <v>53.608598847636131</v>
      </c>
      <c r="AL115" s="626">
        <v>1893.8971881045045</v>
      </c>
      <c r="AM115" s="626">
        <v>0</v>
      </c>
      <c r="AN115" s="626">
        <v>0</v>
      </c>
      <c r="AO115" s="626">
        <v>0</v>
      </c>
      <c r="AP115" s="626">
        <v>1260.0846652036932</v>
      </c>
      <c r="AQ115" s="626">
        <v>1972.3045906072259</v>
      </c>
      <c r="AR115" s="626">
        <v>43.583836319612281</v>
      </c>
      <c r="AS115" s="626">
        <v>2400.3760863414786</v>
      </c>
      <c r="AT115" s="626">
        <v>2106.5893142964364</v>
      </c>
      <c r="AU115" s="626">
        <v>23899.901613673537</v>
      </c>
      <c r="AV115" s="626">
        <v>5827.9994016036435</v>
      </c>
      <c r="AW115" s="626">
        <v>46904.173316288689</v>
      </c>
      <c r="AX115" s="626">
        <v>4304.9575003869513</v>
      </c>
      <c r="AY115" s="626">
        <v>2492.1367890815859</v>
      </c>
      <c r="AZ115" s="626">
        <v>13224.35449932472</v>
      </c>
      <c r="BA115" s="626">
        <v>9198.6950835126318</v>
      </c>
      <c r="BB115" s="626">
        <v>962.43769245691817</v>
      </c>
      <c r="BC115" s="626">
        <v>5115.2054208599293</v>
      </c>
      <c r="BD115" s="626">
        <v>2932.9710367366938</v>
      </c>
      <c r="BE115" s="626">
        <v>2618.8459197674847</v>
      </c>
      <c r="BF115" s="626">
        <v>3744.4470440641899</v>
      </c>
      <c r="BG115" s="626">
        <v>0</v>
      </c>
      <c r="BH115" s="626">
        <v>654.786295598886</v>
      </c>
      <c r="BI115" s="626">
        <v>112990.62231517067</v>
      </c>
      <c r="BJ115" s="626">
        <v>3455.3998507351612</v>
      </c>
      <c r="BK115" s="626">
        <v>2598.0970938371893</v>
      </c>
      <c r="BL115" s="626">
        <v>7060.6219016862342</v>
      </c>
      <c r="BM115" s="626">
        <v>2130.7286364263896</v>
      </c>
      <c r="BN115" s="626">
        <v>65122.837000906366</v>
      </c>
      <c r="BO115" s="626">
        <v>24978.454174020895</v>
      </c>
      <c r="BP115" s="626">
        <v>19848.687119306647</v>
      </c>
      <c r="BQ115" s="626">
        <v>27926.723336354535</v>
      </c>
      <c r="BR115" s="626">
        <v>4107.5934570709569</v>
      </c>
      <c r="BS115" s="626">
        <v>0</v>
      </c>
      <c r="BT115" s="626">
        <v>4523.7623866311606</v>
      </c>
      <c r="BU115" s="626">
        <v>11703.03529283082</v>
      </c>
      <c r="BV115" s="626">
        <v>224017.15867887324</v>
      </c>
      <c r="BW115" s="626">
        <v>73672.242255661171</v>
      </c>
      <c r="BX115" s="626">
        <v>11220.636914540099</v>
      </c>
      <c r="BY115" s="626">
        <v>10931.436375083831</v>
      </c>
      <c r="BZ115" s="626">
        <v>0</v>
      </c>
      <c r="CA115" s="626">
        <v>12461.851186337228</v>
      </c>
      <c r="CB115" s="626">
        <v>45532.643540151919</v>
      </c>
      <c r="CC115" s="626">
        <v>0</v>
      </c>
      <c r="CD115" s="626">
        <v>29.84197007577864</v>
      </c>
      <c r="CE115" s="626">
        <v>0</v>
      </c>
      <c r="CF115" s="626">
        <v>227.59543070855688</v>
      </c>
      <c r="CG115" s="626">
        <v>1636.3315722401151</v>
      </c>
      <c r="CH115" s="626">
        <v>40538.870201493984</v>
      </c>
      <c r="CI115" s="626">
        <v>2897.0609989850195</v>
      </c>
      <c r="CJ115" s="626">
        <v>4452.2838376137297</v>
      </c>
      <c r="CK115" s="626">
        <v>0</v>
      </c>
      <c r="CL115" s="626">
        <v>9987.1307825081567</v>
      </c>
      <c r="CM115" s="626">
        <v>1780.7892030882276</v>
      </c>
      <c r="CN115" s="626">
        <v>599.39435801185562</v>
      </c>
      <c r="CO115" s="626">
        <v>58880.420370624277</v>
      </c>
      <c r="CP115" s="626">
        <v>82174.352317820129</v>
      </c>
      <c r="CQ115" s="626">
        <v>14142.799087911988</v>
      </c>
      <c r="CR115" s="626">
        <v>157165.77618467153</v>
      </c>
      <c r="CS115" s="626">
        <v>8451.548026829294</v>
      </c>
      <c r="CT115" s="626">
        <v>99662.70093776923</v>
      </c>
      <c r="CU115" s="626">
        <v>44367.251558764547</v>
      </c>
      <c r="CV115" s="626">
        <v>11074.481995105465</v>
      </c>
      <c r="CW115" s="626">
        <v>5038.3901659488201</v>
      </c>
      <c r="CX115" s="626">
        <v>1891.1088867814428</v>
      </c>
      <c r="CY115" s="626">
        <v>17885.450999280954</v>
      </c>
      <c r="CZ115" s="626">
        <v>89780.266814424147</v>
      </c>
      <c r="DA115" s="626">
        <v>8822.328609016804</v>
      </c>
      <c r="DB115" s="626">
        <v>49369.544238414623</v>
      </c>
      <c r="DC115" s="626">
        <v>10987.698051596371</v>
      </c>
      <c r="DD115" s="626">
        <v>12708.273160792636</v>
      </c>
      <c r="DE115" s="626">
        <v>16251.93653571544</v>
      </c>
      <c r="DF115" s="626">
        <v>0</v>
      </c>
      <c r="DG115" s="642">
        <v>510.20378172127545</v>
      </c>
      <c r="DH115" s="662">
        <v>1620289.928483662</v>
      </c>
      <c r="DI115" s="371"/>
      <c r="DJ115" s="367"/>
      <c r="DK115" s="367"/>
      <c r="DL115" s="367"/>
      <c r="DM115" s="369"/>
      <c r="DN115" s="369"/>
      <c r="DO115" s="369"/>
      <c r="DP115" s="370"/>
      <c r="DQ115" s="369"/>
      <c r="DR115" s="369"/>
      <c r="DS115" s="369"/>
      <c r="DT115" s="369"/>
      <c r="DU115" s="369"/>
      <c r="DV115" s="369"/>
      <c r="DW115" s="369"/>
      <c r="DX115" s="369"/>
      <c r="DY115" s="369"/>
      <c r="DZ115" s="352"/>
    </row>
    <row r="116" spans="1:130" s="357" customFormat="1" ht="9.9499999999999993" customHeight="1">
      <c r="A116" s="356"/>
      <c r="B116" s="624" t="s">
        <v>1661</v>
      </c>
      <c r="C116" s="625" t="s">
        <v>7</v>
      </c>
      <c r="D116" s="626">
        <v>12254.275567513234</v>
      </c>
      <c r="E116" s="626">
        <v>514.49896956851956</v>
      </c>
      <c r="F116" s="626">
        <v>10.288335336112752</v>
      </c>
      <c r="G116" s="626">
        <v>1669.2914014568898</v>
      </c>
      <c r="H116" s="626">
        <v>610.81408163557819</v>
      </c>
      <c r="I116" s="626">
        <v>0</v>
      </c>
      <c r="J116" s="626">
        <v>116.67732481612607</v>
      </c>
      <c r="K116" s="626">
        <v>7720.2579748487215</v>
      </c>
      <c r="L116" s="626">
        <v>459.06516573068711</v>
      </c>
      <c r="M116" s="626">
        <v>92.022068831862313</v>
      </c>
      <c r="N116" s="626">
        <v>0</v>
      </c>
      <c r="O116" s="626">
        <v>-1280.0579878813878</v>
      </c>
      <c r="P116" s="626">
        <v>16.711701430933992</v>
      </c>
      <c r="Q116" s="626">
        <v>2313.1824636488436</v>
      </c>
      <c r="R116" s="626">
        <v>938.17667381197191</v>
      </c>
      <c r="S116" s="626">
        <v>31.67900336643455</v>
      </c>
      <c r="T116" s="626">
        <v>826.15599625543507</v>
      </c>
      <c r="U116" s="626">
        <v>2661.2028762565428</v>
      </c>
      <c r="V116" s="626">
        <v>0</v>
      </c>
      <c r="W116" s="626">
        <v>116.02819871034472</v>
      </c>
      <c r="X116" s="626">
        <v>0</v>
      </c>
      <c r="Y116" s="626">
        <v>0</v>
      </c>
      <c r="Z116" s="626">
        <v>0</v>
      </c>
      <c r="AA116" s="626">
        <v>1.3360677427890979</v>
      </c>
      <c r="AB116" s="626">
        <v>816.79913613337305</v>
      </c>
      <c r="AC116" s="626">
        <v>66.601554811310805</v>
      </c>
      <c r="AD116" s="626">
        <v>26.860677986075949</v>
      </c>
      <c r="AE116" s="626">
        <v>92.025061934367571</v>
      </c>
      <c r="AF116" s="626">
        <v>-648.55205272595265</v>
      </c>
      <c r="AG116" s="626">
        <v>571.58895392731915</v>
      </c>
      <c r="AH116" s="626">
        <v>124.58339358762291</v>
      </c>
      <c r="AI116" s="626">
        <v>30.192957152549628</v>
      </c>
      <c r="AJ116" s="626">
        <v>1142.863044397966</v>
      </c>
      <c r="AK116" s="626">
        <v>3.2560537261037132</v>
      </c>
      <c r="AL116" s="626">
        <v>1127.0520136833359</v>
      </c>
      <c r="AM116" s="626">
        <v>0</v>
      </c>
      <c r="AN116" s="626">
        <v>0</v>
      </c>
      <c r="AO116" s="626">
        <v>0</v>
      </c>
      <c r="AP116" s="626">
        <v>1015.1494541665429</v>
      </c>
      <c r="AQ116" s="626">
        <v>2389.2728264027974</v>
      </c>
      <c r="AR116" s="626">
        <v>167.29671477792778</v>
      </c>
      <c r="AS116" s="626">
        <v>406.62233607519619</v>
      </c>
      <c r="AT116" s="626">
        <v>393.05193941099645</v>
      </c>
      <c r="AU116" s="626">
        <v>1862.0064416007178</v>
      </c>
      <c r="AV116" s="626">
        <v>2917.9068695445167</v>
      </c>
      <c r="AW116" s="626">
        <v>12121.755526280383</v>
      </c>
      <c r="AX116" s="626">
        <v>394.45816107191814</v>
      </c>
      <c r="AY116" s="626">
        <v>4.0094133586695246</v>
      </c>
      <c r="AZ116" s="626">
        <v>-4597.306319025367</v>
      </c>
      <c r="BA116" s="626">
        <v>-1512.3059969779729</v>
      </c>
      <c r="BB116" s="626">
        <v>-39.468141136653713</v>
      </c>
      <c r="BC116" s="626">
        <v>-1814.3518135169595</v>
      </c>
      <c r="BD116" s="626">
        <v>647.3754268731476</v>
      </c>
      <c r="BE116" s="626">
        <v>-910.41395601695649</v>
      </c>
      <c r="BF116" s="626">
        <v>-2236.931425918101</v>
      </c>
      <c r="BG116" s="626">
        <v>0</v>
      </c>
      <c r="BH116" s="626">
        <v>-19.357371567478268</v>
      </c>
      <c r="BI116" s="626">
        <v>2156.2172313907586</v>
      </c>
      <c r="BJ116" s="626">
        <v>652.28547134306461</v>
      </c>
      <c r="BK116" s="626">
        <v>394.96214774145693</v>
      </c>
      <c r="BL116" s="626">
        <v>232.44009139825107</v>
      </c>
      <c r="BM116" s="626">
        <v>-43.618819979211978</v>
      </c>
      <c r="BN116" s="626">
        <v>6106.5739922720986</v>
      </c>
      <c r="BO116" s="626">
        <v>2626.1977627248011</v>
      </c>
      <c r="BP116" s="626">
        <v>980.11678204404404</v>
      </c>
      <c r="BQ116" s="626">
        <v>1364.4799217669229</v>
      </c>
      <c r="BR116" s="626">
        <v>1362.7002208815481</v>
      </c>
      <c r="BS116" s="626">
        <v>0</v>
      </c>
      <c r="BT116" s="626">
        <v>6608.3013700744859</v>
      </c>
      <c r="BU116" s="626">
        <v>1551.5672593938889</v>
      </c>
      <c r="BV116" s="626">
        <v>65573.587085690568</v>
      </c>
      <c r="BW116" s="626">
        <v>58839.715370443249</v>
      </c>
      <c r="BX116" s="626">
        <v>12546.302889730972</v>
      </c>
      <c r="BY116" s="626">
        <v>18354.475722725805</v>
      </c>
      <c r="BZ116" s="626">
        <v>139908.17025003961</v>
      </c>
      <c r="CA116" s="626">
        <v>2598.6237600294703</v>
      </c>
      <c r="CB116" s="626">
        <v>4268.7213005647354</v>
      </c>
      <c r="CC116" s="626">
        <v>0</v>
      </c>
      <c r="CD116" s="626">
        <v>10.705871413667554</v>
      </c>
      <c r="CE116" s="626">
        <v>0</v>
      </c>
      <c r="CF116" s="626">
        <v>44.446668872037336</v>
      </c>
      <c r="CG116" s="626">
        <v>382.25860726678013</v>
      </c>
      <c r="CH116" s="626">
        <v>27396.249931481987</v>
      </c>
      <c r="CI116" s="626">
        <v>24.335378162766496</v>
      </c>
      <c r="CJ116" s="626">
        <v>17309.158605917586</v>
      </c>
      <c r="CK116" s="626">
        <v>0</v>
      </c>
      <c r="CL116" s="626">
        <v>2651.3485357908985</v>
      </c>
      <c r="CM116" s="626">
        <v>244.54073353081029</v>
      </c>
      <c r="CN116" s="626">
        <v>234.23357169040949</v>
      </c>
      <c r="CO116" s="626">
        <v>0</v>
      </c>
      <c r="CP116" s="626">
        <v>452.79171044158664</v>
      </c>
      <c r="CQ116" s="626">
        <v>1607.0026412258737</v>
      </c>
      <c r="CR116" s="626">
        <v>14826.143591837326</v>
      </c>
      <c r="CS116" s="626">
        <v>522.36738671298224</v>
      </c>
      <c r="CT116" s="626">
        <v>2011.177033799926</v>
      </c>
      <c r="CU116" s="626">
        <v>2212.4589849901745</v>
      </c>
      <c r="CV116" s="626">
        <v>-154.85840811094278</v>
      </c>
      <c r="CW116" s="626">
        <v>4369.720385589505</v>
      </c>
      <c r="CX116" s="626">
        <v>299.69853337116069</v>
      </c>
      <c r="CY116" s="626">
        <v>1622.6854910099353</v>
      </c>
      <c r="CZ116" s="626">
        <v>23560.515037008736</v>
      </c>
      <c r="DA116" s="626">
        <v>1984.8812424750447</v>
      </c>
      <c r="DB116" s="626">
        <v>4473.1471195906233</v>
      </c>
      <c r="DC116" s="626">
        <v>7649.1962081504862</v>
      </c>
      <c r="DD116" s="626">
        <v>11948.225812600365</v>
      </c>
      <c r="DE116" s="626">
        <v>8238.8105863193032</v>
      </c>
      <c r="DF116" s="626">
        <v>0</v>
      </c>
      <c r="DG116" s="642">
        <v>13441.836530629169</v>
      </c>
      <c r="DH116" s="662">
        <v>517058.54436514172</v>
      </c>
      <c r="DI116" s="371"/>
      <c r="DJ116" s="367"/>
      <c r="DK116" s="367"/>
      <c r="DL116" s="367"/>
      <c r="DM116" s="369"/>
      <c r="DN116" s="369"/>
      <c r="DO116" s="369"/>
      <c r="DP116" s="370"/>
      <c r="DQ116" s="369"/>
      <c r="DR116" s="369"/>
      <c r="DS116" s="369"/>
      <c r="DT116" s="369"/>
      <c r="DU116" s="369"/>
      <c r="DV116" s="369"/>
      <c r="DW116" s="369"/>
      <c r="DX116" s="369"/>
      <c r="DY116" s="369"/>
      <c r="DZ116" s="352"/>
    </row>
    <row r="117" spans="1:130" s="357" customFormat="1" ht="9.9499999999999993" customHeight="1">
      <c r="A117" s="356"/>
      <c r="B117" s="624" t="s">
        <v>1662</v>
      </c>
      <c r="C117" s="625" t="s">
        <v>8</v>
      </c>
      <c r="D117" s="626">
        <v>7416.0072323096247</v>
      </c>
      <c r="E117" s="626">
        <v>895.29238571486655</v>
      </c>
      <c r="F117" s="626">
        <v>6.8219380595857446</v>
      </c>
      <c r="G117" s="626">
        <v>400.6081937068472</v>
      </c>
      <c r="H117" s="626">
        <v>569.3965563144518</v>
      </c>
      <c r="I117" s="626">
        <v>0</v>
      </c>
      <c r="J117" s="626">
        <v>143.20900373043133</v>
      </c>
      <c r="K117" s="626">
        <v>4471.6393193277017</v>
      </c>
      <c r="L117" s="626">
        <v>134.63770142814758</v>
      </c>
      <c r="M117" s="626">
        <v>26.045484571280131</v>
      </c>
      <c r="N117" s="626">
        <v>0</v>
      </c>
      <c r="O117" s="626">
        <v>3742.1640741088318</v>
      </c>
      <c r="P117" s="626">
        <v>1069.8899467110191</v>
      </c>
      <c r="Q117" s="626">
        <v>1160.9901874507339</v>
      </c>
      <c r="R117" s="626">
        <v>739.77438560415317</v>
      </c>
      <c r="S117" s="626">
        <v>50.920437333749696</v>
      </c>
      <c r="T117" s="626">
        <v>671.80721503575501</v>
      </c>
      <c r="U117" s="626">
        <v>3160.6792897566152</v>
      </c>
      <c r="V117" s="626">
        <v>0</v>
      </c>
      <c r="W117" s="626">
        <v>191.5995377899032</v>
      </c>
      <c r="X117" s="626">
        <v>0</v>
      </c>
      <c r="Y117" s="626">
        <v>0</v>
      </c>
      <c r="Z117" s="626">
        <v>0</v>
      </c>
      <c r="AA117" s="626">
        <v>2.8402355120402221</v>
      </c>
      <c r="AB117" s="626">
        <v>1574.9579221033325</v>
      </c>
      <c r="AC117" s="626">
        <v>110.98600972007704</v>
      </c>
      <c r="AD117" s="626">
        <v>14.711161512809989</v>
      </c>
      <c r="AE117" s="626">
        <v>205.71521692503245</v>
      </c>
      <c r="AF117" s="626">
        <v>8012.323438055384</v>
      </c>
      <c r="AG117" s="626">
        <v>2542.5019439843777</v>
      </c>
      <c r="AH117" s="626">
        <v>62.291696793811454</v>
      </c>
      <c r="AI117" s="626">
        <v>66.624413442783606</v>
      </c>
      <c r="AJ117" s="626">
        <v>1048.969092518558</v>
      </c>
      <c r="AK117" s="626">
        <v>23.373814248101656</v>
      </c>
      <c r="AL117" s="626">
        <v>712.79601122875908</v>
      </c>
      <c r="AM117" s="626">
        <v>0</v>
      </c>
      <c r="AN117" s="626">
        <v>0</v>
      </c>
      <c r="AO117" s="626">
        <v>0</v>
      </c>
      <c r="AP117" s="626">
        <v>344.54117052240258</v>
      </c>
      <c r="AQ117" s="626">
        <v>438.93752993963949</v>
      </c>
      <c r="AR117" s="626">
        <v>33.83115761761875</v>
      </c>
      <c r="AS117" s="626">
        <v>1142.661394161564</v>
      </c>
      <c r="AT117" s="626">
        <v>638.70940154286927</v>
      </c>
      <c r="AU117" s="626">
        <v>6830.7719116218905</v>
      </c>
      <c r="AV117" s="626">
        <v>3226.6563314672612</v>
      </c>
      <c r="AW117" s="626">
        <v>16753.905803961952</v>
      </c>
      <c r="AX117" s="626">
        <v>2929.3101235127333</v>
      </c>
      <c r="AY117" s="626">
        <v>4556.4118954594378</v>
      </c>
      <c r="AZ117" s="626">
        <v>7432.3917086490628</v>
      </c>
      <c r="BA117" s="626">
        <v>7108.073645600517</v>
      </c>
      <c r="BB117" s="626">
        <v>1238.3129281625104</v>
      </c>
      <c r="BC117" s="626">
        <v>4420.8949452747574</v>
      </c>
      <c r="BD117" s="626">
        <v>2311.6771033167852</v>
      </c>
      <c r="BE117" s="626">
        <v>1471.8517037109973</v>
      </c>
      <c r="BF117" s="626">
        <v>5174.2933863827038</v>
      </c>
      <c r="BG117" s="626">
        <v>0</v>
      </c>
      <c r="BH117" s="626">
        <v>539.13925895687976</v>
      </c>
      <c r="BI117" s="626">
        <v>68246.15735863219</v>
      </c>
      <c r="BJ117" s="626">
        <v>2054.4873939252188</v>
      </c>
      <c r="BK117" s="626">
        <v>769.99197948830783</v>
      </c>
      <c r="BL117" s="626">
        <v>3525.7705758799439</v>
      </c>
      <c r="BM117" s="626">
        <v>187.40876723626539</v>
      </c>
      <c r="BN117" s="626">
        <v>5281.9709535848888</v>
      </c>
      <c r="BO117" s="626">
        <v>1879.7941611410583</v>
      </c>
      <c r="BP117" s="626">
        <v>4363.3301905485068</v>
      </c>
      <c r="BQ117" s="626">
        <v>2612.4126055430997</v>
      </c>
      <c r="BR117" s="626">
        <v>11640.404324223344</v>
      </c>
      <c r="BS117" s="626">
        <v>0</v>
      </c>
      <c r="BT117" s="626">
        <v>9709.6954498089617</v>
      </c>
      <c r="BU117" s="626">
        <v>1285.1903314026133</v>
      </c>
      <c r="BV117" s="626">
        <v>41979.244266050082</v>
      </c>
      <c r="BW117" s="626">
        <v>17185.545176101758</v>
      </c>
      <c r="BX117" s="626">
        <v>20338.342378812791</v>
      </c>
      <c r="BY117" s="626">
        <v>19240.637734390169</v>
      </c>
      <c r="BZ117" s="626">
        <v>103954.6013712788</v>
      </c>
      <c r="CA117" s="626">
        <v>17544.163373046344</v>
      </c>
      <c r="CB117" s="626">
        <v>7294.529604289256</v>
      </c>
      <c r="CC117" s="626">
        <v>0</v>
      </c>
      <c r="CD117" s="626">
        <v>32.682215350177565</v>
      </c>
      <c r="CE117" s="626">
        <v>0</v>
      </c>
      <c r="CF117" s="626">
        <v>120.26992114195966</v>
      </c>
      <c r="CG117" s="626">
        <v>1578.471337089818</v>
      </c>
      <c r="CH117" s="626">
        <v>13326.553017471892</v>
      </c>
      <c r="CI117" s="626">
        <v>265.88044925130691</v>
      </c>
      <c r="CJ117" s="626">
        <v>13458.463414733305</v>
      </c>
      <c r="CK117" s="626">
        <v>0</v>
      </c>
      <c r="CL117" s="626">
        <v>2434.7144142367356</v>
      </c>
      <c r="CM117" s="626">
        <v>345.62564070815023</v>
      </c>
      <c r="CN117" s="626">
        <v>151.15351190792441</v>
      </c>
      <c r="CO117" s="626">
        <v>0</v>
      </c>
      <c r="CP117" s="626">
        <v>11188.443863766754</v>
      </c>
      <c r="CQ117" s="626">
        <v>2499.8724826910252</v>
      </c>
      <c r="CR117" s="626">
        <v>24860.642458385086</v>
      </c>
      <c r="CS117" s="626">
        <v>542.76787321277413</v>
      </c>
      <c r="CT117" s="626">
        <v>3721.4739598738438</v>
      </c>
      <c r="CU117" s="626">
        <v>5295.8488396583534</v>
      </c>
      <c r="CV117" s="626">
        <v>1373.9634075282602</v>
      </c>
      <c r="CW117" s="626">
        <v>16583.111598589934</v>
      </c>
      <c r="CX117" s="626">
        <v>1111.2242274512848</v>
      </c>
      <c r="CY117" s="626">
        <v>1904.0509470143329</v>
      </c>
      <c r="CZ117" s="626">
        <v>18371.03498036004</v>
      </c>
      <c r="DA117" s="626">
        <v>4831.1619410062385</v>
      </c>
      <c r="DB117" s="626">
        <v>8410.9877990291261</v>
      </c>
      <c r="DC117" s="626">
        <v>5542.9522824838878</v>
      </c>
      <c r="DD117" s="626">
        <v>7530.9030103686136</v>
      </c>
      <c r="DE117" s="626">
        <v>8703.1289786776251</v>
      </c>
      <c r="DF117" s="626">
        <v>0</v>
      </c>
      <c r="DG117" s="642">
        <v>1977.2279058112792</v>
      </c>
      <c r="DH117" s="662">
        <v>601078.23371804354</v>
      </c>
      <c r="DI117" s="367"/>
      <c r="DJ117" s="367"/>
      <c r="DK117" s="367"/>
      <c r="DL117" s="367"/>
      <c r="DM117" s="369"/>
      <c r="DN117" s="369"/>
      <c r="DO117" s="369"/>
      <c r="DP117" s="370"/>
      <c r="DQ117" s="369"/>
      <c r="DR117" s="369"/>
      <c r="DS117" s="369"/>
      <c r="DT117" s="369"/>
      <c r="DU117" s="369"/>
      <c r="DV117" s="369"/>
      <c r="DW117" s="369"/>
      <c r="DX117" s="369"/>
      <c r="DY117" s="369"/>
      <c r="DZ117" s="352"/>
    </row>
    <row r="118" spans="1:130" s="357" customFormat="1" ht="9.9499999999999993" customHeight="1">
      <c r="A118" s="356"/>
      <c r="B118" s="624" t="s">
        <v>1663</v>
      </c>
      <c r="C118" s="625" t="s">
        <v>1664</v>
      </c>
      <c r="D118" s="626">
        <v>0</v>
      </c>
      <c r="E118" s="626">
        <v>0</v>
      </c>
      <c r="F118" s="626">
        <v>0</v>
      </c>
      <c r="G118" s="626">
        <v>0</v>
      </c>
      <c r="H118" s="626">
        <v>0</v>
      </c>
      <c r="I118" s="626">
        <v>0</v>
      </c>
      <c r="J118" s="626">
        <v>0</v>
      </c>
      <c r="K118" s="626">
        <v>0</v>
      </c>
      <c r="L118" s="626">
        <v>0</v>
      </c>
      <c r="M118" s="626">
        <v>0</v>
      </c>
      <c r="N118" s="626">
        <v>0</v>
      </c>
      <c r="O118" s="626">
        <v>0</v>
      </c>
      <c r="P118" s="626">
        <v>0</v>
      </c>
      <c r="Q118" s="626">
        <v>0</v>
      </c>
      <c r="R118" s="626">
        <v>0</v>
      </c>
      <c r="S118" s="626">
        <v>0</v>
      </c>
      <c r="T118" s="626">
        <v>0</v>
      </c>
      <c r="U118" s="626">
        <v>0</v>
      </c>
      <c r="V118" s="626">
        <v>0</v>
      </c>
      <c r="W118" s="626">
        <v>0</v>
      </c>
      <c r="X118" s="626">
        <v>0</v>
      </c>
      <c r="Y118" s="626">
        <v>0</v>
      </c>
      <c r="Z118" s="626">
        <v>0</v>
      </c>
      <c r="AA118" s="626">
        <v>0</v>
      </c>
      <c r="AB118" s="626">
        <v>0</v>
      </c>
      <c r="AC118" s="626">
        <v>0</v>
      </c>
      <c r="AD118" s="626">
        <v>0</v>
      </c>
      <c r="AE118" s="626">
        <v>0</v>
      </c>
      <c r="AF118" s="626">
        <v>0</v>
      </c>
      <c r="AG118" s="626">
        <v>0</v>
      </c>
      <c r="AH118" s="626">
        <v>0</v>
      </c>
      <c r="AI118" s="626">
        <v>0</v>
      </c>
      <c r="AJ118" s="626">
        <v>0</v>
      </c>
      <c r="AK118" s="626">
        <v>0</v>
      </c>
      <c r="AL118" s="626">
        <v>0</v>
      </c>
      <c r="AM118" s="626">
        <v>0</v>
      </c>
      <c r="AN118" s="626">
        <v>0</v>
      </c>
      <c r="AO118" s="626">
        <v>0</v>
      </c>
      <c r="AP118" s="626">
        <v>0</v>
      </c>
      <c r="AQ118" s="626">
        <v>0</v>
      </c>
      <c r="AR118" s="626">
        <v>0</v>
      </c>
      <c r="AS118" s="626">
        <v>0</v>
      </c>
      <c r="AT118" s="626">
        <v>0</v>
      </c>
      <c r="AU118" s="626">
        <v>0</v>
      </c>
      <c r="AV118" s="626">
        <v>0</v>
      </c>
      <c r="AW118" s="626">
        <v>0</v>
      </c>
      <c r="AX118" s="626">
        <v>0</v>
      </c>
      <c r="AY118" s="626">
        <v>0</v>
      </c>
      <c r="AZ118" s="626">
        <v>0</v>
      </c>
      <c r="BA118" s="626">
        <v>0</v>
      </c>
      <c r="BB118" s="626">
        <v>0</v>
      </c>
      <c r="BC118" s="626">
        <v>0</v>
      </c>
      <c r="BD118" s="626">
        <v>0</v>
      </c>
      <c r="BE118" s="626">
        <v>0</v>
      </c>
      <c r="BF118" s="626">
        <v>0</v>
      </c>
      <c r="BG118" s="626">
        <v>0</v>
      </c>
      <c r="BH118" s="626">
        <v>0</v>
      </c>
      <c r="BI118" s="626">
        <v>0</v>
      </c>
      <c r="BJ118" s="626">
        <v>0</v>
      </c>
      <c r="BK118" s="626">
        <v>0</v>
      </c>
      <c r="BL118" s="626">
        <v>0</v>
      </c>
      <c r="BM118" s="626">
        <v>0</v>
      </c>
      <c r="BN118" s="626">
        <v>0</v>
      </c>
      <c r="BO118" s="626">
        <v>0</v>
      </c>
      <c r="BP118" s="626">
        <v>0</v>
      </c>
      <c r="BQ118" s="626">
        <v>0</v>
      </c>
      <c r="BR118" s="626">
        <v>0</v>
      </c>
      <c r="BS118" s="626">
        <v>0</v>
      </c>
      <c r="BT118" s="626">
        <v>649.04456022538693</v>
      </c>
      <c r="BU118" s="626">
        <v>521.62870193115089</v>
      </c>
      <c r="BV118" s="626">
        <v>0</v>
      </c>
      <c r="BW118" s="626">
        <v>0</v>
      </c>
      <c r="BX118" s="626">
        <v>0</v>
      </c>
      <c r="BY118" s="626">
        <v>0</v>
      </c>
      <c r="BZ118" s="626">
        <v>0</v>
      </c>
      <c r="CA118" s="626">
        <v>0</v>
      </c>
      <c r="CB118" s="626">
        <v>0</v>
      </c>
      <c r="CC118" s="626">
        <v>0</v>
      </c>
      <c r="CD118" s="626">
        <v>0</v>
      </c>
      <c r="CE118" s="626">
        <v>0</v>
      </c>
      <c r="CF118" s="626">
        <v>0</v>
      </c>
      <c r="CG118" s="626">
        <v>0</v>
      </c>
      <c r="CH118" s="626">
        <v>83.395200359648868</v>
      </c>
      <c r="CI118" s="626">
        <v>0</v>
      </c>
      <c r="CJ118" s="626">
        <v>0</v>
      </c>
      <c r="CK118" s="626">
        <v>0</v>
      </c>
      <c r="CL118" s="626">
        <v>0</v>
      </c>
      <c r="CM118" s="626">
        <v>0</v>
      </c>
      <c r="CN118" s="626">
        <v>0</v>
      </c>
      <c r="CO118" s="626">
        <v>56102.381456648589</v>
      </c>
      <c r="CP118" s="626">
        <v>16227.690848589929</v>
      </c>
      <c r="CQ118" s="626">
        <v>1624.2970056452941</v>
      </c>
      <c r="CR118" s="626">
        <v>0</v>
      </c>
      <c r="CS118" s="626">
        <v>22.699132865965673</v>
      </c>
      <c r="CT118" s="626">
        <v>428.90164375844711</v>
      </c>
      <c r="CU118" s="626">
        <v>0</v>
      </c>
      <c r="CV118" s="626">
        <v>0</v>
      </c>
      <c r="CW118" s="626">
        <v>0</v>
      </c>
      <c r="CX118" s="626">
        <v>0</v>
      </c>
      <c r="CY118" s="626">
        <v>0</v>
      </c>
      <c r="CZ118" s="626">
        <v>0</v>
      </c>
      <c r="DA118" s="626">
        <v>0</v>
      </c>
      <c r="DB118" s="626">
        <v>0</v>
      </c>
      <c r="DC118" s="626">
        <v>0</v>
      </c>
      <c r="DD118" s="626">
        <v>0</v>
      </c>
      <c r="DE118" s="626">
        <v>0</v>
      </c>
      <c r="DF118" s="626">
        <v>0</v>
      </c>
      <c r="DG118" s="642">
        <v>0</v>
      </c>
      <c r="DH118" s="662">
        <v>75660.038550024416</v>
      </c>
      <c r="DI118" s="371"/>
      <c r="DJ118" s="367"/>
      <c r="DK118" s="367"/>
      <c r="DL118" s="368"/>
      <c r="DM118" s="369"/>
      <c r="DN118" s="369"/>
      <c r="DO118" s="369"/>
      <c r="DP118" s="370"/>
      <c r="DQ118" s="369"/>
      <c r="DR118" s="369"/>
      <c r="DS118" s="369"/>
      <c r="DT118" s="369"/>
      <c r="DU118" s="369"/>
      <c r="DV118" s="369"/>
      <c r="DW118" s="369"/>
      <c r="DX118" s="369"/>
      <c r="DY118" s="369"/>
      <c r="DZ118" s="352"/>
    </row>
    <row r="119" spans="1:130" s="357" customFormat="1" ht="9.9499999999999993" customHeight="1">
      <c r="A119" s="356"/>
      <c r="B119" s="624" t="s">
        <v>1665</v>
      </c>
      <c r="C119" s="625" t="s">
        <v>1540</v>
      </c>
      <c r="D119" s="626">
        <v>2041.9566533931484</v>
      </c>
      <c r="E119" s="626">
        <v>134.01116611570882</v>
      </c>
      <c r="F119" s="626">
        <v>2.3791508982805287</v>
      </c>
      <c r="G119" s="626">
        <v>136.16330057471538</v>
      </c>
      <c r="H119" s="626">
        <v>209.73129843464</v>
      </c>
      <c r="I119" s="626">
        <v>0</v>
      </c>
      <c r="J119" s="626">
        <v>89.369865816607202</v>
      </c>
      <c r="K119" s="626">
        <v>1693.7664297871868</v>
      </c>
      <c r="L119" s="626">
        <v>217.12279952257546</v>
      </c>
      <c r="M119" s="626">
        <v>17.204356781029077</v>
      </c>
      <c r="N119" s="626">
        <v>0</v>
      </c>
      <c r="O119" s="626">
        <v>763.15173773418996</v>
      </c>
      <c r="P119" s="626">
        <v>562.74096655185895</v>
      </c>
      <c r="Q119" s="626">
        <v>533.22024148816445</v>
      </c>
      <c r="R119" s="626">
        <v>428.46022605855154</v>
      </c>
      <c r="S119" s="626">
        <v>9.3851343658071755</v>
      </c>
      <c r="T119" s="626">
        <v>280.70333024068606</v>
      </c>
      <c r="U119" s="626">
        <v>1032.4997502949259</v>
      </c>
      <c r="V119" s="626">
        <v>0</v>
      </c>
      <c r="W119" s="626">
        <v>30.913190179421303</v>
      </c>
      <c r="X119" s="626">
        <v>0</v>
      </c>
      <c r="Y119" s="626">
        <v>0</v>
      </c>
      <c r="Z119" s="626">
        <v>0</v>
      </c>
      <c r="AA119" s="626">
        <v>0.6505689335803122</v>
      </c>
      <c r="AB119" s="626">
        <v>162.52880482246925</v>
      </c>
      <c r="AC119" s="626">
        <v>20.290771675972788</v>
      </c>
      <c r="AD119" s="626">
        <v>155.1624995380954</v>
      </c>
      <c r="AE119" s="626">
        <v>21.458758836713518</v>
      </c>
      <c r="AF119" s="626">
        <v>3690.3258616797575</v>
      </c>
      <c r="AG119" s="626">
        <v>512.52632246090081</v>
      </c>
      <c r="AH119" s="626">
        <v>38.848585097215746</v>
      </c>
      <c r="AI119" s="626">
        <v>10.38600961411905</v>
      </c>
      <c r="AJ119" s="626">
        <v>413.37926441179627</v>
      </c>
      <c r="AK119" s="626">
        <v>4.1863547907047733</v>
      </c>
      <c r="AL119" s="626">
        <v>183.00538812463563</v>
      </c>
      <c r="AM119" s="626">
        <v>0</v>
      </c>
      <c r="AN119" s="626">
        <v>0</v>
      </c>
      <c r="AO119" s="626">
        <v>0</v>
      </c>
      <c r="AP119" s="626">
        <v>303.59034328426185</v>
      </c>
      <c r="AQ119" s="626">
        <v>362.49335337711807</v>
      </c>
      <c r="AR119" s="626">
        <v>7.5357089256993861</v>
      </c>
      <c r="AS119" s="626">
        <v>135.83062391347013</v>
      </c>
      <c r="AT119" s="626">
        <v>258.82862281974127</v>
      </c>
      <c r="AU119" s="626">
        <v>2177.7349316358022</v>
      </c>
      <c r="AV119" s="626">
        <v>280.9282036414275</v>
      </c>
      <c r="AW119" s="626">
        <v>1371.679600030551</v>
      </c>
      <c r="AX119" s="626">
        <v>224.58994781857237</v>
      </c>
      <c r="AY119" s="626">
        <v>166.1042677163089</v>
      </c>
      <c r="AZ119" s="626">
        <v>547.72193903554194</v>
      </c>
      <c r="BA119" s="626">
        <v>180.97702160877307</v>
      </c>
      <c r="BB119" s="626">
        <v>31.561656837291487</v>
      </c>
      <c r="BC119" s="626">
        <v>113.12180431485245</v>
      </c>
      <c r="BD119" s="626">
        <v>147.32263874492563</v>
      </c>
      <c r="BE119" s="626">
        <v>108.4664937924652</v>
      </c>
      <c r="BF119" s="626">
        <v>291.25978435340721</v>
      </c>
      <c r="BG119" s="626">
        <v>0</v>
      </c>
      <c r="BH119" s="626">
        <v>-73.750259824724566</v>
      </c>
      <c r="BI119" s="626">
        <v>1248.2938410657473</v>
      </c>
      <c r="BJ119" s="626">
        <v>460.8919088676497</v>
      </c>
      <c r="BK119" s="626">
        <v>178.54065037822377</v>
      </c>
      <c r="BL119" s="626">
        <v>207.50191249604808</v>
      </c>
      <c r="BM119" s="626">
        <v>590.8828520439763</v>
      </c>
      <c r="BN119" s="626">
        <v>7306.8852239660355</v>
      </c>
      <c r="BO119" s="626">
        <v>2612.4126055431002</v>
      </c>
      <c r="BP119" s="626">
        <v>2402.2829138974917</v>
      </c>
      <c r="BQ119" s="626">
        <v>1897.0882674235559</v>
      </c>
      <c r="BR119" s="626">
        <v>1940.4307398982407</v>
      </c>
      <c r="BS119" s="626">
        <v>0</v>
      </c>
      <c r="BT119" s="626">
        <v>1406.1701207981168</v>
      </c>
      <c r="BU119" s="626">
        <v>465.37616243181685</v>
      </c>
      <c r="BV119" s="626">
        <v>23069.432575503164</v>
      </c>
      <c r="BW119" s="626">
        <v>4770.4140561234799</v>
      </c>
      <c r="BX119" s="626">
        <v>5645.1276110211311</v>
      </c>
      <c r="BY119" s="626">
        <v>2689.8256257988692</v>
      </c>
      <c r="BZ119" s="626">
        <v>12174.618491726185</v>
      </c>
      <c r="CA119" s="626">
        <v>2526.4397666953187</v>
      </c>
      <c r="CB119" s="626">
        <v>7491.0213401305127</v>
      </c>
      <c r="CC119" s="626">
        <v>0</v>
      </c>
      <c r="CD119" s="626">
        <v>3.7927402753733688</v>
      </c>
      <c r="CE119" s="626">
        <v>0</v>
      </c>
      <c r="CF119" s="626">
        <v>72.388165702997654</v>
      </c>
      <c r="CG119" s="626">
        <v>868.60547118175498</v>
      </c>
      <c r="CH119" s="626">
        <v>9865.6522025464619</v>
      </c>
      <c r="CI119" s="626">
        <v>96.683799727747967</v>
      </c>
      <c r="CJ119" s="626">
        <v>2674.0755545017296</v>
      </c>
      <c r="CK119" s="626">
        <v>0</v>
      </c>
      <c r="CL119" s="626">
        <v>885.51988862088274</v>
      </c>
      <c r="CM119" s="626">
        <v>345.02034186277689</v>
      </c>
      <c r="CN119" s="626">
        <v>49.369564321005534</v>
      </c>
      <c r="CO119" s="626">
        <v>319.66286630128394</v>
      </c>
      <c r="CP119" s="626">
        <v>1317.2122485573427</v>
      </c>
      <c r="CQ119" s="626">
        <v>572.43058806611828</v>
      </c>
      <c r="CR119" s="626">
        <v>5606.6684211370011</v>
      </c>
      <c r="CS119" s="626">
        <v>350.83090163726689</v>
      </c>
      <c r="CT119" s="626">
        <v>810.01644687805765</v>
      </c>
      <c r="CU119" s="626">
        <v>1117.6986403491778</v>
      </c>
      <c r="CV119" s="626">
        <v>767.8126092530008</v>
      </c>
      <c r="CW119" s="626">
        <v>637.09300569179857</v>
      </c>
      <c r="CX119" s="626">
        <v>336.24170026548808</v>
      </c>
      <c r="CY119" s="626">
        <v>1427.9395547712672</v>
      </c>
      <c r="CZ119" s="626">
        <v>13285.287329031864</v>
      </c>
      <c r="DA119" s="626">
        <v>999.02042565981765</v>
      </c>
      <c r="DB119" s="626">
        <v>5706.1089552670383</v>
      </c>
      <c r="DC119" s="626">
        <v>2146.253986669763</v>
      </c>
      <c r="DD119" s="626">
        <v>5011.2857298931212</v>
      </c>
      <c r="DE119" s="626">
        <v>5462.1496025350807</v>
      </c>
      <c r="DF119" s="626">
        <v>0</v>
      </c>
      <c r="DG119" s="642">
        <v>705.31614954253064</v>
      </c>
      <c r="DH119" s="662">
        <v>160555.29902630535</v>
      </c>
      <c r="DI119" s="371"/>
      <c r="DJ119" s="367"/>
      <c r="DK119" s="367"/>
      <c r="DL119" s="367"/>
      <c r="DM119" s="369"/>
      <c r="DN119" s="369"/>
      <c r="DO119" s="369"/>
      <c r="DP119" s="370"/>
      <c r="DQ119" s="369"/>
      <c r="DR119" s="369"/>
      <c r="DS119" s="369"/>
      <c r="DT119" s="369"/>
      <c r="DU119" s="369"/>
      <c r="DV119" s="369"/>
      <c r="DW119" s="369"/>
      <c r="DX119" s="369"/>
      <c r="DY119" s="369"/>
      <c r="DZ119" s="352"/>
    </row>
    <row r="120" spans="1:130" s="357" customFormat="1" ht="9.9499999999999993" customHeight="1">
      <c r="A120" s="356"/>
      <c r="B120" s="624" t="s">
        <v>1666</v>
      </c>
      <c r="C120" s="625" t="s">
        <v>9</v>
      </c>
      <c r="D120" s="626">
        <v>-3861.2834866349008</v>
      </c>
      <c r="E120" s="626">
        <v>-98.560093665487102</v>
      </c>
      <c r="F120" s="626">
        <v>-4.2637112872410902E-3</v>
      </c>
      <c r="G120" s="626">
        <v>-172.85401031041712</v>
      </c>
      <c r="H120" s="626">
        <v>-3.5248957720107565</v>
      </c>
      <c r="I120" s="626">
        <v>0</v>
      </c>
      <c r="J120" s="626">
        <v>0</v>
      </c>
      <c r="K120" s="626">
        <v>-380.83188550788577</v>
      </c>
      <c r="L120" s="626">
        <v>-0.11390347262751832</v>
      </c>
      <c r="M120" s="626">
        <v>-1.2743967985947466</v>
      </c>
      <c r="N120" s="626">
        <v>0</v>
      </c>
      <c r="O120" s="626">
        <v>0</v>
      </c>
      <c r="P120" s="626">
        <v>0</v>
      </c>
      <c r="Q120" s="626">
        <v>-0.22273193044618397</v>
      </c>
      <c r="R120" s="626">
        <v>-0.20162834167461247</v>
      </c>
      <c r="S120" s="626">
        <v>-1.1928233815209936E-3</v>
      </c>
      <c r="T120" s="626">
        <v>-5.4357732424610006E-2</v>
      </c>
      <c r="U120" s="626">
        <v>-0.1863717960821166</v>
      </c>
      <c r="V120" s="626">
        <v>0</v>
      </c>
      <c r="W120" s="626">
        <v>0</v>
      </c>
      <c r="X120" s="626">
        <v>0</v>
      </c>
      <c r="Y120" s="626">
        <v>0</v>
      </c>
      <c r="Z120" s="626">
        <v>0</v>
      </c>
      <c r="AA120" s="626">
        <v>0</v>
      </c>
      <c r="AB120" s="626">
        <v>-2.1308266774496133E-2</v>
      </c>
      <c r="AC120" s="626">
        <v>-3.4306825050254104E-3</v>
      </c>
      <c r="AD120" s="626">
        <v>-2.6348348978167144</v>
      </c>
      <c r="AE120" s="626">
        <v>0</v>
      </c>
      <c r="AF120" s="626">
        <v>-0.31552033701092325</v>
      </c>
      <c r="AG120" s="626">
        <v>-7.8021970233049298E-2</v>
      </c>
      <c r="AH120" s="626">
        <v>0</v>
      </c>
      <c r="AI120" s="626">
        <v>0</v>
      </c>
      <c r="AJ120" s="626">
        <v>0</v>
      </c>
      <c r="AK120" s="626">
        <v>0</v>
      </c>
      <c r="AL120" s="626">
        <v>0</v>
      </c>
      <c r="AM120" s="626">
        <v>0</v>
      </c>
      <c r="AN120" s="626">
        <v>0</v>
      </c>
      <c r="AO120" s="626">
        <v>0</v>
      </c>
      <c r="AP120" s="626">
        <v>0</v>
      </c>
      <c r="AQ120" s="626">
        <v>0</v>
      </c>
      <c r="AR120" s="626">
        <v>0</v>
      </c>
      <c r="AS120" s="626">
        <v>-9.1530070022554019E-2</v>
      </c>
      <c r="AT120" s="626">
        <v>-6.1261212501713909E-2</v>
      </c>
      <c r="AU120" s="626">
        <v>-0.46567623898980065</v>
      </c>
      <c r="AV120" s="626">
        <v>-0.11084166645943083</v>
      </c>
      <c r="AW120" s="626">
        <v>-1.1501589804046211</v>
      </c>
      <c r="AX120" s="626">
        <v>-0.13578594184919729</v>
      </c>
      <c r="AY120" s="626">
        <v>0</v>
      </c>
      <c r="AZ120" s="626">
        <v>-0.34211239165243096</v>
      </c>
      <c r="BA120" s="626">
        <v>-0.19621650337055263</v>
      </c>
      <c r="BB120" s="626">
        <v>-1.6070090039354123E-2</v>
      </c>
      <c r="BC120" s="626">
        <v>0</v>
      </c>
      <c r="BD120" s="626">
        <v>-9.449816468564827E-2</v>
      </c>
      <c r="BE120" s="626">
        <v>-6.7749215360690326E-2</v>
      </c>
      <c r="BF120" s="626">
        <v>0</v>
      </c>
      <c r="BG120" s="626">
        <v>0</v>
      </c>
      <c r="BH120" s="626">
        <v>-1.657309209544372E-2</v>
      </c>
      <c r="BI120" s="626">
        <v>-2.4196951474459891</v>
      </c>
      <c r="BJ120" s="626">
        <v>-0.18420939603023567</v>
      </c>
      <c r="BK120" s="626">
        <v>-9.4465952581070781E-2</v>
      </c>
      <c r="BL120" s="626">
        <v>-0.27106716198046776</v>
      </c>
      <c r="BM120" s="626">
        <v>0</v>
      </c>
      <c r="BN120" s="626">
        <v>-2.5063922148547446</v>
      </c>
      <c r="BO120" s="626">
        <v>-2.7570314363402186</v>
      </c>
      <c r="BP120" s="626">
        <v>-159.89451861490633</v>
      </c>
      <c r="BQ120" s="626">
        <v>-2031.6815293612558</v>
      </c>
      <c r="BR120" s="626">
        <v>-1.4106627545357642</v>
      </c>
      <c r="BS120" s="626">
        <v>0</v>
      </c>
      <c r="BT120" s="626">
        <v>-1563.6835166531589</v>
      </c>
      <c r="BU120" s="626">
        <v>-0.15669231058310332</v>
      </c>
      <c r="BV120" s="626">
        <v>-268.57730037248689</v>
      </c>
      <c r="BW120" s="626">
        <v>-3402.5007419592798</v>
      </c>
      <c r="BX120" s="626">
        <v>-1.0421902320682956</v>
      </c>
      <c r="BY120" s="626">
        <v>-112.72897588340622</v>
      </c>
      <c r="BZ120" s="626">
        <v>0</v>
      </c>
      <c r="CA120" s="626">
        <v>-400.05388560818159</v>
      </c>
      <c r="CB120" s="626">
        <v>-142.88813259083838</v>
      </c>
      <c r="CC120" s="626">
        <v>0</v>
      </c>
      <c r="CD120" s="626">
        <v>-0.59908056622374795</v>
      </c>
      <c r="CE120" s="626">
        <v>0</v>
      </c>
      <c r="CF120" s="626">
        <v>0</v>
      </c>
      <c r="CG120" s="626">
        <v>-0.1002777038999948</v>
      </c>
      <c r="CH120" s="626">
        <v>-525.85306893445261</v>
      </c>
      <c r="CI120" s="626">
        <v>0</v>
      </c>
      <c r="CJ120" s="626">
        <v>-0.4948631585654919</v>
      </c>
      <c r="CK120" s="626">
        <v>0</v>
      </c>
      <c r="CL120" s="626">
        <v>-0.37222357655354471</v>
      </c>
      <c r="CM120" s="626">
        <v>0</v>
      </c>
      <c r="CN120" s="626">
        <v>0</v>
      </c>
      <c r="CO120" s="626">
        <v>0</v>
      </c>
      <c r="CP120" s="626">
        <v>-17.788984512552059</v>
      </c>
      <c r="CQ120" s="626">
        <v>-134.62139251543692</v>
      </c>
      <c r="CR120" s="626">
        <v>-5574.500178862897</v>
      </c>
      <c r="CS120" s="626">
        <v>0</v>
      </c>
      <c r="CT120" s="626">
        <v>-1.1799219910823853</v>
      </c>
      <c r="CU120" s="626">
        <v>-262.94530553904832</v>
      </c>
      <c r="CV120" s="626">
        <v>-504.58571262090663</v>
      </c>
      <c r="CW120" s="626">
        <v>0</v>
      </c>
      <c r="CX120" s="626">
        <v>0</v>
      </c>
      <c r="CY120" s="626">
        <v>-0.3946219579304317</v>
      </c>
      <c r="CZ120" s="626">
        <v>-15.598857942934808</v>
      </c>
      <c r="DA120" s="626">
        <v>-0.47564851245507905</v>
      </c>
      <c r="DB120" s="626">
        <v>-0.70280933061547446</v>
      </c>
      <c r="DC120" s="626">
        <v>-0.51961118185928168</v>
      </c>
      <c r="DD120" s="626">
        <v>-0.2010707270349926</v>
      </c>
      <c r="DE120" s="626">
        <v>-0.52853544946877751</v>
      </c>
      <c r="DF120" s="626">
        <v>0</v>
      </c>
      <c r="DG120" s="642">
        <v>-204.81778577462811</v>
      </c>
      <c r="DH120" s="662">
        <v>-19864.045766727471</v>
      </c>
      <c r="DI120" s="371"/>
      <c r="DJ120" s="367"/>
      <c r="DK120" s="367"/>
      <c r="DL120" s="367"/>
      <c r="DM120" s="369"/>
      <c r="DN120" s="369"/>
      <c r="DO120" s="369"/>
      <c r="DP120" s="370"/>
      <c r="DQ120" s="369"/>
      <c r="DR120" s="369"/>
      <c r="DS120" s="369"/>
      <c r="DT120" s="369"/>
      <c r="DU120" s="369"/>
      <c r="DV120" s="369"/>
      <c r="DW120" s="369"/>
      <c r="DX120" s="369"/>
      <c r="DY120" s="369"/>
      <c r="DZ120" s="352"/>
    </row>
    <row r="121" spans="1:130" s="357" customFormat="1" ht="9.9499999999999993" customHeight="1">
      <c r="A121" s="363"/>
      <c r="B121" s="633" t="s">
        <v>1667</v>
      </c>
      <c r="C121" s="634" t="s">
        <v>10</v>
      </c>
      <c r="D121" s="635">
        <v>20939.62776528742</v>
      </c>
      <c r="E121" s="635">
        <v>1874.4754558054735</v>
      </c>
      <c r="F121" s="635">
        <v>49.672236496358707</v>
      </c>
      <c r="G121" s="635">
        <v>3270.093478073803</v>
      </c>
      <c r="H121" s="635">
        <v>2219.1736667502005</v>
      </c>
      <c r="I121" s="635">
        <v>0</v>
      </c>
      <c r="J121" s="635">
        <v>891.83678596155937</v>
      </c>
      <c r="K121" s="635">
        <v>28363.511778082633</v>
      </c>
      <c r="L121" s="635">
        <v>1157.0694427745404</v>
      </c>
      <c r="M121" s="635">
        <v>196.7084558497599</v>
      </c>
      <c r="N121" s="635">
        <v>0</v>
      </c>
      <c r="O121" s="635">
        <v>8145.6333103493016</v>
      </c>
      <c r="P121" s="635">
        <v>4712.0176932608993</v>
      </c>
      <c r="Q121" s="635">
        <v>6622.377121991166</v>
      </c>
      <c r="R121" s="635">
        <v>6492.2309735808485</v>
      </c>
      <c r="S121" s="635">
        <v>154.94895008295859</v>
      </c>
      <c r="T121" s="635">
        <v>4221.9378985532476</v>
      </c>
      <c r="U121" s="635">
        <v>14815.253185955695</v>
      </c>
      <c r="V121" s="635">
        <v>0</v>
      </c>
      <c r="W121" s="635">
        <v>509.54896027287731</v>
      </c>
      <c r="X121" s="635">
        <v>0</v>
      </c>
      <c r="Y121" s="635">
        <v>0</v>
      </c>
      <c r="Z121" s="635">
        <v>0</v>
      </c>
      <c r="AA121" s="635">
        <v>8.5556364117491395</v>
      </c>
      <c r="AB121" s="635">
        <v>3169.7858029738827</v>
      </c>
      <c r="AC121" s="635">
        <v>370.9271077845998</v>
      </c>
      <c r="AD121" s="635">
        <v>201.93081897434209</v>
      </c>
      <c r="AE121" s="635">
        <v>436.80954285887032</v>
      </c>
      <c r="AF121" s="635">
        <v>34150.974717051293</v>
      </c>
      <c r="AG121" s="635">
        <v>8256.2068680910434</v>
      </c>
      <c r="AH121" s="635">
        <v>592.10602113687446</v>
      </c>
      <c r="AI121" s="635">
        <v>219.2895636113831</v>
      </c>
      <c r="AJ121" s="635">
        <v>4750.0197260106406</v>
      </c>
      <c r="AK121" s="635">
        <v>87.099437173274325</v>
      </c>
      <c r="AL121" s="635">
        <v>4079.8049558726998</v>
      </c>
      <c r="AM121" s="635">
        <v>0</v>
      </c>
      <c r="AN121" s="635">
        <v>0</v>
      </c>
      <c r="AO121" s="635">
        <v>0</v>
      </c>
      <c r="AP121" s="635">
        <v>2968.62707380853</v>
      </c>
      <c r="AQ121" s="635">
        <v>5214.1205356823675</v>
      </c>
      <c r="AR121" s="635">
        <v>262.94454535069002</v>
      </c>
      <c r="AS121" s="635">
        <v>4283.2411567754361</v>
      </c>
      <c r="AT121" s="635">
        <v>3591.3160604879745</v>
      </c>
      <c r="AU121" s="635">
        <v>35817.953598139502</v>
      </c>
      <c r="AV121" s="635">
        <v>12766.798563630473</v>
      </c>
      <c r="AW121" s="635">
        <v>80080.739137856057</v>
      </c>
      <c r="AX121" s="635">
        <v>8163.4508239737406</v>
      </c>
      <c r="AY121" s="635">
        <v>7523.9505542118386</v>
      </c>
      <c r="AZ121" s="635">
        <v>17342.361357645033</v>
      </c>
      <c r="BA121" s="635">
        <v>15624.131513886994</v>
      </c>
      <c r="BB121" s="635">
        <v>2260.5313555658263</v>
      </c>
      <c r="BC121" s="635">
        <v>8599.2892561500103</v>
      </c>
      <c r="BD121" s="635">
        <v>6298.1766787455435</v>
      </c>
      <c r="BE121" s="635">
        <v>3434.343225064114</v>
      </c>
      <c r="BF121" s="635">
        <v>7747.5102638006319</v>
      </c>
      <c r="BG121" s="635">
        <v>0</v>
      </c>
      <c r="BH121" s="635">
        <v>1138.8365964305108</v>
      </c>
      <c r="BI121" s="635">
        <v>189839.87134303886</v>
      </c>
      <c r="BJ121" s="635">
        <v>7013.956963247254</v>
      </c>
      <c r="BK121" s="635">
        <v>4054.8565485898821</v>
      </c>
      <c r="BL121" s="635">
        <v>11614.008088634131</v>
      </c>
      <c r="BM121" s="635">
        <v>2945.7919353402694</v>
      </c>
      <c r="BN121" s="635">
        <v>88632.044058579399</v>
      </c>
      <c r="BO121" s="635">
        <v>33206.187897724565</v>
      </c>
      <c r="BP121" s="635">
        <v>28642.071930563568</v>
      </c>
      <c r="BQ121" s="635">
        <v>32602.648652387546</v>
      </c>
      <c r="BR121" s="635">
        <v>19561.532175078846</v>
      </c>
      <c r="BS121" s="635">
        <v>0</v>
      </c>
      <c r="BT121" s="635">
        <v>21779.299046736905</v>
      </c>
      <c r="BU121" s="635">
        <v>16125.362374417746</v>
      </c>
      <c r="BV121" s="635">
        <v>366829.47815404413</v>
      </c>
      <c r="BW121" s="635">
        <v>158128.79162488467</v>
      </c>
      <c r="BX121" s="635">
        <v>50520.379937557052</v>
      </c>
      <c r="BY121" s="635">
        <v>51816.505234174649</v>
      </c>
      <c r="BZ121" s="635">
        <v>256037.39011304459</v>
      </c>
      <c r="CA121" s="635">
        <v>35603.809249743179</v>
      </c>
      <c r="CB121" s="635">
        <v>65756.493791026674</v>
      </c>
      <c r="CC121" s="635">
        <v>0</v>
      </c>
      <c r="CD121" s="635">
        <v>81.996458794293559</v>
      </c>
      <c r="CE121" s="635">
        <v>0</v>
      </c>
      <c r="CF121" s="635">
        <v>488.36877069765433</v>
      </c>
      <c r="CG121" s="635">
        <v>4579.9835702244618</v>
      </c>
      <c r="CH121" s="635">
        <v>94738.800835235787</v>
      </c>
      <c r="CI121" s="635">
        <v>3417.969634252886</v>
      </c>
      <c r="CJ121" s="635">
        <v>38476.105441625557</v>
      </c>
      <c r="CK121" s="635">
        <v>0</v>
      </c>
      <c r="CL121" s="635">
        <v>16578.83809969488</v>
      </c>
      <c r="CM121" s="635">
        <v>2736.5560799326572</v>
      </c>
      <c r="CN121" s="635">
        <v>1147.2442810277716</v>
      </c>
      <c r="CO121" s="635">
        <v>117132.87009431655</v>
      </c>
      <c r="CP121" s="635">
        <v>112143.41315638516</v>
      </c>
      <c r="CQ121" s="635">
        <v>20818.20918353002</v>
      </c>
      <c r="CR121" s="635">
        <v>199449.64961778469</v>
      </c>
      <c r="CS121" s="635">
        <v>10165.476223607588</v>
      </c>
      <c r="CT121" s="635">
        <v>109978.16894480698</v>
      </c>
      <c r="CU121" s="635">
        <v>53904.270546993503</v>
      </c>
      <c r="CV121" s="635">
        <v>13386.343083556696</v>
      </c>
      <c r="CW121" s="635">
        <v>26892.044377843147</v>
      </c>
      <c r="CX121" s="635">
        <v>3944.2109585151779</v>
      </c>
      <c r="CY121" s="635">
        <v>23562.679797047109</v>
      </c>
      <c r="CZ121" s="635">
        <v>148437.17229917334</v>
      </c>
      <c r="DA121" s="635">
        <v>17449.324228918726</v>
      </c>
      <c r="DB121" s="635">
        <v>70646.393913467487</v>
      </c>
      <c r="DC121" s="635">
        <v>28162.666251182141</v>
      </c>
      <c r="DD121" s="635">
        <v>38477.698608324317</v>
      </c>
      <c r="DE121" s="635">
        <v>39959.658389362186</v>
      </c>
      <c r="DF121" s="635">
        <v>0</v>
      </c>
      <c r="DG121" s="643">
        <v>16597.436043813759</v>
      </c>
      <c r="DH121" s="663">
        <v>3038141.977663212</v>
      </c>
      <c r="DI121" s="371"/>
      <c r="DJ121" s="367"/>
      <c r="DK121" s="367"/>
      <c r="DL121" s="367"/>
      <c r="DM121" s="369"/>
      <c r="DN121" s="369"/>
      <c r="DO121" s="369"/>
      <c r="DP121" s="370"/>
      <c r="DQ121" s="369"/>
      <c r="DR121" s="369"/>
      <c r="DS121" s="369"/>
      <c r="DT121" s="369"/>
      <c r="DU121" s="369"/>
      <c r="DV121" s="369"/>
      <c r="DW121" s="369"/>
      <c r="DX121" s="369"/>
      <c r="DY121" s="369"/>
      <c r="DZ121" s="352"/>
    </row>
    <row r="122" spans="1:130" s="357" customFormat="1" ht="9.9499999999999993" customHeight="1">
      <c r="A122" s="356"/>
      <c r="B122" s="636" t="s">
        <v>1586</v>
      </c>
      <c r="C122" s="637" t="s">
        <v>1668</v>
      </c>
      <c r="D122" s="638">
        <v>41002.172933765978</v>
      </c>
      <c r="E122" s="638">
        <v>8123.0995915191625</v>
      </c>
      <c r="F122" s="638">
        <v>83.310867193336861</v>
      </c>
      <c r="G122" s="638">
        <v>5025.9614069544896</v>
      </c>
      <c r="H122" s="638">
        <v>4360.2372065142681</v>
      </c>
      <c r="I122" s="638">
        <v>0</v>
      </c>
      <c r="J122" s="638">
        <v>1866.3692181592628</v>
      </c>
      <c r="K122" s="638">
        <v>80138.175739333514</v>
      </c>
      <c r="L122" s="638">
        <v>2760.0732545816682</v>
      </c>
      <c r="M122" s="638">
        <v>972.66887474563782</v>
      </c>
      <c r="N122" s="638">
        <v>0</v>
      </c>
      <c r="O122" s="638">
        <v>20838.218974656884</v>
      </c>
      <c r="P122" s="638">
        <v>12796.388524258029</v>
      </c>
      <c r="Q122" s="638">
        <v>14943.739535166951</v>
      </c>
      <c r="R122" s="638">
        <v>14892.452614579308</v>
      </c>
      <c r="S122" s="638">
        <v>519.90291468484793</v>
      </c>
      <c r="T122" s="638">
        <v>10158.107630705126</v>
      </c>
      <c r="U122" s="638">
        <v>26603.185112934865</v>
      </c>
      <c r="V122" s="638">
        <v>0</v>
      </c>
      <c r="W122" s="638">
        <v>1288.4425284513222</v>
      </c>
      <c r="X122" s="638">
        <v>0</v>
      </c>
      <c r="Y122" s="638">
        <v>0</v>
      </c>
      <c r="Z122" s="638">
        <v>0</v>
      </c>
      <c r="AA122" s="638">
        <v>22.494046043926964</v>
      </c>
      <c r="AB122" s="638">
        <v>5454.4223299048717</v>
      </c>
      <c r="AC122" s="638">
        <v>1097.3646175997901</v>
      </c>
      <c r="AD122" s="638">
        <v>584.52082265959154</v>
      </c>
      <c r="AE122" s="638">
        <v>2436.0568270314566</v>
      </c>
      <c r="AF122" s="638">
        <v>106060.05781730844</v>
      </c>
      <c r="AG122" s="638">
        <v>18861.117775215371</v>
      </c>
      <c r="AH122" s="638">
        <v>1465.2938265221326</v>
      </c>
      <c r="AI122" s="638">
        <v>508.88383389533146</v>
      </c>
      <c r="AJ122" s="638">
        <v>9313.8616779917429</v>
      </c>
      <c r="AK122" s="638">
        <v>166.39703132750793</v>
      </c>
      <c r="AL122" s="638">
        <v>7324.5025238963553</v>
      </c>
      <c r="AM122" s="638">
        <v>0</v>
      </c>
      <c r="AN122" s="638">
        <v>0</v>
      </c>
      <c r="AO122" s="638">
        <v>0</v>
      </c>
      <c r="AP122" s="638">
        <v>7761.6699495849552</v>
      </c>
      <c r="AQ122" s="638">
        <v>20645.656626136057</v>
      </c>
      <c r="AR122" s="638">
        <v>889.9782502283465</v>
      </c>
      <c r="AS122" s="638">
        <v>16296.471317165622</v>
      </c>
      <c r="AT122" s="638">
        <v>8446.4536478240534</v>
      </c>
      <c r="AU122" s="638">
        <v>68579.716373992487</v>
      </c>
      <c r="AV122" s="638">
        <v>31677.131963922799</v>
      </c>
      <c r="AW122" s="638">
        <v>157131.37398584536</v>
      </c>
      <c r="AX122" s="638">
        <v>19196.51121902719</v>
      </c>
      <c r="AY122" s="638">
        <v>17846.154071877361</v>
      </c>
      <c r="AZ122" s="638">
        <v>53148.789501211882</v>
      </c>
      <c r="BA122" s="638">
        <v>38405.694042904172</v>
      </c>
      <c r="BB122" s="638">
        <v>7687.3061268810379</v>
      </c>
      <c r="BC122" s="638">
        <v>22136.95798809185</v>
      </c>
      <c r="BD122" s="638">
        <v>15783.112101604453</v>
      </c>
      <c r="BE122" s="638">
        <v>9528.9948896964561</v>
      </c>
      <c r="BF122" s="638">
        <v>21862.775503783771</v>
      </c>
      <c r="BG122" s="638">
        <v>0</v>
      </c>
      <c r="BH122" s="638">
        <v>6179.0564132249219</v>
      </c>
      <c r="BI122" s="638">
        <v>744922.19455519656</v>
      </c>
      <c r="BJ122" s="638">
        <v>22800.620332195766</v>
      </c>
      <c r="BK122" s="638">
        <v>12632.721914327527</v>
      </c>
      <c r="BL122" s="638">
        <v>32195.550385626739</v>
      </c>
      <c r="BM122" s="638">
        <v>9328.2347218833202</v>
      </c>
      <c r="BN122" s="638">
        <v>175768.04538949576</v>
      </c>
      <c r="BO122" s="638">
        <v>67973.812574536089</v>
      </c>
      <c r="BP122" s="638">
        <v>53108.984700755202</v>
      </c>
      <c r="BQ122" s="638">
        <v>58270.884749320234</v>
      </c>
      <c r="BR122" s="638">
        <v>48628.692908713259</v>
      </c>
      <c r="BS122" s="638">
        <v>0</v>
      </c>
      <c r="BT122" s="638">
        <v>37569.179143992893</v>
      </c>
      <c r="BU122" s="638">
        <v>24368.004680331313</v>
      </c>
      <c r="BV122" s="638">
        <v>551416.24834649428</v>
      </c>
      <c r="BW122" s="638">
        <v>231475.00734585736</v>
      </c>
      <c r="BX122" s="638">
        <v>69509.026339510398</v>
      </c>
      <c r="BY122" s="638">
        <v>69833.0588088613</v>
      </c>
      <c r="BZ122" s="638">
        <v>283716.20510068687</v>
      </c>
      <c r="CA122" s="638">
        <v>49801.942348834593</v>
      </c>
      <c r="CB122" s="638">
        <v>82633.394887963077</v>
      </c>
      <c r="CC122" s="638">
        <v>71176.708904931627</v>
      </c>
      <c r="CD122" s="638">
        <v>297.69270489144139</v>
      </c>
      <c r="CE122" s="638">
        <v>0</v>
      </c>
      <c r="CF122" s="638">
        <v>678.4327560992449</v>
      </c>
      <c r="CG122" s="638">
        <v>6837.543935144914</v>
      </c>
      <c r="CH122" s="638">
        <v>138057.11881234945</v>
      </c>
      <c r="CI122" s="638">
        <v>4156.6963179822105</v>
      </c>
      <c r="CJ122" s="638">
        <v>68326.297777777771</v>
      </c>
      <c r="CK122" s="638">
        <v>0</v>
      </c>
      <c r="CL122" s="638">
        <v>26566.378699622208</v>
      </c>
      <c r="CM122" s="638">
        <v>10413.252552152686</v>
      </c>
      <c r="CN122" s="638">
        <v>2440.9646399076955</v>
      </c>
      <c r="CO122" s="638">
        <v>172514.00853280639</v>
      </c>
      <c r="CP122" s="638">
        <v>147851.21558639081</v>
      </c>
      <c r="CQ122" s="638">
        <v>37780.175112669909</v>
      </c>
      <c r="CR122" s="638">
        <v>355222.0472328841</v>
      </c>
      <c r="CS122" s="638">
        <v>15976.642067383968</v>
      </c>
      <c r="CT122" s="638">
        <v>159036.02883073411</v>
      </c>
      <c r="CU122" s="638">
        <v>70756.53134347286</v>
      </c>
      <c r="CV122" s="638">
        <v>22296.047080759818</v>
      </c>
      <c r="CW122" s="638">
        <v>39168.64986439349</v>
      </c>
      <c r="CX122" s="638">
        <v>13409.211540877253</v>
      </c>
      <c r="CY122" s="638">
        <v>59217.078236105146</v>
      </c>
      <c r="CZ122" s="638">
        <v>201083.61885699345</v>
      </c>
      <c r="DA122" s="638">
        <v>35284.070371735666</v>
      </c>
      <c r="DB122" s="638">
        <v>172065.55228435691</v>
      </c>
      <c r="DC122" s="638">
        <v>40500.022814424985</v>
      </c>
      <c r="DD122" s="638">
        <v>53614.870002939082</v>
      </c>
      <c r="DE122" s="638">
        <v>54546.017683520869</v>
      </c>
      <c r="DF122" s="638">
        <v>5027.6577600911505</v>
      </c>
      <c r="DG122" s="644">
        <v>37043.933776939375</v>
      </c>
      <c r="DH122" s="365">
        <v>5570167.5593455248</v>
      </c>
      <c r="DI122" s="371"/>
      <c r="DJ122" s="367"/>
      <c r="DK122" s="367"/>
      <c r="DL122" s="367"/>
      <c r="DM122" s="369"/>
      <c r="DN122" s="369"/>
      <c r="DO122" s="369"/>
      <c r="DP122" s="370"/>
      <c r="DQ122" s="369"/>
      <c r="DR122" s="369"/>
      <c r="DS122" s="369"/>
      <c r="DT122" s="369"/>
      <c r="DU122" s="369"/>
      <c r="DV122" s="369"/>
      <c r="DW122" s="369"/>
      <c r="DX122" s="369"/>
      <c r="DY122" s="369"/>
      <c r="DZ122" s="352"/>
    </row>
    <row r="123" spans="1:130" s="374" customFormat="1" ht="33.75" customHeight="1">
      <c r="A123" s="372"/>
      <c r="B123" s="373"/>
      <c r="C123" s="373"/>
      <c r="DI123" s="372"/>
      <c r="DJ123" s="375"/>
      <c r="DL123" s="372"/>
      <c r="DO123" s="372"/>
      <c r="DP123" s="372"/>
      <c r="DZ123" s="376"/>
    </row>
    <row r="124" spans="1:130" ht="12" customHeight="1">
      <c r="DI124" s="377"/>
      <c r="DJ124" s="377"/>
      <c r="DK124" s="377"/>
      <c r="DL124" s="377"/>
      <c r="DM124" s="377"/>
      <c r="DN124" s="377"/>
      <c r="DO124" s="377"/>
      <c r="DQ124" s="377"/>
    </row>
    <row r="125" spans="1:130" ht="12" customHeight="1">
      <c r="DI125" s="377"/>
      <c r="DJ125" s="377"/>
      <c r="DK125" s="377"/>
      <c r="DL125" s="377"/>
      <c r="DM125" s="377"/>
      <c r="DN125" s="377"/>
      <c r="DO125" s="377"/>
      <c r="DQ125" s="377"/>
    </row>
    <row r="126" spans="1:130" ht="12" customHeight="1">
      <c r="DI126" s="377"/>
      <c r="DJ126" s="377"/>
      <c r="DK126" s="377"/>
      <c r="DL126" s="377"/>
      <c r="DM126" s="377"/>
      <c r="DN126" s="377"/>
      <c r="DO126" s="377"/>
      <c r="DQ126" s="377"/>
    </row>
    <row r="127" spans="1:130" ht="12" customHeight="1">
      <c r="DI127" s="377"/>
      <c r="DJ127" s="377"/>
      <c r="DK127" s="377"/>
      <c r="DL127" s="377"/>
      <c r="DM127" s="377"/>
      <c r="DN127" s="377"/>
      <c r="DO127" s="377"/>
      <c r="DQ127" s="377"/>
    </row>
    <row r="128" spans="1:130" ht="12" customHeight="1"/>
    <row r="129" spans="1:130" s="351" customFormat="1" ht="12" customHeight="1">
      <c r="A129" s="353"/>
      <c r="B129" s="354"/>
      <c r="C129" s="354"/>
      <c r="D129" s="355"/>
      <c r="E129" s="355"/>
      <c r="F129" s="355"/>
      <c r="G129" s="355"/>
      <c r="H129" s="355"/>
      <c r="I129" s="355"/>
      <c r="J129" s="355"/>
      <c r="K129" s="355"/>
      <c r="L129" s="355"/>
      <c r="M129" s="355"/>
      <c r="N129" s="355"/>
      <c r="O129" s="355"/>
      <c r="P129" s="355"/>
      <c r="Q129" s="355"/>
      <c r="R129" s="355"/>
      <c r="S129" s="355"/>
      <c r="T129" s="355"/>
      <c r="U129" s="355"/>
      <c r="V129" s="355"/>
      <c r="W129" s="355"/>
      <c r="X129" s="355"/>
      <c r="Y129" s="355"/>
      <c r="Z129" s="355"/>
      <c r="AA129" s="355"/>
      <c r="AB129" s="355"/>
      <c r="AC129" s="355"/>
      <c r="AD129" s="355"/>
      <c r="AE129" s="355"/>
      <c r="AF129" s="355"/>
      <c r="AG129" s="355"/>
      <c r="AH129" s="355"/>
      <c r="AI129" s="355"/>
      <c r="AJ129" s="355"/>
      <c r="AK129" s="355"/>
      <c r="AL129" s="355"/>
      <c r="AM129" s="355"/>
      <c r="AN129" s="355"/>
      <c r="AO129" s="355"/>
      <c r="AP129" s="355"/>
      <c r="AQ129" s="355"/>
      <c r="AR129" s="355"/>
      <c r="AS129" s="355"/>
      <c r="AT129" s="355"/>
      <c r="AU129" s="355"/>
      <c r="AV129" s="355"/>
      <c r="AW129" s="355"/>
      <c r="AX129" s="355"/>
      <c r="AY129" s="355"/>
      <c r="AZ129" s="355"/>
      <c r="BA129" s="355"/>
      <c r="BB129" s="355"/>
      <c r="BC129" s="355"/>
      <c r="BD129" s="355"/>
      <c r="BE129" s="355"/>
      <c r="BF129" s="355"/>
      <c r="BG129" s="355"/>
      <c r="BH129" s="355"/>
      <c r="BI129" s="355"/>
      <c r="BJ129" s="355"/>
      <c r="BK129" s="355"/>
      <c r="BL129" s="355"/>
      <c r="BM129" s="355"/>
      <c r="BN129" s="355"/>
      <c r="BO129" s="355"/>
      <c r="BP129" s="355"/>
      <c r="BQ129" s="355"/>
      <c r="BR129" s="355"/>
      <c r="BS129" s="355"/>
      <c r="BT129" s="355"/>
      <c r="BU129" s="355"/>
      <c r="BV129" s="355"/>
      <c r="BW129" s="355"/>
      <c r="BX129" s="355"/>
      <c r="BY129" s="355"/>
      <c r="BZ129" s="355"/>
      <c r="CA129" s="355"/>
      <c r="CB129" s="355"/>
      <c r="CC129" s="355"/>
      <c r="CD129" s="355"/>
      <c r="CE129" s="355"/>
      <c r="CF129" s="355"/>
      <c r="CG129" s="355"/>
      <c r="CH129" s="355"/>
      <c r="CI129" s="355"/>
      <c r="CJ129" s="355"/>
      <c r="CK129" s="355"/>
      <c r="CL129" s="355"/>
      <c r="CM129" s="355"/>
      <c r="CN129" s="355"/>
      <c r="CO129" s="355"/>
      <c r="CP129" s="355"/>
      <c r="CQ129" s="355"/>
      <c r="CR129" s="355"/>
      <c r="CS129" s="355"/>
      <c r="CT129" s="355"/>
      <c r="CU129" s="355"/>
      <c r="CV129" s="355"/>
      <c r="CW129" s="355"/>
      <c r="CX129" s="355"/>
      <c r="CY129" s="355"/>
      <c r="CZ129" s="355"/>
      <c r="DA129" s="355"/>
      <c r="DB129" s="355"/>
      <c r="DC129" s="355"/>
      <c r="DD129" s="355"/>
      <c r="DE129" s="355"/>
      <c r="DF129" s="355"/>
      <c r="DG129" s="355"/>
      <c r="DH129" s="355"/>
      <c r="DI129" s="355"/>
      <c r="DJ129" s="355"/>
      <c r="DP129" s="378"/>
      <c r="DZ129" s="352"/>
    </row>
    <row r="130" spans="1:130" s="351" customFormat="1" ht="12" customHeight="1">
      <c r="A130" s="353"/>
      <c r="B130" s="354"/>
      <c r="C130" s="354"/>
      <c r="D130" s="355"/>
      <c r="E130" s="355"/>
      <c r="F130" s="355"/>
      <c r="G130" s="355"/>
      <c r="H130" s="355"/>
      <c r="I130" s="355"/>
      <c r="J130" s="355"/>
      <c r="K130" s="355"/>
      <c r="L130" s="355"/>
      <c r="M130" s="355"/>
      <c r="N130" s="355"/>
      <c r="O130" s="355"/>
      <c r="P130" s="355"/>
      <c r="Q130" s="355"/>
      <c r="R130" s="355"/>
      <c r="S130" s="355"/>
      <c r="T130" s="355"/>
      <c r="U130" s="355"/>
      <c r="V130" s="355"/>
      <c r="W130" s="355"/>
      <c r="X130" s="355"/>
      <c r="Y130" s="355"/>
      <c r="Z130" s="355"/>
      <c r="AA130" s="355"/>
      <c r="AB130" s="355"/>
      <c r="AC130" s="355"/>
      <c r="AD130" s="355"/>
      <c r="AE130" s="355"/>
      <c r="AF130" s="355"/>
      <c r="AG130" s="355"/>
      <c r="AH130" s="355"/>
      <c r="AI130" s="355"/>
      <c r="AJ130" s="355"/>
      <c r="AK130" s="355"/>
      <c r="AL130" s="355"/>
      <c r="AM130" s="355"/>
      <c r="AN130" s="355"/>
      <c r="AO130" s="355"/>
      <c r="AP130" s="355"/>
      <c r="AQ130" s="355"/>
      <c r="AR130" s="355"/>
      <c r="AS130" s="355"/>
      <c r="AT130" s="355"/>
      <c r="AU130" s="355"/>
      <c r="AV130" s="355"/>
      <c r="AW130" s="355"/>
      <c r="AX130" s="355"/>
      <c r="AY130" s="355"/>
      <c r="AZ130" s="355"/>
      <c r="BA130" s="355"/>
      <c r="BB130" s="355"/>
      <c r="BC130" s="355"/>
      <c r="BD130" s="355"/>
      <c r="BE130" s="355"/>
      <c r="BF130" s="355"/>
      <c r="BG130" s="355"/>
      <c r="BH130" s="355"/>
      <c r="BI130" s="355"/>
      <c r="BJ130" s="355"/>
      <c r="BK130" s="355"/>
      <c r="BL130" s="355"/>
      <c r="BM130" s="355"/>
      <c r="BN130" s="355"/>
      <c r="BO130" s="355"/>
      <c r="BP130" s="355"/>
      <c r="BQ130" s="355"/>
      <c r="BR130" s="355"/>
      <c r="BS130" s="355"/>
      <c r="BT130" s="355"/>
      <c r="BU130" s="355"/>
      <c r="BV130" s="355"/>
      <c r="BW130" s="355"/>
      <c r="BX130" s="355"/>
      <c r="BY130" s="355"/>
      <c r="BZ130" s="355"/>
      <c r="CA130" s="355"/>
      <c r="CB130" s="355"/>
      <c r="CC130" s="355"/>
      <c r="CD130" s="355"/>
      <c r="CE130" s="355"/>
      <c r="CF130" s="355"/>
      <c r="CG130" s="355"/>
      <c r="CH130" s="355"/>
      <c r="CI130" s="355"/>
      <c r="CJ130" s="355"/>
      <c r="CK130" s="355"/>
      <c r="CL130" s="355"/>
      <c r="CM130" s="355"/>
      <c r="CN130" s="355"/>
      <c r="CO130" s="355"/>
      <c r="CP130" s="355"/>
      <c r="CQ130" s="355"/>
      <c r="CR130" s="355"/>
      <c r="CS130" s="355"/>
      <c r="CT130" s="355"/>
      <c r="CU130" s="355"/>
      <c r="CV130" s="355"/>
      <c r="CW130" s="355"/>
      <c r="CX130" s="355"/>
      <c r="CY130" s="355"/>
      <c r="CZ130" s="355"/>
      <c r="DA130" s="355"/>
      <c r="DB130" s="355"/>
      <c r="DC130" s="355"/>
      <c r="DD130" s="355"/>
      <c r="DE130" s="355"/>
      <c r="DF130" s="355"/>
      <c r="DG130" s="355"/>
      <c r="DH130" s="355"/>
      <c r="DI130" s="355"/>
      <c r="DJ130" s="355"/>
      <c r="DP130" s="378"/>
      <c r="DZ130" s="352"/>
    </row>
    <row r="131" spans="1:130" s="351" customFormat="1" ht="12" customHeight="1">
      <c r="A131" s="353"/>
      <c r="B131" s="354"/>
      <c r="C131" s="354"/>
      <c r="D131" s="355"/>
      <c r="E131" s="355"/>
      <c r="F131" s="355"/>
      <c r="G131" s="355"/>
      <c r="H131" s="355"/>
      <c r="I131" s="355"/>
      <c r="J131" s="355"/>
      <c r="K131" s="355"/>
      <c r="L131" s="355"/>
      <c r="M131" s="355"/>
      <c r="N131" s="355"/>
      <c r="O131" s="355"/>
      <c r="P131" s="355"/>
      <c r="Q131" s="355"/>
      <c r="R131" s="355"/>
      <c r="S131" s="355"/>
      <c r="T131" s="355"/>
      <c r="U131" s="355"/>
      <c r="V131" s="355"/>
      <c r="W131" s="355"/>
      <c r="X131" s="355"/>
      <c r="Y131" s="355"/>
      <c r="Z131" s="355"/>
      <c r="AA131" s="355"/>
      <c r="AB131" s="355"/>
      <c r="AC131" s="355"/>
      <c r="AD131" s="355"/>
      <c r="AE131" s="355"/>
      <c r="AF131" s="355"/>
      <c r="AG131" s="355"/>
      <c r="AH131" s="355"/>
      <c r="AI131" s="355"/>
      <c r="AJ131" s="355"/>
      <c r="AK131" s="355"/>
      <c r="AL131" s="355"/>
      <c r="AM131" s="355"/>
      <c r="AN131" s="355"/>
      <c r="AO131" s="355"/>
      <c r="AP131" s="355"/>
      <c r="AQ131" s="355"/>
      <c r="AR131" s="355"/>
      <c r="AS131" s="355"/>
      <c r="AT131" s="355"/>
      <c r="AU131" s="355"/>
      <c r="AV131" s="355"/>
      <c r="AW131" s="355"/>
      <c r="AX131" s="355"/>
      <c r="AY131" s="355"/>
      <c r="AZ131" s="355"/>
      <c r="BA131" s="355"/>
      <c r="BB131" s="355"/>
      <c r="BC131" s="355"/>
      <c r="BD131" s="355"/>
      <c r="BE131" s="355"/>
      <c r="BF131" s="355"/>
      <c r="BG131" s="355"/>
      <c r="BH131" s="355"/>
      <c r="BI131" s="355"/>
      <c r="BJ131" s="355"/>
      <c r="BK131" s="355"/>
      <c r="BL131" s="355"/>
      <c r="BM131" s="355"/>
      <c r="BN131" s="355"/>
      <c r="BO131" s="355"/>
      <c r="BP131" s="355"/>
      <c r="BQ131" s="355"/>
      <c r="BR131" s="355"/>
      <c r="BS131" s="355"/>
      <c r="BT131" s="355"/>
      <c r="BU131" s="355"/>
      <c r="BV131" s="355"/>
      <c r="BW131" s="355"/>
      <c r="BX131" s="355"/>
      <c r="BY131" s="355"/>
      <c r="BZ131" s="355"/>
      <c r="CA131" s="355"/>
      <c r="CB131" s="355"/>
      <c r="CC131" s="355"/>
      <c r="CD131" s="355"/>
      <c r="CE131" s="355"/>
      <c r="CF131" s="355"/>
      <c r="CG131" s="355"/>
      <c r="CH131" s="355"/>
      <c r="CI131" s="355"/>
      <c r="CJ131" s="355"/>
      <c r="CK131" s="355"/>
      <c r="CL131" s="355"/>
      <c r="CM131" s="355"/>
      <c r="CN131" s="355"/>
      <c r="CO131" s="355"/>
      <c r="CP131" s="355"/>
      <c r="CQ131" s="355"/>
      <c r="CR131" s="355"/>
      <c r="CS131" s="355"/>
      <c r="CT131" s="355"/>
      <c r="CU131" s="355"/>
      <c r="CV131" s="355"/>
      <c r="CW131" s="355"/>
      <c r="CX131" s="355"/>
      <c r="CY131" s="355"/>
      <c r="CZ131" s="355"/>
      <c r="DA131" s="355"/>
      <c r="DB131" s="355"/>
      <c r="DC131" s="355"/>
      <c r="DD131" s="355"/>
      <c r="DE131" s="355"/>
      <c r="DF131" s="355"/>
      <c r="DG131" s="355"/>
      <c r="DH131" s="355"/>
      <c r="DI131" s="355"/>
      <c r="DJ131" s="355"/>
      <c r="DP131" s="378"/>
      <c r="DZ131" s="352"/>
    </row>
    <row r="132" spans="1:130" s="351" customFormat="1" ht="12" customHeight="1">
      <c r="A132" s="353"/>
      <c r="B132" s="354"/>
      <c r="C132" s="354"/>
      <c r="D132" s="355"/>
      <c r="E132" s="355"/>
      <c r="F132" s="355"/>
      <c r="G132" s="355"/>
      <c r="H132" s="355"/>
      <c r="I132" s="355"/>
      <c r="J132" s="355"/>
      <c r="K132" s="355"/>
      <c r="L132" s="355"/>
      <c r="M132" s="355"/>
      <c r="N132" s="355"/>
      <c r="O132" s="355"/>
      <c r="P132" s="355"/>
      <c r="Q132" s="355"/>
      <c r="R132" s="355"/>
      <c r="S132" s="355"/>
      <c r="T132" s="355"/>
      <c r="U132" s="355"/>
      <c r="V132" s="355"/>
      <c r="W132" s="355"/>
      <c r="X132" s="355"/>
      <c r="Y132" s="355"/>
      <c r="Z132" s="355"/>
      <c r="AA132" s="355"/>
      <c r="AB132" s="355"/>
      <c r="AC132" s="355"/>
      <c r="AD132" s="355"/>
      <c r="AE132" s="355"/>
      <c r="AF132" s="355"/>
      <c r="AG132" s="355"/>
      <c r="AH132" s="355"/>
      <c r="AI132" s="355"/>
      <c r="AJ132" s="355"/>
      <c r="AK132" s="355"/>
      <c r="AL132" s="355"/>
      <c r="AM132" s="355"/>
      <c r="AN132" s="355"/>
      <c r="AO132" s="355"/>
      <c r="AP132" s="355"/>
      <c r="AQ132" s="355"/>
      <c r="AR132" s="355"/>
      <c r="AS132" s="355"/>
      <c r="AT132" s="355"/>
      <c r="AU132" s="355"/>
      <c r="AV132" s="355"/>
      <c r="AW132" s="355"/>
      <c r="AX132" s="355"/>
      <c r="AY132" s="355"/>
      <c r="AZ132" s="355"/>
      <c r="BA132" s="355"/>
      <c r="BB132" s="355"/>
      <c r="BC132" s="355"/>
      <c r="BD132" s="355"/>
      <c r="BE132" s="355"/>
      <c r="BF132" s="355"/>
      <c r="BG132" s="355"/>
      <c r="BH132" s="355"/>
      <c r="BI132" s="355"/>
      <c r="BJ132" s="355"/>
      <c r="BK132" s="355"/>
      <c r="BL132" s="355"/>
      <c r="BM132" s="355"/>
      <c r="BN132" s="355"/>
      <c r="BO132" s="355"/>
      <c r="BP132" s="355"/>
      <c r="BQ132" s="355"/>
      <c r="BR132" s="355"/>
      <c r="BS132" s="355"/>
      <c r="BT132" s="355"/>
      <c r="BU132" s="355"/>
      <c r="BV132" s="355"/>
      <c r="BW132" s="355"/>
      <c r="BX132" s="355"/>
      <c r="BY132" s="355"/>
      <c r="BZ132" s="355"/>
      <c r="CA132" s="355"/>
      <c r="CB132" s="355"/>
      <c r="CC132" s="355"/>
      <c r="CD132" s="355"/>
      <c r="CE132" s="355"/>
      <c r="CF132" s="355"/>
      <c r="CG132" s="355"/>
      <c r="CH132" s="355"/>
      <c r="CI132" s="355"/>
      <c r="CJ132" s="355"/>
      <c r="CK132" s="355"/>
      <c r="CL132" s="355"/>
      <c r="CM132" s="355"/>
      <c r="CN132" s="355"/>
      <c r="CO132" s="355"/>
      <c r="CP132" s="355"/>
      <c r="CQ132" s="355"/>
      <c r="CR132" s="355"/>
      <c r="CS132" s="355"/>
      <c r="CT132" s="355"/>
      <c r="CU132" s="355"/>
      <c r="CV132" s="355"/>
      <c r="CW132" s="355"/>
      <c r="CX132" s="355"/>
      <c r="CY132" s="355"/>
      <c r="CZ132" s="355"/>
      <c r="DA132" s="355"/>
      <c r="DB132" s="355"/>
      <c r="DC132" s="355"/>
      <c r="DD132" s="355"/>
      <c r="DE132" s="355"/>
      <c r="DF132" s="355"/>
      <c r="DG132" s="355"/>
      <c r="DH132" s="355"/>
      <c r="DI132" s="355"/>
      <c r="DJ132" s="355"/>
      <c r="DP132" s="378"/>
      <c r="DZ132" s="352"/>
    </row>
    <row r="133" spans="1:130" s="351" customFormat="1" ht="12" customHeight="1">
      <c r="A133" s="353"/>
      <c r="B133" s="354"/>
      <c r="C133" s="354"/>
      <c r="D133" s="355"/>
      <c r="E133" s="355"/>
      <c r="F133" s="355"/>
      <c r="G133" s="355"/>
      <c r="H133" s="355"/>
      <c r="I133" s="355"/>
      <c r="J133" s="355"/>
      <c r="K133" s="355"/>
      <c r="L133" s="355"/>
      <c r="M133" s="355"/>
      <c r="N133" s="355"/>
      <c r="O133" s="355"/>
      <c r="P133" s="355"/>
      <c r="Q133" s="355"/>
      <c r="R133" s="355"/>
      <c r="S133" s="355"/>
      <c r="T133" s="355"/>
      <c r="U133" s="355"/>
      <c r="V133" s="355"/>
      <c r="W133" s="355"/>
      <c r="X133" s="355"/>
      <c r="Y133" s="355"/>
      <c r="Z133" s="355"/>
      <c r="AA133" s="355"/>
      <c r="AB133" s="355"/>
      <c r="AC133" s="355"/>
      <c r="AD133" s="355"/>
      <c r="AE133" s="355"/>
      <c r="AF133" s="355"/>
      <c r="AG133" s="355"/>
      <c r="AH133" s="355"/>
      <c r="AI133" s="355"/>
      <c r="AJ133" s="355"/>
      <c r="AK133" s="355"/>
      <c r="AL133" s="355"/>
      <c r="AM133" s="355"/>
      <c r="AN133" s="355"/>
      <c r="AO133" s="355"/>
      <c r="AP133" s="355"/>
      <c r="AQ133" s="355"/>
      <c r="AR133" s="355"/>
      <c r="AS133" s="355"/>
      <c r="AT133" s="355"/>
      <c r="AU133" s="355"/>
      <c r="AV133" s="355"/>
      <c r="AW133" s="355"/>
      <c r="AX133" s="355"/>
      <c r="AY133" s="355"/>
      <c r="AZ133" s="355"/>
      <c r="BA133" s="355"/>
      <c r="BB133" s="355"/>
      <c r="BC133" s="355"/>
      <c r="BD133" s="355"/>
      <c r="BE133" s="355"/>
      <c r="BF133" s="355"/>
      <c r="BG133" s="355"/>
      <c r="BH133" s="355"/>
      <c r="BI133" s="355"/>
      <c r="BJ133" s="355"/>
      <c r="BK133" s="355"/>
      <c r="BL133" s="355"/>
      <c r="BM133" s="355"/>
      <c r="BN133" s="355"/>
      <c r="BO133" s="355"/>
      <c r="BP133" s="355"/>
      <c r="BQ133" s="355"/>
      <c r="BR133" s="355"/>
      <c r="BS133" s="355"/>
      <c r="BT133" s="355"/>
      <c r="BU133" s="355"/>
      <c r="BV133" s="355"/>
      <c r="BW133" s="355"/>
      <c r="BX133" s="355"/>
      <c r="BY133" s="355"/>
      <c r="BZ133" s="355"/>
      <c r="CA133" s="355"/>
      <c r="CB133" s="355"/>
      <c r="CC133" s="355"/>
      <c r="CD133" s="355"/>
      <c r="CE133" s="355"/>
      <c r="CF133" s="355"/>
      <c r="CG133" s="355"/>
      <c r="CH133" s="355"/>
      <c r="CI133" s="355"/>
      <c r="CJ133" s="355"/>
      <c r="CK133" s="355"/>
      <c r="CL133" s="355"/>
      <c r="CM133" s="355"/>
      <c r="CN133" s="355"/>
      <c r="CO133" s="355"/>
      <c r="CP133" s="355"/>
      <c r="CQ133" s="355"/>
      <c r="CR133" s="355"/>
      <c r="CS133" s="355"/>
      <c r="CT133" s="355"/>
      <c r="CU133" s="355"/>
      <c r="CV133" s="355"/>
      <c r="CW133" s="355"/>
      <c r="CX133" s="355"/>
      <c r="CY133" s="355"/>
      <c r="CZ133" s="355"/>
      <c r="DA133" s="355"/>
      <c r="DB133" s="355"/>
      <c r="DC133" s="355"/>
      <c r="DD133" s="355"/>
      <c r="DE133" s="355"/>
      <c r="DF133" s="355"/>
      <c r="DG133" s="355"/>
      <c r="DH133" s="355"/>
      <c r="DI133" s="355"/>
      <c r="DJ133" s="355"/>
      <c r="DP133" s="378"/>
      <c r="DZ133" s="352"/>
    </row>
    <row r="134" spans="1:130" s="351" customFormat="1" ht="12" customHeight="1">
      <c r="A134" s="353"/>
      <c r="B134" s="354"/>
      <c r="C134" s="354"/>
      <c r="D134" s="355"/>
      <c r="E134" s="355"/>
      <c r="F134" s="355"/>
      <c r="G134" s="355"/>
      <c r="H134" s="355"/>
      <c r="I134" s="355"/>
      <c r="J134" s="355"/>
      <c r="K134" s="355"/>
      <c r="L134" s="355"/>
      <c r="M134" s="355"/>
      <c r="N134" s="355"/>
      <c r="O134" s="355"/>
      <c r="P134" s="355"/>
      <c r="Q134" s="355"/>
      <c r="R134" s="355"/>
      <c r="S134" s="355"/>
      <c r="T134" s="355"/>
      <c r="U134" s="355"/>
      <c r="V134" s="355"/>
      <c r="W134" s="355"/>
      <c r="X134" s="355"/>
      <c r="Y134" s="355"/>
      <c r="Z134" s="355"/>
      <c r="AA134" s="355"/>
      <c r="AB134" s="355"/>
      <c r="AC134" s="355"/>
      <c r="AD134" s="355"/>
      <c r="AE134" s="355"/>
      <c r="AF134" s="355"/>
      <c r="AG134" s="355"/>
      <c r="AH134" s="355"/>
      <c r="AI134" s="355"/>
      <c r="AJ134" s="355"/>
      <c r="AK134" s="355"/>
      <c r="AL134" s="355"/>
      <c r="AM134" s="355"/>
      <c r="AN134" s="355"/>
      <c r="AO134" s="355"/>
      <c r="AP134" s="355"/>
      <c r="AQ134" s="355"/>
      <c r="AR134" s="355"/>
      <c r="AS134" s="355"/>
      <c r="AT134" s="355"/>
      <c r="AU134" s="355"/>
      <c r="AV134" s="355"/>
      <c r="AW134" s="355"/>
      <c r="AX134" s="355"/>
      <c r="AY134" s="355"/>
      <c r="AZ134" s="355"/>
      <c r="BA134" s="355"/>
      <c r="BB134" s="355"/>
      <c r="BC134" s="355"/>
      <c r="BD134" s="355"/>
      <c r="BE134" s="355"/>
      <c r="BF134" s="355"/>
      <c r="BG134" s="355"/>
      <c r="BH134" s="355"/>
      <c r="BI134" s="355"/>
      <c r="BJ134" s="355"/>
      <c r="BK134" s="355"/>
      <c r="BL134" s="355"/>
      <c r="BM134" s="355"/>
      <c r="BN134" s="355"/>
      <c r="BO134" s="355"/>
      <c r="BP134" s="355"/>
      <c r="BQ134" s="355"/>
      <c r="BR134" s="355"/>
      <c r="BS134" s="355"/>
      <c r="BT134" s="355"/>
      <c r="BU134" s="355"/>
      <c r="BV134" s="355"/>
      <c r="BW134" s="355"/>
      <c r="BX134" s="355"/>
      <c r="BY134" s="355"/>
      <c r="BZ134" s="355"/>
      <c r="CA134" s="355"/>
      <c r="CB134" s="355"/>
      <c r="CC134" s="355"/>
      <c r="CD134" s="355"/>
      <c r="CE134" s="355"/>
      <c r="CF134" s="355"/>
      <c r="CG134" s="355"/>
      <c r="CH134" s="355"/>
      <c r="CI134" s="355"/>
      <c r="CJ134" s="355"/>
      <c r="CK134" s="355"/>
      <c r="CL134" s="355"/>
      <c r="CM134" s="355"/>
      <c r="CN134" s="355"/>
      <c r="CO134" s="355"/>
      <c r="CP134" s="355"/>
      <c r="CQ134" s="355"/>
      <c r="CR134" s="355"/>
      <c r="CS134" s="355"/>
      <c r="CT134" s="355"/>
      <c r="CU134" s="355"/>
      <c r="CV134" s="355"/>
      <c r="CW134" s="355"/>
      <c r="CX134" s="355"/>
      <c r="CY134" s="355"/>
      <c r="CZ134" s="355"/>
      <c r="DA134" s="355"/>
      <c r="DB134" s="355"/>
      <c r="DC134" s="355"/>
      <c r="DD134" s="355"/>
      <c r="DE134" s="355"/>
      <c r="DF134" s="355"/>
      <c r="DG134" s="355"/>
      <c r="DH134" s="355"/>
      <c r="DI134" s="355"/>
      <c r="DJ134" s="355"/>
      <c r="DP134" s="378"/>
      <c r="DZ134" s="352"/>
    </row>
    <row r="135" spans="1:130" s="351" customFormat="1" ht="12" customHeight="1">
      <c r="A135" s="353"/>
      <c r="B135" s="354"/>
      <c r="C135" s="354"/>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5"/>
      <c r="AY135" s="355"/>
      <c r="AZ135" s="355"/>
      <c r="BA135" s="355"/>
      <c r="BB135" s="355"/>
      <c r="BC135" s="355"/>
      <c r="BD135" s="355"/>
      <c r="BE135" s="355"/>
      <c r="BF135" s="355"/>
      <c r="BG135" s="355"/>
      <c r="BH135" s="355"/>
      <c r="BI135" s="355"/>
      <c r="BJ135" s="355"/>
      <c r="BK135" s="355"/>
      <c r="BL135" s="355"/>
      <c r="BM135" s="355"/>
      <c r="BN135" s="355"/>
      <c r="BO135" s="355"/>
      <c r="BP135" s="355"/>
      <c r="BQ135" s="355"/>
      <c r="BR135" s="355"/>
      <c r="BS135" s="355"/>
      <c r="BT135" s="355"/>
      <c r="BU135" s="355"/>
      <c r="BV135" s="355"/>
      <c r="BW135" s="355"/>
      <c r="BX135" s="355"/>
      <c r="BY135" s="355"/>
      <c r="BZ135" s="355"/>
      <c r="CA135" s="355"/>
      <c r="CB135" s="355"/>
      <c r="CC135" s="355"/>
      <c r="CD135" s="355"/>
      <c r="CE135" s="355"/>
      <c r="CF135" s="355"/>
      <c r="CG135" s="355"/>
      <c r="CH135" s="355"/>
      <c r="CI135" s="355"/>
      <c r="CJ135" s="355"/>
      <c r="CK135" s="355"/>
      <c r="CL135" s="355"/>
      <c r="CM135" s="355"/>
      <c r="CN135" s="355"/>
      <c r="CO135" s="355"/>
      <c r="CP135" s="355"/>
      <c r="CQ135" s="355"/>
      <c r="CR135" s="355"/>
      <c r="CS135" s="355"/>
      <c r="CT135" s="355"/>
      <c r="CU135" s="355"/>
      <c r="CV135" s="355"/>
      <c r="CW135" s="355"/>
      <c r="CX135" s="355"/>
      <c r="CY135" s="355"/>
      <c r="CZ135" s="355"/>
      <c r="DA135" s="355"/>
      <c r="DB135" s="355"/>
      <c r="DC135" s="355"/>
      <c r="DD135" s="355"/>
      <c r="DE135" s="355"/>
      <c r="DF135" s="355"/>
      <c r="DG135" s="355"/>
      <c r="DH135" s="355"/>
      <c r="DI135" s="355"/>
      <c r="DJ135" s="355"/>
      <c r="DP135" s="378"/>
      <c r="DZ135" s="352"/>
    </row>
    <row r="136" spans="1:130" s="351" customFormat="1" ht="12" customHeight="1">
      <c r="A136" s="353"/>
      <c r="B136" s="354"/>
      <c r="C136" s="354"/>
      <c r="D136" s="355"/>
      <c r="E136" s="355"/>
      <c r="F136" s="355"/>
      <c r="G136" s="355"/>
      <c r="H136" s="355"/>
      <c r="I136" s="355"/>
      <c r="J136" s="355"/>
      <c r="K136" s="355"/>
      <c r="L136" s="355"/>
      <c r="M136" s="355"/>
      <c r="N136" s="355"/>
      <c r="O136" s="355"/>
      <c r="P136" s="355"/>
      <c r="Q136" s="355"/>
      <c r="R136" s="355"/>
      <c r="S136" s="355"/>
      <c r="T136" s="355"/>
      <c r="U136" s="355"/>
      <c r="V136" s="355"/>
      <c r="W136" s="355"/>
      <c r="X136" s="355"/>
      <c r="Y136" s="355"/>
      <c r="Z136" s="355"/>
      <c r="AA136" s="355"/>
      <c r="AB136" s="355"/>
      <c r="AC136" s="355"/>
      <c r="AD136" s="355"/>
      <c r="AE136" s="355"/>
      <c r="AF136" s="355"/>
      <c r="AG136" s="355"/>
      <c r="AH136" s="355"/>
      <c r="AI136" s="355"/>
      <c r="AJ136" s="355"/>
      <c r="AK136" s="355"/>
      <c r="AL136" s="355"/>
      <c r="AM136" s="355"/>
      <c r="AN136" s="355"/>
      <c r="AO136" s="355"/>
      <c r="AP136" s="355"/>
      <c r="AQ136" s="355"/>
      <c r="AR136" s="355"/>
      <c r="AS136" s="355"/>
      <c r="AT136" s="355"/>
      <c r="AU136" s="355"/>
      <c r="AV136" s="355"/>
      <c r="AW136" s="355"/>
      <c r="AX136" s="355"/>
      <c r="AY136" s="355"/>
      <c r="AZ136" s="355"/>
      <c r="BA136" s="355"/>
      <c r="BB136" s="355"/>
      <c r="BC136" s="355"/>
      <c r="BD136" s="355"/>
      <c r="BE136" s="355"/>
      <c r="BF136" s="355"/>
      <c r="BG136" s="355"/>
      <c r="BH136" s="355"/>
      <c r="BI136" s="355"/>
      <c r="BJ136" s="355"/>
      <c r="BK136" s="355"/>
      <c r="BL136" s="355"/>
      <c r="BM136" s="355"/>
      <c r="BN136" s="355"/>
      <c r="BO136" s="355"/>
      <c r="BP136" s="355"/>
      <c r="BQ136" s="355"/>
      <c r="BR136" s="355"/>
      <c r="BS136" s="355"/>
      <c r="BT136" s="355"/>
      <c r="BU136" s="355"/>
      <c r="BV136" s="355"/>
      <c r="BW136" s="355"/>
      <c r="BX136" s="355"/>
      <c r="BY136" s="355"/>
      <c r="BZ136" s="355"/>
      <c r="CA136" s="355"/>
      <c r="CB136" s="355"/>
      <c r="CC136" s="355"/>
      <c r="CD136" s="355"/>
      <c r="CE136" s="355"/>
      <c r="CF136" s="355"/>
      <c r="CG136" s="355"/>
      <c r="CH136" s="355"/>
      <c r="CI136" s="355"/>
      <c r="CJ136" s="355"/>
      <c r="CK136" s="355"/>
      <c r="CL136" s="355"/>
      <c r="CM136" s="355"/>
      <c r="CN136" s="355"/>
      <c r="CO136" s="355"/>
      <c r="CP136" s="355"/>
      <c r="CQ136" s="355"/>
      <c r="CR136" s="355"/>
      <c r="CS136" s="355"/>
      <c r="CT136" s="355"/>
      <c r="CU136" s="355"/>
      <c r="CV136" s="355"/>
      <c r="CW136" s="355"/>
      <c r="CX136" s="355"/>
      <c r="CY136" s="355"/>
      <c r="CZ136" s="355"/>
      <c r="DA136" s="355"/>
      <c r="DB136" s="355"/>
      <c r="DC136" s="355"/>
      <c r="DD136" s="355"/>
      <c r="DE136" s="355"/>
      <c r="DF136" s="355"/>
      <c r="DG136" s="355"/>
      <c r="DH136" s="355"/>
      <c r="DI136" s="355"/>
      <c r="DJ136" s="355"/>
      <c r="DP136" s="378"/>
      <c r="DZ136" s="352"/>
    </row>
    <row r="137" spans="1:130" s="351" customFormat="1" ht="12" customHeight="1">
      <c r="A137" s="353"/>
      <c r="B137" s="354"/>
      <c r="C137" s="354"/>
      <c r="D137" s="355"/>
      <c r="E137" s="355"/>
      <c r="F137" s="355"/>
      <c r="G137" s="355"/>
      <c r="H137" s="355"/>
      <c r="I137" s="355"/>
      <c r="J137" s="355"/>
      <c r="K137" s="355"/>
      <c r="L137" s="355"/>
      <c r="M137" s="355"/>
      <c r="N137" s="355"/>
      <c r="O137" s="355"/>
      <c r="P137" s="355"/>
      <c r="Q137" s="355"/>
      <c r="R137" s="355"/>
      <c r="S137" s="355"/>
      <c r="T137" s="355"/>
      <c r="U137" s="355"/>
      <c r="V137" s="355"/>
      <c r="W137" s="355"/>
      <c r="X137" s="355"/>
      <c r="Y137" s="355"/>
      <c r="Z137" s="355"/>
      <c r="AA137" s="355"/>
      <c r="AB137" s="355"/>
      <c r="AC137" s="355"/>
      <c r="AD137" s="355"/>
      <c r="AE137" s="355"/>
      <c r="AF137" s="355"/>
      <c r="AG137" s="355"/>
      <c r="AH137" s="355"/>
      <c r="AI137" s="355"/>
      <c r="AJ137" s="355"/>
      <c r="AK137" s="355"/>
      <c r="AL137" s="355"/>
      <c r="AM137" s="355"/>
      <c r="AN137" s="355"/>
      <c r="AO137" s="355"/>
      <c r="AP137" s="355"/>
      <c r="AQ137" s="355"/>
      <c r="AR137" s="355"/>
      <c r="AS137" s="355"/>
      <c r="AT137" s="355"/>
      <c r="AU137" s="355"/>
      <c r="AV137" s="355"/>
      <c r="AW137" s="355"/>
      <c r="AX137" s="355"/>
      <c r="AY137" s="355"/>
      <c r="AZ137" s="355"/>
      <c r="BA137" s="355"/>
      <c r="BB137" s="355"/>
      <c r="BC137" s="355"/>
      <c r="BD137" s="355"/>
      <c r="BE137" s="355"/>
      <c r="BF137" s="355"/>
      <c r="BG137" s="355"/>
      <c r="BH137" s="355"/>
      <c r="BI137" s="355"/>
      <c r="BJ137" s="355"/>
      <c r="BK137" s="355"/>
      <c r="BL137" s="355"/>
      <c r="BM137" s="355"/>
      <c r="BN137" s="355"/>
      <c r="BO137" s="355"/>
      <c r="BP137" s="355"/>
      <c r="BQ137" s="355"/>
      <c r="BR137" s="355"/>
      <c r="BS137" s="355"/>
      <c r="BT137" s="355"/>
      <c r="BU137" s="355"/>
      <c r="BV137" s="355"/>
      <c r="BW137" s="355"/>
      <c r="BX137" s="355"/>
      <c r="BY137" s="355"/>
      <c r="BZ137" s="355"/>
      <c r="CA137" s="355"/>
      <c r="CB137" s="355"/>
      <c r="CC137" s="355"/>
      <c r="CD137" s="355"/>
      <c r="CE137" s="355"/>
      <c r="CF137" s="355"/>
      <c r="CG137" s="355"/>
      <c r="CH137" s="355"/>
      <c r="CI137" s="355"/>
      <c r="CJ137" s="355"/>
      <c r="CK137" s="355"/>
      <c r="CL137" s="355"/>
      <c r="CM137" s="355"/>
      <c r="CN137" s="355"/>
      <c r="CO137" s="355"/>
      <c r="CP137" s="355"/>
      <c r="CQ137" s="355"/>
      <c r="CR137" s="355"/>
      <c r="CS137" s="355"/>
      <c r="CT137" s="355"/>
      <c r="CU137" s="355"/>
      <c r="CV137" s="355"/>
      <c r="CW137" s="355"/>
      <c r="CX137" s="355"/>
      <c r="CY137" s="355"/>
      <c r="CZ137" s="355"/>
      <c r="DA137" s="355"/>
      <c r="DB137" s="355"/>
      <c r="DC137" s="355"/>
      <c r="DD137" s="355"/>
      <c r="DE137" s="355"/>
      <c r="DF137" s="355"/>
      <c r="DG137" s="355"/>
      <c r="DH137" s="355"/>
      <c r="DI137" s="355"/>
      <c r="DJ137" s="355"/>
      <c r="DP137" s="378"/>
      <c r="DZ137" s="352"/>
    </row>
    <row r="138" spans="1:130" s="351" customFormat="1" ht="12" customHeight="1">
      <c r="A138" s="353"/>
      <c r="B138" s="354"/>
      <c r="C138" s="354"/>
      <c r="D138" s="355"/>
      <c r="E138" s="355"/>
      <c r="F138" s="355"/>
      <c r="G138" s="355"/>
      <c r="H138" s="355"/>
      <c r="I138" s="355"/>
      <c r="J138" s="355"/>
      <c r="K138" s="355"/>
      <c r="L138" s="355"/>
      <c r="M138" s="355"/>
      <c r="N138" s="355"/>
      <c r="O138" s="355"/>
      <c r="P138" s="355"/>
      <c r="Q138" s="355"/>
      <c r="R138" s="355"/>
      <c r="S138" s="355"/>
      <c r="T138" s="355"/>
      <c r="U138" s="355"/>
      <c r="V138" s="355"/>
      <c r="W138" s="355"/>
      <c r="X138" s="355"/>
      <c r="Y138" s="355"/>
      <c r="Z138" s="355"/>
      <c r="AA138" s="355"/>
      <c r="AB138" s="355"/>
      <c r="AC138" s="355"/>
      <c r="AD138" s="355"/>
      <c r="AE138" s="355"/>
      <c r="AF138" s="355"/>
      <c r="AG138" s="355"/>
      <c r="AH138" s="355"/>
      <c r="AI138" s="355"/>
      <c r="AJ138" s="355"/>
      <c r="AK138" s="355"/>
      <c r="AL138" s="355"/>
      <c r="AM138" s="355"/>
      <c r="AN138" s="355"/>
      <c r="AO138" s="355"/>
      <c r="AP138" s="355"/>
      <c r="AQ138" s="355"/>
      <c r="AR138" s="355"/>
      <c r="AS138" s="355"/>
      <c r="AT138" s="355"/>
      <c r="AU138" s="355"/>
      <c r="AV138" s="355"/>
      <c r="AW138" s="355"/>
      <c r="AX138" s="355"/>
      <c r="AY138" s="355"/>
      <c r="AZ138" s="355"/>
      <c r="BA138" s="355"/>
      <c r="BB138" s="355"/>
      <c r="BC138" s="355"/>
      <c r="BD138" s="355"/>
      <c r="BE138" s="355"/>
      <c r="BF138" s="355"/>
      <c r="BG138" s="355"/>
      <c r="BH138" s="355"/>
      <c r="BI138" s="355"/>
      <c r="BJ138" s="355"/>
      <c r="BK138" s="355"/>
      <c r="BL138" s="355"/>
      <c r="BM138" s="355"/>
      <c r="BN138" s="355"/>
      <c r="BO138" s="355"/>
      <c r="BP138" s="355"/>
      <c r="BQ138" s="355"/>
      <c r="BR138" s="355"/>
      <c r="BS138" s="355"/>
      <c r="BT138" s="355"/>
      <c r="BU138" s="355"/>
      <c r="BV138" s="355"/>
      <c r="BW138" s="355"/>
      <c r="BX138" s="355"/>
      <c r="BY138" s="355"/>
      <c r="BZ138" s="355"/>
      <c r="CA138" s="355"/>
      <c r="CB138" s="355"/>
      <c r="CC138" s="355"/>
      <c r="CD138" s="355"/>
      <c r="CE138" s="355"/>
      <c r="CF138" s="355"/>
      <c r="CG138" s="355"/>
      <c r="CH138" s="355"/>
      <c r="CI138" s="355"/>
      <c r="CJ138" s="355"/>
      <c r="CK138" s="355"/>
      <c r="CL138" s="355"/>
      <c r="CM138" s="355"/>
      <c r="CN138" s="355"/>
      <c r="CO138" s="355"/>
      <c r="CP138" s="355"/>
      <c r="CQ138" s="355"/>
      <c r="CR138" s="355"/>
      <c r="CS138" s="355"/>
      <c r="CT138" s="355"/>
      <c r="CU138" s="355"/>
      <c r="CV138" s="355"/>
      <c r="CW138" s="355"/>
      <c r="CX138" s="355"/>
      <c r="CY138" s="355"/>
      <c r="CZ138" s="355"/>
      <c r="DA138" s="355"/>
      <c r="DB138" s="355"/>
      <c r="DC138" s="355"/>
      <c r="DD138" s="355"/>
      <c r="DE138" s="355"/>
      <c r="DF138" s="355"/>
      <c r="DG138" s="355"/>
      <c r="DH138" s="355"/>
      <c r="DI138" s="355"/>
      <c r="DJ138" s="355"/>
      <c r="DP138" s="378"/>
      <c r="DZ138" s="352"/>
    </row>
    <row r="139" spans="1:130" s="351" customFormat="1" ht="12" customHeight="1">
      <c r="A139" s="353"/>
      <c r="B139" s="354"/>
      <c r="C139" s="354"/>
      <c r="D139" s="355"/>
      <c r="E139" s="355"/>
      <c r="F139" s="355"/>
      <c r="G139" s="355"/>
      <c r="H139" s="355"/>
      <c r="I139" s="355"/>
      <c r="J139" s="355"/>
      <c r="K139" s="355"/>
      <c r="L139" s="355"/>
      <c r="M139" s="355"/>
      <c r="N139" s="355"/>
      <c r="O139" s="355"/>
      <c r="P139" s="355"/>
      <c r="Q139" s="355"/>
      <c r="R139" s="355"/>
      <c r="S139" s="355"/>
      <c r="T139" s="355"/>
      <c r="U139" s="355"/>
      <c r="V139" s="355"/>
      <c r="W139" s="355"/>
      <c r="X139" s="355"/>
      <c r="Y139" s="355"/>
      <c r="Z139" s="355"/>
      <c r="AA139" s="355"/>
      <c r="AB139" s="355"/>
      <c r="AC139" s="355"/>
      <c r="AD139" s="355"/>
      <c r="AE139" s="355"/>
      <c r="AF139" s="355"/>
      <c r="AG139" s="355"/>
      <c r="AH139" s="355"/>
      <c r="AI139" s="355"/>
      <c r="AJ139" s="355"/>
      <c r="AK139" s="355"/>
      <c r="AL139" s="355"/>
      <c r="AM139" s="355"/>
      <c r="AN139" s="355"/>
      <c r="AO139" s="355"/>
      <c r="AP139" s="355"/>
      <c r="AQ139" s="355"/>
      <c r="AR139" s="355"/>
      <c r="AS139" s="355"/>
      <c r="AT139" s="355"/>
      <c r="AU139" s="355"/>
      <c r="AV139" s="355"/>
      <c r="AW139" s="355"/>
      <c r="AX139" s="355"/>
      <c r="AY139" s="355"/>
      <c r="AZ139" s="355"/>
      <c r="BA139" s="355"/>
      <c r="BB139" s="355"/>
      <c r="BC139" s="355"/>
      <c r="BD139" s="355"/>
      <c r="BE139" s="355"/>
      <c r="BF139" s="355"/>
      <c r="BG139" s="355"/>
      <c r="BH139" s="355"/>
      <c r="BI139" s="355"/>
      <c r="BJ139" s="355"/>
      <c r="BK139" s="355"/>
      <c r="BL139" s="355"/>
      <c r="BM139" s="355"/>
      <c r="BN139" s="355"/>
      <c r="BO139" s="355"/>
      <c r="BP139" s="355"/>
      <c r="BQ139" s="355"/>
      <c r="BR139" s="355"/>
      <c r="BS139" s="355"/>
      <c r="BT139" s="355"/>
      <c r="BU139" s="355"/>
      <c r="BV139" s="355"/>
      <c r="BW139" s="355"/>
      <c r="BX139" s="355"/>
      <c r="BY139" s="355"/>
      <c r="BZ139" s="355"/>
      <c r="CA139" s="355"/>
      <c r="CB139" s="355"/>
      <c r="CC139" s="355"/>
      <c r="CD139" s="355"/>
      <c r="CE139" s="355"/>
      <c r="CF139" s="355"/>
      <c r="CG139" s="355"/>
      <c r="CH139" s="355"/>
      <c r="CI139" s="355"/>
      <c r="CJ139" s="355"/>
      <c r="CK139" s="355"/>
      <c r="CL139" s="355"/>
      <c r="CM139" s="355"/>
      <c r="CN139" s="355"/>
      <c r="CO139" s="355"/>
      <c r="CP139" s="355"/>
      <c r="CQ139" s="355"/>
      <c r="CR139" s="355"/>
      <c r="CS139" s="355"/>
      <c r="CT139" s="355"/>
      <c r="CU139" s="355"/>
      <c r="CV139" s="355"/>
      <c r="CW139" s="355"/>
      <c r="CX139" s="355"/>
      <c r="CY139" s="355"/>
      <c r="CZ139" s="355"/>
      <c r="DA139" s="355"/>
      <c r="DB139" s="355"/>
      <c r="DC139" s="355"/>
      <c r="DD139" s="355"/>
      <c r="DE139" s="355"/>
      <c r="DF139" s="355"/>
      <c r="DG139" s="355"/>
      <c r="DH139" s="355"/>
      <c r="DI139" s="355"/>
      <c r="DJ139" s="355"/>
      <c r="DP139" s="378"/>
      <c r="DZ139" s="352"/>
    </row>
  </sheetData>
  <sheetProtection algorithmName="SHA-512" hashValue="3qrBfinBO2QJGfe1BZ5k+7PY0TsKYOp7yY+gxHSGDC1nTwsVRapG/GdnLjJ2uKrnu35kdycDG6picJqDVfivAg==" saltValue="EUWSWV/PII1UcLVW6uoaMw==" spinCount="100000" sheet="1" objects="1" scenarios="1"/>
  <phoneticPr fontId="11"/>
  <pageMargins left="0.59055118110236227" right="0.39370078740157483" top="0.39370078740157483" bottom="0.39370078740157483" header="0.39370078740157483" footer="0.35433070866141736"/>
  <pageSetup paperSize="9" scale="65" firstPageNumber="88" orientation="portrait" useFirstPageNumber="1" r:id="rId1"/>
  <headerFooter alignWithMargins="0"/>
  <colBreaks count="9" manualBreakCount="9">
    <brk id="16" min="1" max="121" man="1"/>
    <brk id="29" min="1" max="121" man="1"/>
    <brk id="42" min="1" max="121" man="1"/>
    <brk id="55" min="1" max="121" man="1"/>
    <brk id="68" min="1" max="121" man="1"/>
    <brk id="81" min="1" max="121" man="1"/>
    <brk id="94" min="1" max="121" man="1"/>
    <brk id="107" min="1" max="121" man="1"/>
    <brk id="120" min="1" max="12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 経済波及効果 【 入力・結果シート 】 </vt:lpstr>
      <vt:lpstr>部門分類</vt:lpstr>
      <vt:lpstr>計算元</vt:lpstr>
      <vt:lpstr>市税収効果</vt:lpstr>
      <vt:lpstr>37部門取引基本表</vt:lpstr>
      <vt:lpstr>投入係数表</vt:lpstr>
      <vt:lpstr>逆行列係数表</vt:lpstr>
      <vt:lpstr>108部門取引基本表</vt:lpstr>
      <vt:lpstr>' 経済波及効果 【 入力・結果シート 】 '!Print_Area</vt:lpstr>
      <vt:lpstr>'108部門取引基本表'!Print_Area</vt:lpstr>
      <vt:lpstr>'37部門取引基本表'!Print_Area</vt:lpstr>
      <vt:lpstr>逆行列係数表!Print_Area</vt:lpstr>
      <vt:lpstr>計算元!Print_Area</vt:lpstr>
      <vt:lpstr>市税収効果!Print_Area</vt:lpstr>
      <vt:lpstr>投入係数表!Print_Area</vt:lpstr>
      <vt:lpstr>部門分類!Print_Area</vt:lpstr>
      <vt:lpstr>'108部門取引基本表'!Print_Titles</vt:lpstr>
      <vt:lpstr>'37部門取引基本表'!Print_Titles</vt:lpstr>
      <vt:lpstr>逆行列係数表!Print_Titles</vt:lpstr>
      <vt:lpstr>計算元!Print_Titles</vt:lpstr>
      <vt:lpstr>投入係数表!Print_Titles</vt:lpstr>
      <vt:lpstr>部門分類!Print_Titles</vt:lpstr>
    </vt:vector>
  </TitlesOfParts>
  <Company>しんきん経済研究所 神谷</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ユーザー</cp:lastModifiedBy>
  <cp:lastPrinted>2022-12-07T00:34:10Z</cp:lastPrinted>
  <dcterms:created xsi:type="dcterms:W3CDTF">2003-12-22T05:05:44Z</dcterms:created>
  <dcterms:modified xsi:type="dcterms:W3CDTF">2023-03-31T05:14:03Z</dcterms:modified>
</cp:coreProperties>
</file>