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5" windowWidth="20040" windowHeight="8160" tabRatio="680"/>
  </bookViews>
  <sheets>
    <sheet name="（別紙3-3-1） 特定事業所加算【同行】" sheetId="9" r:id="rId1"/>
    <sheet name="（別紙3-3-2）人材要件チェックシート【同行】" sheetId="5" r:id="rId2"/>
    <sheet name="（別紙3-3-3）重度障害者対応要件チェックシート【同行】" sheetId="7" r:id="rId3"/>
  </sheets>
  <definedNames>
    <definedName name="_xlnm.Print_Area" localSheetId="0">'（別紙3-3-1） 特定事業所加算【同行】'!$A$1:$AM$47</definedName>
    <definedName name="_xlnm.Print_Area" localSheetId="1">'（別紙3-3-2）人材要件チェックシート【同行】'!$A$1:$S$43</definedName>
    <definedName name="_xlnm.Print_Area" localSheetId="2">'（別紙3-3-3）重度障害者対応要件チェックシート【同行】'!$A$1:$R$32</definedName>
  </definedNames>
  <calcPr calcId="145621"/>
</workbook>
</file>

<file path=xl/calcChain.xml><?xml version="1.0" encoding="utf-8"?>
<calcChain xmlns="http://schemas.openxmlformats.org/spreadsheetml/2006/main">
  <c r="AH44" i="9" l="1"/>
  <c r="G30" i="7"/>
  <c r="Q38" i="5" l="1"/>
  <c r="P38" i="5"/>
  <c r="U38" i="5"/>
  <c r="P14" i="5" l="1"/>
  <c r="Q14" i="5" s="1"/>
  <c r="E16" i="5"/>
  <c r="U14" i="5"/>
  <c r="AF34" i="9" l="1"/>
  <c r="AF32" i="9"/>
  <c r="AF33" i="9"/>
  <c r="AH33" i="9" s="1"/>
  <c r="AK33" i="9" s="1"/>
  <c r="D11" i="9" l="1"/>
  <c r="AP5" i="9" l="1"/>
  <c r="T8" i="7"/>
  <c r="U4" i="5"/>
  <c r="D3" i="5"/>
  <c r="D4" i="7"/>
  <c r="B30" i="7"/>
  <c r="AK44" i="9"/>
  <c r="I27" i="7"/>
  <c r="H27" i="7"/>
  <c r="G27" i="7"/>
  <c r="Q26" i="7"/>
  <c r="Q25" i="7"/>
  <c r="P26" i="7"/>
  <c r="P25" i="7"/>
  <c r="O26" i="7"/>
  <c r="O25" i="7"/>
  <c r="N26" i="7"/>
  <c r="N25" i="7"/>
  <c r="M26" i="7"/>
  <c r="M25" i="7"/>
  <c r="L26" i="7"/>
  <c r="L25" i="7"/>
  <c r="K26" i="7"/>
  <c r="K25" i="7"/>
  <c r="J26" i="7"/>
  <c r="J25" i="7"/>
  <c r="I26" i="7"/>
  <c r="I25" i="7"/>
  <c r="H26" i="7"/>
  <c r="H25" i="7"/>
  <c r="G26" i="7"/>
  <c r="G25" i="7"/>
  <c r="K31" i="7"/>
  <c r="B27" i="7"/>
  <c r="B23" i="7"/>
  <c r="U17" i="5"/>
  <c r="U40" i="5"/>
  <c r="U39" i="5"/>
  <c r="U15" i="5"/>
  <c r="U13" i="5"/>
  <c r="U12" i="5"/>
  <c r="U3" i="5" s="1"/>
  <c r="P15" i="5"/>
  <c r="P12" i="5"/>
  <c r="AF31" i="9"/>
  <c r="AH31" i="9" s="1"/>
  <c r="Q11" i="5"/>
  <c r="P11" i="5"/>
  <c r="V4" i="5"/>
  <c r="AP30" i="9"/>
  <c r="AP37" i="9"/>
  <c r="AP32" i="9"/>
  <c r="S8" i="9"/>
  <c r="D40" i="9" l="1"/>
  <c r="L8" i="9"/>
  <c r="G28" i="7"/>
  <c r="U8" i="7"/>
  <c r="I10" i="7" s="1"/>
  <c r="H10" i="7" s="1"/>
  <c r="G10" i="7" s="1"/>
  <c r="G11" i="5"/>
  <c r="N10" i="7"/>
  <c r="M10" i="7"/>
  <c r="L10" i="7"/>
  <c r="K10" i="7"/>
  <c r="J10" i="7"/>
  <c r="O10" i="7"/>
  <c r="P10" i="7"/>
  <c r="Q10" i="7"/>
  <c r="O11" i="5"/>
  <c r="O38" i="5" l="1"/>
  <c r="N38" i="5"/>
  <c r="M38" i="5"/>
  <c r="L38" i="5"/>
  <c r="K38" i="5"/>
  <c r="J38" i="5"/>
  <c r="I38" i="5"/>
  <c r="H38" i="5"/>
  <c r="H11" i="5"/>
  <c r="I11" i="5"/>
  <c r="J11" i="5"/>
  <c r="K11" i="5"/>
  <c r="L11" i="5"/>
  <c r="M11" i="5"/>
  <c r="N11" i="5"/>
  <c r="P40" i="5" l="1"/>
  <c r="Q40" i="5" s="1"/>
  <c r="P39" i="5"/>
  <c r="Q39" i="5" s="1"/>
  <c r="H16" i="5"/>
  <c r="P17" i="5"/>
  <c r="Q17" i="5" s="1"/>
  <c r="H27" i="5" s="1"/>
  <c r="Q15" i="5"/>
  <c r="P13" i="5"/>
  <c r="Q13" i="5" s="1"/>
  <c r="P16" i="5" l="1"/>
  <c r="Q16" i="5" s="1"/>
  <c r="H21" i="5" s="1"/>
  <c r="H34" i="5" s="1"/>
  <c r="H42" i="5"/>
  <c r="Q42" i="5" s="1"/>
  <c r="Q12" i="5"/>
  <c r="K34" i="5" l="1"/>
  <c r="Q34" i="5"/>
  <c r="H25" i="5"/>
  <c r="H32" i="5" s="1"/>
  <c r="H23" i="5"/>
  <c r="H30" i="5" s="1"/>
  <c r="F11" i="5"/>
  <c r="E11" i="5" s="1"/>
  <c r="G38" i="5"/>
  <c r="F38" i="5" s="1"/>
  <c r="E38" i="5" s="1"/>
  <c r="K30" i="7"/>
  <c r="J30" i="7" s="1"/>
  <c r="N4" i="7" s="1"/>
  <c r="N27" i="7"/>
  <c r="Q28" i="7" l="1"/>
  <c r="P28" i="7"/>
  <c r="O28" i="7"/>
  <c r="N28" i="7"/>
  <c r="M28" i="7"/>
  <c r="L28" i="7"/>
  <c r="K28" i="7"/>
  <c r="J28" i="7"/>
  <c r="I28" i="7"/>
  <c r="H28" i="7"/>
  <c r="Q27" i="7"/>
  <c r="P27" i="7"/>
  <c r="O27" i="7"/>
  <c r="M27" i="7"/>
  <c r="L27" i="7"/>
  <c r="K27" i="7"/>
  <c r="J27" i="7"/>
  <c r="G31" i="7" l="1"/>
  <c r="H20" i="5"/>
  <c r="F16" i="5"/>
  <c r="G16" i="5"/>
  <c r="I16" i="5"/>
  <c r="J16" i="5"/>
  <c r="K16" i="5"/>
  <c r="L16" i="5"/>
  <c r="M16" i="5"/>
  <c r="N16" i="5"/>
  <c r="O16" i="5"/>
  <c r="AK46" i="9"/>
  <c r="AK38" i="9"/>
  <c r="AK40" i="9"/>
  <c r="AK37" i="9"/>
  <c r="J31" i="7" l="1"/>
  <c r="D44" i="9"/>
  <c r="C38" i="9"/>
  <c r="AK35" i="9"/>
  <c r="AK11" i="9"/>
  <c r="AK21" i="9"/>
  <c r="AK19" i="9"/>
  <c r="AK17" i="9"/>
  <c r="AK15" i="9"/>
  <c r="AK13" i="9"/>
  <c r="C46" i="9" l="1"/>
  <c r="AP44" i="9"/>
  <c r="AJ8" i="9" s="1"/>
  <c r="AK31" i="9"/>
  <c r="D38" i="9"/>
  <c r="D46" i="9" l="1"/>
  <c r="AH32" i="9"/>
  <c r="AP31" i="9" s="1"/>
  <c r="AP29" i="9" s="1"/>
  <c r="AP28" i="9" s="1"/>
  <c r="Z8" i="9" s="1"/>
  <c r="AH34" i="9"/>
  <c r="AK34" i="9" s="1"/>
  <c r="AK32" i="9" l="1"/>
  <c r="C35" i="9" l="1"/>
  <c r="D35" i="9"/>
  <c r="K30" i="5"/>
  <c r="Q30" i="5" s="1"/>
  <c r="N3" i="5" s="1"/>
  <c r="K32" i="5"/>
  <c r="Q32" i="5" s="1"/>
  <c r="K42" i="5" l="1"/>
</calcChain>
</file>

<file path=xl/sharedStrings.xml><?xml version="1.0" encoding="utf-8"?>
<sst xmlns="http://schemas.openxmlformats.org/spreadsheetml/2006/main" count="272" uniqueCount="164">
  <si>
    <t>事 業 所 名</t>
    <rPh sb="0" eb="1">
      <t>コト</t>
    </rPh>
    <rPh sb="2" eb="3">
      <t>ギョウ</t>
    </rPh>
    <rPh sb="4" eb="5">
      <t>ショ</t>
    </rPh>
    <rPh sb="6" eb="7">
      <t>メイ</t>
    </rPh>
    <phoneticPr fontId="5"/>
  </si>
  <si>
    <t>異動区分</t>
    <phoneticPr fontId="5"/>
  </si>
  <si>
    <t>□</t>
  </si>
  <si>
    <t>届 出 項 目</t>
    <phoneticPr fontId="5"/>
  </si>
  <si>
    <t>□</t>
    <phoneticPr fontId="5"/>
  </si>
  <si>
    <t>有</t>
    <rPh sb="0" eb="1">
      <t>アリ</t>
    </rPh>
    <phoneticPr fontId="5"/>
  </si>
  <si>
    <t>／</t>
    <phoneticPr fontId="5"/>
  </si>
  <si>
    <t>無</t>
    <rPh sb="0" eb="1">
      <t>ナ</t>
    </rPh>
    <phoneticPr fontId="5"/>
  </si>
  <si>
    <t>□</t>
    <phoneticPr fontId="5"/>
  </si>
  <si>
    <t>常勤換算
職員数</t>
    <rPh sb="0" eb="2">
      <t>ジョウキン</t>
    </rPh>
    <rPh sb="2" eb="4">
      <t>カンサン</t>
    </rPh>
    <rPh sb="5" eb="7">
      <t>ショクイン</t>
    </rPh>
    <rPh sb="7" eb="8">
      <t>スウ</t>
    </rPh>
    <phoneticPr fontId="5"/>
  </si>
  <si>
    <t>サービス
提供時間</t>
    <rPh sb="5" eb="7">
      <t>テイキョウ</t>
    </rPh>
    <rPh sb="7" eb="9">
      <t>ジカン</t>
    </rPh>
    <phoneticPr fontId="5"/>
  </si>
  <si>
    <t>前年度</t>
    <rPh sb="0" eb="3">
      <t>ゼンネンド</t>
    </rPh>
    <phoneticPr fontId="5"/>
  </si>
  <si>
    <t>前３月</t>
    <rPh sb="0" eb="1">
      <t>マエ</t>
    </rPh>
    <rPh sb="2" eb="3">
      <t>ツキ</t>
    </rPh>
    <phoneticPr fontId="5"/>
  </si>
  <si>
    <t>①のうち介護福祉士の総数</t>
    <rPh sb="4" eb="6">
      <t>カイゴ</t>
    </rPh>
    <rPh sb="6" eb="9">
      <t>フクシシ</t>
    </rPh>
    <rPh sb="10" eb="12">
      <t>ソウスウ</t>
    </rPh>
    <phoneticPr fontId="5"/>
  </si>
  <si>
    <t>％</t>
    <phoneticPr fontId="5"/>
  </si>
  <si>
    <t>合計</t>
    <rPh sb="0" eb="2">
      <t>ゴウケイ</t>
    </rPh>
    <phoneticPr fontId="5"/>
  </si>
  <si>
    <t>％</t>
    <phoneticPr fontId="5"/>
  </si>
  <si>
    <t>令和　　年　　月　　日提出</t>
    <rPh sb="0" eb="2">
      <t>レイワ</t>
    </rPh>
    <rPh sb="4" eb="5">
      <t>ネン</t>
    </rPh>
    <rPh sb="7" eb="8">
      <t>ツキ</t>
    </rPh>
    <rPh sb="10" eb="11">
      <t>ニチ</t>
    </rPh>
    <rPh sb="11" eb="13">
      <t>テイシュツ</t>
    </rPh>
    <phoneticPr fontId="5"/>
  </si>
  <si>
    <t>〔 体 制 要 件 〕</t>
    <phoneticPr fontId="4"/>
  </si>
  <si>
    <t>エラーチェック</t>
    <phoneticPr fontId="4"/>
  </si>
  <si>
    <t>④</t>
    <phoneticPr fontId="4"/>
  </si>
  <si>
    <t>⑤</t>
    <phoneticPr fontId="4"/>
  </si>
  <si>
    <t>①</t>
    <phoneticPr fontId="4"/>
  </si>
  <si>
    <t>②</t>
    <phoneticPr fontId="4"/>
  </si>
  <si>
    <t>③</t>
    <phoneticPr fontId="4"/>
  </si>
  <si>
    <t>⑥</t>
    <phoneticPr fontId="4"/>
  </si>
  <si>
    <t>体制要件</t>
    <rPh sb="0" eb="2">
      <t>タイセイ</t>
    </rPh>
    <rPh sb="2" eb="4">
      <t>ヨウケン</t>
    </rPh>
    <phoneticPr fontId="4"/>
  </si>
  <si>
    <t>人材要件</t>
    <rPh sb="0" eb="2">
      <t>ジンザイ</t>
    </rPh>
    <rPh sb="2" eb="4">
      <t>ヨウケン</t>
    </rPh>
    <phoneticPr fontId="4"/>
  </si>
  <si>
    <t>重度障害者対応要件</t>
    <rPh sb="0" eb="2">
      <t>ジュウド</t>
    </rPh>
    <rPh sb="2" eb="4">
      <t>ショウガイ</t>
    </rPh>
    <rPh sb="4" eb="5">
      <t>シャ</t>
    </rPh>
    <rPh sb="5" eb="7">
      <t>タイオウ</t>
    </rPh>
    <rPh sb="7" eb="9">
      <t>ヨウケン</t>
    </rPh>
    <phoneticPr fontId="4"/>
  </si>
  <si>
    <t>〔 人 材 要 件 〕</t>
    <rPh sb="2" eb="3">
      <t>ヒト</t>
    </rPh>
    <rPh sb="4" eb="5">
      <t>ザイ</t>
    </rPh>
    <phoneticPr fontId="4"/>
  </si>
  <si>
    <t>特定事業所加算(Ⅰ)</t>
    <phoneticPr fontId="5"/>
  </si>
  <si>
    <t>特定事業所加算(Ⅱ)</t>
    <phoneticPr fontId="5"/>
  </si>
  <si>
    <t>特定事業所加算(Ⅲ)</t>
    <phoneticPr fontId="5"/>
  </si>
  <si>
    <t>特定事業所加算(Ⅳ)</t>
    <phoneticPr fontId="5"/>
  </si>
  <si>
    <t>⑦</t>
    <phoneticPr fontId="4"/>
  </si>
  <si>
    <t>(1)</t>
    <phoneticPr fontId="5"/>
  </si>
  <si>
    <t>(2)</t>
    <phoneticPr fontId="5"/>
  </si>
  <si>
    <t>(3)</t>
    <phoneticPr fontId="5"/>
  </si>
  <si>
    <t>①のうち介護福祉士、実務者研修修了者、
介護職員基礎研修課程修了者及び１級課程修了者の総数</t>
    <rPh sb="4" eb="6">
      <t>カイゴ</t>
    </rPh>
    <rPh sb="6" eb="9">
      <t>フクシシ</t>
    </rPh>
    <rPh sb="10" eb="13">
      <t>ジツムシャ</t>
    </rPh>
    <rPh sb="13" eb="15">
      <t>ケンシュウ</t>
    </rPh>
    <rPh sb="15" eb="18">
      <t>シュウリョウシャ</t>
    </rPh>
    <rPh sb="20" eb="22">
      <t>カイゴ</t>
    </rPh>
    <rPh sb="22" eb="24">
      <t>ショクイン</t>
    </rPh>
    <rPh sb="24" eb="26">
      <t>キソ</t>
    </rPh>
    <rPh sb="26" eb="28">
      <t>ケンシュウ</t>
    </rPh>
    <rPh sb="28" eb="30">
      <t>カテイ</t>
    </rPh>
    <rPh sb="30" eb="33">
      <t>シュウリョウシャ</t>
    </rPh>
    <rPh sb="33" eb="34">
      <t>オヨ</t>
    </rPh>
    <rPh sb="36" eb="37">
      <t>キュウ</t>
    </rPh>
    <rPh sb="37" eb="39">
      <t>カテイ</t>
    </rPh>
    <rPh sb="39" eb="42">
      <t>シュウリョウシャ</t>
    </rPh>
    <rPh sb="43" eb="45">
      <t>ソウスウ</t>
    </rPh>
    <phoneticPr fontId="5"/>
  </si>
  <si>
    <t>　(1)に占める
　(2)の割合が30％以上</t>
    <rPh sb="5" eb="6">
      <t>シ</t>
    </rPh>
    <rPh sb="14" eb="16">
      <t>ワリアイ</t>
    </rPh>
    <rPh sb="20" eb="22">
      <t>イジョウ</t>
    </rPh>
    <phoneticPr fontId="5"/>
  </si>
  <si>
    <t>　(1)に占める
　(3)の割合が50％以上</t>
    <rPh sb="5" eb="6">
      <t>シ</t>
    </rPh>
    <rPh sb="14" eb="16">
      <t>ワリアイ</t>
    </rPh>
    <rPh sb="20" eb="22">
      <t>イジョウ</t>
    </rPh>
    <phoneticPr fontId="5"/>
  </si>
  <si>
    <t>⑧</t>
    <phoneticPr fontId="5"/>
  </si>
  <si>
    <t>⑨</t>
    <phoneticPr fontId="4"/>
  </si>
  <si>
    <t>⑩</t>
    <phoneticPr fontId="4"/>
  </si>
  <si>
    <t>算出根拠</t>
    <rPh sb="0" eb="1">
      <t>サン</t>
    </rPh>
    <rPh sb="1" eb="2">
      <t>デ</t>
    </rPh>
    <rPh sb="2" eb="4">
      <t>コンキョ</t>
    </rPh>
    <phoneticPr fontId="5"/>
  </si>
  <si>
    <t>※</t>
    <phoneticPr fontId="4"/>
  </si>
  <si>
    <t>「人材要件チェックシート」等の算定根拠となる書類の添付</t>
    <rPh sb="13" eb="14">
      <t>トウ</t>
    </rPh>
    <rPh sb="15" eb="17">
      <t>サンテイ</t>
    </rPh>
    <rPh sb="17" eb="19">
      <t>コンキョ</t>
    </rPh>
    <rPh sb="22" eb="24">
      <t>ショルイ</t>
    </rPh>
    <rPh sb="25" eb="27">
      <t>テンプ</t>
    </rPh>
    <phoneticPr fontId="4"/>
  </si>
  <si>
    <t>すべてのサービス提供責任者に対し、従業者ごとの研修計画を作成し、
当該計画に従い、研修を実施又は実施を予定している。</t>
    <phoneticPr fontId="4"/>
  </si>
  <si>
    <t>緊急時等における対応方法が利用者に明示されている。</t>
    <rPh sb="0" eb="3">
      <t>キンキュウジ</t>
    </rPh>
    <rPh sb="3" eb="4">
      <t>トウ</t>
    </rPh>
    <rPh sb="8" eb="10">
      <t>タイオウ</t>
    </rPh>
    <rPh sb="10" eb="12">
      <t>ホウホウ</t>
    </rPh>
    <rPh sb="13" eb="16">
      <t>リヨウシャ</t>
    </rPh>
    <rPh sb="17" eb="19">
      <t>メイジ</t>
    </rPh>
    <phoneticPr fontId="5"/>
  </si>
  <si>
    <t>〔 重 度 障 害 者 対 応 要 件 〕</t>
    <rPh sb="2" eb="3">
      <t>シゲ</t>
    </rPh>
    <rPh sb="4" eb="5">
      <t>ド</t>
    </rPh>
    <rPh sb="6" eb="7">
      <t>ショウ</t>
    </rPh>
    <rPh sb="8" eb="9">
      <t>ガイ</t>
    </rPh>
    <rPh sb="10" eb="11">
      <t>シャ</t>
    </rPh>
    <rPh sb="12" eb="13">
      <t>タイ</t>
    </rPh>
    <rPh sb="14" eb="15">
      <t>オウ</t>
    </rPh>
    <rPh sb="16" eb="17">
      <t>カナメ</t>
    </rPh>
    <rPh sb="18" eb="19">
      <t>ケン</t>
    </rPh>
    <phoneticPr fontId="4"/>
  </si>
  <si>
    <t>前年度又は前３月の期間における利用者（障害児を除く）の総数のうち、
障害支援区分５以上である者及び喀痰吸引等を必要とする者の占める割合が30％以上
※利用実人員及び利用回数から算出すること</t>
    <rPh sb="80" eb="81">
      <t>オヨ</t>
    </rPh>
    <rPh sb="82" eb="84">
      <t>リヨウ</t>
    </rPh>
    <rPh sb="84" eb="86">
      <t>カイスウ</t>
    </rPh>
    <phoneticPr fontId="4"/>
  </si>
  <si>
    <t>前年度又は前３月の期間における利用者（障害児を除く）の総数のうち、
障害支援区分４以上である者及び喀痰吸引等を必要とする者の占める割合が50％以上
※利用実人員及び利用回数から算出すること</t>
    <phoneticPr fontId="4"/>
  </si>
  <si>
    <t>利用実人員における割合</t>
    <rPh sb="0" eb="2">
      <t>リヨウ</t>
    </rPh>
    <rPh sb="2" eb="3">
      <t>ジツ</t>
    </rPh>
    <rPh sb="3" eb="5">
      <t>ジンイン</t>
    </rPh>
    <rPh sb="9" eb="11">
      <t>ワリアイ</t>
    </rPh>
    <phoneticPr fontId="4"/>
  </si>
  <si>
    <t>(ア)</t>
    <phoneticPr fontId="4"/>
  </si>
  <si>
    <t>(イ)</t>
    <phoneticPr fontId="4"/>
  </si>
  <si>
    <t>利用回数における割合</t>
    <rPh sb="0" eb="2">
      <t>リヨウ</t>
    </rPh>
    <rPh sb="2" eb="4">
      <t>カイスウ</t>
    </rPh>
    <rPh sb="8" eb="10">
      <t>ワリアイ</t>
    </rPh>
    <phoneticPr fontId="4"/>
  </si>
  <si>
    <t>①～⑩まで
すべてに適合</t>
    <rPh sb="10" eb="12">
      <t>テキゴウ</t>
    </rPh>
    <phoneticPr fontId="4"/>
  </si>
  <si>
    <t>①～⑦又は
①～⑥+⑧+⑨に適合</t>
    <rPh sb="3" eb="4">
      <t>マタ</t>
    </rPh>
    <rPh sb="14" eb="16">
      <t>テキゴウ</t>
    </rPh>
    <phoneticPr fontId="4"/>
  </si>
  <si>
    <t>①～⑥+⑩に適合</t>
    <rPh sb="6" eb="8">
      <t>テキゴウ</t>
    </rPh>
    <phoneticPr fontId="4"/>
  </si>
  <si>
    <t>①～⑥+⑨+⑩に適合</t>
    <rPh sb="8" eb="10">
      <t>テキゴウ</t>
    </rPh>
    <phoneticPr fontId="4"/>
  </si>
  <si>
    <t xml:space="preserve"> 下表の(1)は必ず記載すること。(2)･(3)･(4)は要件を満たすいずれかについて記載すること。</t>
    <rPh sb="29" eb="31">
      <t>ヨウケン</t>
    </rPh>
    <rPh sb="32" eb="33">
      <t>ミ</t>
    </rPh>
    <phoneticPr fontId="4"/>
  </si>
  <si>
    <t>サービス提供の開始前に、当該利用者を担当する従業者に対し、サービス提供責任者が
当該利用者に関する情報や留意事項を、文書等の確実な方法により伝達するとともに、
サービス提供終了後、担当する従業者から適宜報告を受けている。</t>
    <rPh sb="4" eb="6">
      <t>テイキョウ</t>
    </rPh>
    <rPh sb="7" eb="9">
      <t>カイシ</t>
    </rPh>
    <rPh sb="9" eb="10">
      <t>マエ</t>
    </rPh>
    <rPh sb="12" eb="14">
      <t>トウガイ</t>
    </rPh>
    <rPh sb="14" eb="17">
      <t>リヨウシャ</t>
    </rPh>
    <rPh sb="18" eb="20">
      <t>タントウ</t>
    </rPh>
    <rPh sb="22" eb="25">
      <t>ジュウギョウシャ</t>
    </rPh>
    <rPh sb="26" eb="27">
      <t>タイ</t>
    </rPh>
    <rPh sb="40" eb="42">
      <t>トウガイ</t>
    </rPh>
    <rPh sb="42" eb="45">
      <t>リヨウシャ</t>
    </rPh>
    <rPh sb="46" eb="47">
      <t>カン</t>
    </rPh>
    <rPh sb="49" eb="51">
      <t>ジョウホウ</t>
    </rPh>
    <rPh sb="52" eb="54">
      <t>リュウイ</t>
    </rPh>
    <rPh sb="54" eb="56">
      <t>ジコウ</t>
    </rPh>
    <rPh sb="58" eb="60">
      <t>ブンショ</t>
    </rPh>
    <rPh sb="60" eb="61">
      <t>トウ</t>
    </rPh>
    <rPh sb="62" eb="64">
      <t>カクジツ</t>
    </rPh>
    <rPh sb="65" eb="67">
      <t>ホウホウ</t>
    </rPh>
    <rPh sb="70" eb="72">
      <t>デンタツ</t>
    </rPh>
    <rPh sb="84" eb="86">
      <t>テイキョウ</t>
    </rPh>
    <rPh sb="86" eb="88">
      <t>シュウリョウ</t>
    </rPh>
    <rPh sb="88" eb="89">
      <t>ゴ</t>
    </rPh>
    <rPh sb="90" eb="92">
      <t>タントウ</t>
    </rPh>
    <rPh sb="94" eb="97">
      <t>ジュウギョウシャ</t>
    </rPh>
    <rPh sb="99" eb="101">
      <t>テキギ</t>
    </rPh>
    <rPh sb="101" eb="103">
      <t>ホウコク</t>
    </rPh>
    <rPh sb="104" eb="105">
      <t>ウ</t>
    </rPh>
    <phoneticPr fontId="5"/>
  </si>
  <si>
    <t>異動区分・届出項目</t>
    <rPh sb="0" eb="2">
      <t>イドウ</t>
    </rPh>
    <rPh sb="2" eb="4">
      <t>クブン</t>
    </rPh>
    <rPh sb="5" eb="7">
      <t>トドケデ</t>
    </rPh>
    <rPh sb="7" eb="9">
      <t>コウモク</t>
    </rPh>
    <phoneticPr fontId="4"/>
  </si>
  <si>
    <t>※</t>
    <phoneticPr fontId="4"/>
  </si>
  <si>
    <t>基準上配置すべき常勤のサービス提供責任者が２人以下の事業所であって、
常勤のサービス提供者を配置し、かつ、基準を上回る数の常勤のサービス提供者を
１人以上配置している。</t>
    <phoneticPr fontId="4"/>
  </si>
  <si>
    <t>「重度障害者対応要件チェックシート」等の算定根拠となる書類の添付</t>
    <rPh sb="18" eb="19">
      <t>トウ</t>
    </rPh>
    <rPh sb="20" eb="22">
      <t>サンテイ</t>
    </rPh>
    <rPh sb="22" eb="24">
      <t>コンキョ</t>
    </rPh>
    <rPh sb="27" eb="29">
      <t>ショルイ</t>
    </rPh>
    <rPh sb="30" eb="32">
      <t>テンプ</t>
    </rPh>
    <phoneticPr fontId="4"/>
  </si>
  <si>
    <t>Ａ　介護福祉士</t>
    <rPh sb="2" eb="4">
      <t>カイゴ</t>
    </rPh>
    <rPh sb="4" eb="7">
      <t>フクシシ</t>
    </rPh>
    <phoneticPr fontId="5"/>
  </si>
  <si>
    <t>Ｂ　実務者研修修了者、
　　基礎研修課程修了者
　　及び１級課程修了者</t>
    <phoneticPr fontId="5"/>
  </si>
  <si>
    <t>前年度
平均</t>
    <rPh sb="0" eb="3">
      <t>ゼンネンド</t>
    </rPh>
    <rPh sb="4" eb="6">
      <t>ヘイキン</t>
    </rPh>
    <phoneticPr fontId="5"/>
  </si>
  <si>
    <t>前３月
平均</t>
    <rPh sb="0" eb="1">
      <t>ゼン</t>
    </rPh>
    <rPh sb="2" eb="3">
      <t>ゲツ</t>
    </rPh>
    <rPh sb="4" eb="6">
      <t>ヘイキン</t>
    </rPh>
    <phoneticPr fontId="5"/>
  </si>
  <si>
    <t>実績期間</t>
    <rPh sb="0" eb="2">
      <t>ジッセキ</t>
    </rPh>
    <rPh sb="2" eb="4">
      <t>キカン</t>
    </rPh>
    <phoneticPr fontId="5"/>
  </si>
  <si>
    <t>前年度
合計</t>
    <rPh sb="0" eb="3">
      <t>ゼンネンド</t>
    </rPh>
    <rPh sb="4" eb="6">
      <t>ゴウケイ</t>
    </rPh>
    <phoneticPr fontId="5"/>
  </si>
  <si>
    <t>前３月</t>
    <rPh sb="0" eb="1">
      <t>ゼン</t>
    </rPh>
    <rPh sb="2" eb="3">
      <t>ゲツ</t>
    </rPh>
    <phoneticPr fontId="5"/>
  </si>
  <si>
    <t>前３月
合計</t>
    <rPh sb="0" eb="1">
      <t>ゼン</t>
    </rPh>
    <rPh sb="2" eb="3">
      <t>ゲツ</t>
    </rPh>
    <rPh sb="4" eb="6">
      <t>ゴウケイ</t>
    </rPh>
    <phoneticPr fontId="5"/>
  </si>
  <si>
    <t>《注意点》　</t>
    <phoneticPr fontId="4"/>
  </si>
  <si>
    <t>月ごとの
常勤が勤務すべき時間数</t>
    <rPh sb="0" eb="1">
      <t>ツキ</t>
    </rPh>
    <rPh sb="5" eb="7">
      <t>ジョウキン</t>
    </rPh>
    <rPh sb="8" eb="10">
      <t>キンム</t>
    </rPh>
    <rPh sb="13" eb="15">
      <t>ジカン</t>
    </rPh>
    <rPh sb="15" eb="16">
      <t>スウ</t>
    </rPh>
    <phoneticPr fontId="5"/>
  </si>
  <si>
    <t>（１）</t>
    <phoneticPr fontId="4"/>
  </si>
  <si>
    <t>（２）</t>
    <phoneticPr fontId="4"/>
  </si>
  <si>
    <t>（３）</t>
    <phoneticPr fontId="4"/>
  </si>
  <si>
    <t>◆常勤換算職員数</t>
    <rPh sb="1" eb="3">
      <t>ジョウキン</t>
    </rPh>
    <rPh sb="3" eb="5">
      <t>カンサン</t>
    </rPh>
    <rPh sb="5" eb="8">
      <t>ショクインスウ</t>
    </rPh>
    <phoneticPr fontId="5"/>
  </si>
  <si>
    <t xml:space="preserve"> ％</t>
    <phoneticPr fontId="5"/>
  </si>
  <si>
    <t xml:space="preserve"> 人</t>
    <rPh sb="1" eb="2">
      <t>ニン</t>
    </rPh>
    <phoneticPr fontId="5"/>
  </si>
  <si>
    <t>◆要件確認</t>
    <rPh sb="1" eb="3">
      <t>ヨウケン</t>
    </rPh>
    <rPh sb="3" eb="5">
      <t>カクニン</t>
    </rPh>
    <phoneticPr fontId="5"/>
  </si>
  <si>
    <t>（ 単位： 時間 ）</t>
    <rPh sb="2" eb="4">
      <t>タンイ</t>
    </rPh>
    <rPh sb="6" eb="8">
      <t>ジカン</t>
    </rPh>
    <phoneticPr fontId="5"/>
  </si>
  <si>
    <t>介護福祉士の割合
（２）÷（１）× １００</t>
    <rPh sb="0" eb="2">
      <t>カイゴ</t>
    </rPh>
    <rPh sb="2" eb="5">
      <t>フクシシ</t>
    </rPh>
    <rPh sb="6" eb="8">
      <t>ワリアイ</t>
    </rPh>
    <phoneticPr fontId="5"/>
  </si>
  <si>
    <t>介護福祉士、実務者研修修了者、
介護職員基礎研修課程修了者
及び１級課程修了者の割合
（３）÷（１）× １００</t>
    <rPh sb="0" eb="2">
      <t>カイゴ</t>
    </rPh>
    <rPh sb="2" eb="5">
      <t>フクシシ</t>
    </rPh>
    <rPh sb="16" eb="18">
      <t>カイゴ</t>
    </rPh>
    <rPh sb="18" eb="20">
      <t>ショクイン</t>
    </rPh>
    <rPh sb="20" eb="22">
      <t>キソ</t>
    </rPh>
    <rPh sb="22" eb="24">
      <t>ケンシュウ</t>
    </rPh>
    <rPh sb="24" eb="26">
      <t>カテイ</t>
    </rPh>
    <rPh sb="26" eb="29">
      <t>シュウリョウシャ</t>
    </rPh>
    <rPh sb="30" eb="31">
      <t>オヨ</t>
    </rPh>
    <rPh sb="32" eb="34">
      <t>イッキュウ</t>
    </rPh>
    <rPh sb="34" eb="36">
      <t>カテイ</t>
    </rPh>
    <rPh sb="36" eb="39">
      <t>シュウリョウシャ</t>
    </rPh>
    <rPh sb="40" eb="42">
      <t>ワリアイ</t>
    </rPh>
    <phoneticPr fontId="5"/>
  </si>
  <si>
    <r>
      <t>※ サービス提供時間は「サービス提供実績記録票」に基づき集計すること。なお、</t>
    </r>
    <r>
      <rPr>
        <u/>
        <sz val="11"/>
        <color indexed="10"/>
        <rFont val="ＭＳ ゴシック"/>
        <family val="3"/>
        <charset val="128"/>
      </rPr>
      <t>事務時間は含まないものとする。</t>
    </r>
    <rPh sb="6" eb="8">
      <t>テイキョウ</t>
    </rPh>
    <rPh sb="8" eb="10">
      <t>ジカン</t>
    </rPh>
    <rPh sb="16" eb="18">
      <t>テイキョウ</t>
    </rPh>
    <rPh sb="18" eb="20">
      <t>ジッセキ</t>
    </rPh>
    <rPh sb="20" eb="23">
      <t>キロクヒョウ</t>
    </rPh>
    <rPh sb="25" eb="26">
      <t>モト</t>
    </rPh>
    <rPh sb="28" eb="30">
      <t>シュウケイ</t>
    </rPh>
    <rPh sb="38" eb="40">
      <t>ジム</t>
    </rPh>
    <rPh sb="40" eb="42">
      <t>ジカン</t>
    </rPh>
    <rPh sb="43" eb="44">
      <t>フク</t>
    </rPh>
    <phoneticPr fontId="5"/>
  </si>
  <si>
    <t>常勤の従業者による
サービス提供時間の占める割合
（ｆ）÷（ｅ）× １００</t>
    <rPh sb="0" eb="2">
      <t>ジョウキン</t>
    </rPh>
    <rPh sb="3" eb="6">
      <t>ジュウギョウシャ</t>
    </rPh>
    <rPh sb="14" eb="16">
      <t>テイキョウ</t>
    </rPh>
    <rPh sb="16" eb="18">
      <t>ジカン</t>
    </rPh>
    <rPh sb="19" eb="20">
      <t>シ</t>
    </rPh>
    <rPh sb="22" eb="24">
      <t>ワリアイ</t>
    </rPh>
    <phoneticPr fontId="5"/>
  </si>
  <si>
    <t>判定</t>
    <rPh sb="0" eb="2">
      <t>ハンテイ</t>
    </rPh>
    <phoneticPr fontId="4"/>
  </si>
  <si>
    <t>利用実人数</t>
    <rPh sb="0" eb="2">
      <t>リヨウ</t>
    </rPh>
    <rPh sb="2" eb="3">
      <t>ジツ</t>
    </rPh>
    <rPh sb="3" eb="5">
      <t>ニンズウ</t>
    </rPh>
    <phoneticPr fontId="4"/>
  </si>
  <si>
    <t>利用回数</t>
    <rPh sb="0" eb="2">
      <t>リヨウ</t>
    </rPh>
    <rPh sb="2" eb="4">
      <t>カイスウ</t>
    </rPh>
    <phoneticPr fontId="4"/>
  </si>
  <si>
    <t>障害支援区分１</t>
    <rPh sb="0" eb="2">
      <t>ショウガイ</t>
    </rPh>
    <rPh sb="2" eb="4">
      <t>シエン</t>
    </rPh>
    <rPh sb="4" eb="6">
      <t>クブン</t>
    </rPh>
    <phoneticPr fontId="5"/>
  </si>
  <si>
    <t>障害支援区分２</t>
    <rPh sb="0" eb="2">
      <t>ショウガイ</t>
    </rPh>
    <rPh sb="2" eb="4">
      <t>シエン</t>
    </rPh>
    <rPh sb="4" eb="6">
      <t>クブン</t>
    </rPh>
    <phoneticPr fontId="5"/>
  </si>
  <si>
    <t>障害支援区分３</t>
    <rPh sb="0" eb="2">
      <t>ショウガイ</t>
    </rPh>
    <rPh sb="2" eb="4">
      <t>シエン</t>
    </rPh>
    <rPh sb="4" eb="6">
      <t>クブン</t>
    </rPh>
    <phoneticPr fontId="5"/>
  </si>
  <si>
    <t>障害支援区分４</t>
    <rPh sb="0" eb="2">
      <t>ショウガイ</t>
    </rPh>
    <rPh sb="2" eb="4">
      <t>シエン</t>
    </rPh>
    <rPh sb="4" eb="6">
      <t>クブン</t>
    </rPh>
    <phoneticPr fontId="5"/>
  </si>
  <si>
    <t>障害支援区分５</t>
    <rPh sb="0" eb="2">
      <t>ショウガイ</t>
    </rPh>
    <rPh sb="2" eb="4">
      <t>シエン</t>
    </rPh>
    <rPh sb="4" eb="6">
      <t>クブン</t>
    </rPh>
    <phoneticPr fontId="5"/>
  </si>
  <si>
    <t>障害支援区分６</t>
    <rPh sb="0" eb="2">
      <t>ショウガイ</t>
    </rPh>
    <rPh sb="2" eb="4">
      <t>シエン</t>
    </rPh>
    <rPh sb="4" eb="6">
      <t>クブン</t>
    </rPh>
    <phoneticPr fontId="5"/>
  </si>
  <si>
    <t xml:space="preserve"> 特定事業所加算(Ⅰ)</t>
    <phoneticPr fontId="5"/>
  </si>
  <si>
    <t xml:space="preserve"> 特定事業所加算(Ⅲ)</t>
    <phoneticPr fontId="5"/>
  </si>
  <si>
    <t xml:space="preserve"> 特定事業所加算(Ⅳ)</t>
    <phoneticPr fontId="5"/>
  </si>
  <si>
    <r>
      <t>資格別
従業者の</t>
    </r>
    <r>
      <rPr>
        <sz val="11"/>
        <color rgb="FFFF0000"/>
        <rFont val="ＭＳ ゴシック"/>
        <family val="3"/>
        <charset val="128"/>
      </rPr>
      <t>勤務延べ時間</t>
    </r>
    <r>
      <rPr>
        <sz val="11"/>
        <rFont val="ＭＳ ゴシック"/>
        <family val="3"/>
        <charset val="128"/>
      </rPr>
      <t>／月</t>
    </r>
    <rPh sb="0" eb="2">
      <t>シカク</t>
    </rPh>
    <rPh sb="2" eb="3">
      <t>ベツ</t>
    </rPh>
    <rPh sb="4" eb="7">
      <t>ジュウギョウシャ</t>
    </rPh>
    <rPh sb="8" eb="10">
      <t>キンム</t>
    </rPh>
    <rPh sb="10" eb="11">
      <t>ノ</t>
    </rPh>
    <rPh sb="12" eb="14">
      <t>ジカン</t>
    </rPh>
    <rPh sb="15" eb="16">
      <t>ツキ</t>
    </rPh>
    <phoneticPr fontId="4"/>
  </si>
  <si>
    <t>算定開始時期</t>
    <rPh sb="0" eb="2">
      <t>サンテイ</t>
    </rPh>
    <rPh sb="2" eb="4">
      <t>カイシ</t>
    </rPh>
    <rPh sb="4" eb="6">
      <t>ジキ</t>
    </rPh>
    <phoneticPr fontId="5"/>
  </si>
  <si>
    <t>月1日から</t>
    <rPh sb="0" eb="1">
      <t>ガツ</t>
    </rPh>
    <rPh sb="2" eb="3">
      <t>ニチ</t>
    </rPh>
    <phoneticPr fontId="5"/>
  </si>
  <si>
    <t>介護福祉士の総数
(ａ) ÷ (Ｚ)</t>
    <rPh sb="0" eb="2">
      <t>カイゴ</t>
    </rPh>
    <rPh sb="2" eb="5">
      <t>フクシシ</t>
    </rPh>
    <rPh sb="6" eb="8">
      <t>ソウスウ</t>
    </rPh>
    <phoneticPr fontId="5"/>
  </si>
  <si>
    <t>新たに加算を取得する場合は、上記６項目が確認できる資料を添付すること。
継続及び変更の場合は、実地指導等で確認しますので、届出時には添付不要。</t>
    <rPh sb="0" eb="1">
      <t>アラ</t>
    </rPh>
    <rPh sb="3" eb="5">
      <t>カサン</t>
    </rPh>
    <rPh sb="6" eb="8">
      <t>シュトク</t>
    </rPh>
    <rPh sb="10" eb="12">
      <t>バアイ</t>
    </rPh>
    <rPh sb="14" eb="16">
      <t>ジョウキ</t>
    </rPh>
    <rPh sb="17" eb="19">
      <t>コウモク</t>
    </rPh>
    <rPh sb="20" eb="22">
      <t>カクニン</t>
    </rPh>
    <rPh sb="25" eb="27">
      <t>シリョウ</t>
    </rPh>
    <rPh sb="28" eb="30">
      <t>テンプ</t>
    </rPh>
    <rPh sb="36" eb="38">
      <t>ケイゾク</t>
    </rPh>
    <rPh sb="38" eb="39">
      <t>オヨ</t>
    </rPh>
    <rPh sb="40" eb="42">
      <t>ヘンコウ</t>
    </rPh>
    <rPh sb="43" eb="45">
      <t>バアイ</t>
    </rPh>
    <rPh sb="47" eb="49">
      <t>ジッチ</t>
    </rPh>
    <rPh sb="49" eb="51">
      <t>シドウ</t>
    </rPh>
    <rPh sb="51" eb="52">
      <t>トウ</t>
    </rPh>
    <rPh sb="53" eb="55">
      <t>カクニン</t>
    </rPh>
    <rPh sb="61" eb="63">
      <t>トドケデ</t>
    </rPh>
    <rPh sb="63" eb="64">
      <t>ジ</t>
    </rPh>
    <rPh sb="66" eb="68">
      <t>テンプ</t>
    </rPh>
    <rPh sb="68" eb="70">
      <t>フヨウ</t>
    </rPh>
    <phoneticPr fontId="4"/>
  </si>
  <si>
    <t>基準上１人を超えてサービス提供責任者を配置することとされている事業所であって、
常勤のサービス提供責任者を２人以上配置している。
（複数のサービス提供責任者の配置が不要な場合は、「有」を選択。）</t>
    <phoneticPr fontId="4"/>
  </si>
  <si>
    <t>すべてのサービス管理責任者の実務経験証明書の添付
（ただし、以前に提出済みの方は再提出不要とし、「有」を選択。）</t>
    <rPh sb="8" eb="10">
      <t>カンリ</t>
    </rPh>
    <rPh sb="10" eb="12">
      <t>セキニン</t>
    </rPh>
    <rPh sb="12" eb="13">
      <t>シャ</t>
    </rPh>
    <rPh sb="14" eb="16">
      <t>ジツム</t>
    </rPh>
    <rPh sb="16" eb="18">
      <t>ケイケン</t>
    </rPh>
    <rPh sb="18" eb="21">
      <t>ショウメイショ</t>
    </rPh>
    <rPh sb="22" eb="24">
      <t>テンプ</t>
    </rPh>
    <rPh sb="30" eb="32">
      <t>イゼン</t>
    </rPh>
    <rPh sb="33" eb="35">
      <t>テイシュツ</t>
    </rPh>
    <rPh sb="35" eb="36">
      <t>ズ</t>
    </rPh>
    <rPh sb="38" eb="39">
      <t>カタ</t>
    </rPh>
    <rPh sb="40" eb="43">
      <t>サイテイシュツ</t>
    </rPh>
    <rPh sb="43" eb="45">
      <t>フヨウ</t>
    </rPh>
    <rPh sb="49" eb="50">
      <t>アリ</t>
    </rPh>
    <rPh sb="52" eb="54">
      <t>センタク</t>
    </rPh>
    <phoneticPr fontId="4"/>
  </si>
  <si>
    <t>・黄色の着色セルのみ入力可。</t>
    <rPh sb="1" eb="3">
      <t>キイロ</t>
    </rPh>
    <rPh sb="4" eb="6">
      <t>チャクショク</t>
    </rPh>
    <rPh sb="10" eb="12">
      <t>ニュウリョク</t>
    </rPh>
    <rPh sb="12" eb="13">
      <t>カ</t>
    </rPh>
    <phoneticPr fontId="5"/>
  </si>
  <si>
    <t>・前年度実績により算定する場合は4月～2月の11か月分の実績を入力すること。</t>
    <rPh sb="1" eb="4">
      <t>ゼンネンド</t>
    </rPh>
    <rPh sb="4" eb="6">
      <t>ジッセキ</t>
    </rPh>
    <rPh sb="9" eb="11">
      <t>サンテイ</t>
    </rPh>
    <rPh sb="13" eb="15">
      <t>バアイ</t>
    </rPh>
    <rPh sb="17" eb="18">
      <t>ツキ</t>
    </rPh>
    <rPh sb="20" eb="21">
      <t>ツキ</t>
    </rPh>
    <rPh sb="25" eb="26">
      <t>ゲツ</t>
    </rPh>
    <rPh sb="26" eb="27">
      <t>ブン</t>
    </rPh>
    <rPh sb="28" eb="30">
      <t>ジッセキ</t>
    </rPh>
    <rPh sb="31" eb="33">
      <t>ニュウリョク</t>
    </rPh>
    <phoneticPr fontId="5"/>
  </si>
  <si>
    <t>･･･(a)</t>
    <phoneticPr fontId="5"/>
  </si>
  <si>
    <t>･･･(b)</t>
    <phoneticPr fontId="5"/>
  </si>
  <si>
    <t>･･･(c)</t>
    <phoneticPr fontId="5"/>
  </si>
  <si>
    <t>･･･(Z)</t>
    <phoneticPr fontId="5"/>
  </si>
  <si>
    <t>要件判定</t>
    <rPh sb="0" eb="2">
      <t>ヨウケン</t>
    </rPh>
    <rPh sb="2" eb="4">
      <t>ハンテイ</t>
    </rPh>
    <phoneticPr fontId="4"/>
  </si>
  <si>
    <t xml:space="preserve"> 月1日から</t>
    <rPh sb="1" eb="2">
      <t>ガツ</t>
    </rPh>
    <rPh sb="3" eb="4">
      <t>ニチ</t>
    </rPh>
    <phoneticPr fontId="5"/>
  </si>
  <si>
    <t>障害支援区分４以下で
喀痰吸引等を必要とする
利用者</t>
    <rPh sb="0" eb="2">
      <t>ショウガイ</t>
    </rPh>
    <rPh sb="2" eb="4">
      <t>シエン</t>
    </rPh>
    <rPh sb="4" eb="6">
      <t>クブン</t>
    </rPh>
    <rPh sb="7" eb="9">
      <t>イカ</t>
    </rPh>
    <phoneticPr fontId="4"/>
  </si>
  <si>
    <t>障害支援区分３以下で
喀痰吸引等を必要とする
利用者</t>
    <rPh sb="0" eb="2">
      <t>ショウガイ</t>
    </rPh>
    <rPh sb="2" eb="4">
      <t>シエン</t>
    </rPh>
    <rPh sb="4" eb="6">
      <t>クブン</t>
    </rPh>
    <rPh sb="7" eb="9">
      <t>イカ</t>
    </rPh>
    <phoneticPr fontId="4"/>
  </si>
  <si>
    <t>障害程度区分５以上及び
喀痰吸引等を必要とする
利用者</t>
    <phoneticPr fontId="4"/>
  </si>
  <si>
    <t>障害程度区分４以上及び
喀痰吸引等を必要とする
利用者</t>
    <phoneticPr fontId="4"/>
  </si>
  <si>
    <t>障害程度区分５以上及び
喀痰吸引等を必要とする
利用者の割合</t>
    <phoneticPr fontId="4"/>
  </si>
  <si>
    <t>障害程度区分４以上及び
喀痰吸引等を必要とする
利用者の割合</t>
    <phoneticPr fontId="4"/>
  </si>
  <si>
    <t xml:space="preserve"> 新規</t>
    <phoneticPr fontId="5"/>
  </si>
  <si>
    <t xml:space="preserve"> 継続</t>
    <rPh sb="1" eb="3">
      <t>ケイゾク</t>
    </rPh>
    <phoneticPr fontId="5"/>
  </si>
  <si>
    <t xml:space="preserve"> 変更</t>
    <rPh sb="1" eb="3">
      <t>ヘンコウ</t>
    </rPh>
    <phoneticPr fontId="5"/>
  </si>
  <si>
    <t>特定事業所加算に係る届出書【同行援護】</t>
    <rPh sb="0" eb="2">
      <t>トクテイ</t>
    </rPh>
    <rPh sb="2" eb="5">
      <t>ジギョウショ</t>
    </rPh>
    <rPh sb="5" eb="7">
      <t>カサン</t>
    </rPh>
    <rPh sb="8" eb="9">
      <t>カカ</t>
    </rPh>
    <rPh sb="10" eb="13">
      <t>トドケデショ</t>
    </rPh>
    <rPh sb="14" eb="16">
      <t>ドウコウ</t>
    </rPh>
    <rPh sb="16" eb="18">
      <t>エンゴ</t>
    </rPh>
    <phoneticPr fontId="5"/>
  </si>
  <si>
    <t>すべての同行援護従業者に対し、従業者ごとの研修計画を作成し、
当該計画に従い、研修を実施又は実施を予定している。</t>
    <phoneticPr fontId="4"/>
  </si>
  <si>
    <t>利用者に関する情報若しくはサービス提供に当たっての留意事項の伝達
又は同行援護従業者の技術指導を目的とした会議を定期的に開催している。</t>
    <rPh sb="0" eb="3">
      <t>リヨウシャ</t>
    </rPh>
    <rPh sb="4" eb="5">
      <t>カン</t>
    </rPh>
    <rPh sb="7" eb="9">
      <t>ジョウホウ</t>
    </rPh>
    <rPh sb="9" eb="10">
      <t>モ</t>
    </rPh>
    <rPh sb="17" eb="19">
      <t>テイキョウ</t>
    </rPh>
    <rPh sb="20" eb="21">
      <t>ア</t>
    </rPh>
    <rPh sb="25" eb="27">
      <t>リュウイ</t>
    </rPh>
    <rPh sb="27" eb="29">
      <t>ジコウ</t>
    </rPh>
    <rPh sb="30" eb="32">
      <t>デンタツ</t>
    </rPh>
    <rPh sb="33" eb="34">
      <t>マタ</t>
    </rPh>
    <rPh sb="39" eb="42">
      <t>ジュウギョウシャ</t>
    </rPh>
    <rPh sb="43" eb="45">
      <t>ギジュツ</t>
    </rPh>
    <rPh sb="45" eb="47">
      <t>シドウ</t>
    </rPh>
    <rPh sb="48" eb="50">
      <t>モクテキ</t>
    </rPh>
    <rPh sb="53" eb="55">
      <t>カイギ</t>
    </rPh>
    <rPh sb="56" eb="59">
      <t>テイキテキ</t>
    </rPh>
    <rPh sb="60" eb="62">
      <t>カイサイ</t>
    </rPh>
    <phoneticPr fontId="5"/>
  </si>
  <si>
    <t>全ての同行援護従業者に対し、健康診断等を定期的に実施している。</t>
    <rPh sb="0" eb="1">
      <t>スベ</t>
    </rPh>
    <rPh sb="7" eb="10">
      <t>ジュウギョウシャ</t>
    </rPh>
    <rPh sb="11" eb="12">
      <t>タイ</t>
    </rPh>
    <rPh sb="14" eb="16">
      <t>ケンコウ</t>
    </rPh>
    <rPh sb="16" eb="18">
      <t>シンダン</t>
    </rPh>
    <rPh sb="18" eb="19">
      <t>トウ</t>
    </rPh>
    <rPh sb="20" eb="23">
      <t>テイキテキ</t>
    </rPh>
    <rPh sb="24" eb="26">
      <t>ジッシ</t>
    </rPh>
    <phoneticPr fontId="5"/>
  </si>
  <si>
    <t>新規に採用したすべての同行援護従業者に対し、
熟練した同行援護従業者の同行による研修を実施している。</t>
    <rPh sb="15" eb="18">
      <t>ジュウギョウシャ</t>
    </rPh>
    <rPh sb="31" eb="34">
      <t>ジュウギョウシャ</t>
    </rPh>
    <phoneticPr fontId="5"/>
  </si>
  <si>
    <t>同行援護従業者に関する要件について</t>
    <rPh sb="4" eb="7">
      <t>ジュウギョウシャ</t>
    </rPh>
    <rPh sb="8" eb="9">
      <t>カン</t>
    </rPh>
    <rPh sb="11" eb="13">
      <t>ヨウケン</t>
    </rPh>
    <phoneticPr fontId="5"/>
  </si>
  <si>
    <t>同行援護従業者の総数・総時間数</t>
    <rPh sb="4" eb="7">
      <t>ジュウギョウシャ</t>
    </rPh>
    <rPh sb="8" eb="10">
      <t>ソウスウ</t>
    </rPh>
    <rPh sb="11" eb="12">
      <t>ソウ</t>
    </rPh>
    <rPh sb="12" eb="15">
      <t>ジカンスウ</t>
    </rPh>
    <phoneticPr fontId="5"/>
  </si>
  <si>
    <t>前年度又は前３月の期間におけるサービス提供時間のうち、
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8" eb="30">
      <t>ジョウキン</t>
    </rPh>
    <rPh sb="35" eb="38">
      <t>ジュウギョウシャ</t>
    </rPh>
    <rPh sb="45" eb="47">
      <t>テイキョウ</t>
    </rPh>
    <rPh sb="48" eb="49">
      <t>ソウ</t>
    </rPh>
    <rPh sb="49" eb="51">
      <t>ジカン</t>
    </rPh>
    <rPh sb="51" eb="52">
      <t>スウ</t>
    </rPh>
    <phoneticPr fontId="5"/>
  </si>
  <si>
    <t>(4)</t>
    <phoneticPr fontId="4"/>
  </si>
  <si>
    <t>　(1)に占める
　(4)の割合が30％以上</t>
    <rPh sb="5" eb="6">
      <t>シ</t>
    </rPh>
    <rPh sb="14" eb="16">
      <t>ワリアイ</t>
    </rPh>
    <rPh sb="20" eb="22">
      <t>イジョウ</t>
    </rPh>
    <phoneticPr fontId="5"/>
  </si>
  <si>
    <t>　(1)に占める
　(5)の割合が40％以上</t>
    <rPh sb="5" eb="6">
      <t>シ</t>
    </rPh>
    <rPh sb="14" eb="16">
      <t>ワリアイ</t>
    </rPh>
    <rPh sb="20" eb="22">
      <t>イジョウ</t>
    </rPh>
    <phoneticPr fontId="5"/>
  </si>
  <si>
    <t>①のうち同行援護従業者養成研修終了者及び国立障害者
リハビリテーションセンター学院視覚障害学科修了者等の総数</t>
    <rPh sb="4" eb="6">
      <t>ドウコウ</t>
    </rPh>
    <rPh sb="6" eb="8">
      <t>エンゴ</t>
    </rPh>
    <rPh sb="8" eb="11">
      <t>ジュウギョウシャ</t>
    </rPh>
    <rPh sb="11" eb="13">
      <t>ヨウセイ</t>
    </rPh>
    <rPh sb="13" eb="15">
      <t>ケンシュウ</t>
    </rPh>
    <rPh sb="15" eb="17">
      <t>シュウリョウ</t>
    </rPh>
    <rPh sb="17" eb="18">
      <t>シャ</t>
    </rPh>
    <rPh sb="18" eb="19">
      <t>オヨ</t>
    </rPh>
    <rPh sb="20" eb="22">
      <t>コクリツ</t>
    </rPh>
    <rPh sb="22" eb="25">
      <t>ショウガイシャ</t>
    </rPh>
    <rPh sb="39" eb="41">
      <t>ガクイン</t>
    </rPh>
    <rPh sb="41" eb="43">
      <t>シカク</t>
    </rPh>
    <rPh sb="43" eb="45">
      <t>ショウガイ</t>
    </rPh>
    <rPh sb="45" eb="47">
      <t>ガッカ</t>
    </rPh>
    <rPh sb="47" eb="50">
      <t>シュウリョウシャ</t>
    </rPh>
    <rPh sb="50" eb="51">
      <t>トウ</t>
    </rPh>
    <rPh sb="52" eb="54">
      <t>ソウスウ</t>
    </rPh>
    <phoneticPr fontId="5"/>
  </si>
  <si>
    <t>（別紙3-3-1）</t>
    <phoneticPr fontId="5"/>
  </si>
  <si>
    <t>（別紙3-3-2）</t>
    <phoneticPr fontId="4"/>
  </si>
  <si>
    <t>（別紙3-3-3）</t>
    <phoneticPr fontId="4"/>
  </si>
  <si>
    <t>人材要件チェックシート【同行援護】</t>
    <phoneticPr fontId="4"/>
  </si>
  <si>
    <r>
      <t>・</t>
    </r>
    <r>
      <rPr>
        <b/>
        <sz val="11"/>
        <color rgb="FFFF0000"/>
        <rFont val="ＭＳ ゴシック"/>
        <family val="3"/>
        <charset val="128"/>
      </rPr>
      <t>「同行援護サービス」</t>
    </r>
    <r>
      <rPr>
        <b/>
        <sz val="11"/>
        <rFont val="ＭＳ ゴシック"/>
        <family val="3"/>
        <charset val="128"/>
      </rPr>
      <t>に従事した勤務延べ時間数について記入すること。</t>
    </r>
    <rPh sb="12" eb="14">
      <t>ジュウジ</t>
    </rPh>
    <rPh sb="16" eb="18">
      <t>キンム</t>
    </rPh>
    <rPh sb="18" eb="19">
      <t>ノ</t>
    </rPh>
    <rPh sb="20" eb="22">
      <t>ジカン</t>
    </rPh>
    <rPh sb="22" eb="23">
      <t>スウ</t>
    </rPh>
    <rPh sb="27" eb="29">
      <t>キニュウ</t>
    </rPh>
    <phoneticPr fontId="5"/>
  </si>
  <si>
    <t>【同行援護】</t>
    <phoneticPr fontId="4"/>
  </si>
  <si>
    <t>（４）前年度又は前３ヶ月の期間におけるサービス提供時間のうち、常勤の同行援護従業者によるサービス提供時間の総時間数</t>
    <rPh sb="3" eb="6">
      <t>ゼンネンド</t>
    </rPh>
    <rPh sb="6" eb="7">
      <t>マタ</t>
    </rPh>
    <rPh sb="8" eb="9">
      <t>マエ</t>
    </rPh>
    <rPh sb="11" eb="12">
      <t>ゲツ</t>
    </rPh>
    <rPh sb="13" eb="15">
      <t>キカン</t>
    </rPh>
    <rPh sb="23" eb="25">
      <t>テイキョウ</t>
    </rPh>
    <rPh sb="25" eb="27">
      <t>ジカン</t>
    </rPh>
    <rPh sb="31" eb="33">
      <t>ジョウキン</t>
    </rPh>
    <rPh sb="38" eb="41">
      <t>ジュウギョウシャ</t>
    </rPh>
    <rPh sb="48" eb="50">
      <t>テイキョウ</t>
    </rPh>
    <rPh sb="50" eb="52">
      <t>ジカン</t>
    </rPh>
    <rPh sb="53" eb="54">
      <t>ソウ</t>
    </rPh>
    <rPh sb="54" eb="56">
      <t>ジカン</t>
    </rPh>
    <rPh sb="56" eb="57">
      <t>スウ</t>
    </rPh>
    <phoneticPr fontId="5"/>
  </si>
  <si>
    <t>(１)すべての従業者の
同行援護サービスの
提供時間数</t>
    <rPh sb="7" eb="10">
      <t>ジュウギョウシャ</t>
    </rPh>
    <rPh sb="22" eb="24">
      <t>テイキョウ</t>
    </rPh>
    <rPh sb="24" eb="25">
      <t>ジ</t>
    </rPh>
    <rPh sb="25" eb="26">
      <t>アイダ</t>
    </rPh>
    <rPh sb="26" eb="27">
      <t>スウ</t>
    </rPh>
    <phoneticPr fontId="5"/>
  </si>
  <si>
    <t>(２)常勤の従業者による
同行援護サービスの
提供時間数</t>
    <rPh sb="3" eb="5">
      <t>ジョウキン</t>
    </rPh>
    <rPh sb="6" eb="9">
      <t>ジュウギョウシャ</t>
    </rPh>
    <rPh sb="23" eb="25">
      <t>テイキョウ</t>
    </rPh>
    <rPh sb="25" eb="27">
      <t>ジカン</t>
    </rPh>
    <rPh sb="27" eb="28">
      <t>スウ</t>
    </rPh>
    <phoneticPr fontId="5"/>
  </si>
  <si>
    <r>
      <rPr>
        <b/>
        <sz val="14"/>
        <rFont val="ＭＳ ゴシック"/>
        <family val="3"/>
        <charset val="128"/>
      </rPr>
      <t>⇒（別紙3-3-1） ⑩ （ア）</t>
    </r>
    <r>
      <rPr>
        <sz val="14"/>
        <rFont val="ＭＳ ゴシック"/>
        <family val="3"/>
        <charset val="128"/>
      </rPr>
      <t>へ転記。</t>
    </r>
    <phoneticPr fontId="4"/>
  </si>
  <si>
    <r>
      <rPr>
        <b/>
        <sz val="14"/>
        <rFont val="ＭＳ ゴシック"/>
        <family val="3"/>
        <charset val="128"/>
      </rPr>
      <t>⇒（別紙3-3-1） ⑩ （イ）</t>
    </r>
    <r>
      <rPr>
        <sz val="14"/>
        <rFont val="ＭＳ ゴシック"/>
        <family val="3"/>
        <charset val="128"/>
      </rPr>
      <t>へ転記。</t>
    </r>
    <phoneticPr fontId="4"/>
  </si>
  <si>
    <r>
      <rPr>
        <b/>
        <sz val="14"/>
        <rFont val="ＭＳ ゴシック"/>
        <family val="3"/>
        <charset val="128"/>
      </rPr>
      <t>⇒（別紙3-3-1） ⑦ （１）</t>
    </r>
    <r>
      <rPr>
        <sz val="14"/>
        <rFont val="ＭＳ ゴシック"/>
        <family val="3"/>
        <charset val="128"/>
      </rPr>
      <t>へ転記。</t>
    </r>
    <rPh sb="17" eb="19">
      <t>テンキ</t>
    </rPh>
    <phoneticPr fontId="4"/>
  </si>
  <si>
    <r>
      <rPr>
        <b/>
        <sz val="14"/>
        <rFont val="ＭＳ ゴシック"/>
        <family val="3"/>
        <charset val="128"/>
      </rPr>
      <t>⇒（別紙3-3-1） ⑦ （２）</t>
    </r>
    <r>
      <rPr>
        <sz val="14"/>
        <rFont val="ＭＳ ゴシック"/>
        <family val="3"/>
        <charset val="128"/>
      </rPr>
      <t>へ転記。</t>
    </r>
    <phoneticPr fontId="4"/>
  </si>
  <si>
    <r>
      <rPr>
        <b/>
        <sz val="14"/>
        <rFont val="ＭＳ ゴシック"/>
        <family val="3"/>
        <charset val="128"/>
      </rPr>
      <t>⇒（別紙3-3-1） ⑦ （３）</t>
    </r>
    <r>
      <rPr>
        <sz val="14"/>
        <rFont val="ＭＳ ゴシック"/>
        <family val="3"/>
        <charset val="128"/>
      </rPr>
      <t>へ転記。</t>
    </r>
    <phoneticPr fontId="4"/>
  </si>
  <si>
    <t>Ｄ　上記以外</t>
    <rPh sb="2" eb="4">
      <t>ジョウキ</t>
    </rPh>
    <rPh sb="4" eb="6">
      <t>イガイ</t>
    </rPh>
    <phoneticPr fontId="5"/>
  </si>
  <si>
    <t>すべてのサービス提供責任者が３年以上の介護等の実務経験を有する介護福祉士、
国立障害者リハビリテーションセンター学院視覚障害学科修了者等
又は５年以上の実務経験を有する実務者研修終了者、介護職員基礎研修課程修了者
若しくは１級課程修了者である。</t>
    <rPh sb="8" eb="10">
      <t>テイキョウ</t>
    </rPh>
    <rPh sb="10" eb="13">
      <t>セキニンシャ</t>
    </rPh>
    <rPh sb="15" eb="16">
      <t>ネン</t>
    </rPh>
    <rPh sb="16" eb="18">
      <t>イジョウ</t>
    </rPh>
    <rPh sb="19" eb="21">
      <t>カイゴ</t>
    </rPh>
    <rPh sb="21" eb="22">
      <t>トウ</t>
    </rPh>
    <rPh sb="23" eb="25">
      <t>ジツム</t>
    </rPh>
    <rPh sb="25" eb="27">
      <t>ケイケン</t>
    </rPh>
    <rPh sb="28" eb="29">
      <t>ユウ</t>
    </rPh>
    <rPh sb="31" eb="33">
      <t>カイゴ</t>
    </rPh>
    <rPh sb="33" eb="36">
      <t>フクシシ</t>
    </rPh>
    <rPh sb="67" eb="68">
      <t>トウ</t>
    </rPh>
    <rPh sb="69" eb="70">
      <t>マタ</t>
    </rPh>
    <rPh sb="72" eb="75">
      <t>ネンイジョウ</t>
    </rPh>
    <rPh sb="76" eb="78">
      <t>ジツム</t>
    </rPh>
    <rPh sb="78" eb="80">
      <t>ケイケン</t>
    </rPh>
    <rPh sb="81" eb="82">
      <t>ユウ</t>
    </rPh>
    <rPh sb="84" eb="87">
      <t>ジツムシャ</t>
    </rPh>
    <rPh sb="87" eb="89">
      <t>ケンシュウ</t>
    </rPh>
    <rPh sb="89" eb="91">
      <t>シュウリョウ</t>
    </rPh>
    <rPh sb="91" eb="92">
      <t>シャ</t>
    </rPh>
    <rPh sb="93" eb="95">
      <t>カイゴ</t>
    </rPh>
    <rPh sb="112" eb="113">
      <t>キュウ</t>
    </rPh>
    <phoneticPr fontId="5"/>
  </si>
  <si>
    <t>Ｃ　国立障害者リハビリ
　　テーションセンター
　　学院視覚障害学科
　　修了者等</t>
    <rPh sb="2" eb="4">
      <t>コクリツ</t>
    </rPh>
    <rPh sb="4" eb="7">
      <t>ショウガイシャ</t>
    </rPh>
    <rPh sb="26" eb="28">
      <t>ガクイン</t>
    </rPh>
    <rPh sb="28" eb="30">
      <t>シカク</t>
    </rPh>
    <rPh sb="30" eb="32">
      <t>ショウガイ</t>
    </rPh>
    <rPh sb="32" eb="34">
      <t>ガッカ</t>
    </rPh>
    <rPh sb="37" eb="40">
      <t>シュウリョウシャ</t>
    </rPh>
    <rPh sb="40" eb="41">
      <t>トウ</t>
    </rPh>
    <phoneticPr fontId="5"/>
  </si>
  <si>
    <t>（４）</t>
    <phoneticPr fontId="4"/>
  </si>
  <si>
    <r>
      <rPr>
        <b/>
        <sz val="14"/>
        <rFont val="ＭＳ ゴシック"/>
        <family val="3"/>
        <charset val="128"/>
      </rPr>
      <t>⇒（別紙3-3-1） ⑦ （４）</t>
    </r>
    <r>
      <rPr>
        <sz val="14"/>
        <rFont val="ＭＳ ゴシック"/>
        <family val="3"/>
        <charset val="128"/>
      </rPr>
      <t>へ転記。</t>
    </r>
    <phoneticPr fontId="4"/>
  </si>
  <si>
    <t>･･･(d)</t>
    <phoneticPr fontId="5"/>
  </si>
  <si>
    <t>･･･(e)</t>
    <phoneticPr fontId="5"/>
  </si>
  <si>
    <t>･･･(f)</t>
    <phoneticPr fontId="5"/>
  </si>
  <si>
    <t>･･･(g)</t>
    <phoneticPr fontId="5"/>
  </si>
  <si>
    <t>従業者の総数
(ｄ) ÷ (Ｚ)</t>
    <phoneticPr fontId="4"/>
  </si>
  <si>
    <t>介護福祉士、実務者研修修了者、
基礎研修課程修了者
及び１級課程修了者の総数
｛ (ａ) + (ｂ) ｝ ÷ (Ｚ)</t>
    <rPh sb="0" eb="2">
      <t>カイゴ</t>
    </rPh>
    <rPh sb="2" eb="5">
      <t>フクシシ</t>
    </rPh>
    <rPh sb="16" eb="18">
      <t>キソ</t>
    </rPh>
    <rPh sb="18" eb="20">
      <t>ケンシュウ</t>
    </rPh>
    <rPh sb="20" eb="22">
      <t>カテイ</t>
    </rPh>
    <rPh sb="22" eb="25">
      <t>シュウリョウシャ</t>
    </rPh>
    <rPh sb="26" eb="27">
      <t>オヨ</t>
    </rPh>
    <rPh sb="28" eb="30">
      <t>イッキュウ</t>
    </rPh>
    <rPh sb="30" eb="32">
      <t>カテイ</t>
    </rPh>
    <rPh sb="32" eb="35">
      <t>シュウリョウシャ</t>
    </rPh>
    <rPh sb="36" eb="38">
      <t>ソウスウ</t>
    </rPh>
    <phoneticPr fontId="5"/>
  </si>
  <si>
    <t>国立障害者リハビリテーション
センター学院視覚障害学科
　　修了者等の総数
(ｃ) ÷ (Ｚ)</t>
    <rPh sb="0" eb="2">
      <t>コクリツ</t>
    </rPh>
    <rPh sb="2" eb="5">
      <t>ショウガイシャ</t>
    </rPh>
    <rPh sb="19" eb="21">
      <t>ガクイン</t>
    </rPh>
    <rPh sb="21" eb="23">
      <t>シカク</t>
    </rPh>
    <rPh sb="23" eb="25">
      <t>ショウガイ</t>
    </rPh>
    <rPh sb="25" eb="27">
      <t>ガッカ</t>
    </rPh>
    <rPh sb="30" eb="33">
      <t>シュウリョウシャ</t>
    </rPh>
    <rPh sb="33" eb="34">
      <t>トウ</t>
    </rPh>
    <rPh sb="35" eb="37">
      <t>ソウスウ</t>
    </rPh>
    <phoneticPr fontId="5"/>
  </si>
  <si>
    <t>国立障害者リハビリテーション
センター学院視覚障害学科
　　修了者等の割合
（４）÷（１）× １００</t>
    <rPh sb="0" eb="2">
      <t>コクリツ</t>
    </rPh>
    <rPh sb="2" eb="5">
      <t>ショウガイシャ</t>
    </rPh>
    <rPh sb="19" eb="21">
      <t>ガクイン</t>
    </rPh>
    <rPh sb="21" eb="23">
      <t>シカク</t>
    </rPh>
    <rPh sb="23" eb="25">
      <t>ショウガイ</t>
    </rPh>
    <rPh sb="25" eb="27">
      <t>ガッカ</t>
    </rPh>
    <rPh sb="30" eb="33">
      <t>シュウリョウシャ</t>
    </rPh>
    <rPh sb="33" eb="34">
      <t>トウ</t>
    </rPh>
    <rPh sb="35" eb="37">
      <t>ワリアイ</t>
    </rPh>
    <phoneticPr fontId="5"/>
  </si>
  <si>
    <t>重度障害者対応要件チェックシート【同行援護】</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</si>
</sst>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_ "/>
    <numFmt numFmtId="177" formatCode="0_ "/>
    <numFmt numFmtId="178" formatCode="0.0&quot;人&quot;"/>
    <numFmt numFmtId="179" formatCode="0.0"/>
    <numFmt numFmtId="180" formatCode="0&quot;％&quot;"/>
    <numFmt numFmtId="181" formatCode="0&quot;月&quot;"/>
    <numFmt numFmtId="182" formatCode="#,##0.00_ "/>
    <numFmt numFmtId="183" formatCode="0.00_ "/>
    <numFmt numFmtId="184" formatCode="0.00&quot;人&quot;"/>
    <numFmt numFmtId="185" formatCode="0.0_);[Red]\(0.0\)"/>
    <numFmt numFmtId="186" formatCode="0_);\(0\)"/>
    <numFmt numFmtId="187" formatCode="#,##0&quot;時間&quot;"/>
  </numFmts>
  <fonts count="55"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color indexed="8"/>
      <name val="ＭＳ ゴシック"/>
      <family val="3"/>
      <charset val="128"/>
    </font>
    <font>
      <sz val="6"/>
      <name val="ＭＳ Ｐゴシック"/>
      <family val="2"/>
      <charset val="128"/>
      <scheme val="minor"/>
    </font>
    <font>
      <sz val="6"/>
      <name val="ＭＳ Ｐゴシック"/>
      <family val="3"/>
      <charset val="128"/>
    </font>
    <font>
      <sz val="14"/>
      <color indexed="8"/>
      <name val="ＭＳ ゴシック"/>
      <family val="3"/>
      <charset val="128"/>
    </font>
    <font>
      <sz val="11"/>
      <color indexed="8"/>
      <name val="ＭＳ ゴシック"/>
      <family val="3"/>
      <charset val="128"/>
    </font>
    <font>
      <sz val="11"/>
      <name val="ＭＳ ゴシック"/>
      <family val="3"/>
      <charset val="128"/>
    </font>
    <font>
      <sz val="14"/>
      <name val="ＭＳ ゴシック"/>
      <family val="3"/>
      <charset val="128"/>
    </font>
    <font>
      <sz val="10"/>
      <name val="ＭＳ ゴシック"/>
      <family val="3"/>
      <charset val="128"/>
    </font>
    <font>
      <sz val="9"/>
      <name val="ＭＳ ゴシック"/>
      <family val="3"/>
      <charset val="128"/>
    </font>
    <font>
      <sz val="7"/>
      <name val="ＭＳ ゴシック"/>
      <family val="3"/>
      <charset val="128"/>
    </font>
    <font>
      <sz val="11"/>
      <color indexed="10"/>
      <name val="ＭＳ ゴシック"/>
      <family val="3"/>
      <charset val="128"/>
    </font>
    <font>
      <b/>
      <sz val="11"/>
      <name val="ＭＳ ゴシック"/>
      <family val="3"/>
      <charset val="128"/>
    </font>
    <font>
      <sz val="14"/>
      <name val="ＭＳ Ｐゴシック"/>
      <family val="3"/>
      <charset val="128"/>
    </font>
    <font>
      <sz val="12"/>
      <name val="ＭＳ Ｐゴシック"/>
      <family val="3"/>
      <charset val="128"/>
    </font>
    <font>
      <sz val="11"/>
      <color theme="1"/>
      <name val="ＭＳ Ｐゴシック"/>
      <family val="3"/>
      <charset val="128"/>
      <scheme val="minor"/>
    </font>
    <font>
      <sz val="10"/>
      <color indexed="8"/>
      <name val="ＭＳ ゴシック"/>
      <family val="3"/>
      <charset val="128"/>
    </font>
    <font>
      <sz val="10.5"/>
      <name val="ＭＳ ゴシック"/>
      <family val="3"/>
      <charset val="128"/>
    </font>
    <font>
      <sz val="10.5"/>
      <color theme="1"/>
      <name val="ＭＳ Ｐゴシック"/>
      <family val="2"/>
      <charset val="128"/>
      <scheme val="minor"/>
    </font>
    <font>
      <sz val="10.55"/>
      <color theme="1"/>
      <name val="ＭＳ Ｐゴシック"/>
      <family val="2"/>
      <charset val="128"/>
      <scheme val="minor"/>
    </font>
    <font>
      <sz val="10.55"/>
      <name val="ＭＳ ゴシック"/>
      <family val="3"/>
      <charset val="128"/>
    </font>
    <font>
      <sz val="10.55"/>
      <color theme="1"/>
      <name val="ＭＳ Ｐゴシック"/>
      <family val="3"/>
      <charset val="128"/>
      <scheme val="minor"/>
    </font>
    <font>
      <sz val="6.5"/>
      <name val="ＭＳ ゴシック"/>
      <family val="3"/>
      <charset val="128"/>
    </font>
    <font>
      <sz val="10"/>
      <color theme="1"/>
      <name val="ＭＳ Ｐゴシック"/>
      <family val="2"/>
      <charset val="128"/>
      <scheme val="minor"/>
    </font>
    <font>
      <sz val="6"/>
      <name val="ＭＳ ゴシック"/>
      <family val="3"/>
      <charset val="128"/>
    </font>
    <font>
      <sz val="12"/>
      <name val="ＭＳ ゴシック"/>
      <family val="3"/>
      <charset val="128"/>
    </font>
    <font>
      <sz val="10"/>
      <color theme="1"/>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6"/>
      <name val="ＭＳ ゴシック"/>
      <family val="3"/>
      <charset val="128"/>
    </font>
    <font>
      <b/>
      <sz val="12"/>
      <name val="ＭＳ ゴシック"/>
      <family val="3"/>
      <charset val="128"/>
    </font>
    <font>
      <b/>
      <u/>
      <sz val="11"/>
      <name val="ＭＳ ゴシック"/>
      <family val="3"/>
      <charset val="128"/>
    </font>
    <font>
      <sz val="11"/>
      <color theme="1"/>
      <name val="ＭＳ ゴシック"/>
      <family val="3"/>
      <charset val="128"/>
    </font>
    <font>
      <sz val="11"/>
      <color rgb="FFFF0000"/>
      <name val="ＭＳ ゴシック"/>
      <family val="3"/>
      <charset val="128"/>
    </font>
    <font>
      <sz val="11"/>
      <color indexed="12"/>
      <name val="ＭＳ ゴシック"/>
      <family val="3"/>
      <charset val="128"/>
    </font>
    <font>
      <u/>
      <sz val="11"/>
      <color indexed="10"/>
      <name val="ＭＳ ゴシック"/>
      <family val="3"/>
      <charset val="128"/>
    </font>
    <font>
      <b/>
      <sz val="14"/>
      <name val="ＭＳ ゴシック"/>
      <family val="3"/>
      <charset val="128"/>
    </font>
    <font>
      <b/>
      <sz val="11"/>
      <color rgb="FFFF0000"/>
      <name val="ＭＳ ゴシック"/>
      <family val="3"/>
      <charset val="128"/>
    </font>
  </fonts>
  <fills count="35">
    <fill>
      <patternFill patternType="none"/>
    </fill>
    <fill>
      <patternFill patternType="gray125"/>
    </fill>
    <fill>
      <patternFill patternType="solid">
        <fgColor indexed="65"/>
        <bgColor indexed="64"/>
      </patternFill>
    </fill>
    <fill>
      <patternFill patternType="solid">
        <fgColor rgb="FFFFFF00"/>
        <bgColor indexed="64"/>
      </patternFill>
    </fill>
    <fill>
      <patternFill patternType="solid">
        <fgColor rgb="FFFFC7CE"/>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2F2F2"/>
        <bgColor indexed="64"/>
      </patternFill>
    </fill>
    <fill>
      <patternFill patternType="solid">
        <fgColor rgb="FFC6EFCE"/>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ck">
        <color theme="4" tint="0.4999237037263100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s>
  <cellStyleXfs count="51">
    <xf numFmtId="0" fontId="0"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17" fillId="0" borderId="0">
      <alignment vertical="center"/>
    </xf>
    <xf numFmtId="0" fontId="2" fillId="0" borderId="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0" borderId="0" applyNumberFormat="0" applyFill="0" applyBorder="0" applyAlignment="0" applyProtection="0">
      <alignment vertical="center"/>
    </xf>
    <xf numFmtId="0" fontId="32" fillId="31" borderId="26" applyNumberFormat="0" applyAlignment="0" applyProtection="0">
      <alignment vertical="center"/>
    </xf>
    <xf numFmtId="0" fontId="33" fillId="32" borderId="0" applyNumberFormat="0" applyBorder="0" applyAlignment="0" applyProtection="0">
      <alignment vertical="center"/>
    </xf>
    <xf numFmtId="9" fontId="2" fillId="0" borderId="0" applyFont="0" applyFill="0" applyBorder="0" applyAlignment="0" applyProtection="0">
      <alignment vertical="center"/>
    </xf>
    <xf numFmtId="0" fontId="2" fillId="5" borderId="27" applyNumberFormat="0" applyFont="0" applyAlignment="0" applyProtection="0">
      <alignment vertical="center"/>
    </xf>
    <xf numFmtId="0" fontId="34" fillId="0" borderId="25" applyNumberFormat="0" applyFill="0" applyAlignment="0" applyProtection="0">
      <alignment vertical="center"/>
    </xf>
    <xf numFmtId="0" fontId="35" fillId="4" borderId="0" applyNumberFormat="0" applyBorder="0" applyAlignment="0" applyProtection="0">
      <alignment vertical="center"/>
    </xf>
    <xf numFmtId="0" fontId="36" fillId="33" borderId="23" applyNumberFormat="0" applyAlignment="0" applyProtection="0">
      <alignment vertical="center"/>
    </xf>
    <xf numFmtId="0" fontId="37" fillId="0" borderId="0" applyNumberFormat="0" applyFill="0" applyBorder="0" applyAlignment="0" applyProtection="0">
      <alignment vertical="center"/>
    </xf>
    <xf numFmtId="38" fontId="2" fillId="0" borderId="0" applyFont="0" applyFill="0" applyBorder="0" applyAlignment="0" applyProtection="0">
      <alignment vertical="center"/>
    </xf>
    <xf numFmtId="0" fontId="38" fillId="0" borderId="21" applyNumberFormat="0" applyFill="0" applyAlignment="0" applyProtection="0">
      <alignment vertical="center"/>
    </xf>
    <xf numFmtId="0" fontId="39" fillId="0" borderId="33" applyNumberFormat="0" applyFill="0" applyAlignment="0" applyProtection="0">
      <alignment vertical="center"/>
    </xf>
    <xf numFmtId="0" fontId="40" fillId="0" borderId="22" applyNumberFormat="0" applyFill="0" applyAlignment="0" applyProtection="0">
      <alignment vertical="center"/>
    </xf>
    <xf numFmtId="0" fontId="40" fillId="0" borderId="0" applyNumberFormat="0" applyFill="0" applyBorder="0" applyAlignment="0" applyProtection="0">
      <alignment vertical="center"/>
    </xf>
    <xf numFmtId="0" fontId="41" fillId="0" borderId="28" applyNumberFormat="0" applyFill="0" applyAlignment="0" applyProtection="0">
      <alignment vertical="center"/>
    </xf>
    <xf numFmtId="0" fontId="42" fillId="33" borderId="24" applyNumberFormat="0" applyAlignment="0" applyProtection="0">
      <alignment vertical="center"/>
    </xf>
    <xf numFmtId="0" fontId="43" fillId="0" borderId="0" applyNumberFormat="0" applyFill="0" applyBorder="0" applyAlignment="0" applyProtection="0">
      <alignment vertical="center"/>
    </xf>
    <xf numFmtId="0" fontId="44" fillId="6" borderId="23" applyNumberFormat="0" applyAlignment="0" applyProtection="0">
      <alignment vertical="center"/>
    </xf>
    <xf numFmtId="0" fontId="45" fillId="34" borderId="0" applyNumberFormat="0" applyBorder="0" applyAlignment="0" applyProtection="0">
      <alignment vertical="center"/>
    </xf>
  </cellStyleXfs>
  <cellXfs count="341">
    <xf numFmtId="0" fontId="0" fillId="0" borderId="0" xfId="0">
      <alignment vertical="center"/>
    </xf>
    <xf numFmtId="0" fontId="8" fillId="0" borderId="0" xfId="1" applyFont="1" applyFill="1" applyBorder="1" applyAlignment="1">
      <alignment vertical="center"/>
    </xf>
    <xf numFmtId="0" fontId="15" fillId="0" borderId="0" xfId="3" applyFont="1">
      <alignment vertical="center"/>
    </xf>
    <xf numFmtId="0" fontId="2" fillId="0" borderId="0" xfId="3">
      <alignment vertical="center"/>
    </xf>
    <xf numFmtId="0" fontId="2" fillId="0" borderId="0" xfId="3" applyFont="1">
      <alignment vertical="center"/>
    </xf>
    <xf numFmtId="0" fontId="2" fillId="0" borderId="0" xfId="3" applyFill="1">
      <alignment vertical="center"/>
    </xf>
    <xf numFmtId="0" fontId="8" fillId="0" borderId="0" xfId="2" applyFont="1" applyAlignment="1">
      <alignment vertical="center"/>
    </xf>
    <xf numFmtId="0" fontId="27" fillId="0" borderId="0" xfId="3" applyFont="1">
      <alignment vertical="center"/>
    </xf>
    <xf numFmtId="0" fontId="14" fillId="0" borderId="0" xfId="3" applyFont="1">
      <alignment vertical="center"/>
    </xf>
    <xf numFmtId="0" fontId="9" fillId="0" borderId="0" xfId="3" applyFont="1" applyFill="1" applyAlignment="1">
      <alignment horizontal="center" vertical="center"/>
    </xf>
    <xf numFmtId="0" fontId="8" fillId="0" borderId="0" xfId="3" applyNumberFormat="1" applyFont="1">
      <alignment vertical="center"/>
    </xf>
    <xf numFmtId="0" fontId="16" fillId="0" borderId="0" xfId="3" applyFont="1" applyFill="1" applyBorder="1" applyAlignment="1">
      <alignment horizontal="right" vertical="center"/>
    </xf>
    <xf numFmtId="0" fontId="2" fillId="0" borderId="0" xfId="3" applyFill="1" applyAlignment="1">
      <alignment horizontal="center" vertical="center"/>
    </xf>
    <xf numFmtId="0" fontId="46" fillId="0" borderId="0" xfId="1" applyFont="1" applyFill="1" applyBorder="1" applyAlignment="1">
      <alignment vertical="center"/>
    </xf>
    <xf numFmtId="0" fontId="2" fillId="0" borderId="0" xfId="3" applyFont="1" applyBorder="1" applyAlignment="1">
      <alignment horizontal="right" vertical="center"/>
    </xf>
    <xf numFmtId="0" fontId="2" fillId="0" borderId="0" xfId="3" applyBorder="1">
      <alignment vertical="center"/>
    </xf>
    <xf numFmtId="0" fontId="8" fillId="0" borderId="0" xfId="3" applyFont="1">
      <alignment vertical="center"/>
    </xf>
    <xf numFmtId="0" fontId="27" fillId="0" borderId="0" xfId="1" applyFont="1" applyFill="1" applyBorder="1" applyAlignment="1">
      <alignment horizontal="center" vertical="center"/>
    </xf>
    <xf numFmtId="180" fontId="9" fillId="0" borderId="0" xfId="3" applyNumberFormat="1" applyFont="1" applyFill="1" applyAlignment="1">
      <alignment horizontal="left" vertical="center"/>
    </xf>
    <xf numFmtId="181" fontId="8" fillId="0" borderId="16" xfId="3" applyNumberFormat="1" applyFont="1" applyFill="1" applyBorder="1" applyAlignment="1">
      <alignment horizontal="center" vertical="center"/>
    </xf>
    <xf numFmtId="0" fontId="27" fillId="0" borderId="3" xfId="1" applyFont="1" applyFill="1" applyBorder="1" applyAlignment="1">
      <alignment vertical="center" shrinkToFit="1"/>
    </xf>
    <xf numFmtId="0" fontId="16" fillId="0" borderId="0" xfId="3" applyFont="1" applyFill="1" applyBorder="1" applyAlignment="1">
      <alignment horizontal="left" vertical="center"/>
    </xf>
    <xf numFmtId="0" fontId="13" fillId="0" borderId="0" xfId="4" applyFont="1" applyFill="1" applyAlignment="1" applyProtection="1">
      <alignment horizontal="left" vertical="top" indent="2"/>
      <protection hidden="1"/>
    </xf>
    <xf numFmtId="176" fontId="2" fillId="0" borderId="32" xfId="3" applyNumberFormat="1" applyFill="1" applyBorder="1" applyAlignment="1">
      <alignment horizontal="center" vertical="center"/>
    </xf>
    <xf numFmtId="176" fontId="2" fillId="0" borderId="36" xfId="3" applyNumberFormat="1" applyFill="1" applyBorder="1" applyAlignment="1">
      <alignment horizontal="center" vertical="center"/>
    </xf>
    <xf numFmtId="0" fontId="2" fillId="0" borderId="0" xfId="3" applyAlignment="1">
      <alignment vertical="center" wrapText="1"/>
    </xf>
    <xf numFmtId="0" fontId="15" fillId="0" borderId="0" xfId="3" applyFont="1" applyFill="1" applyBorder="1">
      <alignment vertical="center"/>
    </xf>
    <xf numFmtId="0" fontId="8" fillId="0" borderId="0" xfId="3" applyFont="1" applyProtection="1">
      <alignment vertical="center"/>
    </xf>
    <xf numFmtId="0" fontId="8" fillId="0" borderId="0" xfId="3" applyNumberFormat="1" applyFont="1" applyProtection="1">
      <alignment vertical="center"/>
    </xf>
    <xf numFmtId="0" fontId="8" fillId="0" borderId="0" xfId="1" applyFont="1" applyFill="1" applyBorder="1" applyAlignment="1" applyProtection="1">
      <alignment vertical="center"/>
    </xf>
    <xf numFmtId="0" fontId="8" fillId="0" borderId="0" xfId="2" applyFont="1" applyAlignment="1" applyProtection="1">
      <alignment vertical="center"/>
    </xf>
    <xf numFmtId="0" fontId="14" fillId="0" borderId="0" xfId="3" applyFont="1" applyProtection="1">
      <alignment vertical="center"/>
    </xf>
    <xf numFmtId="0" fontId="27" fillId="0" borderId="2" xfId="1" applyFont="1" applyFill="1" applyBorder="1" applyAlignment="1" applyProtection="1">
      <alignment vertical="center"/>
    </xf>
    <xf numFmtId="0" fontId="27" fillId="0" borderId="3" xfId="1" applyFont="1" applyFill="1" applyBorder="1" applyAlignment="1" applyProtection="1">
      <alignment vertical="center"/>
    </xf>
    <xf numFmtId="0" fontId="27" fillId="0" borderId="0" xfId="3" applyFont="1" applyProtection="1">
      <alignment vertical="center"/>
    </xf>
    <xf numFmtId="0" fontId="8" fillId="0" borderId="0" xfId="3" applyFont="1" applyAlignment="1" applyProtection="1">
      <alignment vertical="center" wrapText="1"/>
    </xf>
    <xf numFmtId="0" fontId="48" fillId="0" borderId="0" xfId="3" applyFont="1" applyAlignment="1" applyProtection="1">
      <alignment vertical="center" wrapText="1"/>
    </xf>
    <xf numFmtId="181" fontId="8" fillId="0" borderId="16" xfId="3" applyNumberFormat="1" applyFont="1" applyFill="1" applyBorder="1" applyAlignment="1" applyProtection="1">
      <alignment horizontal="center" vertical="center"/>
    </xf>
    <xf numFmtId="0" fontId="8" fillId="2" borderId="4" xfId="3" applyFont="1" applyFill="1" applyBorder="1" applyAlignment="1" applyProtection="1">
      <alignment horizontal="center" vertical="center" wrapText="1"/>
    </xf>
    <xf numFmtId="0" fontId="8" fillId="0" borderId="8" xfId="3" applyFont="1" applyBorder="1" applyAlignment="1" applyProtection="1">
      <alignment vertical="center" shrinkToFit="1"/>
    </xf>
    <xf numFmtId="0" fontId="8" fillId="0" borderId="0" xfId="3" applyFont="1" applyAlignment="1" applyProtection="1">
      <alignment vertical="center"/>
    </xf>
    <xf numFmtId="0" fontId="8" fillId="0" borderId="0" xfId="3" applyFont="1" applyFill="1" applyAlignment="1" applyProtection="1">
      <alignment vertical="center"/>
    </xf>
    <xf numFmtId="0" fontId="8" fillId="0" borderId="0" xfId="3" applyFont="1" applyFill="1" applyBorder="1" applyAlignment="1" applyProtection="1">
      <alignment horizontal="center" vertical="center"/>
    </xf>
    <xf numFmtId="177" fontId="51" fillId="0" borderId="0" xfId="3" applyNumberFormat="1" applyFont="1" applyFill="1" applyBorder="1" applyAlignment="1" applyProtection="1">
      <alignment horizontal="center" vertical="center"/>
    </xf>
    <xf numFmtId="0" fontId="8" fillId="0" borderId="0" xfId="3" applyFont="1" applyFill="1" applyBorder="1" applyAlignment="1" applyProtection="1">
      <alignment vertical="center"/>
    </xf>
    <xf numFmtId="0" fontId="8" fillId="0" borderId="0" xfId="3" applyFont="1" applyFill="1" applyProtection="1">
      <alignment vertical="center"/>
    </xf>
    <xf numFmtId="0" fontId="14" fillId="0" borderId="0" xfId="3" applyFont="1" applyFill="1" applyBorder="1" applyAlignment="1" applyProtection="1">
      <alignment vertical="center"/>
    </xf>
    <xf numFmtId="177" fontId="14" fillId="0" borderId="0" xfId="3" applyNumberFormat="1" applyFont="1" applyFill="1" applyBorder="1" applyAlignment="1" applyProtection="1">
      <alignment horizontal="center" vertical="center"/>
    </xf>
    <xf numFmtId="0" fontId="14" fillId="0" borderId="0" xfId="3" applyFont="1" applyFill="1" applyAlignment="1" applyProtection="1">
      <alignment vertical="center"/>
    </xf>
    <xf numFmtId="49" fontId="8" fillId="0" borderId="0" xfId="3" applyNumberFormat="1" applyFont="1" applyAlignment="1" applyProtection="1">
      <alignment horizontal="center" vertical="center"/>
    </xf>
    <xf numFmtId="0" fontId="8" fillId="0" borderId="20" xfId="3" applyFont="1" applyFill="1" applyBorder="1" applyAlignment="1" applyProtection="1">
      <alignment vertical="center"/>
    </xf>
    <xf numFmtId="0" fontId="8" fillId="0" borderId="0" xfId="3" applyFont="1" applyFill="1" applyBorder="1" applyAlignment="1" applyProtection="1">
      <alignment horizontal="left" vertical="center"/>
    </xf>
    <xf numFmtId="0" fontId="8" fillId="0" borderId="0" xfId="3" applyFont="1" applyFill="1" applyBorder="1" applyAlignment="1" applyProtection="1">
      <alignment horizontal="right" vertical="center"/>
    </xf>
    <xf numFmtId="0" fontId="8" fillId="0" borderId="0" xfId="3" applyFont="1" applyFill="1" applyBorder="1" applyProtection="1">
      <alignment vertical="center"/>
    </xf>
    <xf numFmtId="0" fontId="9" fillId="0" borderId="0" xfId="3" applyFont="1" applyFill="1" applyAlignment="1" applyProtection="1">
      <alignment horizontal="left" vertical="center"/>
    </xf>
    <xf numFmtId="0" fontId="9" fillId="0" borderId="0" xfId="3" applyFont="1" applyFill="1" applyAlignment="1" applyProtection="1">
      <alignment horizontal="center" vertical="center"/>
    </xf>
    <xf numFmtId="180" fontId="9" fillId="0" borderId="0" xfId="3" applyNumberFormat="1" applyFont="1" applyFill="1" applyAlignment="1" applyProtection="1">
      <alignment vertical="center"/>
    </xf>
    <xf numFmtId="0" fontId="8" fillId="0" borderId="0" xfId="3" applyFont="1" applyFill="1" applyAlignment="1" applyProtection="1">
      <alignment horizontal="center" vertical="center"/>
    </xf>
    <xf numFmtId="0" fontId="53" fillId="0" borderId="34" xfId="3" applyFont="1" applyFill="1" applyBorder="1" applyAlignment="1" applyProtection="1">
      <alignment horizontal="center" vertical="center"/>
    </xf>
    <xf numFmtId="0" fontId="53" fillId="0" borderId="35" xfId="3" applyFont="1" applyFill="1" applyBorder="1" applyAlignment="1" applyProtection="1">
      <alignment horizontal="center" vertical="center"/>
    </xf>
    <xf numFmtId="0" fontId="8" fillId="0" borderId="8" xfId="3" applyFont="1" applyBorder="1" applyAlignment="1" applyProtection="1">
      <alignment vertical="center"/>
    </xf>
    <xf numFmtId="0" fontId="8" fillId="0" borderId="0" xfId="3" applyFont="1" applyBorder="1" applyAlignment="1" applyProtection="1">
      <alignment vertical="center"/>
    </xf>
    <xf numFmtId="0" fontId="8" fillId="0" borderId="0" xfId="3" applyFont="1" applyFill="1" applyBorder="1" applyAlignment="1" applyProtection="1">
      <alignment vertical="center" wrapText="1"/>
    </xf>
    <xf numFmtId="0" fontId="8" fillId="0" borderId="0" xfId="3" applyFont="1" applyAlignment="1" applyProtection="1">
      <alignment horizontal="center" vertical="center"/>
    </xf>
    <xf numFmtId="0" fontId="27" fillId="3" borderId="1" xfId="1" applyFont="1" applyFill="1" applyBorder="1" applyAlignment="1" applyProtection="1">
      <alignment horizontal="center" vertical="center"/>
      <protection locked="0"/>
    </xf>
    <xf numFmtId="0" fontId="27" fillId="3" borderId="2" xfId="1" applyFont="1" applyFill="1" applyBorder="1" applyAlignment="1" applyProtection="1">
      <alignment horizontal="center" vertical="center"/>
      <protection locked="0"/>
    </xf>
    <xf numFmtId="0" fontId="27" fillId="3" borderId="1" xfId="1" applyFont="1" applyFill="1" applyBorder="1" applyAlignment="1" applyProtection="1">
      <alignment horizontal="right" vertical="center" indent="1"/>
      <protection locked="0"/>
    </xf>
    <xf numFmtId="0" fontId="7" fillId="0" borderId="0" xfId="1" applyFont="1" applyFill="1" applyAlignment="1" applyProtection="1">
      <alignment horizontal="left" vertical="center"/>
    </xf>
    <xf numFmtId="0" fontId="3" fillId="0" borderId="0" xfId="1" applyFont="1" applyFill="1" applyAlignment="1" applyProtection="1">
      <alignment horizontal="left" vertical="center"/>
    </xf>
    <xf numFmtId="0" fontId="0" fillId="0" borderId="0" xfId="0" applyFill="1" applyProtection="1">
      <alignment vertical="center"/>
    </xf>
    <xf numFmtId="0" fontId="0" fillId="0" borderId="0" xfId="0" applyFill="1" applyAlignment="1" applyProtection="1">
      <alignment horizontal="center" vertical="center" shrinkToFit="1"/>
    </xf>
    <xf numFmtId="0" fontId="6" fillId="0" borderId="0" xfId="1" applyFont="1" applyFill="1" applyAlignment="1" applyProtection="1">
      <alignment horizontal="center" vertical="center"/>
    </xf>
    <xf numFmtId="0" fontId="7" fillId="0" borderId="0" xfId="1" applyFont="1" applyFill="1" applyBorder="1" applyAlignment="1" applyProtection="1">
      <alignment horizontal="center" vertical="center"/>
    </xf>
    <xf numFmtId="0" fontId="7" fillId="0" borderId="0" xfId="1" applyFont="1" applyFill="1" applyBorder="1" applyAlignment="1" applyProtection="1">
      <alignment vertical="center"/>
    </xf>
    <xf numFmtId="0" fontId="0" fillId="0" borderId="5" xfId="0" applyFill="1" applyBorder="1" applyProtection="1">
      <alignment vertical="center"/>
    </xf>
    <xf numFmtId="0" fontId="7" fillId="0" borderId="6" xfId="1" applyFont="1" applyFill="1" applyBorder="1" applyAlignment="1" applyProtection="1">
      <alignment horizontal="left" vertical="center"/>
    </xf>
    <xf numFmtId="0" fontId="0" fillId="0" borderId="6" xfId="0" applyFill="1" applyBorder="1" applyProtection="1">
      <alignment vertical="center"/>
    </xf>
    <xf numFmtId="0" fontId="0" fillId="0" borderId="7" xfId="0" applyFill="1" applyBorder="1" applyProtection="1">
      <alignment vertical="center"/>
    </xf>
    <xf numFmtId="0" fontId="0" fillId="0" borderId="8" xfId="0" applyFill="1" applyBorder="1" applyProtection="1">
      <alignment vertical="center"/>
    </xf>
    <xf numFmtId="0" fontId="21" fillId="0" borderId="0" xfId="0" applyFont="1" applyFill="1" applyBorder="1" applyAlignment="1" applyProtection="1">
      <alignment horizontal="center" vertical="top" wrapText="1"/>
    </xf>
    <xf numFmtId="0" fontId="0" fillId="0" borderId="0" xfId="0" applyFill="1" applyBorder="1" applyProtection="1">
      <alignment vertical="center"/>
    </xf>
    <xf numFmtId="0" fontId="7" fillId="0" borderId="6" xfId="1" applyFont="1" applyFill="1" applyBorder="1" applyAlignment="1" applyProtection="1">
      <alignment vertical="center" shrinkToFit="1"/>
    </xf>
    <xf numFmtId="0" fontId="7" fillId="0" borderId="7" xfId="1" applyFont="1" applyFill="1" applyBorder="1" applyAlignment="1" applyProtection="1">
      <alignment vertical="center" shrinkToFit="1"/>
    </xf>
    <xf numFmtId="0" fontId="0" fillId="0" borderId="0" xfId="0" applyFill="1" applyAlignment="1" applyProtection="1">
      <alignment vertical="top" wrapText="1"/>
    </xf>
    <xf numFmtId="0" fontId="23" fillId="0" borderId="0" xfId="0" applyFont="1" applyFill="1" applyBorder="1" applyAlignment="1" applyProtection="1">
      <alignment horizontal="center" vertical="top"/>
    </xf>
    <xf numFmtId="0" fontId="21" fillId="0" borderId="0" xfId="0" applyFont="1" applyFill="1" applyBorder="1" applyAlignment="1" applyProtection="1">
      <alignment vertical="top"/>
    </xf>
    <xf numFmtId="0" fontId="21" fillId="0" borderId="0" xfId="0" applyFont="1" applyFill="1" applyBorder="1" applyProtection="1">
      <alignment vertical="center"/>
    </xf>
    <xf numFmtId="0" fontId="1" fillId="0" borderId="8" xfId="0" applyFont="1" applyFill="1" applyBorder="1" applyAlignment="1" applyProtection="1">
      <alignment vertical="center" shrinkToFit="1"/>
    </xf>
    <xf numFmtId="0" fontId="1" fillId="0" borderId="0" xfId="0" applyFont="1" applyFill="1" applyBorder="1" applyAlignment="1" applyProtection="1">
      <alignment vertical="center" shrinkToFit="1"/>
    </xf>
    <xf numFmtId="0" fontId="1" fillId="0" borderId="9" xfId="0" applyFont="1" applyFill="1" applyBorder="1" applyAlignment="1" applyProtection="1">
      <alignment vertical="center" shrinkToFit="1"/>
    </xf>
    <xf numFmtId="0" fontId="23" fillId="0" borderId="0" xfId="0" applyFont="1" applyFill="1" applyBorder="1" applyAlignment="1" applyProtection="1">
      <alignment horizontal="center" vertical="top" wrapText="1"/>
    </xf>
    <xf numFmtId="0" fontId="7" fillId="0" borderId="0" xfId="1" applyFont="1" applyFill="1" applyBorder="1" applyAlignment="1" applyProtection="1">
      <alignment vertical="center" shrinkToFit="1"/>
    </xf>
    <xf numFmtId="0" fontId="7" fillId="0" borderId="9" xfId="1"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49" fontId="23" fillId="0" borderId="0" xfId="0" applyNumberFormat="1" applyFont="1" applyFill="1" applyBorder="1" applyAlignment="1" applyProtection="1">
      <alignment horizontal="center" vertical="top" wrapText="1"/>
    </xf>
    <xf numFmtId="0" fontId="25" fillId="0" borderId="0" xfId="0" applyFont="1" applyFill="1" applyBorder="1" applyAlignment="1" applyProtection="1">
      <alignment vertical="top"/>
    </xf>
    <xf numFmtId="0" fontId="0" fillId="0" borderId="13" xfId="0" applyFill="1" applyBorder="1" applyProtection="1">
      <alignment vertical="center"/>
    </xf>
    <xf numFmtId="0" fontId="0" fillId="0" borderId="14" xfId="0" applyFill="1" applyBorder="1" applyProtection="1">
      <alignment vertical="center"/>
    </xf>
    <xf numFmtId="0" fontId="1" fillId="0" borderId="13" xfId="0" applyFont="1" applyFill="1" applyBorder="1" applyAlignment="1" applyProtection="1">
      <alignment vertical="center" shrinkToFit="1"/>
    </xf>
    <xf numFmtId="0" fontId="1" fillId="0" borderId="14" xfId="0" applyFont="1" applyFill="1" applyBorder="1" applyAlignment="1" applyProtection="1">
      <alignment vertical="center" shrinkToFit="1"/>
    </xf>
    <xf numFmtId="0" fontId="1" fillId="0" borderId="15" xfId="0" applyFont="1" applyFill="1" applyBorder="1" applyAlignment="1" applyProtection="1">
      <alignment vertical="center" shrinkToFit="1"/>
    </xf>
    <xf numFmtId="0" fontId="8" fillId="0" borderId="0" xfId="1" applyFont="1" applyFill="1" applyBorder="1" applyAlignment="1" applyProtection="1">
      <alignment horizontal="left" vertical="center"/>
    </xf>
    <xf numFmtId="0" fontId="19" fillId="0" borderId="0" xfId="1" applyFont="1" applyFill="1" applyBorder="1" applyAlignment="1" applyProtection="1">
      <alignment horizontal="left" vertical="top" wrapText="1"/>
    </xf>
    <xf numFmtId="0" fontId="20" fillId="0" borderId="0" xfId="0" applyFont="1" applyFill="1" applyBorder="1" applyProtection="1">
      <alignment vertical="center"/>
    </xf>
    <xf numFmtId="0" fontId="8" fillId="0" borderId="0" xfId="1" applyFont="1" applyFill="1" applyBorder="1" applyAlignment="1" applyProtection="1">
      <alignment horizontal="center" vertical="center"/>
    </xf>
    <xf numFmtId="0" fontId="1" fillId="0" borderId="0" xfId="0" applyFont="1" applyFill="1" applyProtection="1">
      <alignment vertical="center"/>
    </xf>
    <xf numFmtId="0" fontId="1" fillId="0" borderId="0" xfId="0" applyFont="1" applyFill="1" applyAlignment="1" applyProtection="1">
      <alignment horizontal="center" vertical="center" shrinkToFit="1"/>
    </xf>
    <xf numFmtId="0" fontId="8" fillId="0" borderId="5" xfId="1" applyFont="1" applyFill="1" applyBorder="1" applyAlignment="1" applyProtection="1">
      <alignment horizontal="left" vertical="center"/>
    </xf>
    <xf numFmtId="0" fontId="8" fillId="0" borderId="6" xfId="1" applyFont="1" applyFill="1" applyBorder="1" applyAlignment="1" applyProtection="1">
      <alignment horizontal="left" vertical="center"/>
    </xf>
    <xf numFmtId="0" fontId="8" fillId="0" borderId="6" xfId="1" applyFont="1" applyFill="1" applyBorder="1" applyAlignment="1" applyProtection="1">
      <alignment vertical="center"/>
    </xf>
    <xf numFmtId="0" fontId="1" fillId="0" borderId="6" xfId="0" applyFont="1" applyFill="1" applyBorder="1" applyProtection="1">
      <alignment vertical="center"/>
    </xf>
    <xf numFmtId="0" fontId="2" fillId="0" borderId="6" xfId="2" applyFont="1" applyFill="1" applyBorder="1" applyAlignment="1" applyProtection="1">
      <alignment wrapText="1"/>
    </xf>
    <xf numFmtId="0" fontId="2" fillId="0" borderId="7" xfId="2" applyFont="1" applyFill="1" applyBorder="1" applyAlignment="1" applyProtection="1">
      <alignment wrapText="1"/>
    </xf>
    <xf numFmtId="0" fontId="8" fillId="0" borderId="8" xfId="1" applyFont="1" applyFill="1" applyBorder="1" applyAlignment="1" applyProtection="1">
      <alignment horizontal="left" vertical="center"/>
    </xf>
    <xf numFmtId="0" fontId="20" fillId="0" borderId="0" xfId="0" applyFont="1" applyFill="1" applyBorder="1" applyAlignment="1" applyProtection="1">
      <alignment horizontal="center" vertical="center"/>
    </xf>
    <xf numFmtId="0" fontId="19" fillId="0" borderId="0" xfId="1" applyFont="1" applyFill="1" applyBorder="1" applyAlignment="1" applyProtection="1">
      <alignment vertical="center"/>
    </xf>
    <xf numFmtId="0" fontId="2" fillId="0" borderId="5" xfId="2" applyFont="1" applyFill="1" applyBorder="1" applyAlignment="1" applyProtection="1">
      <alignment wrapText="1"/>
    </xf>
    <xf numFmtId="0" fontId="10" fillId="0" borderId="8" xfId="1" applyFont="1" applyFill="1" applyBorder="1" applyAlignment="1" applyProtection="1">
      <alignment vertical="center"/>
    </xf>
    <xf numFmtId="0" fontId="2" fillId="0" borderId="0" xfId="2" applyFont="1" applyFill="1" applyBorder="1" applyAlignment="1" applyProtection="1">
      <alignment wrapText="1"/>
    </xf>
    <xf numFmtId="0" fontId="2" fillId="0" borderId="9" xfId="2" applyFont="1" applyFill="1" applyBorder="1" applyAlignment="1" applyProtection="1">
      <alignment wrapText="1"/>
    </xf>
    <xf numFmtId="0" fontId="19" fillId="0" borderId="4" xfId="1" applyFont="1" applyFill="1" applyBorder="1" applyAlignment="1" applyProtection="1">
      <alignment horizontal="left" vertical="center"/>
    </xf>
    <xf numFmtId="0" fontId="24" fillId="0" borderId="0" xfId="1" applyFont="1" applyFill="1" applyBorder="1" applyAlignment="1" applyProtection="1">
      <alignment vertical="center" wrapText="1"/>
    </xf>
    <xf numFmtId="0" fontId="8" fillId="0" borderId="9" xfId="1" applyFont="1" applyFill="1" applyBorder="1" applyAlignment="1" applyProtection="1">
      <alignment vertical="center"/>
    </xf>
    <xf numFmtId="0" fontId="1" fillId="0" borderId="0" xfId="0" applyFont="1" applyFill="1" applyBorder="1" applyAlignment="1" applyProtection="1">
      <alignment horizontal="center" vertical="center" shrinkToFit="1"/>
    </xf>
    <xf numFmtId="0" fontId="8" fillId="0" borderId="0" xfId="1" applyFont="1" applyFill="1" applyBorder="1" applyAlignment="1" applyProtection="1">
      <alignment vertical="top"/>
    </xf>
    <xf numFmtId="0" fontId="8" fillId="0" borderId="9" xfId="1" applyFont="1" applyFill="1" applyBorder="1" applyAlignment="1" applyProtection="1">
      <alignment horizontal="left" vertical="center"/>
    </xf>
    <xf numFmtId="0" fontId="7" fillId="0" borderId="8" xfId="1" applyFont="1" applyFill="1" applyBorder="1" applyAlignment="1" applyProtection="1">
      <alignment horizontal="center" vertical="center" shrinkToFit="1"/>
    </xf>
    <xf numFmtId="0" fontId="7" fillId="0" borderId="0" xfId="1" applyFont="1" applyFill="1" applyBorder="1" applyAlignment="1" applyProtection="1">
      <alignment horizontal="center" vertical="center" shrinkToFit="1"/>
    </xf>
    <xf numFmtId="0" fontId="7" fillId="0" borderId="9" xfId="1" applyFont="1" applyFill="1" applyBorder="1" applyAlignment="1" applyProtection="1">
      <alignment horizontal="center" vertical="center" shrinkToFit="1"/>
    </xf>
    <xf numFmtId="0" fontId="19" fillId="0" borderId="0" xfId="1" applyNumberFormat="1" applyFont="1" applyFill="1" applyBorder="1" applyAlignment="1" applyProtection="1">
      <alignment horizontal="center" vertical="center" shrinkToFit="1"/>
    </xf>
    <xf numFmtId="9" fontId="19" fillId="0" borderId="0" xfId="1" applyNumberFormat="1" applyFont="1" applyFill="1" applyBorder="1" applyAlignment="1" applyProtection="1">
      <alignment horizontal="center" vertical="center" shrinkToFit="1"/>
    </xf>
    <xf numFmtId="0" fontId="8" fillId="0" borderId="0" xfId="1" applyFont="1" applyFill="1" applyBorder="1" applyAlignment="1" applyProtection="1">
      <alignment vertical="center" shrinkToFit="1"/>
    </xf>
    <xf numFmtId="0" fontId="8" fillId="0" borderId="9" xfId="1" applyFont="1" applyFill="1" applyBorder="1" applyAlignment="1" applyProtection="1">
      <alignment vertical="center" shrinkToFit="1"/>
    </xf>
    <xf numFmtId="0" fontId="0" fillId="0" borderId="0" xfId="0" applyFont="1" applyFill="1" applyProtection="1">
      <alignment vertical="center"/>
    </xf>
    <xf numFmtId="0" fontId="0" fillId="0" borderId="0" xfId="0" applyFont="1" applyFill="1" applyAlignment="1" applyProtection="1">
      <alignment vertical="center" wrapText="1"/>
    </xf>
    <xf numFmtId="0" fontId="8" fillId="0" borderId="8" xfId="1" applyFont="1" applyFill="1" applyBorder="1" applyAlignment="1" applyProtection="1">
      <alignment horizontal="center" vertical="center" shrinkToFit="1"/>
    </xf>
    <xf numFmtId="0" fontId="8" fillId="0" borderId="0" xfId="1" applyFont="1" applyFill="1" applyBorder="1" applyAlignment="1" applyProtection="1">
      <alignment horizontal="center" vertical="center" shrinkToFit="1"/>
    </xf>
    <xf numFmtId="0" fontId="8" fillId="0" borderId="9" xfId="1" applyFont="1" applyFill="1" applyBorder="1" applyAlignment="1" applyProtection="1">
      <alignment horizontal="center" vertical="center" shrinkToFit="1"/>
    </xf>
    <xf numFmtId="0" fontId="19" fillId="0" borderId="0" xfId="1" applyFont="1" applyFill="1" applyBorder="1" applyAlignment="1" applyProtection="1">
      <alignment horizontal="center" vertical="top"/>
    </xf>
    <xf numFmtId="0" fontId="1" fillId="0" borderId="0" xfId="0" applyFont="1" applyFill="1" applyBorder="1" applyProtection="1">
      <alignment vertical="center"/>
    </xf>
    <xf numFmtId="0" fontId="0" fillId="0" borderId="0" xfId="0" applyFont="1" applyFill="1" applyBorder="1" applyAlignment="1" applyProtection="1">
      <alignment vertical="top"/>
    </xf>
    <xf numFmtId="0" fontId="8" fillId="0" borderId="13" xfId="1" applyFont="1" applyFill="1" applyBorder="1" applyAlignment="1" applyProtection="1">
      <alignment horizontal="left" vertical="center"/>
    </xf>
    <xf numFmtId="0" fontId="19" fillId="0" borderId="14" xfId="1" applyFont="1" applyFill="1" applyBorder="1" applyAlignment="1" applyProtection="1">
      <alignment horizontal="left" vertical="top" wrapText="1"/>
    </xf>
    <xf numFmtId="0" fontId="20" fillId="0" borderId="14" xfId="0" applyFont="1" applyFill="1" applyBorder="1" applyProtection="1">
      <alignment vertical="center"/>
    </xf>
    <xf numFmtId="0" fontId="8" fillId="0" borderId="13" xfId="1" applyFont="1" applyFill="1" applyBorder="1" applyAlignment="1" applyProtection="1">
      <alignment horizontal="center" vertical="center" shrinkToFit="1"/>
    </xf>
    <xf numFmtId="0" fontId="8" fillId="0" borderId="14" xfId="1" applyFont="1" applyFill="1" applyBorder="1" applyAlignment="1" applyProtection="1">
      <alignment horizontal="center" vertical="center" shrinkToFit="1"/>
    </xf>
    <xf numFmtId="0" fontId="8" fillId="0" borderId="15" xfId="1" applyFont="1" applyFill="1" applyBorder="1" applyAlignment="1" applyProtection="1">
      <alignment horizontal="center" vertical="center" shrinkToFit="1"/>
    </xf>
    <xf numFmtId="0" fontId="8" fillId="0" borderId="2" xfId="1" applyFont="1" applyFill="1" applyBorder="1" applyAlignment="1" applyProtection="1">
      <alignment horizontal="left" vertical="center"/>
    </xf>
    <xf numFmtId="0" fontId="20" fillId="0" borderId="0" xfId="0" applyFont="1" applyFill="1" applyProtection="1">
      <alignment vertical="center"/>
    </xf>
    <xf numFmtId="0" fontId="8" fillId="0" borderId="2" xfId="1" applyFont="1" applyFill="1" applyBorder="1" applyAlignment="1" applyProtection="1">
      <alignment horizontal="center" vertical="center" shrinkToFit="1"/>
    </xf>
    <xf numFmtId="0" fontId="19" fillId="0" borderId="6" xfId="1" applyFont="1" applyFill="1" applyBorder="1" applyAlignment="1" applyProtection="1">
      <alignment vertical="center" wrapText="1"/>
    </xf>
    <xf numFmtId="0" fontId="19" fillId="0" borderId="6" xfId="1" applyFont="1" applyFill="1" applyBorder="1" applyAlignment="1" applyProtection="1">
      <alignment vertical="center" shrinkToFit="1"/>
    </xf>
    <xf numFmtId="0" fontId="8" fillId="0" borderId="7" xfId="1" applyFont="1" applyFill="1" applyBorder="1" applyAlignment="1" applyProtection="1">
      <alignment horizontal="center" vertical="center" shrinkToFit="1"/>
    </xf>
    <xf numFmtId="0" fontId="0" fillId="0" borderId="0" xfId="0" applyFill="1" applyBorder="1" applyAlignment="1" applyProtection="1">
      <alignment vertical="top" shrinkToFit="1"/>
    </xf>
    <xf numFmtId="0" fontId="7" fillId="0" borderId="5" xfId="1" applyFont="1" applyFill="1" applyBorder="1" applyAlignment="1" applyProtection="1">
      <alignment horizontal="center" vertical="center" shrinkToFit="1"/>
    </xf>
    <xf numFmtId="0" fontId="7" fillId="0" borderId="6" xfId="1" applyFont="1" applyFill="1" applyBorder="1" applyAlignment="1" applyProtection="1">
      <alignment horizontal="center" vertical="center" shrinkToFit="1"/>
    </xf>
    <xf numFmtId="0" fontId="7" fillId="0" borderId="7" xfId="1" applyFont="1" applyFill="1" applyBorder="1" applyAlignment="1" applyProtection="1">
      <alignment horizontal="center" vertical="center" shrinkToFit="1"/>
    </xf>
    <xf numFmtId="0" fontId="0" fillId="0" borderId="0" xfId="0" applyFill="1" applyAlignment="1" applyProtection="1">
      <alignment vertical="center" wrapText="1"/>
    </xf>
    <xf numFmtId="0" fontId="0" fillId="0" borderId="4" xfId="0" applyFill="1" applyBorder="1" applyAlignment="1" applyProtection="1">
      <alignment horizontal="center" vertical="center" shrinkToFit="1"/>
    </xf>
    <xf numFmtId="0" fontId="10" fillId="0" borderId="0" xfId="1" applyNumberFormat="1" applyFont="1" applyFill="1" applyBorder="1" applyAlignment="1" applyProtection="1">
      <alignment horizontal="center" shrinkToFit="1"/>
    </xf>
    <xf numFmtId="0" fontId="0" fillId="0" borderId="0" xfId="0" applyFill="1" applyBorder="1" applyAlignment="1" applyProtection="1"/>
    <xf numFmtId="0" fontId="8" fillId="0" borderId="0" xfId="1" applyFont="1" applyFill="1" applyBorder="1" applyAlignment="1" applyProtection="1">
      <alignment shrinkToFit="1"/>
    </xf>
    <xf numFmtId="0" fontId="8" fillId="0" borderId="9" xfId="1" applyFont="1" applyFill="1" applyBorder="1" applyAlignment="1" applyProtection="1">
      <alignment shrinkToFit="1"/>
    </xf>
    <xf numFmtId="0" fontId="7" fillId="3" borderId="1" xfId="1" applyFont="1" applyFill="1" applyBorder="1" applyAlignment="1" applyProtection="1">
      <alignment horizontal="center" vertical="center"/>
      <protection locked="0"/>
    </xf>
    <xf numFmtId="0" fontId="7" fillId="3" borderId="2" xfId="1" applyFont="1" applyFill="1" applyBorder="1" applyAlignment="1" applyProtection="1">
      <alignment horizontal="center" vertical="center"/>
      <protection locked="0"/>
    </xf>
    <xf numFmtId="0" fontId="8" fillId="3" borderId="29" xfId="1" applyFont="1" applyFill="1" applyBorder="1" applyAlignment="1" applyProtection="1">
      <alignment horizontal="center" vertical="center"/>
      <protection locked="0"/>
    </xf>
    <xf numFmtId="0" fontId="8" fillId="3" borderId="31" xfId="1" applyFont="1" applyFill="1" applyBorder="1" applyAlignment="1" applyProtection="1">
      <alignment horizontal="center" vertical="center"/>
      <protection locked="0"/>
    </xf>
    <xf numFmtId="0" fontId="7" fillId="3" borderId="5" xfId="1" applyFont="1" applyFill="1" applyBorder="1" applyAlignment="1" applyProtection="1">
      <alignment vertical="center" shrinkToFit="1"/>
      <protection locked="0"/>
    </xf>
    <xf numFmtId="0" fontId="7" fillId="3" borderId="8" xfId="1" applyFont="1" applyFill="1" applyBorder="1" applyAlignment="1" applyProtection="1">
      <alignment vertical="center" shrinkToFit="1"/>
      <protection locked="0"/>
    </xf>
    <xf numFmtId="0" fontId="8" fillId="3" borderId="8" xfId="1" applyFont="1" applyFill="1" applyBorder="1" applyAlignment="1" applyProtection="1">
      <alignment vertical="center"/>
      <protection locked="0"/>
    </xf>
    <xf numFmtId="0" fontId="8" fillId="3" borderId="8" xfId="1" applyFont="1" applyFill="1" applyBorder="1" applyAlignment="1" applyProtection="1">
      <alignment vertical="top"/>
      <protection locked="0"/>
    </xf>
    <xf numFmtId="0" fontId="8" fillId="0" borderId="8" xfId="1" applyFont="1" applyFill="1" applyBorder="1" applyAlignment="1" applyProtection="1">
      <alignment vertical="center" shrinkToFit="1"/>
      <protection locked="0"/>
    </xf>
    <xf numFmtId="0" fontId="8" fillId="3" borderId="8" xfId="1" applyFont="1" applyFill="1" applyBorder="1" applyAlignment="1" applyProtection="1">
      <alignment vertical="center" shrinkToFit="1"/>
      <protection locked="0"/>
    </xf>
    <xf numFmtId="0" fontId="8" fillId="0" borderId="8" xfId="1" applyFont="1" applyFill="1" applyBorder="1" applyAlignment="1" applyProtection="1">
      <alignment shrinkToFit="1"/>
      <protection locked="0"/>
    </xf>
    <xf numFmtId="0" fontId="8" fillId="0" borderId="0" xfId="3" applyFont="1" applyFill="1" applyBorder="1" applyAlignment="1" applyProtection="1">
      <alignment horizontal="center" vertical="center"/>
    </xf>
    <xf numFmtId="186" fontId="19" fillId="0" borderId="4" xfId="1" applyNumberFormat="1" applyFont="1" applyFill="1" applyBorder="1" applyAlignment="1" applyProtection="1">
      <alignment horizontal="center" vertical="center" shrinkToFit="1"/>
    </xf>
    <xf numFmtId="0" fontId="8" fillId="0" borderId="0" xfId="2" applyFont="1" applyAlignment="1" applyProtection="1">
      <alignment vertical="top"/>
    </xf>
    <xf numFmtId="0" fontId="8" fillId="0" borderId="0" xfId="2" applyNumberFormat="1" applyFont="1" applyAlignment="1" applyProtection="1">
      <alignment vertical="top"/>
    </xf>
    <xf numFmtId="179" fontId="8" fillId="2" borderId="3" xfId="3" applyNumberFormat="1" applyFont="1" applyFill="1" applyBorder="1" applyAlignment="1" applyProtection="1">
      <alignment vertical="center" shrinkToFit="1"/>
    </xf>
    <xf numFmtId="185" fontId="8" fillId="2" borderId="4" xfId="3" applyNumberFormat="1" applyFont="1" applyFill="1" applyBorder="1" applyAlignment="1" applyProtection="1">
      <alignment vertical="center" shrinkToFit="1"/>
    </xf>
    <xf numFmtId="179" fontId="8" fillId="0" borderId="4" xfId="3" applyNumberFormat="1" applyFont="1" applyFill="1" applyBorder="1" applyAlignment="1" applyProtection="1">
      <alignment vertical="center" shrinkToFit="1"/>
    </xf>
    <xf numFmtId="0" fontId="10" fillId="3" borderId="3" xfId="4" applyFont="1" applyFill="1" applyBorder="1" applyAlignment="1" applyProtection="1">
      <alignment vertical="center" shrinkToFit="1"/>
      <protection locked="0" hidden="1"/>
    </xf>
    <xf numFmtId="0" fontId="10" fillId="3" borderId="4" xfId="4" applyFont="1" applyFill="1" applyBorder="1" applyAlignment="1" applyProtection="1">
      <alignment vertical="center" shrinkToFit="1"/>
      <protection locked="0" hidden="1"/>
    </xf>
    <xf numFmtId="179" fontId="8" fillId="0" borderId="1" xfId="41" applyNumberFormat="1" applyFont="1" applyFill="1" applyBorder="1" applyAlignment="1" applyProtection="1">
      <alignment vertical="center" shrinkToFit="1"/>
      <protection hidden="1"/>
    </xf>
    <xf numFmtId="179" fontId="8" fillId="2" borderId="3" xfId="3" applyNumberFormat="1" applyFont="1" applyFill="1" applyBorder="1" applyAlignment="1" applyProtection="1">
      <alignment horizontal="right" vertical="center" shrinkToFit="1"/>
    </xf>
    <xf numFmtId="179" fontId="8" fillId="2" borderId="4" xfId="3" applyNumberFormat="1" applyFont="1" applyFill="1" applyBorder="1" applyAlignment="1" applyProtection="1">
      <alignment horizontal="right" vertical="center" shrinkToFit="1"/>
    </xf>
    <xf numFmtId="179" fontId="8" fillId="3" borderId="4" xfId="3" applyNumberFormat="1" applyFont="1" applyFill="1" applyBorder="1" applyAlignment="1" applyProtection="1">
      <alignment vertical="center" shrinkToFit="1"/>
      <protection locked="0"/>
    </xf>
    <xf numFmtId="176" fontId="2" fillId="3" borderId="32" xfId="3" applyNumberFormat="1" applyFont="1" applyFill="1" applyBorder="1" applyAlignment="1" applyProtection="1">
      <alignment horizontal="center" vertical="center" shrinkToFit="1"/>
      <protection locked="0"/>
    </xf>
    <xf numFmtId="176" fontId="2" fillId="3" borderId="36" xfId="3" applyNumberFormat="1" applyFont="1" applyFill="1" applyBorder="1" applyAlignment="1" applyProtection="1">
      <alignment horizontal="center" vertical="center" shrinkToFit="1"/>
      <protection locked="0"/>
    </xf>
    <xf numFmtId="0" fontId="12" fillId="0" borderId="4" xfId="1" applyFont="1" applyFill="1" applyBorder="1" applyAlignment="1" applyProtection="1">
      <alignment horizontal="left" vertical="center" wrapText="1"/>
    </xf>
    <xf numFmtId="184" fontId="19" fillId="3" borderId="1" xfId="1" applyNumberFormat="1" applyFont="1" applyFill="1" applyBorder="1" applyAlignment="1" applyProtection="1">
      <alignment vertical="center" shrinkToFit="1"/>
      <protection locked="0"/>
    </xf>
    <xf numFmtId="184" fontId="19" fillId="3" borderId="2" xfId="1" applyNumberFormat="1" applyFont="1" applyFill="1" applyBorder="1" applyAlignment="1" applyProtection="1">
      <alignment vertical="center" shrinkToFit="1"/>
      <protection locked="0"/>
    </xf>
    <xf numFmtId="0" fontId="19" fillId="0" borderId="10" xfId="1" applyFont="1" applyFill="1" applyBorder="1" applyAlignment="1" applyProtection="1">
      <alignment vertical="center"/>
    </xf>
    <xf numFmtId="0" fontId="26" fillId="0" borderId="8" xfId="1" applyFont="1" applyFill="1" applyBorder="1" applyAlignment="1" applyProtection="1">
      <alignment vertical="center" wrapText="1"/>
    </xf>
    <xf numFmtId="0" fontId="26" fillId="0" borderId="0" xfId="1" applyFont="1" applyFill="1" applyBorder="1" applyAlignment="1" applyProtection="1">
      <alignment vertical="center" wrapText="1"/>
    </xf>
    <xf numFmtId="9" fontId="19" fillId="0" borderId="9" xfId="1" applyNumberFormat="1" applyFont="1" applyFill="1" applyBorder="1" applyAlignment="1" applyProtection="1">
      <alignment horizontal="center" vertical="center" shrinkToFit="1"/>
    </xf>
    <xf numFmtId="0" fontId="22" fillId="0" borderId="0" xfId="1" applyFont="1" applyFill="1" applyBorder="1" applyAlignment="1" applyProtection="1">
      <alignment vertical="top" wrapText="1"/>
    </xf>
    <xf numFmtId="0" fontId="0" fillId="0" borderId="1" xfId="0" applyFill="1" applyBorder="1" applyAlignment="1" applyProtection="1">
      <alignment horizontal="center" vertical="center" shrinkToFit="1"/>
    </xf>
    <xf numFmtId="0" fontId="0" fillId="0" borderId="2" xfId="0" applyFill="1" applyBorder="1" applyAlignment="1" applyProtection="1">
      <alignment horizontal="center" vertical="center" shrinkToFit="1"/>
    </xf>
    <xf numFmtId="0" fontId="0" fillId="0" borderId="3" xfId="0" applyFill="1" applyBorder="1" applyAlignment="1" applyProtection="1">
      <alignment horizontal="center" vertical="center" shrinkToFit="1"/>
    </xf>
    <xf numFmtId="0" fontId="22" fillId="0" borderId="0" xfId="1" applyFont="1" applyFill="1" applyBorder="1" applyAlignment="1" applyProtection="1">
      <alignment vertical="center"/>
    </xf>
    <xf numFmtId="0" fontId="0" fillId="0" borderId="1" xfId="0" applyFill="1" applyBorder="1" applyAlignment="1" applyProtection="1">
      <alignment horizontal="center" vertical="center"/>
    </xf>
    <xf numFmtId="0" fontId="0" fillId="0" borderId="2" xfId="0" applyFill="1" applyBorder="1" applyAlignment="1" applyProtection="1">
      <alignment horizontal="center" vertical="center"/>
    </xf>
    <xf numFmtId="0" fontId="28" fillId="0" borderId="0" xfId="0" applyFont="1" applyFill="1" applyBorder="1" applyAlignment="1" applyProtection="1">
      <alignment vertical="top" wrapText="1"/>
    </xf>
    <xf numFmtId="0" fontId="0" fillId="0" borderId="3" xfId="0" applyFill="1" applyBorder="1" applyAlignment="1" applyProtection="1">
      <alignment horizontal="center" vertical="center"/>
    </xf>
    <xf numFmtId="0" fontId="7" fillId="0" borderId="2" xfId="1" applyFont="1" applyFill="1" applyBorder="1" applyAlignment="1" applyProtection="1">
      <alignment horizontal="left" vertical="center"/>
    </xf>
    <xf numFmtId="0" fontId="7" fillId="0" borderId="1" xfId="1" applyFont="1" applyFill="1" applyBorder="1" applyAlignment="1" applyProtection="1">
      <alignment horizontal="center" vertical="center"/>
    </xf>
    <xf numFmtId="0" fontId="7" fillId="0" borderId="2" xfId="1" applyFont="1" applyFill="1" applyBorder="1" applyAlignment="1" applyProtection="1">
      <alignment horizontal="center" vertical="center"/>
    </xf>
    <xf numFmtId="0" fontId="7" fillId="0" borderId="3" xfId="1" applyFont="1" applyFill="1" applyBorder="1" applyAlignment="1" applyProtection="1">
      <alignment horizontal="center" vertical="center"/>
    </xf>
    <xf numFmtId="0" fontId="0" fillId="3" borderId="1" xfId="0" applyFill="1" applyBorder="1" applyAlignment="1" applyProtection="1">
      <alignment horizontal="center" vertical="center" shrinkToFit="1"/>
      <protection locked="0"/>
    </xf>
    <xf numFmtId="0" fontId="0" fillId="3" borderId="2" xfId="0" applyFill="1" applyBorder="1" applyAlignment="1" applyProtection="1">
      <alignment horizontal="center" vertical="center" shrinkToFit="1"/>
      <protection locked="0"/>
    </xf>
    <xf numFmtId="0" fontId="0" fillId="3" borderId="3" xfId="0" applyFill="1" applyBorder="1" applyAlignment="1" applyProtection="1">
      <alignment horizontal="center" vertical="center" shrinkToFit="1"/>
      <protection locked="0"/>
    </xf>
    <xf numFmtId="0" fontId="10" fillId="0" borderId="0" xfId="1" applyNumberFormat="1" applyFont="1" applyFill="1" applyBorder="1" applyAlignment="1" applyProtection="1">
      <alignment wrapText="1"/>
    </xf>
    <xf numFmtId="0" fontId="1" fillId="0" borderId="0" xfId="0" applyFont="1" applyFill="1" applyBorder="1" applyAlignment="1" applyProtection="1">
      <alignment horizontal="center" vertical="center"/>
    </xf>
    <xf numFmtId="0" fontId="1" fillId="0" borderId="9"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29" xfId="1" applyFont="1" applyFill="1" applyBorder="1" applyAlignment="1" applyProtection="1">
      <alignment horizontal="center" vertical="center" shrinkToFit="1"/>
    </xf>
    <xf numFmtId="0" fontId="8" fillId="0" borderId="30" xfId="1" applyFont="1" applyFill="1" applyBorder="1" applyAlignment="1" applyProtection="1">
      <alignment horizontal="center" vertical="center" shrinkToFit="1"/>
    </xf>
    <xf numFmtId="0" fontId="11" fillId="0" borderId="4" xfId="1" applyFont="1" applyFill="1" applyBorder="1" applyAlignment="1" applyProtection="1">
      <alignment horizontal="center" vertical="center" wrapText="1" shrinkToFit="1"/>
    </xf>
    <xf numFmtId="187" fontId="19" fillId="3" borderId="4" xfId="1" applyNumberFormat="1" applyFont="1" applyFill="1" applyBorder="1" applyAlignment="1" applyProtection="1">
      <alignment vertical="center"/>
      <protection locked="0"/>
    </xf>
    <xf numFmtId="0" fontId="8" fillId="0" borderId="4" xfId="1" applyFont="1" applyFill="1" applyBorder="1" applyAlignment="1" applyProtection="1">
      <alignment horizontal="left" vertical="center"/>
    </xf>
    <xf numFmtId="10" fontId="19" fillId="3" borderId="4" xfId="1" applyNumberFormat="1" applyFont="1" applyFill="1" applyBorder="1" applyAlignment="1" applyProtection="1">
      <alignment horizontal="center" vertical="center" shrinkToFit="1"/>
      <protection locked="0"/>
    </xf>
    <xf numFmtId="0" fontId="8" fillId="0" borderId="1" xfId="1" applyFont="1" applyFill="1" applyBorder="1" applyAlignment="1" applyProtection="1">
      <alignment vertical="center"/>
    </xf>
    <xf numFmtId="0" fontId="8" fillId="0" borderId="2" xfId="1" applyFont="1" applyFill="1" applyBorder="1" applyAlignment="1" applyProtection="1">
      <alignment vertical="center"/>
    </xf>
    <xf numFmtId="0" fontId="8" fillId="0" borderId="3" xfId="1" applyFont="1" applyFill="1" applyBorder="1" applyAlignment="1" applyProtection="1">
      <alignment vertical="center"/>
    </xf>
    <xf numFmtId="0" fontId="19" fillId="0" borderId="4" xfId="1" applyFont="1" applyFill="1" applyBorder="1" applyAlignment="1" applyProtection="1">
      <alignment horizontal="left" vertical="center" wrapText="1"/>
    </xf>
    <xf numFmtId="0" fontId="7" fillId="0" borderId="1" xfId="1" applyFont="1" applyFill="1" applyBorder="1" applyAlignment="1" applyProtection="1">
      <alignment horizontal="center" vertical="center" shrinkToFit="1"/>
    </xf>
    <xf numFmtId="0" fontId="7" fillId="0" borderId="2" xfId="1" applyFont="1" applyFill="1" applyBorder="1" applyAlignment="1" applyProtection="1">
      <alignment horizontal="center" vertical="center" shrinkToFit="1"/>
    </xf>
    <xf numFmtId="0" fontId="7" fillId="0" borderId="3" xfId="1" applyFont="1" applyFill="1" applyBorder="1" applyAlignment="1" applyProtection="1">
      <alignment horizontal="center" vertical="center" shrinkToFit="1"/>
    </xf>
    <xf numFmtId="0" fontId="19" fillId="0" borderId="0" xfId="1" applyFont="1" applyFill="1" applyBorder="1" applyAlignment="1" applyProtection="1">
      <alignment vertical="top" wrapText="1"/>
    </xf>
    <xf numFmtId="0" fontId="6" fillId="0" borderId="0" xfId="1" applyFont="1" applyFill="1" applyAlignment="1" applyProtection="1">
      <alignment horizontal="center" vertical="center"/>
    </xf>
    <xf numFmtId="0" fontId="7" fillId="0" borderId="3" xfId="1" applyFont="1" applyFill="1" applyBorder="1" applyAlignment="1" applyProtection="1">
      <alignment horizontal="left" vertical="center"/>
    </xf>
    <xf numFmtId="0" fontId="7" fillId="0" borderId="4" xfId="1" applyFont="1" applyFill="1" applyBorder="1" applyAlignment="1" applyProtection="1">
      <alignment horizontal="center" vertical="center"/>
    </xf>
    <xf numFmtId="0" fontId="18" fillId="3" borderId="14" xfId="1" applyFont="1" applyFill="1" applyBorder="1" applyAlignment="1" applyProtection="1">
      <alignment horizontal="center" shrinkToFit="1"/>
      <protection locked="0"/>
    </xf>
    <xf numFmtId="0" fontId="8" fillId="0" borderId="4" xfId="1" applyFont="1" applyFill="1" applyBorder="1" applyAlignment="1" applyProtection="1">
      <alignment horizontal="center" vertical="center"/>
    </xf>
    <xf numFmtId="0" fontId="8" fillId="0" borderId="29" xfId="1" applyFont="1" applyFill="1" applyBorder="1" applyAlignment="1" applyProtection="1">
      <alignment horizontal="left" vertical="center" shrinkToFit="1"/>
    </xf>
    <xf numFmtId="0" fontId="8" fillId="0" borderId="30" xfId="1" applyFont="1" applyFill="1" applyBorder="1" applyAlignment="1" applyProtection="1">
      <alignment horizontal="left" vertical="center" shrinkToFit="1"/>
    </xf>
    <xf numFmtId="0" fontId="8" fillId="0" borderId="32" xfId="1" applyFont="1" applyFill="1" applyBorder="1" applyAlignment="1" applyProtection="1">
      <alignment horizontal="center" vertical="center" shrinkToFit="1"/>
    </xf>
    <xf numFmtId="0" fontId="1" fillId="0" borderId="8"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7"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7" fillId="0" borderId="17" xfId="1" applyFont="1" applyFill="1" applyBorder="1" applyAlignment="1" applyProtection="1">
      <alignment horizontal="center" vertical="center" wrapText="1"/>
    </xf>
    <xf numFmtId="0" fontId="7" fillId="0" borderId="17" xfId="1" applyFont="1" applyFill="1" applyBorder="1" applyAlignment="1" applyProtection="1">
      <alignment horizontal="center" vertical="center"/>
    </xf>
    <xf numFmtId="178" fontId="1" fillId="0" borderId="11" xfId="0" applyNumberFormat="1" applyFont="1" applyFill="1" applyBorder="1" applyAlignment="1" applyProtection="1">
      <alignment vertical="center" shrinkToFit="1"/>
    </xf>
    <xf numFmtId="178" fontId="1" fillId="0" borderId="12" xfId="0" applyNumberFormat="1" applyFont="1" applyFill="1" applyBorder="1" applyAlignment="1" applyProtection="1">
      <alignment vertical="center" shrinkToFit="1"/>
    </xf>
    <xf numFmtId="0" fontId="19" fillId="0" borderId="0" xfId="1" applyFont="1" applyFill="1" applyBorder="1" applyAlignment="1" applyProtection="1">
      <alignment horizontal="left" vertical="center" indent="1" shrinkToFit="1"/>
    </xf>
    <xf numFmtId="0" fontId="19" fillId="0" borderId="0" xfId="1" applyFont="1" applyFill="1" applyBorder="1" applyAlignment="1" applyProtection="1">
      <alignment horizontal="left" vertical="top" wrapText="1"/>
    </xf>
    <xf numFmtId="0" fontId="19" fillId="0" borderId="0" xfId="1" applyFont="1" applyFill="1" applyBorder="1" applyAlignment="1" applyProtection="1">
      <alignment horizontal="left" vertical="top"/>
    </xf>
    <xf numFmtId="0" fontId="19" fillId="0" borderId="6" xfId="1" applyNumberFormat="1" applyFont="1" applyFill="1" applyBorder="1" applyAlignment="1" applyProtection="1">
      <alignment vertical="center" wrapText="1"/>
    </xf>
    <xf numFmtId="0" fontId="19" fillId="0" borderId="0" xfId="1" applyNumberFormat="1" applyFont="1" applyFill="1" applyBorder="1" applyAlignment="1" applyProtection="1">
      <alignment vertical="center" wrapText="1"/>
    </xf>
    <xf numFmtId="0" fontId="10" fillId="0" borderId="0" xfId="1" applyNumberFormat="1" applyFont="1" applyFill="1" applyBorder="1" applyAlignment="1" applyProtection="1">
      <alignment horizontal="left" vertical="center" wrapText="1"/>
    </xf>
    <xf numFmtId="0" fontId="11" fillId="0" borderId="1" xfId="1" applyFont="1" applyFill="1" applyBorder="1" applyAlignment="1" applyProtection="1">
      <alignment horizontal="center" vertical="center" wrapText="1" shrinkToFit="1"/>
    </xf>
    <xf numFmtId="0" fontId="11" fillId="0" borderId="2" xfId="1" applyFont="1" applyFill="1" applyBorder="1" applyAlignment="1" applyProtection="1">
      <alignment horizontal="center" vertical="center" wrapText="1" shrinkToFit="1"/>
    </xf>
    <xf numFmtId="0" fontId="19" fillId="0" borderId="4" xfId="1" applyFont="1" applyFill="1" applyBorder="1" applyAlignment="1" applyProtection="1">
      <alignment horizontal="center" vertical="center"/>
    </xf>
    <xf numFmtId="0" fontId="8" fillId="0" borderId="0" xfId="3" applyFont="1" applyFill="1" applyBorder="1" applyAlignment="1" applyProtection="1">
      <alignment horizontal="center" vertical="center" wrapText="1"/>
    </xf>
    <xf numFmtId="0" fontId="9" fillId="0" borderId="0" xfId="3" applyFont="1" applyFill="1" applyAlignment="1" applyProtection="1">
      <alignment horizontal="left" vertical="center" shrinkToFit="1"/>
    </xf>
    <xf numFmtId="0" fontId="8" fillId="0" borderId="0" xfId="2" applyFont="1" applyAlignment="1" applyProtection="1">
      <alignment horizontal="left" vertical="center"/>
    </xf>
    <xf numFmtId="0" fontId="3" fillId="0" borderId="4" xfId="1" applyFont="1" applyFill="1" applyBorder="1" applyAlignment="1" applyProtection="1">
      <alignment horizontal="center" vertical="center"/>
    </xf>
    <xf numFmtId="0" fontId="14" fillId="0" borderId="0" xfId="3" applyFont="1" applyAlignment="1" applyProtection="1">
      <alignment vertical="center" wrapText="1"/>
    </xf>
    <xf numFmtId="0" fontId="47" fillId="0" borderId="0" xfId="3" applyFont="1" applyAlignment="1" applyProtection="1">
      <alignment vertical="center" wrapText="1"/>
    </xf>
    <xf numFmtId="0" fontId="46" fillId="0" borderId="0" xfId="1" applyFont="1" applyFill="1" applyBorder="1" applyAlignment="1" applyProtection="1">
      <alignment horizontal="center" vertical="top"/>
    </xf>
    <xf numFmtId="0" fontId="27" fillId="0" borderId="1" xfId="3" applyFont="1" applyBorder="1" applyAlignment="1" applyProtection="1">
      <alignment horizontal="center" vertical="center"/>
    </xf>
    <xf numFmtId="0" fontId="27" fillId="0" borderId="3" xfId="3" applyFont="1" applyBorder="1" applyAlignment="1" applyProtection="1">
      <alignment horizontal="center" vertical="center"/>
    </xf>
    <xf numFmtId="0" fontId="27" fillId="0" borderId="1" xfId="3" applyFont="1" applyBorder="1" applyAlignment="1" applyProtection="1">
      <alignment horizontal="center" vertical="center" wrapText="1"/>
    </xf>
    <xf numFmtId="0" fontId="27" fillId="0" borderId="3" xfId="3" applyFont="1" applyBorder="1" applyAlignment="1" applyProtection="1">
      <alignment horizontal="center" vertical="center" wrapText="1"/>
    </xf>
    <xf numFmtId="0" fontId="27" fillId="0" borderId="2" xfId="1" applyFont="1" applyFill="1" applyBorder="1" applyAlignment="1" applyProtection="1">
      <alignment horizontal="left" vertical="center" shrinkToFit="1"/>
    </xf>
    <xf numFmtId="0" fontId="27" fillId="0" borderId="3" xfId="1" applyFont="1" applyFill="1" applyBorder="1" applyAlignment="1" applyProtection="1">
      <alignment horizontal="left" vertical="center" shrinkToFit="1"/>
    </xf>
    <xf numFmtId="0" fontId="27" fillId="0" borderId="2" xfId="1" applyFont="1" applyFill="1" applyBorder="1" applyAlignment="1" applyProtection="1">
      <alignment horizontal="left" vertical="center"/>
    </xf>
    <xf numFmtId="0" fontId="27" fillId="0" borderId="3" xfId="1" applyFont="1" applyFill="1" applyBorder="1" applyAlignment="1" applyProtection="1">
      <alignment horizontal="left" vertical="center"/>
    </xf>
    <xf numFmtId="0" fontId="47" fillId="0" borderId="1" xfId="3" applyFont="1" applyBorder="1" applyAlignment="1" applyProtection="1">
      <alignment horizontal="center" vertical="center"/>
    </xf>
    <xf numFmtId="0" fontId="47" fillId="0" borderId="2" xfId="3" applyFont="1" applyBorder="1" applyAlignment="1" applyProtection="1">
      <alignment horizontal="center" vertical="center"/>
    </xf>
    <xf numFmtId="0" fontId="47" fillId="0" borderId="3" xfId="3" applyFont="1" applyBorder="1" applyAlignment="1" applyProtection="1">
      <alignment horizontal="center" vertical="center"/>
    </xf>
    <xf numFmtId="0" fontId="8" fillId="0" borderId="1" xfId="0" applyFont="1" applyFill="1" applyBorder="1" applyAlignment="1" applyProtection="1">
      <alignment horizontal="center" vertical="center" shrinkToFit="1"/>
    </xf>
    <xf numFmtId="0" fontId="8" fillId="0" borderId="2" xfId="0" applyFont="1" applyFill="1" applyBorder="1" applyAlignment="1" applyProtection="1">
      <alignment horizontal="center" vertical="center" shrinkToFit="1"/>
    </xf>
    <xf numFmtId="0" fontId="8" fillId="0" borderId="3" xfId="0" applyFont="1" applyFill="1" applyBorder="1" applyAlignment="1" applyProtection="1">
      <alignment horizontal="center" vertical="center" shrinkToFit="1"/>
    </xf>
    <xf numFmtId="0" fontId="14" fillId="0" borderId="0" xfId="3" applyFont="1" applyFill="1" applyAlignment="1" applyProtection="1">
      <alignment horizontal="center" vertical="center"/>
    </xf>
    <xf numFmtId="183" fontId="9" fillId="0" borderId="18" xfId="3" applyNumberFormat="1" applyFont="1" applyFill="1" applyBorder="1" applyAlignment="1" applyProtection="1">
      <alignment horizontal="right" vertical="center"/>
    </xf>
    <xf numFmtId="183" fontId="9" fillId="0" borderId="19" xfId="3" applyNumberFormat="1" applyFont="1" applyFill="1" applyBorder="1" applyAlignment="1" applyProtection="1">
      <alignment horizontal="right" vertical="center"/>
    </xf>
    <xf numFmtId="0" fontId="8" fillId="0" borderId="0" xfId="3" applyFont="1" applyFill="1" applyBorder="1" applyAlignment="1" applyProtection="1">
      <alignment horizontal="center" vertical="center"/>
    </xf>
    <xf numFmtId="0" fontId="49" fillId="0" borderId="14" xfId="3" applyFont="1" applyBorder="1" applyAlignment="1" applyProtection="1">
      <alignment horizontal="right" vertical="center"/>
    </xf>
    <xf numFmtId="0" fontId="8" fillId="0" borderId="14" xfId="3" applyFont="1" applyBorder="1" applyAlignment="1" applyProtection="1">
      <alignment horizontal="right" vertical="center"/>
    </xf>
    <xf numFmtId="0" fontId="8" fillId="0" borderId="1" xfId="3" applyFont="1" applyFill="1" applyBorder="1" applyAlignment="1" applyProtection="1">
      <alignment horizontal="center" vertical="center" wrapText="1" shrinkToFit="1"/>
    </xf>
    <xf numFmtId="0" fontId="8" fillId="0" borderId="2" xfId="3" applyFont="1" applyFill="1" applyBorder="1" applyAlignment="1" applyProtection="1">
      <alignment horizontal="center" vertical="center" shrinkToFit="1"/>
    </xf>
    <xf numFmtId="0" fontId="8" fillId="0" borderId="3" xfId="3" applyFont="1" applyFill="1" applyBorder="1" applyAlignment="1" applyProtection="1">
      <alignment horizontal="center" vertical="center" shrinkToFit="1"/>
    </xf>
    <xf numFmtId="0" fontId="8" fillId="0" borderId="1" xfId="3" applyFont="1" applyFill="1" applyBorder="1" applyAlignment="1" applyProtection="1">
      <alignment horizontal="left" vertical="center" wrapText="1" indent="1"/>
    </xf>
    <xf numFmtId="0" fontId="8" fillId="0" borderId="2" xfId="3" applyFont="1" applyFill="1" applyBorder="1" applyAlignment="1" applyProtection="1">
      <alignment horizontal="left" vertical="center" wrapText="1" indent="1"/>
    </xf>
    <xf numFmtId="0" fontId="8" fillId="0" borderId="0" xfId="4" applyFont="1" applyFill="1" applyAlignment="1" applyProtection="1">
      <alignment vertical="center"/>
      <protection hidden="1"/>
    </xf>
    <xf numFmtId="177" fontId="9" fillId="0" borderId="18" xfId="3" applyNumberFormat="1" applyFont="1" applyFill="1" applyBorder="1" applyAlignment="1" applyProtection="1">
      <alignment horizontal="right" vertical="center"/>
    </xf>
    <xf numFmtId="177" fontId="9" fillId="0" borderId="19" xfId="3" applyNumberFormat="1" applyFont="1" applyFill="1" applyBorder="1" applyAlignment="1" applyProtection="1">
      <alignment horizontal="right" vertical="center"/>
    </xf>
    <xf numFmtId="0" fontId="27" fillId="0" borderId="1" xfId="3" applyFont="1" applyFill="1" applyBorder="1" applyAlignment="1" applyProtection="1">
      <alignment horizontal="center" vertical="center"/>
    </xf>
    <xf numFmtId="0" fontId="27" fillId="0" borderId="2" xfId="3" applyFont="1" applyFill="1" applyBorder="1" applyAlignment="1" applyProtection="1">
      <alignment horizontal="center" vertical="center"/>
    </xf>
    <xf numFmtId="0" fontId="27" fillId="0" borderId="3" xfId="3" applyFont="1" applyFill="1" applyBorder="1" applyAlignment="1" applyProtection="1">
      <alignment horizontal="center" vertical="center"/>
    </xf>
    <xf numFmtId="0" fontId="10" fillId="0" borderId="1" xfId="3" applyFont="1" applyFill="1" applyBorder="1" applyAlignment="1" applyProtection="1">
      <alignment horizontal="left" vertical="center" wrapText="1" indent="1"/>
    </xf>
    <xf numFmtId="0" fontId="10" fillId="0" borderId="2" xfId="3" applyFont="1" applyFill="1" applyBorder="1" applyAlignment="1" applyProtection="1">
      <alignment horizontal="left" vertical="center" wrapText="1" indent="1"/>
    </xf>
    <xf numFmtId="182" fontId="9" fillId="0" borderId="18" xfId="3" applyNumberFormat="1" applyFont="1" applyFill="1" applyBorder="1" applyAlignment="1" applyProtection="1">
      <alignment vertical="center"/>
    </xf>
    <xf numFmtId="182" fontId="9" fillId="0" borderId="19" xfId="3" applyNumberFormat="1" applyFont="1" applyFill="1" applyBorder="1" applyAlignment="1" applyProtection="1">
      <alignment vertical="center"/>
    </xf>
    <xf numFmtId="0" fontId="8" fillId="0" borderId="1" xfId="3" applyFont="1" applyFill="1" applyBorder="1" applyAlignment="1" applyProtection="1">
      <alignment horizontal="center" vertical="center" wrapText="1"/>
    </xf>
    <xf numFmtId="0" fontId="8" fillId="0" borderId="2" xfId="3" applyFont="1" applyFill="1" applyBorder="1" applyAlignment="1" applyProtection="1">
      <alignment horizontal="center" vertical="center" wrapText="1"/>
    </xf>
    <xf numFmtId="0" fontId="8" fillId="0" borderId="3" xfId="3" applyFont="1" applyFill="1" applyBorder="1" applyAlignment="1" applyProtection="1">
      <alignment horizontal="center" vertical="center" wrapText="1"/>
    </xf>
    <xf numFmtId="0" fontId="8" fillId="0" borderId="1" xfId="4" applyFont="1" applyFill="1" applyBorder="1" applyAlignment="1" applyProtection="1">
      <alignment horizontal="left" vertical="center" wrapText="1" indent="1" shrinkToFit="1"/>
      <protection hidden="1"/>
    </xf>
    <xf numFmtId="0" fontId="8" fillId="0" borderId="2" xfId="4" applyFont="1" applyFill="1" applyBorder="1" applyAlignment="1" applyProtection="1">
      <alignment horizontal="left" vertical="center" wrapText="1" indent="1" shrinkToFit="1"/>
      <protection hidden="1"/>
    </xf>
    <xf numFmtId="0" fontId="8" fillId="0" borderId="3" xfId="4" applyFont="1" applyFill="1" applyBorder="1" applyAlignment="1" applyProtection="1">
      <alignment horizontal="left" vertical="center" wrapText="1" indent="1" shrinkToFit="1"/>
      <protection hidden="1"/>
    </xf>
    <xf numFmtId="0" fontId="47" fillId="0" borderId="1" xfId="3" applyFont="1" applyBorder="1" applyAlignment="1">
      <alignment horizontal="center" vertical="center" shrinkToFit="1"/>
    </xf>
    <xf numFmtId="0" fontId="47" fillId="0" borderId="2" xfId="3" applyFont="1" applyBorder="1" applyAlignment="1">
      <alignment horizontal="center" vertical="center" shrinkToFit="1"/>
    </xf>
    <xf numFmtId="0" fontId="47" fillId="0" borderId="3" xfId="3" applyFont="1" applyBorder="1" applyAlignment="1">
      <alignment horizontal="center" vertical="center" shrinkToFit="1"/>
    </xf>
    <xf numFmtId="0" fontId="46" fillId="0" borderId="0" xfId="1" applyFont="1" applyFill="1" applyBorder="1" applyAlignment="1">
      <alignment horizontal="center" vertical="center"/>
    </xf>
    <xf numFmtId="0" fontId="9" fillId="0" borderId="0" xfId="3" applyFont="1" applyFill="1" applyAlignment="1">
      <alignment horizontal="left" vertical="center" shrinkToFit="1"/>
    </xf>
    <xf numFmtId="182" fontId="15" fillId="0" borderId="18" xfId="3" applyNumberFormat="1" applyFont="1" applyFill="1" applyBorder="1" applyAlignment="1">
      <alignment vertical="center"/>
    </xf>
    <xf numFmtId="182" fontId="15" fillId="0" borderId="19" xfId="2" applyNumberFormat="1" applyFont="1" applyBorder="1" applyAlignment="1">
      <alignment vertical="center"/>
    </xf>
    <xf numFmtId="0" fontId="27" fillId="0" borderId="1" xfId="1" applyFont="1" applyFill="1" applyBorder="1" applyAlignment="1">
      <alignment horizontal="center" vertical="center"/>
    </xf>
    <xf numFmtId="0" fontId="27" fillId="0" borderId="3" xfId="1" applyFont="1" applyFill="1" applyBorder="1" applyAlignment="1">
      <alignment horizontal="center" vertical="center"/>
    </xf>
    <xf numFmtId="0" fontId="2" fillId="0" borderId="4" xfId="3" applyFont="1" applyFill="1" applyBorder="1" applyAlignment="1">
      <alignment horizontal="center" vertical="center"/>
    </xf>
    <xf numFmtId="0" fontId="16" fillId="0" borderId="32" xfId="3" applyFont="1" applyFill="1" applyBorder="1" applyAlignment="1">
      <alignment horizontal="center" vertical="center" wrapText="1"/>
    </xf>
    <xf numFmtId="0" fontId="16" fillId="0" borderId="36" xfId="3" applyFont="1" applyFill="1" applyBorder="1" applyAlignment="1">
      <alignment horizontal="center" vertical="center" wrapText="1"/>
    </xf>
    <xf numFmtId="0" fontId="2" fillId="0" borderId="32" xfId="3" applyFont="1" applyFill="1" applyBorder="1" applyAlignment="1">
      <alignment horizontal="center" vertical="center" wrapText="1"/>
    </xf>
    <xf numFmtId="0" fontId="2" fillId="0" borderId="36" xfId="3" applyFont="1" applyFill="1" applyBorder="1" applyAlignment="1">
      <alignment horizontal="center" vertical="center" wrapText="1"/>
    </xf>
    <xf numFmtId="0" fontId="27" fillId="0" borderId="1" xfId="3" applyFont="1" applyBorder="1" applyAlignment="1">
      <alignment horizontal="center" vertical="center" wrapText="1"/>
    </xf>
    <xf numFmtId="0" fontId="27" fillId="0" borderId="3" xfId="3" applyFont="1" applyBorder="1" applyAlignment="1">
      <alignment horizontal="center" vertical="center" wrapText="1"/>
    </xf>
    <xf numFmtId="0" fontId="27" fillId="0" borderId="1" xfId="1" applyFont="1" applyFill="1" applyBorder="1" applyAlignment="1">
      <alignment horizontal="left" vertical="center"/>
    </xf>
    <xf numFmtId="0" fontId="27" fillId="0" borderId="3" xfId="1" applyFont="1" applyFill="1" applyBorder="1" applyAlignment="1">
      <alignment horizontal="left" vertical="center"/>
    </xf>
    <xf numFmtId="0" fontId="8" fillId="0" borderId="0" xfId="2" applyFont="1" applyAlignment="1">
      <alignment horizontal="left" vertical="center"/>
    </xf>
    <xf numFmtId="0" fontId="27" fillId="0" borderId="4" xfId="3" applyFont="1" applyBorder="1" applyAlignment="1">
      <alignment horizontal="center" vertical="center" wrapText="1"/>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27" fillId="0" borderId="1" xfId="3" applyFont="1" applyBorder="1" applyAlignment="1">
      <alignment horizontal="center" vertical="center" shrinkToFit="1"/>
    </xf>
    <xf numFmtId="0" fontId="27" fillId="0" borderId="2" xfId="3" applyFont="1" applyBorder="1" applyAlignment="1">
      <alignment horizontal="center" vertical="center" shrinkToFi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 fillId="0" borderId="6" xfId="3" applyFont="1" applyFill="1" applyBorder="1" applyAlignment="1">
      <alignment horizontal="center" vertical="center" wrapText="1"/>
    </xf>
    <xf numFmtId="0" fontId="2" fillId="0" borderId="7" xfId="3" applyFont="1" applyFill="1" applyBorder="1" applyAlignment="1">
      <alignment horizontal="center" vertical="center" wrapText="1"/>
    </xf>
    <xf numFmtId="0" fontId="2" fillId="0" borderId="13" xfId="3" applyFont="1" applyFill="1" applyBorder="1" applyAlignment="1">
      <alignment horizontal="center" vertical="center" wrapText="1"/>
    </xf>
    <xf numFmtId="0" fontId="2" fillId="0" borderId="14" xfId="3" applyFont="1" applyFill="1" applyBorder="1" applyAlignment="1">
      <alignment horizontal="center" vertical="center" wrapText="1"/>
    </xf>
    <xf numFmtId="0" fontId="2" fillId="0" borderId="15" xfId="3" applyFont="1" applyFill="1" applyBorder="1" applyAlignment="1">
      <alignment horizontal="center" vertical="center" wrapText="1"/>
    </xf>
    <xf numFmtId="0" fontId="16" fillId="0" borderId="31" xfId="3" applyFont="1" applyFill="1" applyBorder="1" applyAlignment="1">
      <alignment horizontal="center" vertical="center" wrapText="1"/>
    </xf>
    <xf numFmtId="0" fontId="16" fillId="0" borderId="37" xfId="3" applyFont="1" applyFill="1" applyBorder="1" applyAlignment="1">
      <alignment horizontal="center" vertical="center" wrapText="1"/>
    </xf>
    <xf numFmtId="0" fontId="27" fillId="0" borderId="3" xfId="1" applyFont="1" applyFill="1" applyBorder="1" applyAlignment="1">
      <alignment vertical="center" shrinkToFit="1"/>
    </xf>
    <xf numFmtId="0" fontId="27" fillId="0" borderId="4" xfId="1" applyFont="1" applyFill="1" applyBorder="1" applyAlignment="1">
      <alignment vertical="center" shrinkToFit="1"/>
    </xf>
  </cellXfs>
  <cellStyles count="51">
    <cellStyle name="20% - アクセント 1 2" xfId="8"/>
    <cellStyle name="20% - アクセント 2 2" xfId="9"/>
    <cellStyle name="20% - アクセント 3 2" xfId="10"/>
    <cellStyle name="20% - アクセント 4 2" xfId="11"/>
    <cellStyle name="20% - アクセント 5 2" xfId="12"/>
    <cellStyle name="20% - アクセント 6 2" xfId="13"/>
    <cellStyle name="40% - アクセント 1 2" xfId="14"/>
    <cellStyle name="40% - アクセント 2 2" xfId="15"/>
    <cellStyle name="40% - アクセント 3 2" xfId="16"/>
    <cellStyle name="40% - アクセント 4 2" xfId="17"/>
    <cellStyle name="40% - アクセント 5 2" xfId="18"/>
    <cellStyle name="40% - アクセント 6 2" xfId="19"/>
    <cellStyle name="60% - アクセント 1 2" xfId="20"/>
    <cellStyle name="60% - アクセント 2 2" xfId="21"/>
    <cellStyle name="60% - アクセント 3 2" xfId="22"/>
    <cellStyle name="60% - アクセント 4 2" xfId="23"/>
    <cellStyle name="60% - アクセント 5 2" xfId="24"/>
    <cellStyle name="60% - アクセント 6 2" xfId="25"/>
    <cellStyle name="アクセント 1 2" xfId="26"/>
    <cellStyle name="アクセント 2 2" xfId="27"/>
    <cellStyle name="アクセント 3 2" xfId="28"/>
    <cellStyle name="アクセント 4 2" xfId="29"/>
    <cellStyle name="アクセント 5 2" xfId="30"/>
    <cellStyle name="アクセント 6 2" xfId="31"/>
    <cellStyle name="タイトル 2" xfId="32"/>
    <cellStyle name="チェック セル 2" xfId="33"/>
    <cellStyle name="どちらでもない 2" xfId="34"/>
    <cellStyle name="パーセント 2" xfId="35"/>
    <cellStyle name="メモ 2" xfId="36"/>
    <cellStyle name="リンク セル 2" xfId="37"/>
    <cellStyle name="悪い 2" xfId="38"/>
    <cellStyle name="計算 2" xfId="39"/>
    <cellStyle name="警告文 2" xfId="40"/>
    <cellStyle name="桁区切り 2" xfId="5"/>
    <cellStyle name="桁区切り 3" xfId="41"/>
    <cellStyle name="見出し 1 2" xfId="42"/>
    <cellStyle name="見出し 2 2" xfId="43"/>
    <cellStyle name="見出し 3 2" xfId="44"/>
    <cellStyle name="見出し 4 2" xfId="45"/>
    <cellStyle name="集計 2" xfId="46"/>
    <cellStyle name="出力 2" xfId="47"/>
    <cellStyle name="説明文 2" xfId="48"/>
    <cellStyle name="入力 2" xfId="49"/>
    <cellStyle name="標準" xfId="0" builtinId="0"/>
    <cellStyle name="標準 2" xfId="6"/>
    <cellStyle name="標準 2 2" xfId="2"/>
    <cellStyle name="標準 3" xfId="4"/>
    <cellStyle name="標準 4" xfId="7"/>
    <cellStyle name="標準_新規加算の体制届出書" xfId="1"/>
    <cellStyle name="標準_訪問介護員等チェックシート" xfId="3"/>
    <cellStyle name="良い 2" xfId="50"/>
  </cellStyles>
  <dxfs count="22">
    <dxf>
      <fill>
        <patternFill>
          <bgColor rgb="FFFFC7CE"/>
        </patternFill>
      </fill>
    </dxf>
    <dxf>
      <fill>
        <patternFill>
          <bgColor theme="0"/>
        </patternFill>
      </fill>
    </dxf>
    <dxf>
      <font>
        <color theme="0"/>
      </font>
      <fill>
        <patternFill>
          <bgColor theme="0"/>
        </patternFill>
      </fill>
      <border>
        <left/>
        <right/>
        <top/>
        <bottom/>
        <vertical/>
        <horizontal/>
      </border>
    </dxf>
    <dxf>
      <font>
        <b/>
        <i val="0"/>
        <color auto="1"/>
      </font>
      <fill>
        <patternFill>
          <bgColor rgb="FFFFC7CE"/>
        </patternFill>
      </fill>
    </dxf>
    <dxf>
      <fill>
        <patternFill>
          <bgColor rgb="FFFFC7CE"/>
        </patternFill>
      </fill>
    </dxf>
    <dxf>
      <fill>
        <patternFill>
          <bgColor rgb="FFFFC7CE"/>
        </patternFill>
      </fill>
    </dxf>
    <dxf>
      <fill>
        <patternFill>
          <bgColor theme="0"/>
        </patternFill>
      </fill>
    </dxf>
    <dxf>
      <fill>
        <patternFill>
          <bgColor theme="0"/>
        </patternFill>
      </fill>
    </dxf>
    <dxf>
      <fill>
        <patternFill>
          <bgColor theme="0"/>
        </patternFill>
      </fill>
    </dxf>
    <dxf>
      <font>
        <color theme="0"/>
      </font>
      <fill>
        <patternFill>
          <bgColor theme="0"/>
        </patternFill>
      </fill>
      <border>
        <left/>
        <right/>
        <bottom/>
        <vertical/>
        <horizontal/>
      </border>
    </dxf>
    <dxf>
      <fill>
        <patternFill>
          <bgColor theme="0"/>
        </patternFill>
      </fill>
    </dxf>
    <dxf>
      <fill>
        <patternFill>
          <bgColor rgb="FFFFC7CE"/>
        </patternFill>
      </fill>
    </dxf>
    <dxf>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ill>
        <patternFill>
          <bgColor rgb="FFFFFF00"/>
        </patternFill>
      </fill>
    </dxf>
    <dxf>
      <font>
        <color theme="0"/>
      </font>
    </dxf>
    <dxf>
      <fill>
        <patternFill>
          <bgColor rgb="FFFFFF00"/>
        </patternFill>
      </fill>
    </dxf>
    <dxf>
      <fill>
        <patternFill>
          <bgColor rgb="FFFFFF00"/>
        </patternFill>
      </fill>
    </dxf>
    <dxf>
      <font>
        <color theme="0"/>
      </font>
    </dxf>
    <dxf>
      <font>
        <color theme="0"/>
      </font>
    </dxf>
  </dxfs>
  <tableStyles count="0" defaultTableStyle="TableStyleMedium2" defaultPivotStyle="PivotStyleLight16"/>
  <colors>
    <mruColors>
      <color rgb="FFFFC7CE"/>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47"/>
  <sheetViews>
    <sheetView tabSelected="1" view="pageBreakPreview" zoomScaleNormal="100" zoomScaleSheetLayoutView="100" workbookViewId="0">
      <selection activeCell="G4" sqref="G4:V4"/>
    </sheetView>
  </sheetViews>
  <sheetFormatPr defaultColWidth="2.625" defaultRowHeight="20.100000000000001" customHeight="1" x14ac:dyDescent="0.15"/>
  <cols>
    <col min="1" max="1" width="0.875" style="69" customWidth="1"/>
    <col min="2" max="38" width="2.625" style="69"/>
    <col min="39" max="39" width="0.875" style="69" customWidth="1"/>
    <col min="40" max="41" width="2.625" style="69"/>
    <col min="42" max="42" width="2.625" style="70" hidden="1" customWidth="1"/>
    <col min="43" max="47" width="2.625" style="69" hidden="1" customWidth="1"/>
    <col min="48" max="49" width="2.625" style="69" customWidth="1"/>
    <col min="50" max="16384" width="2.625" style="69"/>
  </cols>
  <sheetData>
    <row r="1" spans="2:47" ht="15" customHeight="1" x14ac:dyDescent="0.15">
      <c r="B1" s="67" t="s">
        <v>136</v>
      </c>
      <c r="C1" s="68"/>
      <c r="D1" s="68"/>
      <c r="E1" s="68"/>
      <c r="F1" s="68"/>
      <c r="G1" s="68"/>
      <c r="H1" s="68"/>
      <c r="I1" s="68"/>
      <c r="J1" s="68"/>
      <c r="K1" s="68"/>
      <c r="L1" s="68"/>
      <c r="M1" s="68"/>
      <c r="N1" s="68"/>
      <c r="O1" s="68"/>
      <c r="P1" s="68"/>
      <c r="Q1" s="68"/>
      <c r="R1" s="68"/>
      <c r="S1" s="68"/>
      <c r="T1" s="68"/>
    </row>
    <row r="2" spans="2:47" ht="20.100000000000001" customHeight="1" x14ac:dyDescent="0.15">
      <c r="B2" s="231" t="s">
        <v>124</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row>
    <row r="3" spans="2:47" ht="20.100000000000001" customHeight="1" x14ac:dyDescent="0.15">
      <c r="B3" s="68"/>
      <c r="C3" s="71"/>
      <c r="D3" s="71"/>
      <c r="E3" s="71"/>
      <c r="F3" s="71"/>
      <c r="G3" s="71"/>
      <c r="H3" s="71"/>
      <c r="I3" s="71"/>
      <c r="J3" s="71"/>
      <c r="K3" s="71"/>
      <c r="L3" s="71"/>
      <c r="M3" s="71"/>
      <c r="N3" s="71"/>
      <c r="O3" s="71"/>
      <c r="P3" s="71"/>
      <c r="Q3" s="71"/>
      <c r="R3" s="71"/>
      <c r="S3" s="71"/>
      <c r="AE3" s="234" t="s">
        <v>17</v>
      </c>
      <c r="AF3" s="234"/>
      <c r="AG3" s="234"/>
      <c r="AH3" s="234"/>
      <c r="AI3" s="234"/>
      <c r="AJ3" s="234"/>
      <c r="AK3" s="234"/>
      <c r="AL3" s="234"/>
    </row>
    <row r="4" spans="2:47" ht="20.100000000000001" customHeight="1" x14ac:dyDescent="0.15">
      <c r="B4" s="233" t="s">
        <v>0</v>
      </c>
      <c r="C4" s="233"/>
      <c r="D4" s="233"/>
      <c r="E4" s="233"/>
      <c r="F4" s="233"/>
      <c r="G4" s="209"/>
      <c r="H4" s="210"/>
      <c r="I4" s="210"/>
      <c r="J4" s="210"/>
      <c r="K4" s="210"/>
      <c r="L4" s="210"/>
      <c r="M4" s="210"/>
      <c r="N4" s="210"/>
      <c r="O4" s="210"/>
      <c r="P4" s="210"/>
      <c r="Q4" s="210"/>
      <c r="R4" s="210"/>
      <c r="S4" s="210"/>
      <c r="T4" s="210"/>
      <c r="U4" s="210"/>
      <c r="V4" s="211"/>
      <c r="W4" s="206" t="s">
        <v>1</v>
      </c>
      <c r="X4" s="207"/>
      <c r="Y4" s="207"/>
      <c r="Z4" s="208"/>
      <c r="AA4" s="163" t="s">
        <v>2</v>
      </c>
      <c r="AB4" s="205" t="s">
        <v>121</v>
      </c>
      <c r="AC4" s="205"/>
      <c r="AD4" s="205"/>
      <c r="AE4" s="164" t="s">
        <v>2</v>
      </c>
      <c r="AF4" s="205" t="s">
        <v>122</v>
      </c>
      <c r="AG4" s="205"/>
      <c r="AH4" s="205"/>
      <c r="AI4" s="164" t="s">
        <v>2</v>
      </c>
      <c r="AJ4" s="205" t="s">
        <v>123</v>
      </c>
      <c r="AK4" s="205"/>
      <c r="AL4" s="232"/>
    </row>
    <row r="5" spans="2:47" ht="20.100000000000001" customHeight="1" x14ac:dyDescent="0.15">
      <c r="B5" s="235" t="s">
        <v>3</v>
      </c>
      <c r="C5" s="235"/>
      <c r="D5" s="235"/>
      <c r="E5" s="235"/>
      <c r="F5" s="235"/>
      <c r="G5" s="166" t="s">
        <v>2</v>
      </c>
      <c r="H5" s="218" t="s">
        <v>30</v>
      </c>
      <c r="I5" s="238"/>
      <c r="J5" s="238"/>
      <c r="K5" s="238"/>
      <c r="L5" s="238"/>
      <c r="M5" s="238"/>
      <c r="N5" s="238"/>
      <c r="O5" s="166" t="s">
        <v>2</v>
      </c>
      <c r="P5" s="218" t="s">
        <v>31</v>
      </c>
      <c r="Q5" s="238"/>
      <c r="R5" s="238"/>
      <c r="S5" s="238"/>
      <c r="T5" s="238"/>
      <c r="U5" s="238"/>
      <c r="V5" s="238"/>
      <c r="W5" s="166" t="s">
        <v>2</v>
      </c>
      <c r="X5" s="236" t="s">
        <v>32</v>
      </c>
      <c r="Y5" s="236"/>
      <c r="Z5" s="236"/>
      <c r="AA5" s="236"/>
      <c r="AB5" s="236"/>
      <c r="AC5" s="236"/>
      <c r="AD5" s="237"/>
      <c r="AE5" s="165" t="s">
        <v>2</v>
      </c>
      <c r="AF5" s="217" t="s">
        <v>33</v>
      </c>
      <c r="AG5" s="217"/>
      <c r="AH5" s="217"/>
      <c r="AI5" s="217"/>
      <c r="AJ5" s="217"/>
      <c r="AK5" s="217"/>
      <c r="AL5" s="218"/>
      <c r="AP5" s="70">
        <f>IF(G5="■",1,IF(O5="■",2,IF(W5="■",3,IF(AE5="■",4,0))))</f>
        <v>0</v>
      </c>
    </row>
    <row r="6" spans="2:47" ht="18" customHeight="1" x14ac:dyDescent="0.15">
      <c r="B6" s="235"/>
      <c r="C6" s="235"/>
      <c r="D6" s="235"/>
      <c r="E6" s="235"/>
      <c r="F6" s="235"/>
      <c r="G6" s="244" t="s">
        <v>56</v>
      </c>
      <c r="H6" s="245"/>
      <c r="I6" s="245"/>
      <c r="J6" s="245"/>
      <c r="K6" s="245"/>
      <c r="L6" s="245"/>
      <c r="M6" s="245"/>
      <c r="N6" s="245"/>
      <c r="O6" s="241" t="s">
        <v>57</v>
      </c>
      <c r="P6" s="242"/>
      <c r="Q6" s="242"/>
      <c r="R6" s="242"/>
      <c r="S6" s="242"/>
      <c r="T6" s="242"/>
      <c r="U6" s="242"/>
      <c r="V6" s="242"/>
      <c r="W6" s="239" t="s">
        <v>58</v>
      </c>
      <c r="X6" s="213"/>
      <c r="Y6" s="213"/>
      <c r="Z6" s="213"/>
      <c r="AA6" s="213"/>
      <c r="AB6" s="213"/>
      <c r="AC6" s="213"/>
      <c r="AD6" s="214"/>
      <c r="AE6" s="213" t="s">
        <v>59</v>
      </c>
      <c r="AF6" s="213"/>
      <c r="AG6" s="213"/>
      <c r="AH6" s="213"/>
      <c r="AI6" s="213"/>
      <c r="AJ6" s="213"/>
      <c r="AK6" s="213"/>
      <c r="AL6" s="214"/>
    </row>
    <row r="7" spans="2:47" ht="18" customHeight="1" x14ac:dyDescent="0.15">
      <c r="B7" s="235"/>
      <c r="C7" s="235"/>
      <c r="D7" s="235"/>
      <c r="E7" s="235"/>
      <c r="F7" s="235"/>
      <c r="G7" s="233"/>
      <c r="H7" s="233"/>
      <c r="I7" s="233"/>
      <c r="J7" s="233"/>
      <c r="K7" s="233"/>
      <c r="L7" s="233"/>
      <c r="M7" s="233"/>
      <c r="N7" s="233"/>
      <c r="O7" s="243"/>
      <c r="P7" s="243"/>
      <c r="Q7" s="243"/>
      <c r="R7" s="243"/>
      <c r="S7" s="243"/>
      <c r="T7" s="243"/>
      <c r="U7" s="243"/>
      <c r="V7" s="243"/>
      <c r="W7" s="240"/>
      <c r="X7" s="215"/>
      <c r="Y7" s="215"/>
      <c r="Z7" s="215"/>
      <c r="AA7" s="215"/>
      <c r="AB7" s="215"/>
      <c r="AC7" s="215"/>
      <c r="AD7" s="216"/>
      <c r="AE7" s="215"/>
      <c r="AF7" s="215"/>
      <c r="AG7" s="215"/>
      <c r="AH7" s="215"/>
      <c r="AI7" s="215"/>
      <c r="AJ7" s="215"/>
      <c r="AK7" s="215"/>
      <c r="AL7" s="216"/>
    </row>
    <row r="8" spans="2:47" ht="20.100000000000001" customHeight="1" x14ac:dyDescent="0.15">
      <c r="B8" s="227" t="s">
        <v>19</v>
      </c>
      <c r="C8" s="228"/>
      <c r="D8" s="228"/>
      <c r="E8" s="228"/>
      <c r="F8" s="229"/>
      <c r="G8" s="197" t="s">
        <v>62</v>
      </c>
      <c r="H8" s="198"/>
      <c r="I8" s="198"/>
      <c r="J8" s="198"/>
      <c r="K8" s="199"/>
      <c r="L8" s="201" t="str">
        <f>IF(AP5=0,"-",IF(AND(COUNTIF(AA4:AL4,"■")=1,COUNTIF(G5:AL5,"■")=1),"OK","NG"))</f>
        <v>-</v>
      </c>
      <c r="M8" s="202"/>
      <c r="N8" s="202"/>
      <c r="O8" s="201" t="s">
        <v>26</v>
      </c>
      <c r="P8" s="202"/>
      <c r="Q8" s="202"/>
      <c r="R8" s="204"/>
      <c r="S8" s="201" t="str">
        <f>IF(AP5=0,"-",IF(COUNTIF(AH11:AH21,"■")=6,"OK","NG"))</f>
        <v>-</v>
      </c>
      <c r="T8" s="202"/>
      <c r="U8" s="202"/>
      <c r="V8" s="201" t="s">
        <v>27</v>
      </c>
      <c r="W8" s="202"/>
      <c r="X8" s="202"/>
      <c r="Y8" s="204"/>
      <c r="Z8" s="201" t="str">
        <f>IF(AP5=0,"-",IF(AP5=3,"OK",AP28))</f>
        <v>-</v>
      </c>
      <c r="AA8" s="202"/>
      <c r="AB8" s="202"/>
      <c r="AC8" s="201" t="s">
        <v>28</v>
      </c>
      <c r="AD8" s="202"/>
      <c r="AE8" s="202"/>
      <c r="AF8" s="202"/>
      <c r="AG8" s="202"/>
      <c r="AH8" s="202"/>
      <c r="AI8" s="204"/>
      <c r="AJ8" s="201" t="str">
        <f>IF(AP5=0,"-",IF(AP5=2,"OK",AP44))</f>
        <v>-</v>
      </c>
      <c r="AK8" s="202"/>
      <c r="AL8" s="204"/>
      <c r="AP8" s="69"/>
    </row>
    <row r="9" spans="2:47" ht="8.1" customHeight="1" x14ac:dyDescent="0.15">
      <c r="C9" s="72"/>
      <c r="D9" s="72"/>
      <c r="E9" s="72"/>
      <c r="F9" s="72"/>
      <c r="G9" s="73"/>
      <c r="H9" s="73"/>
      <c r="I9" s="72"/>
      <c r="J9" s="73"/>
      <c r="K9" s="73"/>
      <c r="L9" s="72"/>
      <c r="M9" s="73"/>
      <c r="N9" s="73"/>
      <c r="O9" s="73"/>
    </row>
    <row r="10" spans="2:47" ht="15" customHeight="1" x14ac:dyDescent="0.15">
      <c r="B10" s="74"/>
      <c r="C10" s="75" t="s">
        <v>18</v>
      </c>
      <c r="D10" s="75"/>
      <c r="E10" s="75"/>
      <c r="F10" s="75"/>
      <c r="G10" s="75"/>
      <c r="H10" s="75"/>
      <c r="I10" s="75"/>
      <c r="J10" s="75"/>
      <c r="K10" s="75"/>
      <c r="L10" s="75"/>
      <c r="M10" s="75"/>
      <c r="N10" s="75"/>
      <c r="O10" s="75"/>
      <c r="P10" s="75"/>
      <c r="Q10" s="75"/>
      <c r="R10" s="75"/>
      <c r="S10" s="75"/>
      <c r="T10" s="75"/>
      <c r="U10" s="75"/>
      <c r="V10" s="75"/>
      <c r="W10" s="76"/>
      <c r="X10" s="76"/>
      <c r="Y10" s="76"/>
      <c r="Z10" s="76"/>
      <c r="AA10" s="76"/>
      <c r="AB10" s="76"/>
      <c r="AC10" s="76"/>
      <c r="AD10" s="76"/>
      <c r="AE10" s="76"/>
      <c r="AF10" s="76"/>
      <c r="AG10" s="76"/>
      <c r="AH10" s="75"/>
      <c r="AI10" s="75"/>
      <c r="AJ10" s="75"/>
      <c r="AK10" s="75"/>
      <c r="AL10" s="77"/>
    </row>
    <row r="11" spans="2:47" ht="30" customHeight="1" x14ac:dyDescent="0.15">
      <c r="B11" s="78"/>
      <c r="C11" s="79" t="s">
        <v>22</v>
      </c>
      <c r="D11" s="196" t="str">
        <f>IF(AP5=4,AU11,AT11)</f>
        <v>すべての同行援護従業者に対し、従業者ごとの研修計画を作成し、
当該計画に従い、研修を実施又は実施を予定している。</v>
      </c>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80"/>
      <c r="AH11" s="167" t="s">
        <v>4</v>
      </c>
      <c r="AI11" s="81" t="s">
        <v>5</v>
      </c>
      <c r="AJ11" s="81" t="s">
        <v>6</v>
      </c>
      <c r="AK11" s="81" t="str">
        <f>IF(AH11="■","□","■")</f>
        <v>■</v>
      </c>
      <c r="AL11" s="82" t="s">
        <v>7</v>
      </c>
      <c r="AT11" s="83" t="s">
        <v>125</v>
      </c>
      <c r="AU11" s="83" t="s">
        <v>47</v>
      </c>
    </row>
    <row r="12" spans="2:47" ht="5.0999999999999996" customHeight="1" x14ac:dyDescent="0.15">
      <c r="B12" s="78"/>
      <c r="C12" s="84"/>
      <c r="D12" s="85"/>
      <c r="E12" s="85"/>
      <c r="F12" s="85"/>
      <c r="G12" s="85"/>
      <c r="H12" s="85"/>
      <c r="I12" s="85"/>
      <c r="J12" s="85"/>
      <c r="K12" s="85"/>
      <c r="L12" s="85"/>
      <c r="M12" s="85"/>
      <c r="N12" s="85"/>
      <c r="O12" s="85"/>
      <c r="P12" s="85"/>
      <c r="Q12" s="85"/>
      <c r="R12" s="85"/>
      <c r="S12" s="85"/>
      <c r="T12" s="85"/>
      <c r="U12" s="85"/>
      <c r="V12" s="86"/>
      <c r="W12" s="80"/>
      <c r="X12" s="80"/>
      <c r="Y12" s="80"/>
      <c r="Z12" s="80"/>
      <c r="AA12" s="80"/>
      <c r="AB12" s="80"/>
      <c r="AC12" s="80"/>
      <c r="AD12" s="80"/>
      <c r="AE12" s="80"/>
      <c r="AF12" s="80"/>
      <c r="AG12" s="80"/>
      <c r="AH12" s="87"/>
      <c r="AI12" s="88"/>
      <c r="AJ12" s="88"/>
      <c r="AK12" s="88"/>
      <c r="AL12" s="89"/>
    </row>
    <row r="13" spans="2:47" ht="30" customHeight="1" x14ac:dyDescent="0.15">
      <c r="B13" s="78"/>
      <c r="C13" s="90" t="s">
        <v>23</v>
      </c>
      <c r="D13" s="196" t="s">
        <v>126</v>
      </c>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80"/>
      <c r="AH13" s="168" t="s">
        <v>8</v>
      </c>
      <c r="AI13" s="91" t="s">
        <v>5</v>
      </c>
      <c r="AJ13" s="91" t="s">
        <v>6</v>
      </c>
      <c r="AK13" s="91" t="str">
        <f>IF(AH13="■","□","■")</f>
        <v>■</v>
      </c>
      <c r="AL13" s="92" t="s">
        <v>7</v>
      </c>
    </row>
    <row r="14" spans="2:47" ht="5.0999999999999996" customHeight="1" x14ac:dyDescent="0.15">
      <c r="B14" s="78"/>
      <c r="C14" s="84"/>
      <c r="D14" s="85"/>
      <c r="E14" s="85"/>
      <c r="F14" s="85"/>
      <c r="G14" s="85"/>
      <c r="H14" s="85"/>
      <c r="I14" s="85"/>
      <c r="J14" s="85"/>
      <c r="K14" s="85"/>
      <c r="L14" s="85"/>
      <c r="M14" s="85"/>
      <c r="N14" s="85"/>
      <c r="O14" s="85"/>
      <c r="P14" s="85"/>
      <c r="Q14" s="85"/>
      <c r="R14" s="85"/>
      <c r="S14" s="85"/>
      <c r="T14" s="85"/>
      <c r="U14" s="85"/>
      <c r="V14" s="86"/>
      <c r="W14" s="80"/>
      <c r="X14" s="80"/>
      <c r="Y14" s="80"/>
      <c r="Z14" s="80"/>
      <c r="AA14" s="80"/>
      <c r="AB14" s="80"/>
      <c r="AC14" s="80"/>
      <c r="AD14" s="80"/>
      <c r="AE14" s="80"/>
      <c r="AF14" s="80"/>
      <c r="AG14" s="80"/>
      <c r="AH14" s="87"/>
      <c r="AI14" s="88"/>
      <c r="AJ14" s="88"/>
      <c r="AK14" s="88"/>
      <c r="AL14" s="89"/>
    </row>
    <row r="15" spans="2:47" ht="45" customHeight="1" x14ac:dyDescent="0.15">
      <c r="B15" s="78"/>
      <c r="C15" s="90" t="s">
        <v>24</v>
      </c>
      <c r="D15" s="196" t="s">
        <v>61</v>
      </c>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80"/>
      <c r="AH15" s="168" t="s">
        <v>8</v>
      </c>
      <c r="AI15" s="91" t="s">
        <v>5</v>
      </c>
      <c r="AJ15" s="91" t="s">
        <v>6</v>
      </c>
      <c r="AK15" s="91" t="str">
        <f>IF(AH15="■","□","■")</f>
        <v>■</v>
      </c>
      <c r="AL15" s="92" t="s">
        <v>7</v>
      </c>
    </row>
    <row r="16" spans="2:47" ht="5.0999999999999996" customHeight="1" x14ac:dyDescent="0.15">
      <c r="B16" s="78"/>
      <c r="C16" s="84"/>
      <c r="D16" s="85"/>
      <c r="E16" s="85"/>
      <c r="F16" s="85"/>
      <c r="G16" s="85"/>
      <c r="H16" s="85"/>
      <c r="I16" s="85"/>
      <c r="J16" s="85"/>
      <c r="K16" s="85"/>
      <c r="L16" s="85"/>
      <c r="M16" s="85"/>
      <c r="N16" s="85"/>
      <c r="O16" s="85"/>
      <c r="P16" s="85"/>
      <c r="Q16" s="85"/>
      <c r="R16" s="85"/>
      <c r="S16" s="85"/>
      <c r="T16" s="85"/>
      <c r="U16" s="85"/>
      <c r="V16" s="86"/>
      <c r="W16" s="80"/>
      <c r="X16" s="80"/>
      <c r="Y16" s="80"/>
      <c r="Z16" s="80"/>
      <c r="AA16" s="80"/>
      <c r="AB16" s="80"/>
      <c r="AC16" s="80"/>
      <c r="AD16" s="80"/>
      <c r="AE16" s="80"/>
      <c r="AF16" s="80"/>
      <c r="AG16" s="80"/>
      <c r="AH16" s="87"/>
      <c r="AI16" s="88"/>
      <c r="AJ16" s="88"/>
      <c r="AK16" s="88"/>
      <c r="AL16" s="89"/>
    </row>
    <row r="17" spans="2:42" ht="20.100000000000001" customHeight="1" x14ac:dyDescent="0.15">
      <c r="B17" s="78"/>
      <c r="C17" s="93" t="s">
        <v>20</v>
      </c>
      <c r="D17" s="200" t="s">
        <v>127</v>
      </c>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80"/>
      <c r="AH17" s="168" t="s">
        <v>8</v>
      </c>
      <c r="AI17" s="91" t="s">
        <v>5</v>
      </c>
      <c r="AJ17" s="91" t="s">
        <v>6</v>
      </c>
      <c r="AK17" s="91" t="str">
        <f>IF(AH17="■","□","■")</f>
        <v>■</v>
      </c>
      <c r="AL17" s="92" t="s">
        <v>7</v>
      </c>
    </row>
    <row r="18" spans="2:42" ht="5.0999999999999996" customHeight="1" x14ac:dyDescent="0.15">
      <c r="B18" s="78"/>
      <c r="C18" s="84"/>
      <c r="D18" s="85"/>
      <c r="E18" s="85"/>
      <c r="F18" s="85"/>
      <c r="G18" s="85"/>
      <c r="H18" s="85"/>
      <c r="I18" s="85"/>
      <c r="J18" s="85"/>
      <c r="K18" s="85"/>
      <c r="L18" s="85"/>
      <c r="M18" s="85"/>
      <c r="N18" s="85"/>
      <c r="O18" s="85"/>
      <c r="P18" s="85"/>
      <c r="Q18" s="85"/>
      <c r="R18" s="85"/>
      <c r="S18" s="85"/>
      <c r="T18" s="85"/>
      <c r="U18" s="85"/>
      <c r="V18" s="86"/>
      <c r="W18" s="80"/>
      <c r="X18" s="80"/>
      <c r="Y18" s="80"/>
      <c r="Z18" s="80"/>
      <c r="AA18" s="80"/>
      <c r="AB18" s="80"/>
      <c r="AC18" s="80"/>
      <c r="AD18" s="80"/>
      <c r="AE18" s="80"/>
      <c r="AF18" s="80"/>
      <c r="AG18" s="80"/>
      <c r="AH18" s="87"/>
      <c r="AI18" s="88"/>
      <c r="AJ18" s="88"/>
      <c r="AK18" s="88"/>
      <c r="AL18" s="89"/>
    </row>
    <row r="19" spans="2:42" ht="20.100000000000001" customHeight="1" x14ac:dyDescent="0.15">
      <c r="B19" s="78"/>
      <c r="C19" s="93" t="s">
        <v>21</v>
      </c>
      <c r="D19" s="200" t="s">
        <v>48</v>
      </c>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80"/>
      <c r="AH19" s="168" t="s">
        <v>8</v>
      </c>
      <c r="AI19" s="91" t="s">
        <v>5</v>
      </c>
      <c r="AJ19" s="91" t="s">
        <v>6</v>
      </c>
      <c r="AK19" s="91" t="str">
        <f>IF(AH19="■","□","■")</f>
        <v>■</v>
      </c>
      <c r="AL19" s="92" t="s">
        <v>7</v>
      </c>
    </row>
    <row r="20" spans="2:42" ht="5.0999999999999996" customHeight="1" x14ac:dyDescent="0.15">
      <c r="B20" s="78"/>
      <c r="C20" s="84"/>
      <c r="D20" s="85"/>
      <c r="E20" s="85"/>
      <c r="F20" s="85"/>
      <c r="G20" s="85"/>
      <c r="H20" s="85"/>
      <c r="I20" s="85"/>
      <c r="J20" s="85"/>
      <c r="K20" s="85"/>
      <c r="L20" s="85"/>
      <c r="M20" s="85"/>
      <c r="N20" s="85"/>
      <c r="O20" s="85"/>
      <c r="P20" s="85"/>
      <c r="Q20" s="85"/>
      <c r="R20" s="85"/>
      <c r="S20" s="85"/>
      <c r="T20" s="85"/>
      <c r="U20" s="85"/>
      <c r="V20" s="86"/>
      <c r="W20" s="80"/>
      <c r="X20" s="80"/>
      <c r="Y20" s="80"/>
      <c r="Z20" s="80"/>
      <c r="AA20" s="80"/>
      <c r="AB20" s="80"/>
      <c r="AC20" s="80"/>
      <c r="AD20" s="80"/>
      <c r="AE20" s="80"/>
      <c r="AF20" s="80"/>
      <c r="AG20" s="80"/>
      <c r="AH20" s="87"/>
      <c r="AI20" s="88"/>
      <c r="AJ20" s="88"/>
      <c r="AK20" s="88"/>
      <c r="AL20" s="89"/>
    </row>
    <row r="21" spans="2:42" ht="30" customHeight="1" x14ac:dyDescent="0.15">
      <c r="B21" s="78"/>
      <c r="C21" s="94" t="s">
        <v>25</v>
      </c>
      <c r="D21" s="196" t="s">
        <v>128</v>
      </c>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80"/>
      <c r="AH21" s="168" t="s">
        <v>8</v>
      </c>
      <c r="AI21" s="91" t="s">
        <v>5</v>
      </c>
      <c r="AJ21" s="91" t="s">
        <v>6</v>
      </c>
      <c r="AK21" s="91" t="str">
        <f>IF(AH21="■","□","■")</f>
        <v>■</v>
      </c>
      <c r="AL21" s="92" t="s">
        <v>7</v>
      </c>
    </row>
    <row r="22" spans="2:42" ht="5.0999999999999996" customHeight="1" x14ac:dyDescent="0.15">
      <c r="B22" s="78"/>
      <c r="C22" s="84"/>
      <c r="D22" s="85"/>
      <c r="E22" s="85"/>
      <c r="F22" s="85"/>
      <c r="G22" s="85"/>
      <c r="H22" s="85"/>
      <c r="I22" s="85"/>
      <c r="J22" s="85"/>
      <c r="K22" s="85"/>
      <c r="L22" s="85"/>
      <c r="M22" s="85"/>
      <c r="N22" s="85"/>
      <c r="O22" s="85"/>
      <c r="P22" s="85"/>
      <c r="Q22" s="85"/>
      <c r="R22" s="85"/>
      <c r="S22" s="85"/>
      <c r="T22" s="85"/>
      <c r="U22" s="85"/>
      <c r="V22" s="86"/>
      <c r="W22" s="80"/>
      <c r="X22" s="80"/>
      <c r="Y22" s="80"/>
      <c r="Z22" s="80"/>
      <c r="AA22" s="80"/>
      <c r="AB22" s="80"/>
      <c r="AC22" s="80"/>
      <c r="AD22" s="80"/>
      <c r="AE22" s="80"/>
      <c r="AF22" s="80"/>
      <c r="AG22" s="80"/>
      <c r="AH22" s="87"/>
      <c r="AI22" s="88"/>
      <c r="AJ22" s="88"/>
      <c r="AK22" s="88"/>
      <c r="AL22" s="89"/>
    </row>
    <row r="23" spans="2:42" ht="30" customHeight="1" x14ac:dyDescent="0.15">
      <c r="B23" s="78"/>
      <c r="C23" s="95" t="s">
        <v>63</v>
      </c>
      <c r="D23" s="203" t="s">
        <v>104</v>
      </c>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80"/>
      <c r="AH23" s="87"/>
      <c r="AI23" s="88"/>
      <c r="AJ23" s="88"/>
      <c r="AK23" s="88"/>
      <c r="AL23" s="89"/>
    </row>
    <row r="24" spans="2:42" ht="5.0999999999999996" customHeight="1" x14ac:dyDescent="0.15">
      <c r="B24" s="96"/>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8"/>
      <c r="AI24" s="99"/>
      <c r="AJ24" s="99"/>
      <c r="AK24" s="99"/>
      <c r="AL24" s="100"/>
    </row>
    <row r="25" spans="2:42" s="105" customFormat="1" ht="8.1" customHeight="1" x14ac:dyDescent="0.15">
      <c r="B25" s="101"/>
      <c r="C25" s="102"/>
      <c r="D25" s="102"/>
      <c r="E25" s="102"/>
      <c r="F25" s="102"/>
      <c r="G25" s="102"/>
      <c r="H25" s="102"/>
      <c r="I25" s="102"/>
      <c r="J25" s="102"/>
      <c r="K25" s="102"/>
      <c r="L25" s="102"/>
      <c r="M25" s="102"/>
      <c r="N25" s="102"/>
      <c r="O25" s="102"/>
      <c r="P25" s="102"/>
      <c r="Q25" s="102"/>
      <c r="R25" s="102"/>
      <c r="S25" s="102"/>
      <c r="T25" s="102"/>
      <c r="U25" s="103"/>
      <c r="V25" s="103"/>
      <c r="W25" s="103"/>
      <c r="X25" s="103"/>
      <c r="Y25" s="103"/>
      <c r="Z25" s="103"/>
      <c r="AA25" s="103"/>
      <c r="AB25" s="103"/>
      <c r="AC25" s="103"/>
      <c r="AD25" s="103"/>
      <c r="AE25" s="103"/>
      <c r="AF25" s="103"/>
      <c r="AG25" s="103"/>
      <c r="AH25" s="104"/>
      <c r="AI25" s="104"/>
      <c r="AJ25" s="104"/>
      <c r="AK25" s="104"/>
      <c r="AL25" s="104"/>
      <c r="AP25" s="106"/>
    </row>
    <row r="26" spans="2:42" s="105" customFormat="1" ht="15" customHeight="1" x14ac:dyDescent="0.15">
      <c r="B26" s="107"/>
      <c r="C26" s="75" t="s">
        <v>29</v>
      </c>
      <c r="D26" s="108"/>
      <c r="E26" s="108"/>
      <c r="F26" s="108"/>
      <c r="G26" s="108"/>
      <c r="H26" s="108"/>
      <c r="I26" s="109"/>
      <c r="J26" s="109"/>
      <c r="K26" s="109"/>
      <c r="L26" s="109"/>
      <c r="M26" s="109"/>
      <c r="N26" s="109"/>
      <c r="O26" s="109"/>
      <c r="P26" s="109"/>
      <c r="Q26" s="109"/>
      <c r="R26" s="109"/>
      <c r="S26" s="109"/>
      <c r="T26" s="110"/>
      <c r="U26" s="110"/>
      <c r="V26" s="110"/>
      <c r="W26" s="110"/>
      <c r="X26" s="110"/>
      <c r="Y26" s="110"/>
      <c r="Z26" s="110"/>
      <c r="AA26" s="110"/>
      <c r="AB26" s="110"/>
      <c r="AC26" s="110"/>
      <c r="AD26" s="110"/>
      <c r="AE26" s="110"/>
      <c r="AF26" s="110"/>
      <c r="AG26" s="110"/>
      <c r="AH26" s="110"/>
      <c r="AI26" s="111"/>
      <c r="AJ26" s="111"/>
      <c r="AK26" s="111"/>
      <c r="AL26" s="112"/>
      <c r="AP26" s="106"/>
    </row>
    <row r="27" spans="2:42" s="105" customFormat="1" ht="20.100000000000001" customHeight="1" x14ac:dyDescent="0.15">
      <c r="B27" s="113"/>
      <c r="C27" s="114" t="s">
        <v>34</v>
      </c>
      <c r="D27" s="115" t="s">
        <v>129</v>
      </c>
      <c r="E27" s="115"/>
      <c r="F27" s="115"/>
      <c r="G27" s="115"/>
      <c r="H27" s="115"/>
      <c r="I27" s="115"/>
      <c r="J27" s="115"/>
      <c r="K27" s="115"/>
      <c r="L27" s="115"/>
      <c r="M27" s="115"/>
      <c r="N27" s="115"/>
      <c r="O27" s="115"/>
      <c r="P27" s="115"/>
      <c r="Q27" s="115"/>
      <c r="R27" s="115"/>
      <c r="S27" s="115"/>
      <c r="T27" s="103"/>
      <c r="U27" s="103"/>
      <c r="V27" s="103"/>
      <c r="W27" s="103"/>
      <c r="X27" s="103"/>
      <c r="Y27" s="103"/>
      <c r="Z27" s="103"/>
      <c r="AA27" s="103"/>
      <c r="AB27" s="103"/>
      <c r="AC27" s="103"/>
      <c r="AD27" s="103"/>
      <c r="AE27" s="103"/>
      <c r="AF27" s="103"/>
      <c r="AG27" s="103"/>
      <c r="AH27" s="116"/>
      <c r="AI27" s="111"/>
      <c r="AJ27" s="111"/>
      <c r="AK27" s="111"/>
      <c r="AL27" s="112"/>
      <c r="AP27" s="106"/>
    </row>
    <row r="28" spans="2:42" s="105" customFormat="1" ht="20.100000000000001" customHeight="1" x14ac:dyDescent="0.15">
      <c r="B28" s="113"/>
      <c r="C28" s="115"/>
      <c r="D28" s="248" t="s">
        <v>60</v>
      </c>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103"/>
      <c r="AH28" s="117" t="s">
        <v>44</v>
      </c>
      <c r="AI28" s="118"/>
      <c r="AJ28" s="118"/>
      <c r="AK28" s="118"/>
      <c r="AL28" s="119"/>
      <c r="AP28" s="106" t="str">
        <f>IF(AP5=AP29,"OK",IF(AP5=2,IF(AP29=1,"OK","NG"),"NG"))</f>
        <v>NG</v>
      </c>
    </row>
    <row r="29" spans="2:42" s="105" customFormat="1" ht="24.95" customHeight="1" x14ac:dyDescent="0.15">
      <c r="B29" s="113"/>
      <c r="C29" s="120"/>
      <c r="D29" s="256"/>
      <c r="E29" s="256"/>
      <c r="F29" s="256"/>
      <c r="G29" s="256"/>
      <c r="H29" s="256"/>
      <c r="I29" s="256"/>
      <c r="J29" s="256"/>
      <c r="K29" s="256"/>
      <c r="L29" s="256"/>
      <c r="M29" s="256"/>
      <c r="N29" s="256"/>
      <c r="O29" s="256"/>
      <c r="P29" s="256"/>
      <c r="Q29" s="256"/>
      <c r="R29" s="254" t="s">
        <v>9</v>
      </c>
      <c r="S29" s="255"/>
      <c r="T29" s="255"/>
      <c r="U29" s="255"/>
      <c r="V29" s="219" t="s">
        <v>10</v>
      </c>
      <c r="W29" s="219"/>
      <c r="X29" s="219"/>
      <c r="Y29" s="219"/>
      <c r="Z29" s="219"/>
      <c r="AA29" s="121"/>
      <c r="AB29" s="103"/>
      <c r="AC29" s="103"/>
      <c r="AD29" s="103"/>
      <c r="AE29" s="103"/>
      <c r="AF29" s="103"/>
      <c r="AG29" s="103"/>
      <c r="AH29" s="169" t="s">
        <v>2</v>
      </c>
      <c r="AI29" s="29" t="s">
        <v>11</v>
      </c>
      <c r="AJ29" s="29"/>
      <c r="AK29" s="104"/>
      <c r="AL29" s="122"/>
      <c r="AP29" s="123" t="str">
        <f>IF(COUNTIF(AP30:AP32,"OK")=3,IF(AP37="OK",1,2),IF(AP37="OK",2,IF(AH40="■",4,"NG")))</f>
        <v>NG</v>
      </c>
    </row>
    <row r="30" spans="2:42" s="105" customFormat="1" ht="24.95" customHeight="1" x14ac:dyDescent="0.15">
      <c r="B30" s="113"/>
      <c r="C30" s="175" t="s">
        <v>35</v>
      </c>
      <c r="D30" s="226" t="s">
        <v>130</v>
      </c>
      <c r="E30" s="226"/>
      <c r="F30" s="226"/>
      <c r="G30" s="226"/>
      <c r="H30" s="226"/>
      <c r="I30" s="226"/>
      <c r="J30" s="226"/>
      <c r="K30" s="226"/>
      <c r="L30" s="226"/>
      <c r="M30" s="226"/>
      <c r="N30" s="226"/>
      <c r="O30" s="226"/>
      <c r="P30" s="226"/>
      <c r="Q30" s="226"/>
      <c r="R30" s="190">
        <v>0</v>
      </c>
      <c r="S30" s="191"/>
      <c r="T30" s="191"/>
      <c r="U30" s="191"/>
      <c r="V30" s="220">
        <v>0</v>
      </c>
      <c r="W30" s="220"/>
      <c r="X30" s="220"/>
      <c r="Y30" s="220"/>
      <c r="Z30" s="220"/>
      <c r="AA30" s="121"/>
      <c r="AB30" s="103"/>
      <c r="AC30" s="103"/>
      <c r="AD30" s="103"/>
      <c r="AE30" s="103"/>
      <c r="AF30" s="103"/>
      <c r="AG30" s="103"/>
      <c r="AH30" s="170" t="s">
        <v>2</v>
      </c>
      <c r="AI30" s="124" t="s">
        <v>12</v>
      </c>
      <c r="AJ30" s="124"/>
      <c r="AK30" s="104"/>
      <c r="AL30" s="125"/>
      <c r="AP30" s="106" t="str">
        <f>IF(COUNTIF(AH29:AH30,"■")=1,"OK","NG")</f>
        <v>NG</v>
      </c>
    </row>
    <row r="31" spans="2:42" s="105" customFormat="1" ht="24.95" customHeight="1" x14ac:dyDescent="0.15">
      <c r="B31" s="113"/>
      <c r="C31" s="175" t="s">
        <v>36</v>
      </c>
      <c r="D31" s="226" t="s">
        <v>13</v>
      </c>
      <c r="E31" s="226"/>
      <c r="F31" s="226"/>
      <c r="G31" s="226"/>
      <c r="H31" s="226"/>
      <c r="I31" s="226"/>
      <c r="J31" s="226"/>
      <c r="K31" s="226"/>
      <c r="L31" s="226"/>
      <c r="M31" s="226"/>
      <c r="N31" s="226"/>
      <c r="O31" s="226"/>
      <c r="P31" s="226"/>
      <c r="Q31" s="226"/>
      <c r="R31" s="190">
        <v>0</v>
      </c>
      <c r="S31" s="191"/>
      <c r="T31" s="191"/>
      <c r="U31" s="191"/>
      <c r="V31" s="192"/>
      <c r="W31" s="192"/>
      <c r="X31" s="192"/>
      <c r="Y31" s="192"/>
      <c r="Z31" s="192"/>
      <c r="AA31" s="193" t="s">
        <v>39</v>
      </c>
      <c r="AB31" s="194"/>
      <c r="AC31" s="194"/>
      <c r="AD31" s="194"/>
      <c r="AE31" s="194"/>
      <c r="AF31" s="195">
        <f>IF(R31=0,0,ROUNDDOWN(R31/R30,1))</f>
        <v>0</v>
      </c>
      <c r="AG31" s="195"/>
      <c r="AH31" s="126" t="str">
        <f>IF(ISERROR(AF31),"□",IF(AF31&gt;=0.3,"■","□"))</f>
        <v>□</v>
      </c>
      <c r="AI31" s="127" t="s">
        <v>5</v>
      </c>
      <c r="AJ31" s="127" t="s">
        <v>6</v>
      </c>
      <c r="AK31" s="91" t="str">
        <f>IF(AH31="■","□","■")</f>
        <v>■</v>
      </c>
      <c r="AL31" s="128" t="s">
        <v>7</v>
      </c>
      <c r="AP31" s="106" t="str">
        <f>IF(COUNTIF(AH31:AH34,"■")=0,"NG","OK")</f>
        <v>NG</v>
      </c>
    </row>
    <row r="32" spans="2:42" s="105" customFormat="1" ht="24.95" customHeight="1" x14ac:dyDescent="0.15">
      <c r="B32" s="113"/>
      <c r="C32" s="175" t="s">
        <v>37</v>
      </c>
      <c r="D32" s="189" t="s">
        <v>38</v>
      </c>
      <c r="E32" s="189"/>
      <c r="F32" s="189"/>
      <c r="G32" s="189"/>
      <c r="H32" s="189"/>
      <c r="I32" s="189"/>
      <c r="J32" s="189"/>
      <c r="K32" s="189"/>
      <c r="L32" s="189"/>
      <c r="M32" s="189"/>
      <c r="N32" s="189"/>
      <c r="O32" s="189"/>
      <c r="P32" s="189"/>
      <c r="Q32" s="189"/>
      <c r="R32" s="190">
        <v>0</v>
      </c>
      <c r="S32" s="191"/>
      <c r="T32" s="191"/>
      <c r="U32" s="191"/>
      <c r="V32" s="192"/>
      <c r="W32" s="192"/>
      <c r="X32" s="192"/>
      <c r="Y32" s="192"/>
      <c r="Z32" s="192"/>
      <c r="AA32" s="193" t="s">
        <v>40</v>
      </c>
      <c r="AB32" s="194"/>
      <c r="AC32" s="194"/>
      <c r="AD32" s="194"/>
      <c r="AE32" s="194"/>
      <c r="AF32" s="195">
        <f>IF(R32=0,0,ROUNDDOWN(R32/R30,1))</f>
        <v>0</v>
      </c>
      <c r="AG32" s="195"/>
      <c r="AH32" s="126" t="str">
        <f>IF(ISERROR(AF32),"□",IF(AF32&gt;=0.5,"■","□"))</f>
        <v>□</v>
      </c>
      <c r="AI32" s="127" t="s">
        <v>5</v>
      </c>
      <c r="AJ32" s="127" t="s">
        <v>6</v>
      </c>
      <c r="AK32" s="91" t="str">
        <f>IF(AH32="■","□","■")</f>
        <v>■</v>
      </c>
      <c r="AL32" s="128" t="s">
        <v>7</v>
      </c>
      <c r="AP32" s="106" t="str">
        <f>IF(AH35="■","OK","NG")</f>
        <v>NG</v>
      </c>
    </row>
    <row r="33" spans="2:47" s="105" customFormat="1" ht="24.95" customHeight="1" x14ac:dyDescent="0.15">
      <c r="B33" s="113"/>
      <c r="C33" s="175" t="s">
        <v>132</v>
      </c>
      <c r="D33" s="189" t="s">
        <v>135</v>
      </c>
      <c r="E33" s="189"/>
      <c r="F33" s="189"/>
      <c r="G33" s="189"/>
      <c r="H33" s="189"/>
      <c r="I33" s="189"/>
      <c r="J33" s="189"/>
      <c r="K33" s="189"/>
      <c r="L33" s="189"/>
      <c r="M33" s="189"/>
      <c r="N33" s="189"/>
      <c r="O33" s="189"/>
      <c r="P33" s="189"/>
      <c r="Q33" s="189"/>
      <c r="R33" s="190">
        <v>0</v>
      </c>
      <c r="S33" s="191"/>
      <c r="T33" s="191"/>
      <c r="U33" s="191"/>
      <c r="V33" s="192"/>
      <c r="W33" s="192"/>
      <c r="X33" s="192"/>
      <c r="Y33" s="192"/>
      <c r="Z33" s="192"/>
      <c r="AA33" s="193" t="s">
        <v>133</v>
      </c>
      <c r="AB33" s="194"/>
      <c r="AC33" s="194"/>
      <c r="AD33" s="194"/>
      <c r="AE33" s="194"/>
      <c r="AF33" s="195">
        <f>IF(R33=0,0,ROUNDDOWN(R33/R30,1))</f>
        <v>0</v>
      </c>
      <c r="AG33" s="195"/>
      <c r="AH33" s="126" t="str">
        <f>IF(ISERROR(AF33),"□",IF(AF33&gt;=0.3,"■","□"))</f>
        <v>□</v>
      </c>
      <c r="AI33" s="127" t="s">
        <v>5</v>
      </c>
      <c r="AJ33" s="127" t="s">
        <v>6</v>
      </c>
      <c r="AK33" s="91" t="str">
        <f>IF(AH33="■","□","■")</f>
        <v>■</v>
      </c>
      <c r="AL33" s="128" t="s">
        <v>7</v>
      </c>
      <c r="AP33" s="106"/>
    </row>
    <row r="34" spans="2:47" s="105" customFormat="1" ht="24.95" customHeight="1" x14ac:dyDescent="0.15">
      <c r="B34" s="113"/>
      <c r="C34" s="175">
        <v>-5</v>
      </c>
      <c r="D34" s="189" t="s">
        <v>131</v>
      </c>
      <c r="E34" s="189"/>
      <c r="F34" s="189"/>
      <c r="G34" s="189"/>
      <c r="H34" s="189"/>
      <c r="I34" s="189"/>
      <c r="J34" s="189"/>
      <c r="K34" s="189"/>
      <c r="L34" s="189"/>
      <c r="M34" s="189"/>
      <c r="N34" s="189"/>
      <c r="O34" s="189"/>
      <c r="P34" s="189"/>
      <c r="Q34" s="189"/>
      <c r="R34" s="246"/>
      <c r="S34" s="247"/>
      <c r="T34" s="247"/>
      <c r="U34" s="247"/>
      <c r="V34" s="220">
        <v>0</v>
      </c>
      <c r="W34" s="220"/>
      <c r="X34" s="220"/>
      <c r="Y34" s="220"/>
      <c r="Z34" s="220"/>
      <c r="AA34" s="193" t="s">
        <v>134</v>
      </c>
      <c r="AB34" s="194"/>
      <c r="AC34" s="194"/>
      <c r="AD34" s="194"/>
      <c r="AE34" s="194"/>
      <c r="AF34" s="195">
        <f>IF(V34=0,0,ROUNDDOWN(V34/V30,1))</f>
        <v>0</v>
      </c>
      <c r="AG34" s="195"/>
      <c r="AH34" s="126" t="str">
        <f>IF(ISERROR(AF34),"□",IF(AF34&gt;=0.4,"■","□"))</f>
        <v>□</v>
      </c>
      <c r="AI34" s="127" t="s">
        <v>5</v>
      </c>
      <c r="AJ34" s="127" t="s">
        <v>6</v>
      </c>
      <c r="AK34" s="91" t="str">
        <f>IF(AH34="■","□","■")</f>
        <v>■</v>
      </c>
      <c r="AL34" s="128" t="s">
        <v>7</v>
      </c>
      <c r="AP34" s="106"/>
    </row>
    <row r="35" spans="2:47" s="105" customFormat="1" ht="20.100000000000001" customHeight="1" x14ac:dyDescent="0.15">
      <c r="B35" s="113"/>
      <c r="C35" s="129" t="str">
        <f>IF(COUNTIF(AK31:AK34,"■")=4,"",AT35)</f>
        <v/>
      </c>
      <c r="D35" s="251" t="str">
        <f>IF(COUNTIF(AK31:AK34,"■")=4,"",AU35)</f>
        <v/>
      </c>
      <c r="E35" s="251"/>
      <c r="F35" s="251"/>
      <c r="G35" s="251"/>
      <c r="H35" s="251"/>
      <c r="I35" s="251"/>
      <c r="J35" s="251"/>
      <c r="K35" s="251"/>
      <c r="L35" s="251"/>
      <c r="M35" s="251"/>
      <c r="N35" s="251"/>
      <c r="O35" s="251"/>
      <c r="P35" s="251"/>
      <c r="Q35" s="251"/>
      <c r="R35" s="252"/>
      <c r="S35" s="252"/>
      <c r="T35" s="252"/>
      <c r="U35" s="252"/>
      <c r="V35" s="252"/>
      <c r="W35" s="252"/>
      <c r="X35" s="252"/>
      <c r="Y35" s="252"/>
      <c r="Z35" s="121"/>
      <c r="AA35" s="121"/>
      <c r="AB35" s="121"/>
      <c r="AC35" s="121"/>
      <c r="AD35" s="121"/>
      <c r="AE35" s="121"/>
      <c r="AF35" s="130"/>
      <c r="AG35" s="130"/>
      <c r="AH35" s="171" t="s">
        <v>2</v>
      </c>
      <c r="AI35" s="131" t="s">
        <v>5</v>
      </c>
      <c r="AJ35" s="131" t="s">
        <v>6</v>
      </c>
      <c r="AK35" s="131" t="str">
        <f>IF(AH35="■","□","■")</f>
        <v>■</v>
      </c>
      <c r="AL35" s="132" t="s">
        <v>7</v>
      </c>
      <c r="AP35" s="106"/>
      <c r="AT35" s="133" t="s">
        <v>45</v>
      </c>
      <c r="AU35" s="134" t="s">
        <v>46</v>
      </c>
    </row>
    <row r="36" spans="2:47" s="105" customFormat="1" ht="8.1" customHeight="1" x14ac:dyDescent="0.15">
      <c r="B36" s="113"/>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35"/>
      <c r="AI36" s="136"/>
      <c r="AJ36" s="136"/>
      <c r="AK36" s="136"/>
      <c r="AL36" s="137"/>
      <c r="AP36" s="106"/>
    </row>
    <row r="37" spans="2:47" s="105" customFormat="1" ht="54.95" customHeight="1" x14ac:dyDescent="0.15">
      <c r="B37" s="113"/>
      <c r="C37" s="138" t="s">
        <v>41</v>
      </c>
      <c r="D37" s="249" t="s">
        <v>151</v>
      </c>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103"/>
      <c r="AH37" s="172" t="s">
        <v>2</v>
      </c>
      <c r="AI37" s="131" t="s">
        <v>5</v>
      </c>
      <c r="AJ37" s="131" t="s">
        <v>6</v>
      </c>
      <c r="AK37" s="91" t="str">
        <f>IF(AH37="■","□","■")</f>
        <v>■</v>
      </c>
      <c r="AL37" s="132" t="s">
        <v>7</v>
      </c>
      <c r="AP37" s="106" t="str">
        <f>IF(COUNTIF(AH37:AH40,"■")=3,"OK","NG")</f>
        <v>NG</v>
      </c>
    </row>
    <row r="38" spans="2:47" s="105" customFormat="1" ht="30" customHeight="1" x14ac:dyDescent="0.15">
      <c r="B38" s="113"/>
      <c r="C38" s="129" t="str">
        <f>IF(AK37="■","",AT38)</f>
        <v/>
      </c>
      <c r="D38" s="253" t="str">
        <f>IF(AK37="■","",AU38)</f>
        <v/>
      </c>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130"/>
      <c r="AH38" s="171" t="s">
        <v>2</v>
      </c>
      <c r="AI38" s="131" t="s">
        <v>5</v>
      </c>
      <c r="AJ38" s="131" t="s">
        <v>6</v>
      </c>
      <c r="AK38" s="131" t="str">
        <f>IF(AH38="■","□","■")</f>
        <v>■</v>
      </c>
      <c r="AL38" s="132" t="s">
        <v>7</v>
      </c>
      <c r="AP38" s="106"/>
      <c r="AT38" s="133" t="s">
        <v>45</v>
      </c>
      <c r="AU38" s="134" t="s">
        <v>106</v>
      </c>
    </row>
    <row r="39" spans="2:47" s="105" customFormat="1" ht="8.1" customHeight="1" x14ac:dyDescent="0.15">
      <c r="B39" s="113"/>
      <c r="C39" s="139"/>
      <c r="D39" s="115"/>
      <c r="E39" s="115"/>
      <c r="F39" s="115"/>
      <c r="G39" s="115"/>
      <c r="H39" s="115"/>
      <c r="I39" s="115"/>
      <c r="J39" s="115"/>
      <c r="K39" s="115"/>
      <c r="L39" s="115"/>
      <c r="M39" s="115"/>
      <c r="N39" s="115"/>
      <c r="O39" s="115"/>
      <c r="P39" s="115"/>
      <c r="Q39" s="115"/>
      <c r="R39" s="115"/>
      <c r="S39" s="115"/>
      <c r="T39" s="115"/>
      <c r="U39" s="115"/>
      <c r="V39" s="103"/>
      <c r="W39" s="103"/>
      <c r="X39" s="103"/>
      <c r="Y39" s="103"/>
      <c r="Z39" s="103"/>
      <c r="AA39" s="103"/>
      <c r="AB39" s="103"/>
      <c r="AC39" s="103"/>
      <c r="AD39" s="103"/>
      <c r="AE39" s="103"/>
      <c r="AF39" s="103"/>
      <c r="AG39" s="103"/>
      <c r="AH39" s="135"/>
      <c r="AI39" s="136"/>
      <c r="AJ39" s="136"/>
      <c r="AK39" s="136"/>
      <c r="AL39" s="137"/>
      <c r="AP39" s="106"/>
    </row>
    <row r="40" spans="2:47" s="105" customFormat="1" ht="45" customHeight="1" x14ac:dyDescent="0.15">
      <c r="B40" s="113"/>
      <c r="C40" s="140" t="s">
        <v>42</v>
      </c>
      <c r="D40" s="230" t="str">
        <f>IF(AP5=4,AU40,AT40)</f>
        <v>基準上１人を超えてサービス提供責任者を配置することとされている事業所であって、
常勤のサービス提供責任者を２人以上配置している。
（複数のサービス提供責任者の配置が不要な場合は、「有」を選択。）</v>
      </c>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103"/>
      <c r="AH40" s="172" t="s">
        <v>2</v>
      </c>
      <c r="AI40" s="131" t="s">
        <v>5</v>
      </c>
      <c r="AJ40" s="131" t="s">
        <v>6</v>
      </c>
      <c r="AK40" s="91" t="str">
        <f>IF(AH40="■","□","■")</f>
        <v>■</v>
      </c>
      <c r="AL40" s="132" t="s">
        <v>7</v>
      </c>
      <c r="AP40" s="106"/>
      <c r="AT40" s="134" t="s">
        <v>105</v>
      </c>
      <c r="AU40" s="134" t="s">
        <v>64</v>
      </c>
    </row>
    <row r="41" spans="2:47" s="105" customFormat="1" ht="5.0999999999999996" customHeight="1" x14ac:dyDescent="0.15">
      <c r="B41" s="141"/>
      <c r="C41" s="142"/>
      <c r="D41" s="142"/>
      <c r="E41" s="142"/>
      <c r="F41" s="142"/>
      <c r="G41" s="142"/>
      <c r="H41" s="142"/>
      <c r="I41" s="142"/>
      <c r="J41" s="142"/>
      <c r="K41" s="142"/>
      <c r="L41" s="142"/>
      <c r="M41" s="142"/>
      <c r="N41" s="142"/>
      <c r="O41" s="142"/>
      <c r="P41" s="142"/>
      <c r="Q41" s="142"/>
      <c r="R41" s="142"/>
      <c r="S41" s="142"/>
      <c r="T41" s="142"/>
      <c r="U41" s="143"/>
      <c r="V41" s="143"/>
      <c r="W41" s="143"/>
      <c r="X41" s="143"/>
      <c r="Y41" s="143"/>
      <c r="Z41" s="143"/>
      <c r="AA41" s="143"/>
      <c r="AB41" s="143"/>
      <c r="AC41" s="143"/>
      <c r="AD41" s="143"/>
      <c r="AE41" s="143"/>
      <c r="AF41" s="143"/>
      <c r="AG41" s="143"/>
      <c r="AH41" s="144"/>
      <c r="AI41" s="145"/>
      <c r="AJ41" s="145"/>
      <c r="AK41" s="145"/>
      <c r="AL41" s="146"/>
      <c r="AP41" s="106"/>
    </row>
    <row r="42" spans="2:47" s="105" customFormat="1" ht="8.1" customHeight="1" x14ac:dyDescent="0.15">
      <c r="B42" s="147"/>
      <c r="C42" s="102"/>
      <c r="D42" s="102"/>
      <c r="E42" s="102"/>
      <c r="F42" s="102"/>
      <c r="G42" s="102"/>
      <c r="H42" s="102"/>
      <c r="I42" s="102"/>
      <c r="J42" s="102"/>
      <c r="K42" s="102"/>
      <c r="L42" s="102"/>
      <c r="M42" s="102"/>
      <c r="N42" s="102"/>
      <c r="O42" s="102"/>
      <c r="P42" s="102"/>
      <c r="Q42" s="102"/>
      <c r="R42" s="102"/>
      <c r="S42" s="102"/>
      <c r="T42" s="102"/>
      <c r="U42" s="148"/>
      <c r="V42" s="148"/>
      <c r="W42" s="148"/>
      <c r="X42" s="148"/>
      <c r="Y42" s="148"/>
      <c r="Z42" s="148"/>
      <c r="AA42" s="148"/>
      <c r="AB42" s="148"/>
      <c r="AC42" s="148"/>
      <c r="AD42" s="148"/>
      <c r="AE42" s="148"/>
      <c r="AF42" s="148"/>
      <c r="AG42" s="148"/>
      <c r="AH42" s="149"/>
      <c r="AI42" s="136"/>
      <c r="AJ42" s="136"/>
      <c r="AK42" s="136"/>
      <c r="AL42" s="136"/>
      <c r="AM42" s="139"/>
      <c r="AP42" s="106"/>
    </row>
    <row r="43" spans="2:47" s="105" customFormat="1" ht="15" customHeight="1" x14ac:dyDescent="0.15">
      <c r="B43" s="107"/>
      <c r="C43" s="75" t="s">
        <v>49</v>
      </c>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1"/>
      <c r="AI43" s="151"/>
      <c r="AJ43" s="151"/>
      <c r="AK43" s="151"/>
      <c r="AL43" s="152"/>
      <c r="AP43" s="106"/>
    </row>
    <row r="44" spans="2:47" ht="45" customHeight="1" x14ac:dyDescent="0.15">
      <c r="B44" s="78"/>
      <c r="C44" s="153" t="s">
        <v>43</v>
      </c>
      <c r="D44" s="230" t="str">
        <f>IF(AP5=4,AU44,AT44)</f>
        <v>前年度又は前３月の期間における利用者（障害児を除く）の総数のうち、
障害支援区分５以上である者及び喀痰吸引等を必要とする者の占める割合が30％以上
※利用実人員及び利用回数から算出すること</v>
      </c>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80"/>
      <c r="AH44" s="154" t="str">
        <f>IF(AP5=4,IF(N45&gt;=0.5,"■","□"),IF(N45&gt;=0.3,"■","□"))</f>
        <v>□</v>
      </c>
      <c r="AI44" s="155" t="s">
        <v>5</v>
      </c>
      <c r="AJ44" s="155" t="s">
        <v>6</v>
      </c>
      <c r="AK44" s="81" t="str">
        <f>IF(AH44="■","□","■")</f>
        <v>■</v>
      </c>
      <c r="AL44" s="156" t="s">
        <v>7</v>
      </c>
      <c r="AP44" s="106" t="str">
        <f>IF(COUNTIF(AH44:AH47,"■")=2,"OK","NG")</f>
        <v>NG</v>
      </c>
      <c r="AT44" s="157" t="s">
        <v>50</v>
      </c>
      <c r="AU44" s="157" t="s">
        <v>51</v>
      </c>
    </row>
    <row r="45" spans="2:47" ht="20.100000000000001" customHeight="1" x14ac:dyDescent="0.15">
      <c r="B45" s="78"/>
      <c r="C45" s="80"/>
      <c r="D45" s="158" t="s">
        <v>53</v>
      </c>
      <c r="E45" s="221" t="s">
        <v>52</v>
      </c>
      <c r="F45" s="221"/>
      <c r="G45" s="221"/>
      <c r="H45" s="221"/>
      <c r="I45" s="221"/>
      <c r="J45" s="221"/>
      <c r="K45" s="221"/>
      <c r="L45" s="221"/>
      <c r="M45" s="221"/>
      <c r="N45" s="222">
        <v>0</v>
      </c>
      <c r="O45" s="222"/>
      <c r="P45" s="222"/>
      <c r="Q45" s="222"/>
      <c r="R45" s="80"/>
      <c r="S45" s="158" t="s">
        <v>54</v>
      </c>
      <c r="T45" s="223" t="s">
        <v>55</v>
      </c>
      <c r="U45" s="224"/>
      <c r="V45" s="224"/>
      <c r="W45" s="224"/>
      <c r="X45" s="224"/>
      <c r="Y45" s="224"/>
      <c r="Z45" s="224"/>
      <c r="AA45" s="224"/>
      <c r="AB45" s="225"/>
      <c r="AC45" s="222">
        <v>0</v>
      </c>
      <c r="AD45" s="222"/>
      <c r="AE45" s="222"/>
      <c r="AF45" s="222"/>
      <c r="AG45" s="80"/>
      <c r="AH45" s="87"/>
      <c r="AI45" s="88"/>
      <c r="AJ45" s="88"/>
      <c r="AK45" s="88"/>
      <c r="AL45" s="89"/>
    </row>
    <row r="46" spans="2:47" ht="20.100000000000001" customHeight="1" x14ac:dyDescent="0.15">
      <c r="B46" s="78"/>
      <c r="C46" s="159" t="str">
        <f>IF(AK44="■","",AT46)</f>
        <v/>
      </c>
      <c r="D46" s="212" t="str">
        <f>IF(AK44="■","",AU46)</f>
        <v/>
      </c>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160"/>
      <c r="AH46" s="173" t="s">
        <v>2</v>
      </c>
      <c r="AI46" s="161" t="s">
        <v>5</v>
      </c>
      <c r="AJ46" s="161" t="s">
        <v>6</v>
      </c>
      <c r="AK46" s="161" t="str">
        <f>IF(AH46="■","□","■")</f>
        <v>■</v>
      </c>
      <c r="AL46" s="162" t="s">
        <v>7</v>
      </c>
      <c r="AT46" s="133" t="s">
        <v>45</v>
      </c>
      <c r="AU46" s="134" t="s">
        <v>65</v>
      </c>
    </row>
    <row r="47" spans="2:47" ht="5.0999999999999996" customHeight="1" x14ac:dyDescent="0.15">
      <c r="B47" s="96"/>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8"/>
      <c r="AI47" s="99"/>
      <c r="AJ47" s="99"/>
      <c r="AK47" s="99"/>
      <c r="AL47" s="100"/>
    </row>
  </sheetData>
  <sheetProtection password="C6C5" sheet="1" objects="1" scenarios="1" selectLockedCells="1"/>
  <mergeCells count="70">
    <mergeCell ref="R34:U34"/>
    <mergeCell ref="Z8:AB8"/>
    <mergeCell ref="D28:AF28"/>
    <mergeCell ref="D37:AF37"/>
    <mergeCell ref="D40:AF40"/>
    <mergeCell ref="D35:Y35"/>
    <mergeCell ref="D38:AF38"/>
    <mergeCell ref="R30:U30"/>
    <mergeCell ref="R31:U31"/>
    <mergeCell ref="R32:U32"/>
    <mergeCell ref="D31:Q31"/>
    <mergeCell ref="D32:Q32"/>
    <mergeCell ref="D34:Q34"/>
    <mergeCell ref="V34:Z34"/>
    <mergeCell ref="R29:U29"/>
    <mergeCell ref="D29:Q29"/>
    <mergeCell ref="B2:AL2"/>
    <mergeCell ref="AJ4:AL4"/>
    <mergeCell ref="B4:F4"/>
    <mergeCell ref="AE3:AL3"/>
    <mergeCell ref="B5:F7"/>
    <mergeCell ref="AF4:AH4"/>
    <mergeCell ref="X5:AD5"/>
    <mergeCell ref="P5:V5"/>
    <mergeCell ref="H5:N5"/>
    <mergeCell ref="W6:AD7"/>
    <mergeCell ref="O6:V7"/>
    <mergeCell ref="G6:N7"/>
    <mergeCell ref="D46:AF46"/>
    <mergeCell ref="AE6:AL7"/>
    <mergeCell ref="AF5:AL5"/>
    <mergeCell ref="V29:Z29"/>
    <mergeCell ref="V30:Z30"/>
    <mergeCell ref="V31:Z31"/>
    <mergeCell ref="V32:Z32"/>
    <mergeCell ref="E45:M45"/>
    <mergeCell ref="N45:Q45"/>
    <mergeCell ref="AC45:AF45"/>
    <mergeCell ref="T45:AB45"/>
    <mergeCell ref="D13:AF13"/>
    <mergeCell ref="D30:Q30"/>
    <mergeCell ref="B8:F8"/>
    <mergeCell ref="D44:AF44"/>
    <mergeCell ref="AJ8:AL8"/>
    <mergeCell ref="AC8:AI8"/>
    <mergeCell ref="AB4:AD4"/>
    <mergeCell ref="W4:Z4"/>
    <mergeCell ref="G4:V4"/>
    <mergeCell ref="O8:R8"/>
    <mergeCell ref="D11:AF11"/>
    <mergeCell ref="AA31:AE31"/>
    <mergeCell ref="AA32:AE32"/>
    <mergeCell ref="AA34:AE34"/>
    <mergeCell ref="G8:K8"/>
    <mergeCell ref="AF31:AG31"/>
    <mergeCell ref="AF32:AG32"/>
    <mergeCell ref="AF34:AG34"/>
    <mergeCell ref="D21:AF21"/>
    <mergeCell ref="D19:AF19"/>
    <mergeCell ref="D17:AF17"/>
    <mergeCell ref="D15:AF15"/>
    <mergeCell ref="S8:U8"/>
    <mergeCell ref="L8:N8"/>
    <mergeCell ref="D23:AF23"/>
    <mergeCell ref="V8:Y8"/>
    <mergeCell ref="D33:Q33"/>
    <mergeCell ref="R33:U33"/>
    <mergeCell ref="V33:Z33"/>
    <mergeCell ref="AA33:AE33"/>
    <mergeCell ref="AF33:AG33"/>
  </mergeCells>
  <phoneticPr fontId="4"/>
  <conditionalFormatting sqref="AH35:AL35">
    <cfRule type="expression" dxfId="21" priority="15">
      <formula>COUNTIF($AK$31:$AK$34,"■")=4</formula>
    </cfRule>
  </conditionalFormatting>
  <conditionalFormatting sqref="AH38:AL38">
    <cfRule type="expression" dxfId="20" priority="7">
      <formula>$AH$37="□"</formula>
    </cfRule>
  </conditionalFormatting>
  <conditionalFormatting sqref="AH38">
    <cfRule type="expression" dxfId="19" priority="6">
      <formula>$AH$37="■"</formula>
    </cfRule>
  </conditionalFormatting>
  <conditionalFormatting sqref="AH35">
    <cfRule type="expression" dxfId="18" priority="5">
      <formula>COUNTIF($AH$31:$AH$34,"■")&gt;0</formula>
    </cfRule>
  </conditionalFormatting>
  <conditionalFormatting sqref="AH46:AL46">
    <cfRule type="expression" dxfId="17" priority="4">
      <formula>$AH$44="□"</formula>
    </cfRule>
  </conditionalFormatting>
  <conditionalFormatting sqref="AH46">
    <cfRule type="expression" dxfId="16" priority="3">
      <formula>$AH$44="■"</formula>
    </cfRule>
  </conditionalFormatting>
  <conditionalFormatting sqref="S8 Z8 AJ8">
    <cfRule type="cellIs" dxfId="15" priority="2" operator="equal">
      <formula>"NG"</formula>
    </cfRule>
  </conditionalFormatting>
  <conditionalFormatting sqref="L8">
    <cfRule type="cellIs" dxfId="14" priority="1" operator="equal">
      <formula>"NG"</formula>
    </cfRule>
  </conditionalFormatting>
  <dataValidations count="2">
    <dataValidation type="list" allowBlank="1" showInputMessage="1" showErrorMessage="1" sqref="O5 F9 AA4 AI4 L9 AE4:AE5 I9 G5 W5">
      <formula1>"□,■"</formula1>
    </dataValidation>
    <dataValidation type="list" showInputMessage="1" showErrorMessage="1" sqref="AH11 AH13 AH15 AH17 AH19 AK46 AH40 AH35 AH29:AH30 AK35 AH37:AH38 AK38 AH46 AH21">
      <formula1>"□,■"</formula1>
    </dataValidation>
  </dataValidations>
  <printOptions horizontalCentered="1"/>
  <pageMargins left="0.59055118110236227" right="0.39370078740157483" top="0.39370078740157483" bottom="0.39370078740157483" header="0.31496062992125984" footer="0.31496062992125984"/>
  <pageSetup paperSize="9" scale="95" fitToHeight="0" orientation="portrait" errors="blank" r:id="rId1"/>
  <ignoredErrors>
    <ignoredError sqref="C30:C33" numberStoredAsText="1"/>
    <ignoredError sqref="AH3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9"/>
  <sheetViews>
    <sheetView view="pageBreakPreview" zoomScale="85" zoomScaleNormal="100" zoomScaleSheetLayoutView="85" workbookViewId="0">
      <selection activeCell="D4" sqref="D4"/>
    </sheetView>
  </sheetViews>
  <sheetFormatPr defaultRowHeight="24.95" customHeight="1" x14ac:dyDescent="0.15"/>
  <cols>
    <col min="1" max="1" width="0.875" style="27" customWidth="1"/>
    <col min="2" max="4" width="8.625" style="27" customWidth="1"/>
    <col min="5" max="15" width="7.125" style="27" customWidth="1"/>
    <col min="16" max="17" width="9.125" style="27" customWidth="1"/>
    <col min="18" max="18" width="7.5" style="27" bestFit="1" customWidth="1"/>
    <col min="19" max="19" width="0.875" style="27" customWidth="1"/>
    <col min="20" max="20" width="3.625" style="27" customWidth="1"/>
    <col min="21" max="22" width="3.625" style="27" hidden="1" customWidth="1"/>
    <col min="23" max="24" width="8.5" style="27" hidden="1" customWidth="1"/>
    <col min="25" max="25" width="5.625" style="27" customWidth="1"/>
    <col min="26" max="29" width="5.625" style="28" customWidth="1"/>
    <col min="30" max="30" width="2.625" style="27" customWidth="1"/>
    <col min="31" max="34" width="5.625" style="27" customWidth="1"/>
    <col min="35" max="35" width="2.625" style="27" customWidth="1"/>
    <col min="36" max="61" width="5.625" style="27" customWidth="1"/>
    <col min="62" max="16384" width="9" style="27"/>
  </cols>
  <sheetData>
    <row r="1" spans="1:29" ht="15" customHeight="1" x14ac:dyDescent="0.15">
      <c r="B1" s="259" t="s">
        <v>137</v>
      </c>
      <c r="C1" s="259"/>
    </row>
    <row r="2" spans="1:29" s="176" customFormat="1" ht="24.95" customHeight="1" x14ac:dyDescent="0.15">
      <c r="A2" s="263" t="s">
        <v>139</v>
      </c>
      <c r="B2" s="263"/>
      <c r="C2" s="263"/>
      <c r="D2" s="263"/>
      <c r="E2" s="263"/>
      <c r="F2" s="263"/>
      <c r="G2" s="263"/>
      <c r="H2" s="263"/>
      <c r="I2" s="263"/>
      <c r="J2" s="263"/>
      <c r="K2" s="263"/>
      <c r="L2" s="263"/>
      <c r="M2" s="263"/>
      <c r="N2" s="263"/>
      <c r="O2" s="263"/>
      <c r="P2" s="263"/>
      <c r="Q2" s="263"/>
      <c r="R2" s="263"/>
      <c r="S2" s="263"/>
      <c r="T2" s="124"/>
      <c r="U2" s="124"/>
      <c r="Z2" s="177"/>
      <c r="AA2" s="177"/>
      <c r="AB2" s="177"/>
      <c r="AC2" s="177"/>
    </row>
    <row r="3" spans="1:29" ht="23.1" customHeight="1" x14ac:dyDescent="0.15">
      <c r="B3" s="260" t="s">
        <v>0</v>
      </c>
      <c r="C3" s="260"/>
      <c r="D3" s="275">
        <f>'（別紙3-3-1） 特定事業所加算【同行】'!G4</f>
        <v>0</v>
      </c>
      <c r="E3" s="276"/>
      <c r="F3" s="276"/>
      <c r="G3" s="276"/>
      <c r="H3" s="276"/>
      <c r="I3" s="276"/>
      <c r="J3" s="276"/>
      <c r="K3" s="277"/>
      <c r="L3" s="264" t="s">
        <v>27</v>
      </c>
      <c r="M3" s="265"/>
      <c r="N3" s="272" t="str">
        <f>IF(U4="NG","実績期間を選択",IF(U3="OK",IF(COUNTIF(Q30:Q42,"OK")&gt;0,"OK","NG"),"入力内容に不備あり"))</f>
        <v>実績期間を選択</v>
      </c>
      <c r="O3" s="273"/>
      <c r="P3" s="273"/>
      <c r="Q3" s="274"/>
      <c r="U3" s="27" t="str">
        <f>IF(OR(COUNTIF(U12:U17,"OK")=4,COUNTIF(U38:U40,"OK")=3),"OK","NG")</f>
        <v>OK</v>
      </c>
      <c r="V3" s="30"/>
      <c r="W3" s="30"/>
    </row>
    <row r="4" spans="1:29" ht="23.1" customHeight="1" x14ac:dyDescent="0.15">
      <c r="A4" s="31"/>
      <c r="B4" s="266" t="s">
        <v>70</v>
      </c>
      <c r="C4" s="267"/>
      <c r="D4" s="64" t="s">
        <v>2</v>
      </c>
      <c r="E4" s="270" t="s">
        <v>11</v>
      </c>
      <c r="F4" s="271"/>
      <c r="G4" s="64" t="s">
        <v>2</v>
      </c>
      <c r="H4" s="268" t="s">
        <v>72</v>
      </c>
      <c r="I4" s="269"/>
      <c r="L4" s="266" t="s">
        <v>101</v>
      </c>
      <c r="M4" s="267"/>
      <c r="N4" s="66">
        <v>4</v>
      </c>
      <c r="O4" s="32" t="s">
        <v>102</v>
      </c>
      <c r="P4" s="33"/>
      <c r="Q4" s="34"/>
      <c r="S4" s="31"/>
      <c r="U4" s="27" t="str">
        <f>IF(COUNTIF(D4:I4,"■")=1,"OK","NG")</f>
        <v>NG</v>
      </c>
      <c r="V4" s="27">
        <f>N4-2</f>
        <v>2</v>
      </c>
      <c r="W4" s="30"/>
    </row>
    <row r="5" spans="1:29" ht="9.9499999999999993" customHeight="1" x14ac:dyDescent="0.15">
      <c r="V5" s="30"/>
      <c r="W5" s="30"/>
    </row>
    <row r="6" spans="1:29" ht="18" customHeight="1" x14ac:dyDescent="0.15">
      <c r="A6" s="35"/>
      <c r="B6" s="262" t="s">
        <v>74</v>
      </c>
      <c r="C6" s="262"/>
      <c r="D6" s="35"/>
      <c r="E6" s="35"/>
      <c r="F6" s="35"/>
      <c r="G6" s="35"/>
      <c r="H6" s="35"/>
      <c r="I6" s="35"/>
      <c r="J6" s="35"/>
      <c r="K6" s="35"/>
      <c r="L6" s="35"/>
      <c r="M6" s="35"/>
      <c r="N6" s="35"/>
      <c r="O6" s="35"/>
      <c r="P6" s="35"/>
      <c r="Q6" s="35"/>
      <c r="R6" s="35"/>
      <c r="S6" s="35"/>
    </row>
    <row r="7" spans="1:29" ht="18" customHeight="1" x14ac:dyDescent="0.15">
      <c r="A7" s="36"/>
      <c r="B7" s="261" t="s">
        <v>140</v>
      </c>
      <c r="C7" s="261"/>
      <c r="D7" s="261"/>
      <c r="E7" s="261"/>
      <c r="F7" s="261"/>
      <c r="G7" s="261"/>
      <c r="H7" s="261"/>
      <c r="I7" s="261"/>
      <c r="J7" s="261"/>
      <c r="K7" s="261"/>
      <c r="L7" s="261"/>
      <c r="M7" s="261"/>
      <c r="N7" s="261"/>
      <c r="O7" s="261"/>
      <c r="P7" s="261"/>
      <c r="Q7" s="261"/>
      <c r="R7" s="261"/>
      <c r="S7" s="36"/>
    </row>
    <row r="8" spans="1:29" ht="18" customHeight="1" x14ac:dyDescent="0.15">
      <c r="B8" s="261" t="s">
        <v>107</v>
      </c>
      <c r="C8" s="261"/>
      <c r="D8" s="261"/>
      <c r="E8" s="261"/>
      <c r="F8" s="261"/>
      <c r="G8" s="261"/>
      <c r="H8" s="261"/>
      <c r="I8" s="261"/>
      <c r="J8" s="261"/>
      <c r="K8" s="261"/>
      <c r="L8" s="261"/>
      <c r="M8" s="261"/>
      <c r="N8" s="261"/>
      <c r="O8" s="261"/>
      <c r="P8" s="261"/>
      <c r="Q8" s="261"/>
      <c r="R8" s="261"/>
    </row>
    <row r="9" spans="1:29" ht="18" customHeight="1" x14ac:dyDescent="0.15">
      <c r="B9" s="261" t="s">
        <v>108</v>
      </c>
      <c r="C9" s="261"/>
      <c r="D9" s="261"/>
      <c r="E9" s="261"/>
      <c r="F9" s="261"/>
      <c r="G9" s="261"/>
      <c r="H9" s="261"/>
      <c r="I9" s="261"/>
      <c r="J9" s="261"/>
      <c r="K9" s="261"/>
      <c r="L9" s="261"/>
      <c r="M9" s="261"/>
      <c r="N9" s="261"/>
      <c r="O9" s="261"/>
      <c r="P9" s="261"/>
      <c r="Q9" s="261"/>
      <c r="R9" s="261"/>
    </row>
    <row r="10" spans="1:29" ht="15" customHeight="1" x14ac:dyDescent="0.15">
      <c r="A10" s="35"/>
      <c r="B10" s="35"/>
      <c r="C10" s="35"/>
      <c r="D10" s="35"/>
      <c r="E10" s="35"/>
      <c r="F10" s="35"/>
      <c r="G10" s="35"/>
      <c r="H10" s="35"/>
      <c r="I10" s="35"/>
      <c r="J10" s="35"/>
      <c r="K10" s="35"/>
      <c r="L10" s="35"/>
      <c r="M10" s="35"/>
      <c r="N10" s="35"/>
      <c r="O10" s="35"/>
      <c r="P10" s="282" t="s">
        <v>83</v>
      </c>
      <c r="Q10" s="283"/>
      <c r="S10" s="35"/>
      <c r="Z10" s="27"/>
      <c r="AA10" s="27"/>
      <c r="AB10" s="27"/>
      <c r="AC10" s="27"/>
    </row>
    <row r="11" spans="1:29" ht="35.1" customHeight="1" x14ac:dyDescent="0.15">
      <c r="B11" s="284" t="s">
        <v>100</v>
      </c>
      <c r="C11" s="285"/>
      <c r="D11" s="286"/>
      <c r="E11" s="37">
        <f>IF(F11=1,12,F11-1)</f>
        <v>4</v>
      </c>
      <c r="F11" s="37">
        <f>IF(G11=1,12,G11-1)</f>
        <v>5</v>
      </c>
      <c r="G11" s="37">
        <f>IF($G$4="■",IF($V$4=0,12,IF($V$4=-1,11,$V$4)),6)</f>
        <v>6</v>
      </c>
      <c r="H11" s="37">
        <f>IF($G$4="■","",7)</f>
        <v>7</v>
      </c>
      <c r="I11" s="37">
        <f>IF($G$4="■","",8)</f>
        <v>8</v>
      </c>
      <c r="J11" s="37">
        <f>IF($G$4="■","",9)</f>
        <v>9</v>
      </c>
      <c r="K11" s="37">
        <f>IF($G$4="■","",10)</f>
        <v>10</v>
      </c>
      <c r="L11" s="37">
        <f>IF($G$4="■","",11)</f>
        <v>11</v>
      </c>
      <c r="M11" s="37">
        <f>IF($G$4="■","",12)</f>
        <v>12</v>
      </c>
      <c r="N11" s="37">
        <f>IF($G$4="■","",1)</f>
        <v>1</v>
      </c>
      <c r="O11" s="37">
        <f>IF($G$4="■","",2)</f>
        <v>2</v>
      </c>
      <c r="P11" s="38" t="str">
        <f>IF($G$4="■",W12,W11)</f>
        <v>前年度
合計</v>
      </c>
      <c r="Q11" s="38" t="str">
        <f>IF($G$4="■",X12,X11)</f>
        <v>前年度
平均</v>
      </c>
      <c r="W11" s="38" t="s">
        <v>71</v>
      </c>
      <c r="X11" s="38" t="s">
        <v>68</v>
      </c>
      <c r="Z11" s="27"/>
      <c r="AA11" s="27"/>
      <c r="AB11" s="27"/>
      <c r="AC11" s="27"/>
    </row>
    <row r="12" spans="1:29" ht="39.950000000000003" customHeight="1" x14ac:dyDescent="0.15">
      <c r="B12" s="287" t="s">
        <v>66</v>
      </c>
      <c r="C12" s="288"/>
      <c r="D12" s="288"/>
      <c r="E12" s="186"/>
      <c r="F12" s="186"/>
      <c r="G12" s="186"/>
      <c r="H12" s="186"/>
      <c r="I12" s="186"/>
      <c r="J12" s="186"/>
      <c r="K12" s="186"/>
      <c r="L12" s="186"/>
      <c r="M12" s="186"/>
      <c r="N12" s="186"/>
      <c r="O12" s="186"/>
      <c r="P12" s="178">
        <f>IF($G$4="■",SUM(E12:G12),SUM(E12:O12))</f>
        <v>0</v>
      </c>
      <c r="Q12" s="179">
        <f t="shared" ref="Q12:Q17" si="0">IF($G$4="■",ROUNDDOWN(P12/3,1),ROUNDDOWN(P12/11,1))</f>
        <v>0</v>
      </c>
      <c r="R12" s="39" t="s">
        <v>109</v>
      </c>
      <c r="S12" s="40"/>
      <c r="U12" s="27" t="str">
        <f>IF(AND($G$4="■",COUNTA(E12:O12)&gt;3),"NG","OK")</f>
        <v>OK</v>
      </c>
      <c r="W12" s="38" t="s">
        <v>73</v>
      </c>
      <c r="X12" s="38" t="s">
        <v>69</v>
      </c>
      <c r="Z12" s="27"/>
      <c r="AA12" s="27"/>
      <c r="AB12" s="27"/>
      <c r="AC12" s="27"/>
    </row>
    <row r="13" spans="1:29" ht="48" customHeight="1" x14ac:dyDescent="0.15">
      <c r="B13" s="287" t="s">
        <v>67</v>
      </c>
      <c r="C13" s="288"/>
      <c r="D13" s="288"/>
      <c r="E13" s="186"/>
      <c r="F13" s="186"/>
      <c r="G13" s="186"/>
      <c r="H13" s="186"/>
      <c r="I13" s="186"/>
      <c r="J13" s="186"/>
      <c r="K13" s="186"/>
      <c r="L13" s="186"/>
      <c r="M13" s="186"/>
      <c r="N13" s="186"/>
      <c r="O13" s="186"/>
      <c r="P13" s="178">
        <f>IF($G$4="■",SUM(E13:G13),SUM(E13:O13))</f>
        <v>0</v>
      </c>
      <c r="Q13" s="179">
        <f t="shared" si="0"/>
        <v>0</v>
      </c>
      <c r="R13" s="39" t="s">
        <v>110</v>
      </c>
      <c r="S13" s="40"/>
      <c r="U13" s="27" t="str">
        <f>IF(AND($G$4="■",COUNTA(E13:O13)&gt;3),"NG","OK")</f>
        <v>OK</v>
      </c>
      <c r="Z13" s="27"/>
      <c r="AA13" s="27"/>
      <c r="AB13" s="27"/>
      <c r="AC13" s="27"/>
    </row>
    <row r="14" spans="1:29" ht="57.95" customHeight="1" x14ac:dyDescent="0.15">
      <c r="B14" s="287" t="s">
        <v>152</v>
      </c>
      <c r="C14" s="288"/>
      <c r="D14" s="288"/>
      <c r="E14" s="186"/>
      <c r="F14" s="186"/>
      <c r="G14" s="186"/>
      <c r="H14" s="186"/>
      <c r="I14" s="186"/>
      <c r="J14" s="186"/>
      <c r="K14" s="186"/>
      <c r="L14" s="186"/>
      <c r="M14" s="186"/>
      <c r="N14" s="186"/>
      <c r="O14" s="186"/>
      <c r="P14" s="178">
        <f>IF($G$4="■",SUM(E14:G14),SUM(E14:O14))</f>
        <v>0</v>
      </c>
      <c r="Q14" s="179">
        <f t="shared" si="0"/>
        <v>0</v>
      </c>
      <c r="R14" s="39" t="s">
        <v>111</v>
      </c>
      <c r="S14" s="40"/>
      <c r="U14" s="27" t="str">
        <f>IF(AND($G$4="■",COUNTA(E14:O14)&gt;3),"NG","OK")</f>
        <v>OK</v>
      </c>
      <c r="Z14" s="27"/>
      <c r="AA14" s="27"/>
      <c r="AB14" s="27"/>
      <c r="AC14" s="27"/>
    </row>
    <row r="15" spans="1:29" ht="39.950000000000003" customHeight="1" x14ac:dyDescent="0.15">
      <c r="B15" s="287" t="s">
        <v>150</v>
      </c>
      <c r="C15" s="288"/>
      <c r="D15" s="288"/>
      <c r="E15" s="186"/>
      <c r="F15" s="186"/>
      <c r="G15" s="186"/>
      <c r="H15" s="186"/>
      <c r="I15" s="186"/>
      <c r="J15" s="186"/>
      <c r="K15" s="186"/>
      <c r="L15" s="186"/>
      <c r="M15" s="186"/>
      <c r="N15" s="186"/>
      <c r="O15" s="186"/>
      <c r="P15" s="178">
        <f>IF($G$4="■",SUM(E15:G15),SUM(E15:O15))</f>
        <v>0</v>
      </c>
      <c r="Q15" s="179">
        <f t="shared" si="0"/>
        <v>0</v>
      </c>
      <c r="R15" s="39" t="s">
        <v>155</v>
      </c>
      <c r="S15" s="40"/>
      <c r="U15" s="27" t="str">
        <f>IF(AND($G$4="■",COUNTA(E15:O15)&gt;3),"NG","OK")</f>
        <v>OK</v>
      </c>
      <c r="Z15" s="27"/>
      <c r="AA15" s="27"/>
      <c r="AB15" s="27"/>
      <c r="AC15" s="27"/>
    </row>
    <row r="16" spans="1:29" ht="39.950000000000003" customHeight="1" x14ac:dyDescent="0.15">
      <c r="B16" s="299" t="s">
        <v>15</v>
      </c>
      <c r="C16" s="300"/>
      <c r="D16" s="301"/>
      <c r="E16" s="180">
        <f>SUM(E12:E15)</f>
        <v>0</v>
      </c>
      <c r="F16" s="180">
        <f t="shared" ref="F16:O16" si="1">SUM(F12:F15)</f>
        <v>0</v>
      </c>
      <c r="G16" s="180">
        <f t="shared" si="1"/>
        <v>0</v>
      </c>
      <c r="H16" s="180">
        <f>SUM(H12:H15)</f>
        <v>0</v>
      </c>
      <c r="I16" s="180">
        <f t="shared" si="1"/>
        <v>0</v>
      </c>
      <c r="J16" s="180">
        <f t="shared" si="1"/>
        <v>0</v>
      </c>
      <c r="K16" s="180">
        <f t="shared" si="1"/>
        <v>0</v>
      </c>
      <c r="L16" s="180">
        <f t="shared" si="1"/>
        <v>0</v>
      </c>
      <c r="M16" s="180">
        <f t="shared" si="1"/>
        <v>0</v>
      </c>
      <c r="N16" s="180">
        <f t="shared" si="1"/>
        <v>0</v>
      </c>
      <c r="O16" s="180">
        <f t="shared" si="1"/>
        <v>0</v>
      </c>
      <c r="P16" s="178">
        <f>SUM(P12:P15)</f>
        <v>0</v>
      </c>
      <c r="Q16" s="179">
        <f t="shared" si="0"/>
        <v>0</v>
      </c>
      <c r="R16" s="39" t="s">
        <v>156</v>
      </c>
      <c r="S16" s="40"/>
      <c r="Z16" s="27"/>
      <c r="AA16" s="27"/>
      <c r="AB16" s="27"/>
      <c r="AC16" s="27"/>
    </row>
    <row r="17" spans="1:29" ht="39.950000000000003" customHeight="1" x14ac:dyDescent="0.15">
      <c r="B17" s="302" t="s">
        <v>75</v>
      </c>
      <c r="C17" s="303"/>
      <c r="D17" s="304"/>
      <c r="E17" s="181"/>
      <c r="F17" s="182"/>
      <c r="G17" s="182"/>
      <c r="H17" s="182"/>
      <c r="I17" s="182"/>
      <c r="J17" s="182"/>
      <c r="K17" s="182"/>
      <c r="L17" s="182"/>
      <c r="M17" s="182"/>
      <c r="N17" s="182"/>
      <c r="O17" s="182"/>
      <c r="P17" s="183">
        <f>SUM(E17:O17)</f>
        <v>0</v>
      </c>
      <c r="Q17" s="179">
        <f t="shared" si="0"/>
        <v>0</v>
      </c>
      <c r="R17" s="39" t="s">
        <v>112</v>
      </c>
      <c r="S17" s="40"/>
      <c r="U17" s="41" t="str">
        <f>IF(OR(AND($G$4="■",COUNTA(E17:O17)=3),AND($D$4="■",COUNTA(E17:O17)=11)),"OK","NG")</f>
        <v>NG</v>
      </c>
      <c r="Z17" s="27"/>
      <c r="AA17" s="27"/>
      <c r="AB17" s="27"/>
      <c r="AC17" s="27"/>
    </row>
    <row r="18" spans="1:29" ht="15" customHeight="1" x14ac:dyDescent="0.15">
      <c r="B18" s="42"/>
      <c r="C18" s="42"/>
      <c r="D18" s="43"/>
      <c r="E18" s="43"/>
      <c r="F18" s="44"/>
      <c r="G18" s="45"/>
      <c r="H18" s="45"/>
      <c r="I18" s="45"/>
      <c r="J18" s="45"/>
      <c r="K18" s="45"/>
      <c r="L18" s="45"/>
      <c r="M18" s="45"/>
      <c r="N18" s="45"/>
      <c r="O18" s="45"/>
      <c r="Z18" s="27"/>
      <c r="AA18" s="27"/>
      <c r="AB18" s="27"/>
      <c r="AC18" s="27"/>
    </row>
    <row r="19" spans="1:29" ht="18" customHeight="1" x14ac:dyDescent="0.15">
      <c r="B19" s="46" t="s">
        <v>79</v>
      </c>
      <c r="C19" s="46"/>
      <c r="D19" s="47"/>
      <c r="E19" s="47"/>
      <c r="F19" s="44"/>
      <c r="J19" s="45"/>
      <c r="K19" s="48"/>
      <c r="L19" s="48"/>
      <c r="O19" s="45"/>
      <c r="Z19" s="27"/>
      <c r="AA19" s="27"/>
      <c r="AB19" s="27"/>
      <c r="AC19" s="27"/>
    </row>
    <row r="20" spans="1:29" ht="15" customHeight="1" thickBot="1" x14ac:dyDescent="0.2">
      <c r="A20" s="45"/>
      <c r="B20" s="44"/>
      <c r="C20" s="44"/>
      <c r="D20" s="44"/>
      <c r="E20" s="44"/>
      <c r="F20" s="44"/>
      <c r="H20" s="278" t="str">
        <f>IF(G4="■","【前３月実績】","【前年度実績】")</f>
        <v>【前年度実績】</v>
      </c>
      <c r="I20" s="278"/>
      <c r="J20" s="45"/>
      <c r="K20" s="48"/>
      <c r="L20" s="48"/>
      <c r="O20" s="45"/>
      <c r="R20" s="45"/>
      <c r="S20" s="45"/>
      <c r="Z20" s="27"/>
      <c r="AA20" s="27"/>
      <c r="AB20" s="27"/>
      <c r="AC20" s="27"/>
    </row>
    <row r="21" spans="1:29" ht="50.1" customHeight="1" thickBot="1" x14ac:dyDescent="0.2">
      <c r="A21" s="45"/>
      <c r="B21" s="49" t="s">
        <v>76</v>
      </c>
      <c r="C21" s="257" t="s">
        <v>159</v>
      </c>
      <c r="D21" s="257"/>
      <c r="E21" s="257"/>
      <c r="F21" s="257"/>
      <c r="H21" s="297" t="str">
        <f>IFERROR(ROUNDDOWN(Q16/Q$17,2),"")</f>
        <v/>
      </c>
      <c r="I21" s="298"/>
      <c r="J21" s="50" t="s">
        <v>81</v>
      </c>
      <c r="K21" s="258" t="s">
        <v>147</v>
      </c>
      <c r="L21" s="258"/>
      <c r="M21" s="258"/>
      <c r="N21" s="258"/>
      <c r="O21" s="258"/>
      <c r="P21" s="258"/>
      <c r="Q21" s="258"/>
      <c r="R21" s="44"/>
      <c r="S21" s="45"/>
    </row>
    <row r="22" spans="1:29" ht="5.0999999999999996" customHeight="1" thickBot="1" x14ac:dyDescent="0.2">
      <c r="A22" s="45"/>
      <c r="B22" s="51"/>
      <c r="C22" s="51"/>
      <c r="D22" s="51"/>
      <c r="E22" s="51"/>
      <c r="F22" s="51"/>
      <c r="H22" s="52"/>
      <c r="I22" s="52"/>
      <c r="J22" s="42"/>
      <c r="K22" s="45"/>
      <c r="L22" s="45"/>
      <c r="P22" s="45"/>
      <c r="Q22" s="45"/>
      <c r="R22" s="45"/>
      <c r="S22" s="45"/>
    </row>
    <row r="23" spans="1:29" ht="50.1" customHeight="1" thickBot="1" x14ac:dyDescent="0.2">
      <c r="A23" s="45"/>
      <c r="B23" s="49" t="s">
        <v>77</v>
      </c>
      <c r="C23" s="257" t="s">
        <v>103</v>
      </c>
      <c r="D23" s="257"/>
      <c r="E23" s="257"/>
      <c r="F23" s="257"/>
      <c r="H23" s="297" t="str">
        <f>IFERROR(ROUNDDOWN(Q12/Q$17,2),"")</f>
        <v/>
      </c>
      <c r="I23" s="298"/>
      <c r="J23" s="50" t="s">
        <v>81</v>
      </c>
      <c r="K23" s="258" t="s">
        <v>148</v>
      </c>
      <c r="L23" s="258"/>
      <c r="M23" s="258"/>
      <c r="N23" s="258"/>
      <c r="O23" s="258"/>
      <c r="P23" s="258"/>
      <c r="Q23" s="258"/>
      <c r="R23" s="45"/>
      <c r="S23" s="45"/>
    </row>
    <row r="24" spans="1:29" ht="5.0999999999999996" customHeight="1" thickBot="1" x14ac:dyDescent="0.2">
      <c r="A24" s="45"/>
      <c r="B24" s="51"/>
      <c r="C24" s="51"/>
      <c r="H24" s="52"/>
      <c r="I24" s="52"/>
      <c r="J24" s="42"/>
      <c r="K24" s="45"/>
      <c r="L24" s="45"/>
      <c r="P24" s="45"/>
      <c r="Q24" s="45"/>
      <c r="R24" s="45"/>
      <c r="S24" s="45"/>
    </row>
    <row r="25" spans="1:29" ht="60" customHeight="1" thickBot="1" x14ac:dyDescent="0.2">
      <c r="A25" s="45"/>
      <c r="B25" s="49" t="s">
        <v>78</v>
      </c>
      <c r="C25" s="257" t="s">
        <v>160</v>
      </c>
      <c r="D25" s="257"/>
      <c r="E25" s="257"/>
      <c r="F25" s="257"/>
      <c r="H25" s="297" t="str">
        <f>IFERROR(ROUNDDOWN(SUM(Q12:Q13)/Q$17,2),"")</f>
        <v/>
      </c>
      <c r="I25" s="298"/>
      <c r="J25" s="50" t="s">
        <v>81</v>
      </c>
      <c r="K25" s="258" t="s">
        <v>149</v>
      </c>
      <c r="L25" s="258"/>
      <c r="M25" s="258"/>
      <c r="N25" s="258"/>
      <c r="O25" s="258"/>
      <c r="P25" s="258"/>
      <c r="Q25" s="258"/>
      <c r="R25" s="45"/>
      <c r="S25" s="45"/>
    </row>
    <row r="26" spans="1:29" ht="5.0999999999999996" customHeight="1" thickBot="1" x14ac:dyDescent="0.2">
      <c r="A26" s="45"/>
      <c r="B26" s="51"/>
      <c r="C26" s="51"/>
      <c r="H26" s="52"/>
      <c r="I26" s="52"/>
      <c r="J26" s="174"/>
      <c r="K26" s="45"/>
      <c r="L26" s="45"/>
      <c r="P26" s="45"/>
      <c r="Q26" s="45"/>
      <c r="R26" s="45"/>
      <c r="S26" s="45"/>
    </row>
    <row r="27" spans="1:29" ht="60" customHeight="1" thickBot="1" x14ac:dyDescent="0.2">
      <c r="A27" s="45"/>
      <c r="B27" s="49" t="s">
        <v>153</v>
      </c>
      <c r="C27" s="257" t="s">
        <v>161</v>
      </c>
      <c r="D27" s="257"/>
      <c r="E27" s="257"/>
      <c r="F27" s="257"/>
      <c r="H27" s="297" t="str">
        <f>IFERROR(ROUNDDOWN(Q14/Q$17,2),"")</f>
        <v/>
      </c>
      <c r="I27" s="298"/>
      <c r="J27" s="50" t="s">
        <v>81</v>
      </c>
      <c r="K27" s="258" t="s">
        <v>154</v>
      </c>
      <c r="L27" s="258"/>
      <c r="M27" s="258"/>
      <c r="N27" s="258"/>
      <c r="O27" s="258"/>
      <c r="P27" s="258"/>
      <c r="Q27" s="258"/>
      <c r="R27" s="45"/>
      <c r="S27" s="45"/>
    </row>
    <row r="28" spans="1:29" ht="15" customHeight="1" x14ac:dyDescent="0.15">
      <c r="A28" s="45"/>
      <c r="B28" s="53"/>
      <c r="C28" s="53"/>
      <c r="D28" s="53"/>
      <c r="E28" s="53"/>
      <c r="F28" s="53"/>
      <c r="J28" s="45"/>
      <c r="K28" s="48"/>
      <c r="L28" s="48"/>
      <c r="M28" s="45"/>
      <c r="N28" s="45"/>
      <c r="O28" s="45"/>
      <c r="P28" s="45"/>
      <c r="Q28" s="45"/>
      <c r="R28" s="45"/>
      <c r="S28" s="45"/>
    </row>
    <row r="29" spans="1:29" ht="18" customHeight="1" thickBot="1" x14ac:dyDescent="0.2">
      <c r="A29" s="45"/>
      <c r="B29" s="46" t="s">
        <v>82</v>
      </c>
      <c r="C29" s="45"/>
      <c r="D29" s="45"/>
      <c r="E29" s="45"/>
      <c r="F29" s="45"/>
      <c r="M29" s="45"/>
      <c r="N29" s="45"/>
      <c r="O29" s="45"/>
      <c r="P29" s="45"/>
      <c r="Q29" s="45"/>
      <c r="R29" s="45"/>
      <c r="S29" s="45"/>
    </row>
    <row r="30" spans="1:29" ht="60" customHeight="1" thickBot="1" x14ac:dyDescent="0.2">
      <c r="A30" s="45"/>
      <c r="B30" s="257" t="s">
        <v>84</v>
      </c>
      <c r="C30" s="257"/>
      <c r="D30" s="257"/>
      <c r="E30" s="257"/>
      <c r="F30" s="257"/>
      <c r="H30" s="279" t="str">
        <f>IFERROR(ROUNDDOWN(H23/H21*100,2),"")</f>
        <v/>
      </c>
      <c r="I30" s="280"/>
      <c r="J30" s="54" t="s">
        <v>80</v>
      </c>
      <c r="K30" s="55" t="str">
        <f>IF(H30&gt;=L30,"≧","≦")</f>
        <v>≧</v>
      </c>
      <c r="L30" s="56">
        <v>30</v>
      </c>
      <c r="M30" s="57"/>
      <c r="N30" s="45"/>
      <c r="O30" s="45"/>
      <c r="P30" s="58" t="s">
        <v>88</v>
      </c>
      <c r="Q30" s="59" t="str">
        <f>IF(H30="","",IF(K30="≧","OK","NG"))</f>
        <v/>
      </c>
      <c r="R30" s="45"/>
      <c r="S30" s="45"/>
    </row>
    <row r="31" spans="1:29" ht="5.0999999999999996" customHeight="1" thickBot="1" x14ac:dyDescent="0.2">
      <c r="A31" s="45"/>
      <c r="B31" s="51"/>
      <c r="C31" s="51"/>
      <c r="D31" s="51"/>
      <c r="E31" s="51"/>
      <c r="F31" s="51"/>
      <c r="G31" s="52"/>
      <c r="H31" s="52"/>
      <c r="I31" s="57"/>
      <c r="J31" s="45"/>
      <c r="K31" s="48"/>
      <c r="L31" s="48"/>
      <c r="M31" s="45"/>
      <c r="N31" s="45"/>
      <c r="O31" s="45"/>
      <c r="P31" s="45"/>
      <c r="Q31" s="45"/>
      <c r="R31" s="45"/>
      <c r="S31" s="45"/>
    </row>
    <row r="32" spans="1:29" ht="60" customHeight="1" thickBot="1" x14ac:dyDescent="0.2">
      <c r="A32" s="45"/>
      <c r="B32" s="257" t="s">
        <v>85</v>
      </c>
      <c r="C32" s="281"/>
      <c r="D32" s="281"/>
      <c r="E32" s="281"/>
      <c r="F32" s="281"/>
      <c r="H32" s="279" t="str">
        <f>IFERROR(ROUNDDOWN(H25/H21*100,2),"")</f>
        <v/>
      </c>
      <c r="I32" s="280"/>
      <c r="J32" s="54" t="s">
        <v>80</v>
      </c>
      <c r="K32" s="55" t="str">
        <f>IF(H32&gt;=L32,"≧","≦")</f>
        <v>≧</v>
      </c>
      <c r="L32" s="56">
        <v>50</v>
      </c>
      <c r="M32" s="57"/>
      <c r="N32" s="45"/>
      <c r="O32" s="45"/>
      <c r="P32" s="58" t="s">
        <v>88</v>
      </c>
      <c r="Q32" s="59" t="str">
        <f>IF(H32="","",IF(K32="≧","OK","NG"))</f>
        <v/>
      </c>
      <c r="R32" s="45"/>
      <c r="S32" s="45"/>
    </row>
    <row r="33" spans="1:29" ht="5.0999999999999996" customHeight="1" thickBot="1" x14ac:dyDescent="0.2">
      <c r="A33" s="45"/>
      <c r="B33" s="51"/>
      <c r="C33" s="51"/>
      <c r="D33" s="51"/>
      <c r="E33" s="51"/>
      <c r="F33" s="51"/>
      <c r="G33" s="52"/>
      <c r="H33" s="52"/>
      <c r="I33" s="57"/>
      <c r="J33" s="45"/>
      <c r="K33" s="48"/>
      <c r="L33" s="48"/>
      <c r="M33" s="45"/>
      <c r="N33" s="45"/>
      <c r="O33" s="45"/>
      <c r="P33" s="45"/>
      <c r="Q33" s="45"/>
      <c r="R33" s="45"/>
      <c r="S33" s="45"/>
    </row>
    <row r="34" spans="1:29" ht="60" customHeight="1" thickBot="1" x14ac:dyDescent="0.2">
      <c r="A34" s="45"/>
      <c r="B34" s="257" t="s">
        <v>162</v>
      </c>
      <c r="C34" s="281"/>
      <c r="D34" s="281"/>
      <c r="E34" s="281"/>
      <c r="F34" s="281"/>
      <c r="H34" s="279" t="str">
        <f>IFERROR(ROUNDDOWN(H27/H21*100,2),"")</f>
        <v/>
      </c>
      <c r="I34" s="280"/>
      <c r="J34" s="54" t="s">
        <v>80</v>
      </c>
      <c r="K34" s="55" t="str">
        <f>IF(H34&gt;=L34,"≧","≦")</f>
        <v>≧</v>
      </c>
      <c r="L34" s="56">
        <v>30</v>
      </c>
      <c r="M34" s="57"/>
      <c r="N34" s="45"/>
      <c r="O34" s="45"/>
      <c r="P34" s="58" t="s">
        <v>88</v>
      </c>
      <c r="Q34" s="59" t="str">
        <f>IF(H34="","",IF(K34="≧","OK","NG"))</f>
        <v/>
      </c>
      <c r="R34" s="45"/>
      <c r="S34" s="45"/>
    </row>
    <row r="35" spans="1:29" ht="15" customHeight="1" x14ac:dyDescent="0.15">
      <c r="A35" s="45"/>
      <c r="B35" s="53"/>
      <c r="C35" s="53"/>
      <c r="D35" s="53"/>
      <c r="E35" s="53"/>
      <c r="F35" s="53"/>
      <c r="J35" s="45"/>
      <c r="K35" s="48"/>
      <c r="L35" s="48"/>
      <c r="M35" s="45"/>
      <c r="N35" s="45"/>
      <c r="O35" s="45"/>
      <c r="P35" s="45"/>
      <c r="Q35" s="45"/>
      <c r="R35" s="45"/>
      <c r="S35" s="45"/>
    </row>
    <row r="36" spans="1:29" ht="24.95" customHeight="1" x14ac:dyDescent="0.15">
      <c r="A36" s="45"/>
      <c r="B36" s="289" t="s">
        <v>142</v>
      </c>
      <c r="C36" s="289"/>
      <c r="D36" s="289"/>
      <c r="E36" s="289"/>
      <c r="F36" s="289"/>
      <c r="G36" s="289"/>
      <c r="H36" s="289"/>
      <c r="I36" s="289"/>
      <c r="J36" s="289"/>
      <c r="K36" s="289"/>
      <c r="L36" s="289"/>
      <c r="M36" s="289"/>
      <c r="N36" s="289"/>
      <c r="O36" s="289"/>
      <c r="P36" s="289"/>
      <c r="Q36" s="289"/>
      <c r="R36" s="45"/>
      <c r="S36" s="45"/>
    </row>
    <row r="37" spans="1:29" ht="20.100000000000001" customHeight="1" x14ac:dyDescent="0.15">
      <c r="B37" s="22" t="s">
        <v>86</v>
      </c>
      <c r="K37" s="48"/>
      <c r="L37" s="48"/>
    </row>
    <row r="38" spans="1:29" ht="35.1" customHeight="1" x14ac:dyDescent="0.15">
      <c r="B38" s="292" t="s">
        <v>141</v>
      </c>
      <c r="C38" s="293"/>
      <c r="D38" s="294"/>
      <c r="E38" s="37">
        <f>IF(F38=1,12,F38-1)</f>
        <v>4</v>
      </c>
      <c r="F38" s="37">
        <f>IF(G38=1,12,G38-1)</f>
        <v>5</v>
      </c>
      <c r="G38" s="37">
        <f>IF($G$4="■",IF($V$4=0,12,IF($V$4=-1,11,$V$4)),6)</f>
        <v>6</v>
      </c>
      <c r="H38" s="37">
        <f>IF($G$4="■","",7)</f>
        <v>7</v>
      </c>
      <c r="I38" s="37">
        <f>IF($G$4="■","",8)</f>
        <v>8</v>
      </c>
      <c r="J38" s="37">
        <f>IF($G$4="■","",9)</f>
        <v>9</v>
      </c>
      <c r="K38" s="37">
        <f>IF($G$4="■","",10)</f>
        <v>10</v>
      </c>
      <c r="L38" s="37">
        <f>IF($G$4="■","",11)</f>
        <v>11</v>
      </c>
      <c r="M38" s="37">
        <f>IF($G$4="■","",12)</f>
        <v>12</v>
      </c>
      <c r="N38" s="37">
        <f>IF($G$4="■","",1)</f>
        <v>1</v>
      </c>
      <c r="O38" s="37">
        <f>IF($G$4="■","",2)</f>
        <v>2</v>
      </c>
      <c r="P38" s="38" t="str">
        <f>IF($G$4="■",W12,W11)</f>
        <v>前年度
合計</v>
      </c>
      <c r="Q38" s="38" t="str">
        <f>IF($G$4="■",X12,X11)</f>
        <v>前年度
平均</v>
      </c>
      <c r="U38" s="27" t="str">
        <f>IF(AND(E40&lt;=E39,F40&lt;=F39,G40&lt;=G39,H40&lt;=H39,I40&lt;=I39,J40&lt;=J39,K40&lt;=K39,L40&lt;=L39,M40&lt;=M39,N40&lt;=N39,O40&lt;=O39),"OK","NG")</f>
        <v>OK</v>
      </c>
      <c r="Z38" s="27"/>
      <c r="AA38" s="27"/>
      <c r="AB38" s="27"/>
      <c r="AC38" s="27"/>
    </row>
    <row r="39" spans="1:29" ht="48" customHeight="1" x14ac:dyDescent="0.15">
      <c r="B39" s="295" t="s">
        <v>143</v>
      </c>
      <c r="C39" s="296"/>
      <c r="D39" s="296"/>
      <c r="E39" s="186"/>
      <c r="F39" s="186"/>
      <c r="G39" s="186"/>
      <c r="H39" s="186"/>
      <c r="I39" s="186"/>
      <c r="J39" s="186"/>
      <c r="K39" s="186"/>
      <c r="L39" s="186"/>
      <c r="M39" s="186"/>
      <c r="N39" s="186"/>
      <c r="O39" s="186"/>
      <c r="P39" s="184">
        <f>IF($G$4="■",SUM(E39:G39),SUM(E39:O39))</f>
        <v>0</v>
      </c>
      <c r="Q39" s="185">
        <f>IF($G$4="■",ROUNDDOWN(P39/3,1),ROUNDDOWN(P39/11,1))</f>
        <v>0</v>
      </c>
      <c r="R39" s="60" t="s">
        <v>157</v>
      </c>
      <c r="S39" s="61"/>
      <c r="U39" s="27" t="str">
        <f>IF(AND($G$4="■",COUNTA(E39:O39)&gt;3),"NG","OK")</f>
        <v>OK</v>
      </c>
      <c r="Z39" s="27"/>
      <c r="AA39" s="27"/>
      <c r="AB39" s="27"/>
      <c r="AC39" s="27"/>
    </row>
    <row r="40" spans="1:29" ht="48" customHeight="1" x14ac:dyDescent="0.15">
      <c r="B40" s="295" t="s">
        <v>144</v>
      </c>
      <c r="C40" s="296"/>
      <c r="D40" s="296"/>
      <c r="E40" s="186"/>
      <c r="F40" s="186"/>
      <c r="G40" s="186"/>
      <c r="H40" s="186"/>
      <c r="I40" s="186"/>
      <c r="J40" s="186"/>
      <c r="K40" s="186"/>
      <c r="L40" s="186"/>
      <c r="M40" s="186"/>
      <c r="N40" s="186"/>
      <c r="O40" s="186"/>
      <c r="P40" s="184">
        <f>IF($G$4="■",SUM(E40:G40),SUM(E40:O40))</f>
        <v>0</v>
      </c>
      <c r="Q40" s="185">
        <f>IF($G$4="■",ROUNDDOWN(P40/3,1),ROUNDDOWN(P40/11,1))</f>
        <v>0</v>
      </c>
      <c r="R40" s="60" t="s">
        <v>158</v>
      </c>
      <c r="S40" s="61"/>
      <c r="U40" s="27" t="str">
        <f>IF(AND($G$4="■",COUNTA(E40:O40)&gt;3),"NG","OK")</f>
        <v>OK</v>
      </c>
      <c r="Z40" s="27"/>
      <c r="AA40" s="27"/>
      <c r="AB40" s="27"/>
      <c r="AC40" s="27"/>
    </row>
    <row r="41" spans="1:29" ht="5.0999999999999996" customHeight="1" thickBot="1" x14ac:dyDescent="0.2">
      <c r="Z41" s="27"/>
      <c r="AA41" s="27"/>
      <c r="AB41" s="27"/>
      <c r="AC41" s="27"/>
    </row>
    <row r="42" spans="1:29" ht="50.1" customHeight="1" thickBot="1" x14ac:dyDescent="0.2">
      <c r="B42" s="257" t="s">
        <v>87</v>
      </c>
      <c r="C42" s="257"/>
      <c r="D42" s="257"/>
      <c r="E42" s="257"/>
      <c r="F42" s="257"/>
      <c r="G42" s="62"/>
      <c r="H42" s="290" t="str">
        <f>IFERROR(ROUNDDOWN(Q40/Q39*100,1),"")</f>
        <v/>
      </c>
      <c r="I42" s="291"/>
      <c r="J42" s="54" t="s">
        <v>80</v>
      </c>
      <c r="K42" s="55" t="str">
        <f>IF(H42&gt;=L42,"≧","≦")</f>
        <v>≧</v>
      </c>
      <c r="L42" s="56">
        <v>40</v>
      </c>
      <c r="P42" s="58" t="s">
        <v>88</v>
      </c>
      <c r="Q42" s="59" t="str">
        <f>IF(H42="","-",IF(K42="≧","OK","NG"))</f>
        <v>-</v>
      </c>
      <c r="Z42" s="27"/>
      <c r="AA42" s="27"/>
      <c r="AB42" s="27"/>
      <c r="AC42" s="27"/>
    </row>
    <row r="43" spans="1:29" ht="5.0999999999999996" customHeight="1" x14ac:dyDescent="0.15">
      <c r="B43" s="46"/>
      <c r="C43" s="62"/>
      <c r="D43" s="62"/>
      <c r="E43" s="62"/>
      <c r="F43" s="62"/>
      <c r="G43" s="278"/>
      <c r="H43" s="278"/>
      <c r="I43" s="63"/>
      <c r="Z43" s="27"/>
      <c r="AA43" s="27"/>
      <c r="AB43" s="27"/>
      <c r="AC43" s="27"/>
    </row>
    <row r="44" spans="1:29" ht="15" customHeight="1" x14ac:dyDescent="0.15">
      <c r="B44" s="44"/>
      <c r="C44" s="44"/>
      <c r="D44" s="44"/>
      <c r="E44" s="44"/>
      <c r="F44" s="44"/>
      <c r="G44" s="44"/>
      <c r="H44" s="44"/>
      <c r="I44" s="44"/>
      <c r="J44" s="44"/>
      <c r="K44" s="44"/>
      <c r="L44" s="44"/>
      <c r="M44" s="44"/>
      <c r="Z44" s="27"/>
      <c r="AA44" s="27"/>
      <c r="AB44" s="27"/>
      <c r="AC44" s="27"/>
    </row>
    <row r="45" spans="1:29" ht="15" customHeight="1" x14ac:dyDescent="0.15">
      <c r="B45" s="45"/>
      <c r="C45" s="45"/>
      <c r="D45" s="45"/>
      <c r="E45" s="45"/>
      <c r="F45" s="45"/>
      <c r="G45" s="45"/>
      <c r="H45" s="45"/>
      <c r="Z45" s="27"/>
      <c r="AA45" s="27"/>
      <c r="AB45" s="27"/>
      <c r="AC45" s="27"/>
    </row>
    <row r="46" spans="1:29" ht="15" customHeight="1" x14ac:dyDescent="0.15">
      <c r="Z46" s="27"/>
      <c r="AA46" s="27"/>
      <c r="AB46" s="27"/>
      <c r="AC46" s="27"/>
    </row>
    <row r="47" spans="1:29" ht="15" customHeight="1" x14ac:dyDescent="0.15">
      <c r="Z47" s="27"/>
      <c r="AA47" s="27"/>
      <c r="AB47" s="27"/>
      <c r="AC47" s="27"/>
    </row>
    <row r="48" spans="1:29" ht="15" customHeight="1" x14ac:dyDescent="0.15"/>
    <row r="49" ht="15" customHeight="1" x14ac:dyDescent="0.15"/>
  </sheetData>
  <sheetProtection password="C6C5" sheet="1" objects="1" scenarios="1" selectLockedCells="1"/>
  <mergeCells count="48">
    <mergeCell ref="H42:I42"/>
    <mergeCell ref="B38:D38"/>
    <mergeCell ref="B39:D39"/>
    <mergeCell ref="B40:D40"/>
    <mergeCell ref="B9:R9"/>
    <mergeCell ref="C27:F27"/>
    <mergeCell ref="H27:I27"/>
    <mergeCell ref="K27:Q27"/>
    <mergeCell ref="B34:F34"/>
    <mergeCell ref="H34:I34"/>
    <mergeCell ref="B16:D16"/>
    <mergeCell ref="B17:D17"/>
    <mergeCell ref="H20:I20"/>
    <mergeCell ref="H25:I25"/>
    <mergeCell ref="H23:I23"/>
    <mergeCell ref="H21:I21"/>
    <mergeCell ref="B8:R8"/>
    <mergeCell ref="G43:H43"/>
    <mergeCell ref="B42:F42"/>
    <mergeCell ref="K25:Q25"/>
    <mergeCell ref="K23:Q23"/>
    <mergeCell ref="B30:F30"/>
    <mergeCell ref="H30:I30"/>
    <mergeCell ref="B32:F32"/>
    <mergeCell ref="H32:I32"/>
    <mergeCell ref="P10:Q10"/>
    <mergeCell ref="B11:D11"/>
    <mergeCell ref="B12:D12"/>
    <mergeCell ref="B13:D13"/>
    <mergeCell ref="B15:D15"/>
    <mergeCell ref="B36:Q36"/>
    <mergeCell ref="B14:D14"/>
    <mergeCell ref="C25:F25"/>
    <mergeCell ref="C23:F23"/>
    <mergeCell ref="C21:F21"/>
    <mergeCell ref="K21:Q21"/>
    <mergeCell ref="B1:C1"/>
    <mergeCell ref="B3:C3"/>
    <mergeCell ref="B7:R7"/>
    <mergeCell ref="B6:C6"/>
    <mergeCell ref="A2:S2"/>
    <mergeCell ref="L3:M3"/>
    <mergeCell ref="B4:C4"/>
    <mergeCell ref="H4:I4"/>
    <mergeCell ref="E4:F4"/>
    <mergeCell ref="L4:M4"/>
    <mergeCell ref="N3:Q3"/>
    <mergeCell ref="D3:K3"/>
  </mergeCells>
  <phoneticPr fontId="4"/>
  <conditionalFormatting sqref="N3:Q3">
    <cfRule type="containsText" dxfId="13" priority="12" operator="containsText" text="NG">
      <formula>NOT(ISERROR(SEARCH("NG",N3)))</formula>
    </cfRule>
    <cfRule type="cellIs" dxfId="12" priority="13" operator="equal">
      <formula>"入力内容に不備あり"</formula>
    </cfRule>
  </conditionalFormatting>
  <conditionalFormatting sqref="Q30 Q32 Q42">
    <cfRule type="cellIs" dxfId="11" priority="11" operator="equal">
      <formula>"NG"</formula>
    </cfRule>
  </conditionalFormatting>
  <conditionalFormatting sqref="H12:O13 H15:O16">
    <cfRule type="expression" dxfId="10" priority="10">
      <formula>$G$4="■"</formula>
    </cfRule>
  </conditionalFormatting>
  <conditionalFormatting sqref="L4:P4">
    <cfRule type="expression" dxfId="9" priority="9">
      <formula>$G$4&lt;&gt;"■"</formula>
    </cfRule>
  </conditionalFormatting>
  <conditionalFormatting sqref="H39:O40">
    <cfRule type="expression" dxfId="8" priority="7">
      <formula>$G$4="■"</formula>
    </cfRule>
  </conditionalFormatting>
  <conditionalFormatting sqref="H17:O17">
    <cfRule type="expression" dxfId="7" priority="4">
      <formula>$G$4="■"</formula>
    </cfRule>
  </conditionalFormatting>
  <conditionalFormatting sqref="H14:O14">
    <cfRule type="expression" dxfId="6" priority="2">
      <formula>$G$4="■"</formula>
    </cfRule>
  </conditionalFormatting>
  <conditionalFormatting sqref="Q34">
    <cfRule type="cellIs" dxfId="5" priority="1" operator="equal">
      <formula>"NG"</formula>
    </cfRule>
  </conditionalFormatting>
  <dataValidations count="2">
    <dataValidation type="list" showInputMessage="1" showErrorMessage="1" sqref="JB3:JB4 SX3:SX4 ACT3:ACT4 AMP3:AMP4 AWL3:AWL4 BGH3:BGH4 BQD3:BQD4 BZZ3:BZZ4 CJV3:CJV4 CTR3:CTR4 DDN3:DDN4 DNJ3:DNJ4 DXF3:DXF4 EHB3:EHB4 EQX3:EQX4 FAT3:FAT4 FKP3:FKP4 FUL3:FUL4 GEH3:GEH4 GOD3:GOD4 GXZ3:GXZ4 HHV3:HHV4 HRR3:HRR4 IBN3:IBN4 ILJ3:ILJ4 IVF3:IVF4 JFB3:JFB4 JOX3:JOX4 JYT3:JYT4 KIP3:KIP4 KSL3:KSL4 LCH3:LCH4 LMD3:LMD4 LVZ3:LVZ4 MFV3:MFV4 MPR3:MPR4 MZN3:MZN4 NJJ3:NJJ4 NTF3:NTF4 ODB3:ODB4 OMX3:OMX4 OWT3:OWT4 PGP3:PGP4 PQL3:PQL4 QAH3:QAH4 QKD3:QKD4 QTZ3:QTZ4 RDV3:RDV4 RNR3:RNR4 RXN3:RXN4 SHJ3:SHJ4 SRF3:SRF4 TBB3:TBB4 TKX3:TKX4 TUT3:TUT4 UEP3:UEP4 UOL3:UOL4 UYH3:UYH4 VID3:VID4 VRZ3:VRZ4 WBV3:WBV4 WLR3:WLR4 WVN3:WVN4 H65533:H65534 JB65532:JB65533 SX65532:SX65533 ACT65532:ACT65533 AMP65532:AMP65533 AWL65532:AWL65533 BGH65532:BGH65533 BQD65532:BQD65533 BZZ65532:BZZ65533 CJV65532:CJV65533 CTR65532:CTR65533 DDN65532:DDN65533 DNJ65532:DNJ65533 DXF65532:DXF65533 EHB65532:EHB65533 EQX65532:EQX65533 FAT65532:FAT65533 FKP65532:FKP65533 FUL65532:FUL65533 GEH65532:GEH65533 GOD65532:GOD65533 GXZ65532:GXZ65533 HHV65532:HHV65533 HRR65532:HRR65533 IBN65532:IBN65533 ILJ65532:ILJ65533 IVF65532:IVF65533 JFB65532:JFB65533 JOX65532:JOX65533 JYT65532:JYT65533 KIP65532:KIP65533 KSL65532:KSL65533 LCH65532:LCH65533 LMD65532:LMD65533 LVZ65532:LVZ65533 MFV65532:MFV65533 MPR65532:MPR65533 MZN65532:MZN65533 NJJ65532:NJJ65533 NTF65532:NTF65533 ODB65532:ODB65533 OMX65532:OMX65533 OWT65532:OWT65533 PGP65532:PGP65533 PQL65532:PQL65533 QAH65532:QAH65533 QKD65532:QKD65533 QTZ65532:QTZ65533 RDV65532:RDV65533 RNR65532:RNR65533 RXN65532:RXN65533 SHJ65532:SHJ65533 SRF65532:SRF65533 TBB65532:TBB65533 TKX65532:TKX65533 TUT65532:TUT65533 UEP65532:UEP65533 UOL65532:UOL65533 UYH65532:UYH65533 VID65532:VID65533 VRZ65532:VRZ65533 WBV65532:WBV65533 WLR65532:WLR65533 WVN65532:WVN65533 H131069:H131070 JB131068:JB131069 SX131068:SX131069 ACT131068:ACT131069 AMP131068:AMP131069 AWL131068:AWL131069 BGH131068:BGH131069 BQD131068:BQD131069 BZZ131068:BZZ131069 CJV131068:CJV131069 CTR131068:CTR131069 DDN131068:DDN131069 DNJ131068:DNJ131069 DXF131068:DXF131069 EHB131068:EHB131069 EQX131068:EQX131069 FAT131068:FAT131069 FKP131068:FKP131069 FUL131068:FUL131069 GEH131068:GEH131069 GOD131068:GOD131069 GXZ131068:GXZ131069 HHV131068:HHV131069 HRR131068:HRR131069 IBN131068:IBN131069 ILJ131068:ILJ131069 IVF131068:IVF131069 JFB131068:JFB131069 JOX131068:JOX131069 JYT131068:JYT131069 KIP131068:KIP131069 KSL131068:KSL131069 LCH131068:LCH131069 LMD131068:LMD131069 LVZ131068:LVZ131069 MFV131068:MFV131069 MPR131068:MPR131069 MZN131068:MZN131069 NJJ131068:NJJ131069 NTF131068:NTF131069 ODB131068:ODB131069 OMX131068:OMX131069 OWT131068:OWT131069 PGP131068:PGP131069 PQL131068:PQL131069 QAH131068:QAH131069 QKD131068:QKD131069 QTZ131068:QTZ131069 RDV131068:RDV131069 RNR131068:RNR131069 RXN131068:RXN131069 SHJ131068:SHJ131069 SRF131068:SRF131069 TBB131068:TBB131069 TKX131068:TKX131069 TUT131068:TUT131069 UEP131068:UEP131069 UOL131068:UOL131069 UYH131068:UYH131069 VID131068:VID131069 VRZ131068:VRZ131069 WBV131068:WBV131069 WLR131068:WLR131069 WVN131068:WVN131069 H196605:H196606 JB196604:JB196605 SX196604:SX196605 ACT196604:ACT196605 AMP196604:AMP196605 AWL196604:AWL196605 BGH196604:BGH196605 BQD196604:BQD196605 BZZ196604:BZZ196605 CJV196604:CJV196605 CTR196604:CTR196605 DDN196604:DDN196605 DNJ196604:DNJ196605 DXF196604:DXF196605 EHB196604:EHB196605 EQX196604:EQX196605 FAT196604:FAT196605 FKP196604:FKP196605 FUL196604:FUL196605 GEH196604:GEH196605 GOD196604:GOD196605 GXZ196604:GXZ196605 HHV196604:HHV196605 HRR196604:HRR196605 IBN196604:IBN196605 ILJ196604:ILJ196605 IVF196604:IVF196605 JFB196604:JFB196605 JOX196604:JOX196605 JYT196604:JYT196605 KIP196604:KIP196605 KSL196604:KSL196605 LCH196604:LCH196605 LMD196604:LMD196605 LVZ196604:LVZ196605 MFV196604:MFV196605 MPR196604:MPR196605 MZN196604:MZN196605 NJJ196604:NJJ196605 NTF196604:NTF196605 ODB196604:ODB196605 OMX196604:OMX196605 OWT196604:OWT196605 PGP196604:PGP196605 PQL196604:PQL196605 QAH196604:QAH196605 QKD196604:QKD196605 QTZ196604:QTZ196605 RDV196604:RDV196605 RNR196604:RNR196605 RXN196604:RXN196605 SHJ196604:SHJ196605 SRF196604:SRF196605 TBB196604:TBB196605 TKX196604:TKX196605 TUT196604:TUT196605 UEP196604:UEP196605 UOL196604:UOL196605 UYH196604:UYH196605 VID196604:VID196605 VRZ196604:VRZ196605 WBV196604:WBV196605 WLR196604:WLR196605 WVN196604:WVN196605 H262141:H262142 JB262140:JB262141 SX262140:SX262141 ACT262140:ACT262141 AMP262140:AMP262141 AWL262140:AWL262141 BGH262140:BGH262141 BQD262140:BQD262141 BZZ262140:BZZ262141 CJV262140:CJV262141 CTR262140:CTR262141 DDN262140:DDN262141 DNJ262140:DNJ262141 DXF262140:DXF262141 EHB262140:EHB262141 EQX262140:EQX262141 FAT262140:FAT262141 FKP262140:FKP262141 FUL262140:FUL262141 GEH262140:GEH262141 GOD262140:GOD262141 GXZ262140:GXZ262141 HHV262140:HHV262141 HRR262140:HRR262141 IBN262140:IBN262141 ILJ262140:ILJ262141 IVF262140:IVF262141 JFB262140:JFB262141 JOX262140:JOX262141 JYT262140:JYT262141 KIP262140:KIP262141 KSL262140:KSL262141 LCH262140:LCH262141 LMD262140:LMD262141 LVZ262140:LVZ262141 MFV262140:MFV262141 MPR262140:MPR262141 MZN262140:MZN262141 NJJ262140:NJJ262141 NTF262140:NTF262141 ODB262140:ODB262141 OMX262140:OMX262141 OWT262140:OWT262141 PGP262140:PGP262141 PQL262140:PQL262141 QAH262140:QAH262141 QKD262140:QKD262141 QTZ262140:QTZ262141 RDV262140:RDV262141 RNR262140:RNR262141 RXN262140:RXN262141 SHJ262140:SHJ262141 SRF262140:SRF262141 TBB262140:TBB262141 TKX262140:TKX262141 TUT262140:TUT262141 UEP262140:UEP262141 UOL262140:UOL262141 UYH262140:UYH262141 VID262140:VID262141 VRZ262140:VRZ262141 WBV262140:WBV262141 WLR262140:WLR262141 WVN262140:WVN262141 H327677:H327678 JB327676:JB327677 SX327676:SX327677 ACT327676:ACT327677 AMP327676:AMP327677 AWL327676:AWL327677 BGH327676:BGH327677 BQD327676:BQD327677 BZZ327676:BZZ327677 CJV327676:CJV327677 CTR327676:CTR327677 DDN327676:DDN327677 DNJ327676:DNJ327677 DXF327676:DXF327677 EHB327676:EHB327677 EQX327676:EQX327677 FAT327676:FAT327677 FKP327676:FKP327677 FUL327676:FUL327677 GEH327676:GEH327677 GOD327676:GOD327677 GXZ327676:GXZ327677 HHV327676:HHV327677 HRR327676:HRR327677 IBN327676:IBN327677 ILJ327676:ILJ327677 IVF327676:IVF327677 JFB327676:JFB327677 JOX327676:JOX327677 JYT327676:JYT327677 KIP327676:KIP327677 KSL327676:KSL327677 LCH327676:LCH327677 LMD327676:LMD327677 LVZ327676:LVZ327677 MFV327676:MFV327677 MPR327676:MPR327677 MZN327676:MZN327677 NJJ327676:NJJ327677 NTF327676:NTF327677 ODB327676:ODB327677 OMX327676:OMX327677 OWT327676:OWT327677 PGP327676:PGP327677 PQL327676:PQL327677 QAH327676:QAH327677 QKD327676:QKD327677 QTZ327676:QTZ327677 RDV327676:RDV327677 RNR327676:RNR327677 RXN327676:RXN327677 SHJ327676:SHJ327677 SRF327676:SRF327677 TBB327676:TBB327677 TKX327676:TKX327677 TUT327676:TUT327677 UEP327676:UEP327677 UOL327676:UOL327677 UYH327676:UYH327677 VID327676:VID327677 VRZ327676:VRZ327677 WBV327676:WBV327677 WLR327676:WLR327677 WVN327676:WVN327677 H393213:H393214 JB393212:JB393213 SX393212:SX393213 ACT393212:ACT393213 AMP393212:AMP393213 AWL393212:AWL393213 BGH393212:BGH393213 BQD393212:BQD393213 BZZ393212:BZZ393213 CJV393212:CJV393213 CTR393212:CTR393213 DDN393212:DDN393213 DNJ393212:DNJ393213 DXF393212:DXF393213 EHB393212:EHB393213 EQX393212:EQX393213 FAT393212:FAT393213 FKP393212:FKP393213 FUL393212:FUL393213 GEH393212:GEH393213 GOD393212:GOD393213 GXZ393212:GXZ393213 HHV393212:HHV393213 HRR393212:HRR393213 IBN393212:IBN393213 ILJ393212:ILJ393213 IVF393212:IVF393213 JFB393212:JFB393213 JOX393212:JOX393213 JYT393212:JYT393213 KIP393212:KIP393213 KSL393212:KSL393213 LCH393212:LCH393213 LMD393212:LMD393213 LVZ393212:LVZ393213 MFV393212:MFV393213 MPR393212:MPR393213 MZN393212:MZN393213 NJJ393212:NJJ393213 NTF393212:NTF393213 ODB393212:ODB393213 OMX393212:OMX393213 OWT393212:OWT393213 PGP393212:PGP393213 PQL393212:PQL393213 QAH393212:QAH393213 QKD393212:QKD393213 QTZ393212:QTZ393213 RDV393212:RDV393213 RNR393212:RNR393213 RXN393212:RXN393213 SHJ393212:SHJ393213 SRF393212:SRF393213 TBB393212:TBB393213 TKX393212:TKX393213 TUT393212:TUT393213 UEP393212:UEP393213 UOL393212:UOL393213 UYH393212:UYH393213 VID393212:VID393213 VRZ393212:VRZ393213 WBV393212:WBV393213 WLR393212:WLR393213 WVN393212:WVN393213 H458749:H458750 JB458748:JB458749 SX458748:SX458749 ACT458748:ACT458749 AMP458748:AMP458749 AWL458748:AWL458749 BGH458748:BGH458749 BQD458748:BQD458749 BZZ458748:BZZ458749 CJV458748:CJV458749 CTR458748:CTR458749 DDN458748:DDN458749 DNJ458748:DNJ458749 DXF458748:DXF458749 EHB458748:EHB458749 EQX458748:EQX458749 FAT458748:FAT458749 FKP458748:FKP458749 FUL458748:FUL458749 GEH458748:GEH458749 GOD458748:GOD458749 GXZ458748:GXZ458749 HHV458748:HHV458749 HRR458748:HRR458749 IBN458748:IBN458749 ILJ458748:ILJ458749 IVF458748:IVF458749 JFB458748:JFB458749 JOX458748:JOX458749 JYT458748:JYT458749 KIP458748:KIP458749 KSL458748:KSL458749 LCH458748:LCH458749 LMD458748:LMD458749 LVZ458748:LVZ458749 MFV458748:MFV458749 MPR458748:MPR458749 MZN458748:MZN458749 NJJ458748:NJJ458749 NTF458748:NTF458749 ODB458748:ODB458749 OMX458748:OMX458749 OWT458748:OWT458749 PGP458748:PGP458749 PQL458748:PQL458749 QAH458748:QAH458749 QKD458748:QKD458749 QTZ458748:QTZ458749 RDV458748:RDV458749 RNR458748:RNR458749 RXN458748:RXN458749 SHJ458748:SHJ458749 SRF458748:SRF458749 TBB458748:TBB458749 TKX458748:TKX458749 TUT458748:TUT458749 UEP458748:UEP458749 UOL458748:UOL458749 UYH458748:UYH458749 VID458748:VID458749 VRZ458748:VRZ458749 WBV458748:WBV458749 WLR458748:WLR458749 WVN458748:WVN458749 H524285:H524286 JB524284:JB524285 SX524284:SX524285 ACT524284:ACT524285 AMP524284:AMP524285 AWL524284:AWL524285 BGH524284:BGH524285 BQD524284:BQD524285 BZZ524284:BZZ524285 CJV524284:CJV524285 CTR524284:CTR524285 DDN524284:DDN524285 DNJ524284:DNJ524285 DXF524284:DXF524285 EHB524284:EHB524285 EQX524284:EQX524285 FAT524284:FAT524285 FKP524284:FKP524285 FUL524284:FUL524285 GEH524284:GEH524285 GOD524284:GOD524285 GXZ524284:GXZ524285 HHV524284:HHV524285 HRR524284:HRR524285 IBN524284:IBN524285 ILJ524284:ILJ524285 IVF524284:IVF524285 JFB524284:JFB524285 JOX524284:JOX524285 JYT524284:JYT524285 KIP524284:KIP524285 KSL524284:KSL524285 LCH524284:LCH524285 LMD524284:LMD524285 LVZ524284:LVZ524285 MFV524284:MFV524285 MPR524284:MPR524285 MZN524284:MZN524285 NJJ524284:NJJ524285 NTF524284:NTF524285 ODB524284:ODB524285 OMX524284:OMX524285 OWT524284:OWT524285 PGP524284:PGP524285 PQL524284:PQL524285 QAH524284:QAH524285 QKD524284:QKD524285 QTZ524284:QTZ524285 RDV524284:RDV524285 RNR524284:RNR524285 RXN524284:RXN524285 SHJ524284:SHJ524285 SRF524284:SRF524285 TBB524284:TBB524285 TKX524284:TKX524285 TUT524284:TUT524285 UEP524284:UEP524285 UOL524284:UOL524285 UYH524284:UYH524285 VID524284:VID524285 VRZ524284:VRZ524285 WBV524284:WBV524285 WLR524284:WLR524285 WVN524284:WVN524285 H589821:H589822 JB589820:JB589821 SX589820:SX589821 ACT589820:ACT589821 AMP589820:AMP589821 AWL589820:AWL589821 BGH589820:BGH589821 BQD589820:BQD589821 BZZ589820:BZZ589821 CJV589820:CJV589821 CTR589820:CTR589821 DDN589820:DDN589821 DNJ589820:DNJ589821 DXF589820:DXF589821 EHB589820:EHB589821 EQX589820:EQX589821 FAT589820:FAT589821 FKP589820:FKP589821 FUL589820:FUL589821 GEH589820:GEH589821 GOD589820:GOD589821 GXZ589820:GXZ589821 HHV589820:HHV589821 HRR589820:HRR589821 IBN589820:IBN589821 ILJ589820:ILJ589821 IVF589820:IVF589821 JFB589820:JFB589821 JOX589820:JOX589821 JYT589820:JYT589821 KIP589820:KIP589821 KSL589820:KSL589821 LCH589820:LCH589821 LMD589820:LMD589821 LVZ589820:LVZ589821 MFV589820:MFV589821 MPR589820:MPR589821 MZN589820:MZN589821 NJJ589820:NJJ589821 NTF589820:NTF589821 ODB589820:ODB589821 OMX589820:OMX589821 OWT589820:OWT589821 PGP589820:PGP589821 PQL589820:PQL589821 QAH589820:QAH589821 QKD589820:QKD589821 QTZ589820:QTZ589821 RDV589820:RDV589821 RNR589820:RNR589821 RXN589820:RXN589821 SHJ589820:SHJ589821 SRF589820:SRF589821 TBB589820:TBB589821 TKX589820:TKX589821 TUT589820:TUT589821 UEP589820:UEP589821 UOL589820:UOL589821 UYH589820:UYH589821 VID589820:VID589821 VRZ589820:VRZ589821 WBV589820:WBV589821 WLR589820:WLR589821 WVN589820:WVN589821 H655357:H655358 JB655356:JB655357 SX655356:SX655357 ACT655356:ACT655357 AMP655356:AMP655357 AWL655356:AWL655357 BGH655356:BGH655357 BQD655356:BQD655357 BZZ655356:BZZ655357 CJV655356:CJV655357 CTR655356:CTR655357 DDN655356:DDN655357 DNJ655356:DNJ655357 DXF655356:DXF655357 EHB655356:EHB655357 EQX655356:EQX655357 FAT655356:FAT655357 FKP655356:FKP655357 FUL655356:FUL655357 GEH655356:GEH655357 GOD655356:GOD655357 GXZ655356:GXZ655357 HHV655356:HHV655357 HRR655356:HRR655357 IBN655356:IBN655357 ILJ655356:ILJ655357 IVF655356:IVF655357 JFB655356:JFB655357 JOX655356:JOX655357 JYT655356:JYT655357 KIP655356:KIP655357 KSL655356:KSL655357 LCH655356:LCH655357 LMD655356:LMD655357 LVZ655356:LVZ655357 MFV655356:MFV655357 MPR655356:MPR655357 MZN655356:MZN655357 NJJ655356:NJJ655357 NTF655356:NTF655357 ODB655356:ODB655357 OMX655356:OMX655357 OWT655356:OWT655357 PGP655356:PGP655357 PQL655356:PQL655357 QAH655356:QAH655357 QKD655356:QKD655357 QTZ655356:QTZ655357 RDV655356:RDV655357 RNR655356:RNR655357 RXN655356:RXN655357 SHJ655356:SHJ655357 SRF655356:SRF655357 TBB655356:TBB655357 TKX655356:TKX655357 TUT655356:TUT655357 UEP655356:UEP655357 UOL655356:UOL655357 UYH655356:UYH655357 VID655356:VID655357 VRZ655356:VRZ655357 WBV655356:WBV655357 WLR655356:WLR655357 WVN655356:WVN655357 H720893:H720894 JB720892:JB720893 SX720892:SX720893 ACT720892:ACT720893 AMP720892:AMP720893 AWL720892:AWL720893 BGH720892:BGH720893 BQD720892:BQD720893 BZZ720892:BZZ720893 CJV720892:CJV720893 CTR720892:CTR720893 DDN720892:DDN720893 DNJ720892:DNJ720893 DXF720892:DXF720893 EHB720892:EHB720893 EQX720892:EQX720893 FAT720892:FAT720893 FKP720892:FKP720893 FUL720892:FUL720893 GEH720892:GEH720893 GOD720892:GOD720893 GXZ720892:GXZ720893 HHV720892:HHV720893 HRR720892:HRR720893 IBN720892:IBN720893 ILJ720892:ILJ720893 IVF720892:IVF720893 JFB720892:JFB720893 JOX720892:JOX720893 JYT720892:JYT720893 KIP720892:KIP720893 KSL720892:KSL720893 LCH720892:LCH720893 LMD720892:LMD720893 LVZ720892:LVZ720893 MFV720892:MFV720893 MPR720892:MPR720893 MZN720892:MZN720893 NJJ720892:NJJ720893 NTF720892:NTF720893 ODB720892:ODB720893 OMX720892:OMX720893 OWT720892:OWT720893 PGP720892:PGP720893 PQL720892:PQL720893 QAH720892:QAH720893 QKD720892:QKD720893 QTZ720892:QTZ720893 RDV720892:RDV720893 RNR720892:RNR720893 RXN720892:RXN720893 SHJ720892:SHJ720893 SRF720892:SRF720893 TBB720892:TBB720893 TKX720892:TKX720893 TUT720892:TUT720893 UEP720892:UEP720893 UOL720892:UOL720893 UYH720892:UYH720893 VID720892:VID720893 VRZ720892:VRZ720893 WBV720892:WBV720893 WLR720892:WLR720893 WVN720892:WVN720893 H786429:H786430 JB786428:JB786429 SX786428:SX786429 ACT786428:ACT786429 AMP786428:AMP786429 AWL786428:AWL786429 BGH786428:BGH786429 BQD786428:BQD786429 BZZ786428:BZZ786429 CJV786428:CJV786429 CTR786428:CTR786429 DDN786428:DDN786429 DNJ786428:DNJ786429 DXF786428:DXF786429 EHB786428:EHB786429 EQX786428:EQX786429 FAT786428:FAT786429 FKP786428:FKP786429 FUL786428:FUL786429 GEH786428:GEH786429 GOD786428:GOD786429 GXZ786428:GXZ786429 HHV786428:HHV786429 HRR786428:HRR786429 IBN786428:IBN786429 ILJ786428:ILJ786429 IVF786428:IVF786429 JFB786428:JFB786429 JOX786428:JOX786429 JYT786428:JYT786429 KIP786428:KIP786429 KSL786428:KSL786429 LCH786428:LCH786429 LMD786428:LMD786429 LVZ786428:LVZ786429 MFV786428:MFV786429 MPR786428:MPR786429 MZN786428:MZN786429 NJJ786428:NJJ786429 NTF786428:NTF786429 ODB786428:ODB786429 OMX786428:OMX786429 OWT786428:OWT786429 PGP786428:PGP786429 PQL786428:PQL786429 QAH786428:QAH786429 QKD786428:QKD786429 QTZ786428:QTZ786429 RDV786428:RDV786429 RNR786428:RNR786429 RXN786428:RXN786429 SHJ786428:SHJ786429 SRF786428:SRF786429 TBB786428:TBB786429 TKX786428:TKX786429 TUT786428:TUT786429 UEP786428:UEP786429 UOL786428:UOL786429 UYH786428:UYH786429 VID786428:VID786429 VRZ786428:VRZ786429 WBV786428:WBV786429 WLR786428:WLR786429 WVN786428:WVN786429 H851965:H851966 JB851964:JB851965 SX851964:SX851965 ACT851964:ACT851965 AMP851964:AMP851965 AWL851964:AWL851965 BGH851964:BGH851965 BQD851964:BQD851965 BZZ851964:BZZ851965 CJV851964:CJV851965 CTR851964:CTR851965 DDN851964:DDN851965 DNJ851964:DNJ851965 DXF851964:DXF851965 EHB851964:EHB851965 EQX851964:EQX851965 FAT851964:FAT851965 FKP851964:FKP851965 FUL851964:FUL851965 GEH851964:GEH851965 GOD851964:GOD851965 GXZ851964:GXZ851965 HHV851964:HHV851965 HRR851964:HRR851965 IBN851964:IBN851965 ILJ851964:ILJ851965 IVF851964:IVF851965 JFB851964:JFB851965 JOX851964:JOX851965 JYT851964:JYT851965 KIP851964:KIP851965 KSL851964:KSL851965 LCH851964:LCH851965 LMD851964:LMD851965 LVZ851964:LVZ851965 MFV851964:MFV851965 MPR851964:MPR851965 MZN851964:MZN851965 NJJ851964:NJJ851965 NTF851964:NTF851965 ODB851964:ODB851965 OMX851964:OMX851965 OWT851964:OWT851965 PGP851964:PGP851965 PQL851964:PQL851965 QAH851964:QAH851965 QKD851964:QKD851965 QTZ851964:QTZ851965 RDV851964:RDV851965 RNR851964:RNR851965 RXN851964:RXN851965 SHJ851964:SHJ851965 SRF851964:SRF851965 TBB851964:TBB851965 TKX851964:TKX851965 TUT851964:TUT851965 UEP851964:UEP851965 UOL851964:UOL851965 UYH851964:UYH851965 VID851964:VID851965 VRZ851964:VRZ851965 WBV851964:WBV851965 WLR851964:WLR851965 WVN851964:WVN851965 H917501:H917502 JB917500:JB917501 SX917500:SX917501 ACT917500:ACT917501 AMP917500:AMP917501 AWL917500:AWL917501 BGH917500:BGH917501 BQD917500:BQD917501 BZZ917500:BZZ917501 CJV917500:CJV917501 CTR917500:CTR917501 DDN917500:DDN917501 DNJ917500:DNJ917501 DXF917500:DXF917501 EHB917500:EHB917501 EQX917500:EQX917501 FAT917500:FAT917501 FKP917500:FKP917501 FUL917500:FUL917501 GEH917500:GEH917501 GOD917500:GOD917501 GXZ917500:GXZ917501 HHV917500:HHV917501 HRR917500:HRR917501 IBN917500:IBN917501 ILJ917500:ILJ917501 IVF917500:IVF917501 JFB917500:JFB917501 JOX917500:JOX917501 JYT917500:JYT917501 KIP917500:KIP917501 KSL917500:KSL917501 LCH917500:LCH917501 LMD917500:LMD917501 LVZ917500:LVZ917501 MFV917500:MFV917501 MPR917500:MPR917501 MZN917500:MZN917501 NJJ917500:NJJ917501 NTF917500:NTF917501 ODB917500:ODB917501 OMX917500:OMX917501 OWT917500:OWT917501 PGP917500:PGP917501 PQL917500:PQL917501 QAH917500:QAH917501 QKD917500:QKD917501 QTZ917500:QTZ917501 RDV917500:RDV917501 RNR917500:RNR917501 RXN917500:RXN917501 SHJ917500:SHJ917501 SRF917500:SRF917501 TBB917500:TBB917501 TKX917500:TKX917501 TUT917500:TUT917501 UEP917500:UEP917501 UOL917500:UOL917501 UYH917500:UYH917501 VID917500:VID917501 VRZ917500:VRZ917501 WBV917500:WBV917501 WLR917500:WLR917501 WVN917500:WVN917501 H983037:H983038 JB983036:JB983037 SX983036:SX983037 ACT983036:ACT983037 AMP983036:AMP983037 AWL983036:AWL983037 BGH983036:BGH983037 BQD983036:BQD983037 BZZ983036:BZZ983037 CJV983036:CJV983037 CTR983036:CTR983037 DDN983036:DDN983037 DNJ983036:DNJ983037 DXF983036:DXF983037 EHB983036:EHB983037 EQX983036:EQX983037 FAT983036:FAT983037 FKP983036:FKP983037 FUL983036:FUL983037 GEH983036:GEH983037 GOD983036:GOD983037 GXZ983036:GXZ983037 HHV983036:HHV983037 HRR983036:HRR983037 IBN983036:IBN983037 ILJ983036:ILJ983037 IVF983036:IVF983037 JFB983036:JFB983037 JOX983036:JOX983037 JYT983036:JYT983037 KIP983036:KIP983037 KSL983036:KSL983037 LCH983036:LCH983037 LMD983036:LMD983037 LVZ983036:LVZ983037 MFV983036:MFV983037 MPR983036:MPR983037 MZN983036:MZN983037 NJJ983036:NJJ983037 NTF983036:NTF983037 ODB983036:ODB983037 OMX983036:OMX983037 OWT983036:OWT983037 PGP983036:PGP983037 PQL983036:PQL983037 QAH983036:QAH983037 QKD983036:QKD983037 QTZ983036:QTZ983037 RDV983036:RDV983037 RNR983036:RNR983037 RXN983036:RXN983037 SHJ983036:SHJ983037 SRF983036:SRF983037 TBB983036:TBB983037 TKX983036:TKX983037 TUT983036:TUT983037 UEP983036:UEP983037 UOL983036:UOL983037 UYH983036:UYH983037 VID983036:VID983037 VRZ983036:VRZ983037 WBV983036:WBV983037 WLR983036:WLR983037 WVN983036:WVN983037 D4 G4">
      <formula1>"□,■"</formula1>
    </dataValidation>
    <dataValidation type="list" allowBlank="1" showInputMessage="1" showErrorMessage="1" sqref="VRW983035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I65531 JC65530 SY65530 ACU65530 AMQ65530 AWM65530 BGI65530 BQE65530 CAA65530 CJW65530 CTS65530 DDO65530 DNK65530 DXG65530 EHC65530 EQY65530 FAU65530 FKQ65530 FUM65530 GEI65530 GOE65530 GYA65530 HHW65530 HRS65530 IBO65530 ILK65530 IVG65530 JFC65530 JOY65530 JYU65530 KIQ65530 KSM65530 LCI65530 LME65530 LWA65530 MFW65530 MPS65530 MZO65530 NJK65530 NTG65530 ODC65530 OMY65530 OWU65530 PGQ65530 PQM65530 QAI65530 QKE65530 QUA65530 RDW65530 RNS65530 RXO65530 SHK65530 SRG65530 TBC65530 TKY65530 TUU65530 UEQ65530 UOM65530 UYI65530 VIE65530 VSA65530 WBW65530 WLS65530 WVO65530 I131067 JC131066 SY131066 ACU131066 AMQ131066 AWM131066 BGI131066 BQE131066 CAA131066 CJW131066 CTS131066 DDO131066 DNK131066 DXG131066 EHC131066 EQY131066 FAU131066 FKQ131066 FUM131066 GEI131066 GOE131066 GYA131066 HHW131066 HRS131066 IBO131066 ILK131066 IVG131066 JFC131066 JOY131066 JYU131066 KIQ131066 KSM131066 LCI131066 LME131066 LWA131066 MFW131066 MPS131066 MZO131066 NJK131066 NTG131066 ODC131066 OMY131066 OWU131066 PGQ131066 PQM131066 QAI131066 QKE131066 QUA131066 RDW131066 RNS131066 RXO131066 SHK131066 SRG131066 TBC131066 TKY131066 TUU131066 UEQ131066 UOM131066 UYI131066 VIE131066 VSA131066 WBW131066 WLS131066 WVO131066 I196603 JC196602 SY196602 ACU196602 AMQ196602 AWM196602 BGI196602 BQE196602 CAA196602 CJW196602 CTS196602 DDO196602 DNK196602 DXG196602 EHC196602 EQY196602 FAU196602 FKQ196602 FUM196602 GEI196602 GOE196602 GYA196602 HHW196602 HRS196602 IBO196602 ILK196602 IVG196602 JFC196602 JOY196602 JYU196602 KIQ196602 KSM196602 LCI196602 LME196602 LWA196602 MFW196602 MPS196602 MZO196602 NJK196602 NTG196602 ODC196602 OMY196602 OWU196602 PGQ196602 PQM196602 QAI196602 QKE196602 QUA196602 RDW196602 RNS196602 RXO196602 SHK196602 SRG196602 TBC196602 TKY196602 TUU196602 UEQ196602 UOM196602 UYI196602 VIE196602 VSA196602 WBW196602 WLS196602 WVO196602 I262139 JC262138 SY262138 ACU262138 AMQ262138 AWM262138 BGI262138 BQE262138 CAA262138 CJW262138 CTS262138 DDO262138 DNK262138 DXG262138 EHC262138 EQY262138 FAU262138 FKQ262138 FUM262138 GEI262138 GOE262138 GYA262138 HHW262138 HRS262138 IBO262138 ILK262138 IVG262138 JFC262138 JOY262138 JYU262138 KIQ262138 KSM262138 LCI262138 LME262138 LWA262138 MFW262138 MPS262138 MZO262138 NJK262138 NTG262138 ODC262138 OMY262138 OWU262138 PGQ262138 PQM262138 QAI262138 QKE262138 QUA262138 RDW262138 RNS262138 RXO262138 SHK262138 SRG262138 TBC262138 TKY262138 TUU262138 UEQ262138 UOM262138 UYI262138 VIE262138 VSA262138 WBW262138 WLS262138 WVO262138 I327675 JC327674 SY327674 ACU327674 AMQ327674 AWM327674 BGI327674 BQE327674 CAA327674 CJW327674 CTS327674 DDO327674 DNK327674 DXG327674 EHC327674 EQY327674 FAU327674 FKQ327674 FUM327674 GEI327674 GOE327674 GYA327674 HHW327674 HRS327674 IBO327674 ILK327674 IVG327674 JFC327674 JOY327674 JYU327674 KIQ327674 KSM327674 LCI327674 LME327674 LWA327674 MFW327674 MPS327674 MZO327674 NJK327674 NTG327674 ODC327674 OMY327674 OWU327674 PGQ327674 PQM327674 QAI327674 QKE327674 QUA327674 RDW327674 RNS327674 RXO327674 SHK327674 SRG327674 TBC327674 TKY327674 TUU327674 UEQ327674 UOM327674 UYI327674 VIE327674 VSA327674 WBW327674 WLS327674 WVO327674 I393211 JC393210 SY393210 ACU393210 AMQ393210 AWM393210 BGI393210 BQE393210 CAA393210 CJW393210 CTS393210 DDO393210 DNK393210 DXG393210 EHC393210 EQY393210 FAU393210 FKQ393210 FUM393210 GEI393210 GOE393210 GYA393210 HHW393210 HRS393210 IBO393210 ILK393210 IVG393210 JFC393210 JOY393210 JYU393210 KIQ393210 KSM393210 LCI393210 LME393210 LWA393210 MFW393210 MPS393210 MZO393210 NJK393210 NTG393210 ODC393210 OMY393210 OWU393210 PGQ393210 PQM393210 QAI393210 QKE393210 QUA393210 RDW393210 RNS393210 RXO393210 SHK393210 SRG393210 TBC393210 TKY393210 TUU393210 UEQ393210 UOM393210 UYI393210 VIE393210 VSA393210 WBW393210 WLS393210 WVO393210 I458747 JC458746 SY458746 ACU458746 AMQ458746 AWM458746 BGI458746 BQE458746 CAA458746 CJW458746 CTS458746 DDO458746 DNK458746 DXG458746 EHC458746 EQY458746 FAU458746 FKQ458746 FUM458746 GEI458746 GOE458746 GYA458746 HHW458746 HRS458746 IBO458746 ILK458746 IVG458746 JFC458746 JOY458746 JYU458746 KIQ458746 KSM458746 LCI458746 LME458746 LWA458746 MFW458746 MPS458746 MZO458746 NJK458746 NTG458746 ODC458746 OMY458746 OWU458746 PGQ458746 PQM458746 QAI458746 QKE458746 QUA458746 RDW458746 RNS458746 RXO458746 SHK458746 SRG458746 TBC458746 TKY458746 TUU458746 UEQ458746 UOM458746 UYI458746 VIE458746 VSA458746 WBW458746 WLS458746 WVO458746 I524283 JC524282 SY524282 ACU524282 AMQ524282 AWM524282 BGI524282 BQE524282 CAA524282 CJW524282 CTS524282 DDO524282 DNK524282 DXG524282 EHC524282 EQY524282 FAU524282 FKQ524282 FUM524282 GEI524282 GOE524282 GYA524282 HHW524282 HRS524282 IBO524282 ILK524282 IVG524282 JFC524282 JOY524282 JYU524282 KIQ524282 KSM524282 LCI524282 LME524282 LWA524282 MFW524282 MPS524282 MZO524282 NJK524282 NTG524282 ODC524282 OMY524282 OWU524282 PGQ524282 PQM524282 QAI524282 QKE524282 QUA524282 RDW524282 RNS524282 RXO524282 SHK524282 SRG524282 TBC524282 TKY524282 TUU524282 UEQ524282 UOM524282 UYI524282 VIE524282 VSA524282 WBW524282 WLS524282 WVO524282 I589819 JC589818 SY589818 ACU589818 AMQ589818 AWM589818 BGI589818 BQE589818 CAA589818 CJW589818 CTS589818 DDO589818 DNK589818 DXG589818 EHC589818 EQY589818 FAU589818 FKQ589818 FUM589818 GEI589818 GOE589818 GYA589818 HHW589818 HRS589818 IBO589818 ILK589818 IVG589818 JFC589818 JOY589818 JYU589818 KIQ589818 KSM589818 LCI589818 LME589818 LWA589818 MFW589818 MPS589818 MZO589818 NJK589818 NTG589818 ODC589818 OMY589818 OWU589818 PGQ589818 PQM589818 QAI589818 QKE589818 QUA589818 RDW589818 RNS589818 RXO589818 SHK589818 SRG589818 TBC589818 TKY589818 TUU589818 UEQ589818 UOM589818 UYI589818 VIE589818 VSA589818 WBW589818 WLS589818 WVO589818 I655355 JC655354 SY655354 ACU655354 AMQ655354 AWM655354 BGI655354 BQE655354 CAA655354 CJW655354 CTS655354 DDO655354 DNK655354 DXG655354 EHC655354 EQY655354 FAU655354 FKQ655354 FUM655354 GEI655354 GOE655354 GYA655354 HHW655354 HRS655354 IBO655354 ILK655354 IVG655354 JFC655354 JOY655354 JYU655354 KIQ655354 KSM655354 LCI655354 LME655354 LWA655354 MFW655354 MPS655354 MZO655354 NJK655354 NTG655354 ODC655354 OMY655354 OWU655354 PGQ655354 PQM655354 QAI655354 QKE655354 QUA655354 RDW655354 RNS655354 RXO655354 SHK655354 SRG655354 TBC655354 TKY655354 TUU655354 UEQ655354 UOM655354 UYI655354 VIE655354 VSA655354 WBW655354 WLS655354 WVO655354 I720891 JC720890 SY720890 ACU720890 AMQ720890 AWM720890 BGI720890 BQE720890 CAA720890 CJW720890 CTS720890 DDO720890 DNK720890 DXG720890 EHC720890 EQY720890 FAU720890 FKQ720890 FUM720890 GEI720890 GOE720890 GYA720890 HHW720890 HRS720890 IBO720890 ILK720890 IVG720890 JFC720890 JOY720890 JYU720890 KIQ720890 KSM720890 LCI720890 LME720890 LWA720890 MFW720890 MPS720890 MZO720890 NJK720890 NTG720890 ODC720890 OMY720890 OWU720890 PGQ720890 PQM720890 QAI720890 QKE720890 QUA720890 RDW720890 RNS720890 RXO720890 SHK720890 SRG720890 TBC720890 TKY720890 TUU720890 UEQ720890 UOM720890 UYI720890 VIE720890 VSA720890 WBW720890 WLS720890 WVO720890 I786427 JC786426 SY786426 ACU786426 AMQ786426 AWM786426 BGI786426 BQE786426 CAA786426 CJW786426 CTS786426 DDO786426 DNK786426 DXG786426 EHC786426 EQY786426 FAU786426 FKQ786426 FUM786426 GEI786426 GOE786426 GYA786426 HHW786426 HRS786426 IBO786426 ILK786426 IVG786426 JFC786426 JOY786426 JYU786426 KIQ786426 KSM786426 LCI786426 LME786426 LWA786426 MFW786426 MPS786426 MZO786426 NJK786426 NTG786426 ODC786426 OMY786426 OWU786426 PGQ786426 PQM786426 QAI786426 QKE786426 QUA786426 RDW786426 RNS786426 RXO786426 SHK786426 SRG786426 TBC786426 TKY786426 TUU786426 UEQ786426 UOM786426 UYI786426 VIE786426 VSA786426 WBW786426 WLS786426 WVO786426 I851963 JC851962 SY851962 ACU851962 AMQ851962 AWM851962 BGI851962 BQE851962 CAA851962 CJW851962 CTS851962 DDO851962 DNK851962 DXG851962 EHC851962 EQY851962 FAU851962 FKQ851962 FUM851962 GEI851962 GOE851962 GYA851962 HHW851962 HRS851962 IBO851962 ILK851962 IVG851962 JFC851962 JOY851962 JYU851962 KIQ851962 KSM851962 LCI851962 LME851962 LWA851962 MFW851962 MPS851962 MZO851962 NJK851962 NTG851962 ODC851962 OMY851962 OWU851962 PGQ851962 PQM851962 QAI851962 QKE851962 QUA851962 RDW851962 RNS851962 RXO851962 SHK851962 SRG851962 TBC851962 TKY851962 TUU851962 UEQ851962 UOM851962 UYI851962 VIE851962 VSA851962 WBW851962 WLS851962 WVO851962 I917499 JC917498 SY917498 ACU917498 AMQ917498 AWM917498 BGI917498 BQE917498 CAA917498 CJW917498 CTS917498 DDO917498 DNK917498 DXG917498 EHC917498 EQY917498 FAU917498 FKQ917498 FUM917498 GEI917498 GOE917498 GYA917498 HHW917498 HRS917498 IBO917498 ILK917498 IVG917498 JFC917498 JOY917498 JYU917498 KIQ917498 KSM917498 LCI917498 LME917498 LWA917498 MFW917498 MPS917498 MZO917498 NJK917498 NTG917498 ODC917498 OMY917498 OWU917498 PGQ917498 PQM917498 QAI917498 QKE917498 QUA917498 RDW917498 RNS917498 RXO917498 SHK917498 SRG917498 TBC917498 TKY917498 TUU917498 UEQ917498 UOM917498 UYI917498 VIE917498 VSA917498 WBW917498 WLS917498 WVO917498 I983035 JC983034 SY983034 ACU983034 AMQ983034 AWM983034 BGI983034 BQE983034 CAA983034 CJW983034 CTS983034 DDO983034 DNK983034 DXG983034 EHC983034 EQY983034 FAU983034 FKQ983034 FUM983034 GEI983034 GOE983034 GYA983034 HHW983034 HRS983034 IBO983034 ILK983034 IVG983034 JFC983034 JOY983034 JYU983034 KIQ983034 KSM983034 LCI983034 LME983034 LWA983034 MFW983034 MPS983034 MZO983034 NJK983034 NTG983034 ODC983034 OMY983034 OWU983034 PGQ983034 PQM983034 QAI983034 QKE983034 QUA983034 RDW983034 RNS983034 RXO983034 SHK983034 SRG983034 TBC983034 TKY983034 TUU983034 UEQ983034 UOM983034 UYI983034 VIE983034 VSA983034 WBW983034 WLS983034 WVO983034 UOI983035 N65532 JH65531 TD65531 ACZ65531 AMV65531 AWR65531 BGN65531 BQJ65531 CAF65531 CKB65531 CTX65531 DDT65531 DNP65531 DXL65531 EHH65531 ERD65531 FAZ65531 FKV65531 FUR65531 GEN65531 GOJ65531 GYF65531 HIB65531 HRX65531 IBT65531 ILP65531 IVL65531 JFH65531 JPD65531 JYZ65531 KIV65531 KSR65531 LCN65531 LMJ65531 LWF65531 MGB65531 MPX65531 MZT65531 NJP65531 NTL65531 ODH65531 OND65531 OWZ65531 PGV65531 PQR65531 QAN65531 QKJ65531 QUF65531 REB65531 RNX65531 RXT65531 SHP65531 SRL65531 TBH65531 TLD65531 TUZ65531 UEV65531 UOR65531 UYN65531 VIJ65531 VSF65531 WCB65531 WLX65531 WVT65531 N131068 JH131067 TD131067 ACZ131067 AMV131067 AWR131067 BGN131067 BQJ131067 CAF131067 CKB131067 CTX131067 DDT131067 DNP131067 DXL131067 EHH131067 ERD131067 FAZ131067 FKV131067 FUR131067 GEN131067 GOJ131067 GYF131067 HIB131067 HRX131067 IBT131067 ILP131067 IVL131067 JFH131067 JPD131067 JYZ131067 KIV131067 KSR131067 LCN131067 LMJ131067 LWF131067 MGB131067 MPX131067 MZT131067 NJP131067 NTL131067 ODH131067 OND131067 OWZ131067 PGV131067 PQR131067 QAN131067 QKJ131067 QUF131067 REB131067 RNX131067 RXT131067 SHP131067 SRL131067 TBH131067 TLD131067 TUZ131067 UEV131067 UOR131067 UYN131067 VIJ131067 VSF131067 WCB131067 WLX131067 WVT131067 N196604 JH196603 TD196603 ACZ196603 AMV196603 AWR196603 BGN196603 BQJ196603 CAF196603 CKB196603 CTX196603 DDT196603 DNP196603 DXL196603 EHH196603 ERD196603 FAZ196603 FKV196603 FUR196603 GEN196603 GOJ196603 GYF196603 HIB196603 HRX196603 IBT196603 ILP196603 IVL196603 JFH196603 JPD196603 JYZ196603 KIV196603 KSR196603 LCN196603 LMJ196603 LWF196603 MGB196603 MPX196603 MZT196603 NJP196603 NTL196603 ODH196603 OND196603 OWZ196603 PGV196603 PQR196603 QAN196603 QKJ196603 QUF196603 REB196603 RNX196603 RXT196603 SHP196603 SRL196603 TBH196603 TLD196603 TUZ196603 UEV196603 UOR196603 UYN196603 VIJ196603 VSF196603 WCB196603 WLX196603 WVT196603 N262140 JH262139 TD262139 ACZ262139 AMV262139 AWR262139 BGN262139 BQJ262139 CAF262139 CKB262139 CTX262139 DDT262139 DNP262139 DXL262139 EHH262139 ERD262139 FAZ262139 FKV262139 FUR262139 GEN262139 GOJ262139 GYF262139 HIB262139 HRX262139 IBT262139 ILP262139 IVL262139 JFH262139 JPD262139 JYZ262139 KIV262139 KSR262139 LCN262139 LMJ262139 LWF262139 MGB262139 MPX262139 MZT262139 NJP262139 NTL262139 ODH262139 OND262139 OWZ262139 PGV262139 PQR262139 QAN262139 QKJ262139 QUF262139 REB262139 RNX262139 RXT262139 SHP262139 SRL262139 TBH262139 TLD262139 TUZ262139 UEV262139 UOR262139 UYN262139 VIJ262139 VSF262139 WCB262139 WLX262139 WVT262139 N327676 JH327675 TD327675 ACZ327675 AMV327675 AWR327675 BGN327675 BQJ327675 CAF327675 CKB327675 CTX327675 DDT327675 DNP327675 DXL327675 EHH327675 ERD327675 FAZ327675 FKV327675 FUR327675 GEN327675 GOJ327675 GYF327675 HIB327675 HRX327675 IBT327675 ILP327675 IVL327675 JFH327675 JPD327675 JYZ327675 KIV327675 KSR327675 LCN327675 LMJ327675 LWF327675 MGB327675 MPX327675 MZT327675 NJP327675 NTL327675 ODH327675 OND327675 OWZ327675 PGV327675 PQR327675 QAN327675 QKJ327675 QUF327675 REB327675 RNX327675 RXT327675 SHP327675 SRL327675 TBH327675 TLD327675 TUZ327675 UEV327675 UOR327675 UYN327675 VIJ327675 VSF327675 WCB327675 WLX327675 WVT327675 N393212 JH393211 TD393211 ACZ393211 AMV393211 AWR393211 BGN393211 BQJ393211 CAF393211 CKB393211 CTX393211 DDT393211 DNP393211 DXL393211 EHH393211 ERD393211 FAZ393211 FKV393211 FUR393211 GEN393211 GOJ393211 GYF393211 HIB393211 HRX393211 IBT393211 ILP393211 IVL393211 JFH393211 JPD393211 JYZ393211 KIV393211 KSR393211 LCN393211 LMJ393211 LWF393211 MGB393211 MPX393211 MZT393211 NJP393211 NTL393211 ODH393211 OND393211 OWZ393211 PGV393211 PQR393211 QAN393211 QKJ393211 QUF393211 REB393211 RNX393211 RXT393211 SHP393211 SRL393211 TBH393211 TLD393211 TUZ393211 UEV393211 UOR393211 UYN393211 VIJ393211 VSF393211 WCB393211 WLX393211 WVT393211 N458748 JH458747 TD458747 ACZ458747 AMV458747 AWR458747 BGN458747 BQJ458747 CAF458747 CKB458747 CTX458747 DDT458747 DNP458747 DXL458747 EHH458747 ERD458747 FAZ458747 FKV458747 FUR458747 GEN458747 GOJ458747 GYF458747 HIB458747 HRX458747 IBT458747 ILP458747 IVL458747 JFH458747 JPD458747 JYZ458747 KIV458747 KSR458747 LCN458747 LMJ458747 LWF458747 MGB458747 MPX458747 MZT458747 NJP458747 NTL458747 ODH458747 OND458747 OWZ458747 PGV458747 PQR458747 QAN458747 QKJ458747 QUF458747 REB458747 RNX458747 RXT458747 SHP458747 SRL458747 TBH458747 TLD458747 TUZ458747 UEV458747 UOR458747 UYN458747 VIJ458747 VSF458747 WCB458747 WLX458747 WVT458747 N524284 JH524283 TD524283 ACZ524283 AMV524283 AWR524283 BGN524283 BQJ524283 CAF524283 CKB524283 CTX524283 DDT524283 DNP524283 DXL524283 EHH524283 ERD524283 FAZ524283 FKV524283 FUR524283 GEN524283 GOJ524283 GYF524283 HIB524283 HRX524283 IBT524283 ILP524283 IVL524283 JFH524283 JPD524283 JYZ524283 KIV524283 KSR524283 LCN524283 LMJ524283 LWF524283 MGB524283 MPX524283 MZT524283 NJP524283 NTL524283 ODH524283 OND524283 OWZ524283 PGV524283 PQR524283 QAN524283 QKJ524283 QUF524283 REB524283 RNX524283 RXT524283 SHP524283 SRL524283 TBH524283 TLD524283 TUZ524283 UEV524283 UOR524283 UYN524283 VIJ524283 VSF524283 WCB524283 WLX524283 WVT524283 N589820 JH589819 TD589819 ACZ589819 AMV589819 AWR589819 BGN589819 BQJ589819 CAF589819 CKB589819 CTX589819 DDT589819 DNP589819 DXL589819 EHH589819 ERD589819 FAZ589819 FKV589819 FUR589819 GEN589819 GOJ589819 GYF589819 HIB589819 HRX589819 IBT589819 ILP589819 IVL589819 JFH589819 JPD589819 JYZ589819 KIV589819 KSR589819 LCN589819 LMJ589819 LWF589819 MGB589819 MPX589819 MZT589819 NJP589819 NTL589819 ODH589819 OND589819 OWZ589819 PGV589819 PQR589819 QAN589819 QKJ589819 QUF589819 REB589819 RNX589819 RXT589819 SHP589819 SRL589819 TBH589819 TLD589819 TUZ589819 UEV589819 UOR589819 UYN589819 VIJ589819 VSF589819 WCB589819 WLX589819 WVT589819 N655356 JH655355 TD655355 ACZ655355 AMV655355 AWR655355 BGN655355 BQJ655355 CAF655355 CKB655355 CTX655355 DDT655355 DNP655355 DXL655355 EHH655355 ERD655355 FAZ655355 FKV655355 FUR655355 GEN655355 GOJ655355 GYF655355 HIB655355 HRX655355 IBT655355 ILP655355 IVL655355 JFH655355 JPD655355 JYZ655355 KIV655355 KSR655355 LCN655355 LMJ655355 LWF655355 MGB655355 MPX655355 MZT655355 NJP655355 NTL655355 ODH655355 OND655355 OWZ655355 PGV655355 PQR655355 QAN655355 QKJ655355 QUF655355 REB655355 RNX655355 RXT655355 SHP655355 SRL655355 TBH655355 TLD655355 TUZ655355 UEV655355 UOR655355 UYN655355 VIJ655355 VSF655355 WCB655355 WLX655355 WVT655355 N720892 JH720891 TD720891 ACZ720891 AMV720891 AWR720891 BGN720891 BQJ720891 CAF720891 CKB720891 CTX720891 DDT720891 DNP720891 DXL720891 EHH720891 ERD720891 FAZ720891 FKV720891 FUR720891 GEN720891 GOJ720891 GYF720891 HIB720891 HRX720891 IBT720891 ILP720891 IVL720891 JFH720891 JPD720891 JYZ720891 KIV720891 KSR720891 LCN720891 LMJ720891 LWF720891 MGB720891 MPX720891 MZT720891 NJP720891 NTL720891 ODH720891 OND720891 OWZ720891 PGV720891 PQR720891 QAN720891 QKJ720891 QUF720891 REB720891 RNX720891 RXT720891 SHP720891 SRL720891 TBH720891 TLD720891 TUZ720891 UEV720891 UOR720891 UYN720891 VIJ720891 VSF720891 WCB720891 WLX720891 WVT720891 N786428 JH786427 TD786427 ACZ786427 AMV786427 AWR786427 BGN786427 BQJ786427 CAF786427 CKB786427 CTX786427 DDT786427 DNP786427 DXL786427 EHH786427 ERD786427 FAZ786427 FKV786427 FUR786427 GEN786427 GOJ786427 GYF786427 HIB786427 HRX786427 IBT786427 ILP786427 IVL786427 JFH786427 JPD786427 JYZ786427 KIV786427 KSR786427 LCN786427 LMJ786427 LWF786427 MGB786427 MPX786427 MZT786427 NJP786427 NTL786427 ODH786427 OND786427 OWZ786427 PGV786427 PQR786427 QAN786427 QKJ786427 QUF786427 REB786427 RNX786427 RXT786427 SHP786427 SRL786427 TBH786427 TLD786427 TUZ786427 UEV786427 UOR786427 UYN786427 VIJ786427 VSF786427 WCB786427 WLX786427 WVT786427 N851964 JH851963 TD851963 ACZ851963 AMV851963 AWR851963 BGN851963 BQJ851963 CAF851963 CKB851963 CTX851963 DDT851963 DNP851963 DXL851963 EHH851963 ERD851963 FAZ851963 FKV851963 FUR851963 GEN851963 GOJ851963 GYF851963 HIB851963 HRX851963 IBT851963 ILP851963 IVL851963 JFH851963 JPD851963 JYZ851963 KIV851963 KSR851963 LCN851963 LMJ851963 LWF851963 MGB851963 MPX851963 MZT851963 NJP851963 NTL851963 ODH851963 OND851963 OWZ851963 PGV851963 PQR851963 QAN851963 QKJ851963 QUF851963 REB851963 RNX851963 RXT851963 SHP851963 SRL851963 TBH851963 TLD851963 TUZ851963 UEV851963 UOR851963 UYN851963 VIJ851963 VSF851963 WCB851963 WLX851963 WVT851963 N917500 JH917499 TD917499 ACZ917499 AMV917499 AWR917499 BGN917499 BQJ917499 CAF917499 CKB917499 CTX917499 DDT917499 DNP917499 DXL917499 EHH917499 ERD917499 FAZ917499 FKV917499 FUR917499 GEN917499 GOJ917499 GYF917499 HIB917499 HRX917499 IBT917499 ILP917499 IVL917499 JFH917499 JPD917499 JYZ917499 KIV917499 KSR917499 LCN917499 LMJ917499 LWF917499 MGB917499 MPX917499 MZT917499 NJP917499 NTL917499 ODH917499 OND917499 OWZ917499 PGV917499 PQR917499 QAN917499 QKJ917499 QUF917499 REB917499 RNX917499 RXT917499 SHP917499 SRL917499 TBH917499 TLD917499 TUZ917499 UEV917499 UOR917499 UYN917499 VIJ917499 VSF917499 WCB917499 WLX917499 WVT917499 N983036 JH983035 TD983035 ACZ983035 AMV983035 AWR983035 BGN983035 BQJ983035 CAF983035 CKB983035 CTX983035 DDT983035 DNP983035 DXL983035 EHH983035 ERD983035 FAZ983035 FKV983035 FUR983035 GEN983035 GOJ983035 GYF983035 HIB983035 HRX983035 IBT983035 ILP983035 IVL983035 JFH983035 JPD983035 JYZ983035 KIV983035 KSR983035 LCN983035 LMJ983035 LWF983035 MGB983035 MPX983035 MZT983035 NJP983035 NTL983035 ODH983035 OND983035 OWZ983035 PGV983035 PQR983035 QAN983035 QKJ983035 QUF983035 REB983035 RNX983035 RXT983035 SHP983035 SRL983035 TBH983035 TLD983035 TUZ983035 UEV983035 UOR983035 UYN983035 VIJ983035 VSF983035 WCB983035 WLX983035 WVT983035 UYE983035 H65532 JB65531 SX65531 ACT65531 AMP65531 AWL65531 BGH65531 BQD65531 BZZ65531 CJV65531 CTR65531 DDN65531 DNJ65531 DXF65531 EHB65531 EQX65531 FAT65531 FKP65531 FUL65531 GEH65531 GOD65531 GXZ65531 HHV65531 HRR65531 IBN65531 ILJ65531 IVF65531 JFB65531 JOX65531 JYT65531 KIP65531 KSL65531 LCH65531 LMD65531 LVZ65531 MFV65531 MPR65531 MZN65531 NJJ65531 NTF65531 ODB65531 OMX65531 OWT65531 PGP65531 PQL65531 QAH65531 QKD65531 QTZ65531 RDV65531 RNR65531 RXN65531 SHJ65531 SRF65531 TBB65531 TKX65531 TUT65531 UEP65531 UOL65531 UYH65531 VID65531 VRZ65531 WBV65531 WLR65531 WVN65531 H131068 JB131067 SX131067 ACT131067 AMP131067 AWL131067 BGH131067 BQD131067 BZZ131067 CJV131067 CTR131067 DDN131067 DNJ131067 DXF131067 EHB131067 EQX131067 FAT131067 FKP131067 FUL131067 GEH131067 GOD131067 GXZ131067 HHV131067 HRR131067 IBN131067 ILJ131067 IVF131067 JFB131067 JOX131067 JYT131067 KIP131067 KSL131067 LCH131067 LMD131067 LVZ131067 MFV131067 MPR131067 MZN131067 NJJ131067 NTF131067 ODB131067 OMX131067 OWT131067 PGP131067 PQL131067 QAH131067 QKD131067 QTZ131067 RDV131067 RNR131067 RXN131067 SHJ131067 SRF131067 TBB131067 TKX131067 TUT131067 UEP131067 UOL131067 UYH131067 VID131067 VRZ131067 WBV131067 WLR131067 WVN131067 H196604 JB196603 SX196603 ACT196603 AMP196603 AWL196603 BGH196603 BQD196603 BZZ196603 CJV196603 CTR196603 DDN196603 DNJ196603 DXF196603 EHB196603 EQX196603 FAT196603 FKP196603 FUL196603 GEH196603 GOD196603 GXZ196603 HHV196603 HRR196603 IBN196603 ILJ196603 IVF196603 JFB196603 JOX196603 JYT196603 KIP196603 KSL196603 LCH196603 LMD196603 LVZ196603 MFV196603 MPR196603 MZN196603 NJJ196603 NTF196603 ODB196603 OMX196603 OWT196603 PGP196603 PQL196603 QAH196603 QKD196603 QTZ196603 RDV196603 RNR196603 RXN196603 SHJ196603 SRF196603 TBB196603 TKX196603 TUT196603 UEP196603 UOL196603 UYH196603 VID196603 VRZ196603 WBV196603 WLR196603 WVN196603 H262140 JB262139 SX262139 ACT262139 AMP262139 AWL262139 BGH262139 BQD262139 BZZ262139 CJV262139 CTR262139 DDN262139 DNJ262139 DXF262139 EHB262139 EQX262139 FAT262139 FKP262139 FUL262139 GEH262139 GOD262139 GXZ262139 HHV262139 HRR262139 IBN262139 ILJ262139 IVF262139 JFB262139 JOX262139 JYT262139 KIP262139 KSL262139 LCH262139 LMD262139 LVZ262139 MFV262139 MPR262139 MZN262139 NJJ262139 NTF262139 ODB262139 OMX262139 OWT262139 PGP262139 PQL262139 QAH262139 QKD262139 QTZ262139 RDV262139 RNR262139 RXN262139 SHJ262139 SRF262139 TBB262139 TKX262139 TUT262139 UEP262139 UOL262139 UYH262139 VID262139 VRZ262139 WBV262139 WLR262139 WVN262139 H327676 JB327675 SX327675 ACT327675 AMP327675 AWL327675 BGH327675 BQD327675 BZZ327675 CJV327675 CTR327675 DDN327675 DNJ327675 DXF327675 EHB327675 EQX327675 FAT327675 FKP327675 FUL327675 GEH327675 GOD327675 GXZ327675 HHV327675 HRR327675 IBN327675 ILJ327675 IVF327675 JFB327675 JOX327675 JYT327675 KIP327675 KSL327675 LCH327675 LMD327675 LVZ327675 MFV327675 MPR327675 MZN327675 NJJ327675 NTF327675 ODB327675 OMX327675 OWT327675 PGP327675 PQL327675 QAH327675 QKD327675 QTZ327675 RDV327675 RNR327675 RXN327675 SHJ327675 SRF327675 TBB327675 TKX327675 TUT327675 UEP327675 UOL327675 UYH327675 VID327675 VRZ327675 WBV327675 WLR327675 WVN327675 H393212 JB393211 SX393211 ACT393211 AMP393211 AWL393211 BGH393211 BQD393211 BZZ393211 CJV393211 CTR393211 DDN393211 DNJ393211 DXF393211 EHB393211 EQX393211 FAT393211 FKP393211 FUL393211 GEH393211 GOD393211 GXZ393211 HHV393211 HRR393211 IBN393211 ILJ393211 IVF393211 JFB393211 JOX393211 JYT393211 KIP393211 KSL393211 LCH393211 LMD393211 LVZ393211 MFV393211 MPR393211 MZN393211 NJJ393211 NTF393211 ODB393211 OMX393211 OWT393211 PGP393211 PQL393211 QAH393211 QKD393211 QTZ393211 RDV393211 RNR393211 RXN393211 SHJ393211 SRF393211 TBB393211 TKX393211 TUT393211 UEP393211 UOL393211 UYH393211 VID393211 VRZ393211 WBV393211 WLR393211 WVN393211 H458748 JB458747 SX458747 ACT458747 AMP458747 AWL458747 BGH458747 BQD458747 BZZ458747 CJV458747 CTR458747 DDN458747 DNJ458747 DXF458747 EHB458747 EQX458747 FAT458747 FKP458747 FUL458747 GEH458747 GOD458747 GXZ458747 HHV458747 HRR458747 IBN458747 ILJ458747 IVF458747 JFB458747 JOX458747 JYT458747 KIP458747 KSL458747 LCH458747 LMD458747 LVZ458747 MFV458747 MPR458747 MZN458747 NJJ458747 NTF458747 ODB458747 OMX458747 OWT458747 PGP458747 PQL458747 QAH458747 QKD458747 QTZ458747 RDV458747 RNR458747 RXN458747 SHJ458747 SRF458747 TBB458747 TKX458747 TUT458747 UEP458747 UOL458747 UYH458747 VID458747 VRZ458747 WBV458747 WLR458747 WVN458747 H524284 JB524283 SX524283 ACT524283 AMP524283 AWL524283 BGH524283 BQD524283 BZZ524283 CJV524283 CTR524283 DDN524283 DNJ524283 DXF524283 EHB524283 EQX524283 FAT524283 FKP524283 FUL524283 GEH524283 GOD524283 GXZ524283 HHV524283 HRR524283 IBN524283 ILJ524283 IVF524283 JFB524283 JOX524283 JYT524283 KIP524283 KSL524283 LCH524283 LMD524283 LVZ524283 MFV524283 MPR524283 MZN524283 NJJ524283 NTF524283 ODB524283 OMX524283 OWT524283 PGP524283 PQL524283 QAH524283 QKD524283 QTZ524283 RDV524283 RNR524283 RXN524283 SHJ524283 SRF524283 TBB524283 TKX524283 TUT524283 UEP524283 UOL524283 UYH524283 VID524283 VRZ524283 WBV524283 WLR524283 WVN524283 H589820 JB589819 SX589819 ACT589819 AMP589819 AWL589819 BGH589819 BQD589819 BZZ589819 CJV589819 CTR589819 DDN589819 DNJ589819 DXF589819 EHB589819 EQX589819 FAT589819 FKP589819 FUL589819 GEH589819 GOD589819 GXZ589819 HHV589819 HRR589819 IBN589819 ILJ589819 IVF589819 JFB589819 JOX589819 JYT589819 KIP589819 KSL589819 LCH589819 LMD589819 LVZ589819 MFV589819 MPR589819 MZN589819 NJJ589819 NTF589819 ODB589819 OMX589819 OWT589819 PGP589819 PQL589819 QAH589819 QKD589819 QTZ589819 RDV589819 RNR589819 RXN589819 SHJ589819 SRF589819 TBB589819 TKX589819 TUT589819 UEP589819 UOL589819 UYH589819 VID589819 VRZ589819 WBV589819 WLR589819 WVN589819 H655356 JB655355 SX655355 ACT655355 AMP655355 AWL655355 BGH655355 BQD655355 BZZ655355 CJV655355 CTR655355 DDN655355 DNJ655355 DXF655355 EHB655355 EQX655355 FAT655355 FKP655355 FUL655355 GEH655355 GOD655355 GXZ655355 HHV655355 HRR655355 IBN655355 ILJ655355 IVF655355 JFB655355 JOX655355 JYT655355 KIP655355 KSL655355 LCH655355 LMD655355 LVZ655355 MFV655355 MPR655355 MZN655355 NJJ655355 NTF655355 ODB655355 OMX655355 OWT655355 PGP655355 PQL655355 QAH655355 QKD655355 QTZ655355 RDV655355 RNR655355 RXN655355 SHJ655355 SRF655355 TBB655355 TKX655355 TUT655355 UEP655355 UOL655355 UYH655355 VID655355 VRZ655355 WBV655355 WLR655355 WVN655355 H720892 JB720891 SX720891 ACT720891 AMP720891 AWL720891 BGH720891 BQD720891 BZZ720891 CJV720891 CTR720891 DDN720891 DNJ720891 DXF720891 EHB720891 EQX720891 FAT720891 FKP720891 FUL720891 GEH720891 GOD720891 GXZ720891 HHV720891 HRR720891 IBN720891 ILJ720891 IVF720891 JFB720891 JOX720891 JYT720891 KIP720891 KSL720891 LCH720891 LMD720891 LVZ720891 MFV720891 MPR720891 MZN720891 NJJ720891 NTF720891 ODB720891 OMX720891 OWT720891 PGP720891 PQL720891 QAH720891 QKD720891 QTZ720891 RDV720891 RNR720891 RXN720891 SHJ720891 SRF720891 TBB720891 TKX720891 TUT720891 UEP720891 UOL720891 UYH720891 VID720891 VRZ720891 WBV720891 WLR720891 WVN720891 H786428 JB786427 SX786427 ACT786427 AMP786427 AWL786427 BGH786427 BQD786427 BZZ786427 CJV786427 CTR786427 DDN786427 DNJ786427 DXF786427 EHB786427 EQX786427 FAT786427 FKP786427 FUL786427 GEH786427 GOD786427 GXZ786427 HHV786427 HRR786427 IBN786427 ILJ786427 IVF786427 JFB786427 JOX786427 JYT786427 KIP786427 KSL786427 LCH786427 LMD786427 LVZ786427 MFV786427 MPR786427 MZN786427 NJJ786427 NTF786427 ODB786427 OMX786427 OWT786427 PGP786427 PQL786427 QAH786427 QKD786427 QTZ786427 RDV786427 RNR786427 RXN786427 SHJ786427 SRF786427 TBB786427 TKX786427 TUT786427 UEP786427 UOL786427 UYH786427 VID786427 VRZ786427 WBV786427 WLR786427 WVN786427 H851964 JB851963 SX851963 ACT851963 AMP851963 AWL851963 BGH851963 BQD851963 BZZ851963 CJV851963 CTR851963 DDN851963 DNJ851963 DXF851963 EHB851963 EQX851963 FAT851963 FKP851963 FUL851963 GEH851963 GOD851963 GXZ851963 HHV851963 HRR851963 IBN851963 ILJ851963 IVF851963 JFB851963 JOX851963 JYT851963 KIP851963 KSL851963 LCH851963 LMD851963 LVZ851963 MFV851963 MPR851963 MZN851963 NJJ851963 NTF851963 ODB851963 OMX851963 OWT851963 PGP851963 PQL851963 QAH851963 QKD851963 QTZ851963 RDV851963 RNR851963 RXN851963 SHJ851963 SRF851963 TBB851963 TKX851963 TUT851963 UEP851963 UOL851963 UYH851963 VID851963 VRZ851963 WBV851963 WLR851963 WVN851963 H917500 JB917499 SX917499 ACT917499 AMP917499 AWL917499 BGH917499 BQD917499 BZZ917499 CJV917499 CTR917499 DDN917499 DNJ917499 DXF917499 EHB917499 EQX917499 FAT917499 FKP917499 FUL917499 GEH917499 GOD917499 GXZ917499 HHV917499 HRR917499 IBN917499 ILJ917499 IVF917499 JFB917499 JOX917499 JYT917499 KIP917499 KSL917499 LCH917499 LMD917499 LVZ917499 MFV917499 MPR917499 MZN917499 NJJ917499 NTF917499 ODB917499 OMX917499 OWT917499 PGP917499 PQL917499 QAH917499 QKD917499 QTZ917499 RDV917499 RNR917499 RXN917499 SHJ917499 SRF917499 TBB917499 TKX917499 TUT917499 UEP917499 UOL917499 UYH917499 VID917499 VRZ917499 WBV917499 WLR917499 WVN917499 H983036 JB983035 SX983035 ACT983035 AMP983035 AWL983035 BGH983035 BQD983035 BZZ983035 CJV983035 CTR983035 DDN983035 DNJ983035 DXF983035 EHB983035 EQX983035 FAT983035 FKP983035 FUL983035 GEH983035 GOD983035 GXZ983035 HHV983035 HRR983035 IBN983035 ILJ983035 IVF983035 JFB983035 JOX983035 JYT983035 KIP983035 KSL983035 LCH983035 LMD983035 LVZ983035 MFV983035 MPR983035 MZN983035 NJJ983035 NTF983035 ODB983035 OMX983035 OWT983035 PGP983035 PQL983035 QAH983035 QKD983035 QTZ983035 RDV983035 RNR983035 RXN983035 SHJ983035 SRF983035 TBB983035 TKX983035 TUT983035 UEP983035 UOL983035 UYH983035 VID983035 VRZ983035 WBV983035 WLR983035 WVN983035 VIA983035 K65532 JE65531 TA65531 ACW65531 AMS65531 AWO65531 BGK65531 BQG65531 CAC65531 CJY65531 CTU65531 DDQ65531 DNM65531 DXI65531 EHE65531 ERA65531 FAW65531 FKS65531 FUO65531 GEK65531 GOG65531 GYC65531 HHY65531 HRU65531 IBQ65531 ILM65531 IVI65531 JFE65531 JPA65531 JYW65531 KIS65531 KSO65531 LCK65531 LMG65531 LWC65531 MFY65531 MPU65531 MZQ65531 NJM65531 NTI65531 ODE65531 ONA65531 OWW65531 PGS65531 PQO65531 QAK65531 QKG65531 QUC65531 RDY65531 RNU65531 RXQ65531 SHM65531 SRI65531 TBE65531 TLA65531 TUW65531 UES65531 UOO65531 UYK65531 VIG65531 VSC65531 WBY65531 WLU65531 WVQ65531 K131068 JE131067 TA131067 ACW131067 AMS131067 AWO131067 BGK131067 BQG131067 CAC131067 CJY131067 CTU131067 DDQ131067 DNM131067 DXI131067 EHE131067 ERA131067 FAW131067 FKS131067 FUO131067 GEK131067 GOG131067 GYC131067 HHY131067 HRU131067 IBQ131067 ILM131067 IVI131067 JFE131067 JPA131067 JYW131067 KIS131067 KSO131067 LCK131067 LMG131067 LWC131067 MFY131067 MPU131067 MZQ131067 NJM131067 NTI131067 ODE131067 ONA131067 OWW131067 PGS131067 PQO131067 QAK131067 QKG131067 QUC131067 RDY131067 RNU131067 RXQ131067 SHM131067 SRI131067 TBE131067 TLA131067 TUW131067 UES131067 UOO131067 UYK131067 VIG131067 VSC131067 WBY131067 WLU131067 WVQ131067 K196604 JE196603 TA196603 ACW196603 AMS196603 AWO196603 BGK196603 BQG196603 CAC196603 CJY196603 CTU196603 DDQ196603 DNM196603 DXI196603 EHE196603 ERA196603 FAW196603 FKS196603 FUO196603 GEK196603 GOG196603 GYC196603 HHY196603 HRU196603 IBQ196603 ILM196603 IVI196603 JFE196603 JPA196603 JYW196603 KIS196603 KSO196603 LCK196603 LMG196603 LWC196603 MFY196603 MPU196603 MZQ196603 NJM196603 NTI196603 ODE196603 ONA196603 OWW196603 PGS196603 PQO196603 QAK196603 QKG196603 QUC196603 RDY196603 RNU196603 RXQ196603 SHM196603 SRI196603 TBE196603 TLA196603 TUW196603 UES196603 UOO196603 UYK196603 VIG196603 VSC196603 WBY196603 WLU196603 WVQ196603 K262140 JE262139 TA262139 ACW262139 AMS262139 AWO262139 BGK262139 BQG262139 CAC262139 CJY262139 CTU262139 DDQ262139 DNM262139 DXI262139 EHE262139 ERA262139 FAW262139 FKS262139 FUO262139 GEK262139 GOG262139 GYC262139 HHY262139 HRU262139 IBQ262139 ILM262139 IVI262139 JFE262139 JPA262139 JYW262139 KIS262139 KSO262139 LCK262139 LMG262139 LWC262139 MFY262139 MPU262139 MZQ262139 NJM262139 NTI262139 ODE262139 ONA262139 OWW262139 PGS262139 PQO262139 QAK262139 QKG262139 QUC262139 RDY262139 RNU262139 RXQ262139 SHM262139 SRI262139 TBE262139 TLA262139 TUW262139 UES262139 UOO262139 UYK262139 VIG262139 VSC262139 WBY262139 WLU262139 WVQ262139 K327676 JE327675 TA327675 ACW327675 AMS327675 AWO327675 BGK327675 BQG327675 CAC327675 CJY327675 CTU327675 DDQ327675 DNM327675 DXI327675 EHE327675 ERA327675 FAW327675 FKS327675 FUO327675 GEK327675 GOG327675 GYC327675 HHY327675 HRU327675 IBQ327675 ILM327675 IVI327675 JFE327675 JPA327675 JYW327675 KIS327675 KSO327675 LCK327675 LMG327675 LWC327675 MFY327675 MPU327675 MZQ327675 NJM327675 NTI327675 ODE327675 ONA327675 OWW327675 PGS327675 PQO327675 QAK327675 QKG327675 QUC327675 RDY327675 RNU327675 RXQ327675 SHM327675 SRI327675 TBE327675 TLA327675 TUW327675 UES327675 UOO327675 UYK327675 VIG327675 VSC327675 WBY327675 WLU327675 WVQ327675 K393212 JE393211 TA393211 ACW393211 AMS393211 AWO393211 BGK393211 BQG393211 CAC393211 CJY393211 CTU393211 DDQ393211 DNM393211 DXI393211 EHE393211 ERA393211 FAW393211 FKS393211 FUO393211 GEK393211 GOG393211 GYC393211 HHY393211 HRU393211 IBQ393211 ILM393211 IVI393211 JFE393211 JPA393211 JYW393211 KIS393211 KSO393211 LCK393211 LMG393211 LWC393211 MFY393211 MPU393211 MZQ393211 NJM393211 NTI393211 ODE393211 ONA393211 OWW393211 PGS393211 PQO393211 QAK393211 QKG393211 QUC393211 RDY393211 RNU393211 RXQ393211 SHM393211 SRI393211 TBE393211 TLA393211 TUW393211 UES393211 UOO393211 UYK393211 VIG393211 VSC393211 WBY393211 WLU393211 WVQ393211 K458748 JE458747 TA458747 ACW458747 AMS458747 AWO458747 BGK458747 BQG458747 CAC458747 CJY458747 CTU458747 DDQ458747 DNM458747 DXI458747 EHE458747 ERA458747 FAW458747 FKS458747 FUO458747 GEK458747 GOG458747 GYC458747 HHY458747 HRU458747 IBQ458747 ILM458747 IVI458747 JFE458747 JPA458747 JYW458747 KIS458747 KSO458747 LCK458747 LMG458747 LWC458747 MFY458747 MPU458747 MZQ458747 NJM458747 NTI458747 ODE458747 ONA458747 OWW458747 PGS458747 PQO458747 QAK458747 QKG458747 QUC458747 RDY458747 RNU458747 RXQ458747 SHM458747 SRI458747 TBE458747 TLA458747 TUW458747 UES458747 UOO458747 UYK458747 VIG458747 VSC458747 WBY458747 WLU458747 WVQ458747 K524284 JE524283 TA524283 ACW524283 AMS524283 AWO524283 BGK524283 BQG524283 CAC524283 CJY524283 CTU524283 DDQ524283 DNM524283 DXI524283 EHE524283 ERA524283 FAW524283 FKS524283 FUO524283 GEK524283 GOG524283 GYC524283 HHY524283 HRU524283 IBQ524283 ILM524283 IVI524283 JFE524283 JPA524283 JYW524283 KIS524283 KSO524283 LCK524283 LMG524283 LWC524283 MFY524283 MPU524283 MZQ524283 NJM524283 NTI524283 ODE524283 ONA524283 OWW524283 PGS524283 PQO524283 QAK524283 QKG524283 QUC524283 RDY524283 RNU524283 RXQ524283 SHM524283 SRI524283 TBE524283 TLA524283 TUW524283 UES524283 UOO524283 UYK524283 VIG524283 VSC524283 WBY524283 WLU524283 WVQ524283 K589820 JE589819 TA589819 ACW589819 AMS589819 AWO589819 BGK589819 BQG589819 CAC589819 CJY589819 CTU589819 DDQ589819 DNM589819 DXI589819 EHE589819 ERA589819 FAW589819 FKS589819 FUO589819 GEK589819 GOG589819 GYC589819 HHY589819 HRU589819 IBQ589819 ILM589819 IVI589819 JFE589819 JPA589819 JYW589819 KIS589819 KSO589819 LCK589819 LMG589819 LWC589819 MFY589819 MPU589819 MZQ589819 NJM589819 NTI589819 ODE589819 ONA589819 OWW589819 PGS589819 PQO589819 QAK589819 QKG589819 QUC589819 RDY589819 RNU589819 RXQ589819 SHM589819 SRI589819 TBE589819 TLA589819 TUW589819 UES589819 UOO589819 UYK589819 VIG589819 VSC589819 WBY589819 WLU589819 WVQ589819 K655356 JE655355 TA655355 ACW655355 AMS655355 AWO655355 BGK655355 BQG655355 CAC655355 CJY655355 CTU655355 DDQ655355 DNM655355 DXI655355 EHE655355 ERA655355 FAW655355 FKS655355 FUO655355 GEK655355 GOG655355 GYC655355 HHY655355 HRU655355 IBQ655355 ILM655355 IVI655355 JFE655355 JPA655355 JYW655355 KIS655355 KSO655355 LCK655355 LMG655355 LWC655355 MFY655355 MPU655355 MZQ655355 NJM655355 NTI655355 ODE655355 ONA655355 OWW655355 PGS655355 PQO655355 QAK655355 QKG655355 QUC655355 RDY655355 RNU655355 RXQ655355 SHM655355 SRI655355 TBE655355 TLA655355 TUW655355 UES655355 UOO655355 UYK655355 VIG655355 VSC655355 WBY655355 WLU655355 WVQ655355 K720892 JE720891 TA720891 ACW720891 AMS720891 AWO720891 BGK720891 BQG720891 CAC720891 CJY720891 CTU720891 DDQ720891 DNM720891 DXI720891 EHE720891 ERA720891 FAW720891 FKS720891 FUO720891 GEK720891 GOG720891 GYC720891 HHY720891 HRU720891 IBQ720891 ILM720891 IVI720891 JFE720891 JPA720891 JYW720891 KIS720891 KSO720891 LCK720891 LMG720891 LWC720891 MFY720891 MPU720891 MZQ720891 NJM720891 NTI720891 ODE720891 ONA720891 OWW720891 PGS720891 PQO720891 QAK720891 QKG720891 QUC720891 RDY720891 RNU720891 RXQ720891 SHM720891 SRI720891 TBE720891 TLA720891 TUW720891 UES720891 UOO720891 UYK720891 VIG720891 VSC720891 WBY720891 WLU720891 WVQ720891 K786428 JE786427 TA786427 ACW786427 AMS786427 AWO786427 BGK786427 BQG786427 CAC786427 CJY786427 CTU786427 DDQ786427 DNM786427 DXI786427 EHE786427 ERA786427 FAW786427 FKS786427 FUO786427 GEK786427 GOG786427 GYC786427 HHY786427 HRU786427 IBQ786427 ILM786427 IVI786427 JFE786427 JPA786427 JYW786427 KIS786427 KSO786427 LCK786427 LMG786427 LWC786427 MFY786427 MPU786427 MZQ786427 NJM786427 NTI786427 ODE786427 ONA786427 OWW786427 PGS786427 PQO786427 QAK786427 QKG786427 QUC786427 RDY786427 RNU786427 RXQ786427 SHM786427 SRI786427 TBE786427 TLA786427 TUW786427 UES786427 UOO786427 UYK786427 VIG786427 VSC786427 WBY786427 WLU786427 WVQ786427 K851964 JE851963 TA851963 ACW851963 AMS851963 AWO851963 BGK851963 BQG851963 CAC851963 CJY851963 CTU851963 DDQ851963 DNM851963 DXI851963 EHE851963 ERA851963 FAW851963 FKS851963 FUO851963 GEK851963 GOG851963 GYC851963 HHY851963 HRU851963 IBQ851963 ILM851963 IVI851963 JFE851963 JPA851963 JYW851963 KIS851963 KSO851963 LCK851963 LMG851963 LWC851963 MFY851963 MPU851963 MZQ851963 NJM851963 NTI851963 ODE851963 ONA851963 OWW851963 PGS851963 PQO851963 QAK851963 QKG851963 QUC851963 RDY851963 RNU851963 RXQ851963 SHM851963 SRI851963 TBE851963 TLA851963 TUW851963 UES851963 UOO851963 UYK851963 VIG851963 VSC851963 WBY851963 WLU851963 WVQ851963 K917500 JE917499 TA917499 ACW917499 AMS917499 AWO917499 BGK917499 BQG917499 CAC917499 CJY917499 CTU917499 DDQ917499 DNM917499 DXI917499 EHE917499 ERA917499 FAW917499 FKS917499 FUO917499 GEK917499 GOG917499 GYC917499 HHY917499 HRU917499 IBQ917499 ILM917499 IVI917499 JFE917499 JPA917499 JYW917499 KIS917499 KSO917499 LCK917499 LMG917499 LWC917499 MFY917499 MPU917499 MZQ917499 NJM917499 NTI917499 ODE917499 ONA917499 OWW917499 PGS917499 PQO917499 QAK917499 QKG917499 QUC917499 RDY917499 RNU917499 RXQ917499 SHM917499 SRI917499 TBE917499 TLA917499 TUW917499 UES917499 UOO917499 UYK917499 VIG917499 VSC917499 WBY917499 WLU917499 WVQ917499 K983036 JE983035 TA983035 ACW983035 AMS983035 AWO983035 BGK983035 BQG983035 CAC983035 CJY983035 CTU983035 DDQ983035 DNM983035 DXI983035 EHE983035 ERA983035 FAW983035 FKS983035 FUO983035 GEK983035 GOG983035 GYC983035 HHY983035 HRU983035 IBQ983035 ILM983035 IVI983035 JFE983035 JPA983035 JYW983035 KIS983035 KSO983035 LCK983035 LMG983035 LWC983035 MFY983035 MPU983035 MZQ983035 NJM983035 NTI983035 ODE983035 ONA983035 OWW983035 PGS983035 PQO983035 QAK983035 QKG983035 QUC983035 RDY983035 RNU983035 RXQ983035 SHM983035 SRI983035 TBE983035 TLA983035 TUW983035 UES983035 UOO983035 UYK983035 VIG983035 VSC983035 WBY983035 WLU983035 WVQ983035 WBS983035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65531 IZ65530 SV65530 ACR65530 AMN65530 AWJ65530 BGF65530 BQB65530 BZX65530 CJT65530 CTP65530 DDL65530 DNH65530 DXD65530 EGZ65530 EQV65530 FAR65530 FKN65530 FUJ65530 GEF65530 GOB65530 GXX65530 HHT65530 HRP65530 IBL65530 ILH65530 IVD65530 JEZ65530 JOV65530 JYR65530 KIN65530 KSJ65530 LCF65530 LMB65530 LVX65530 MFT65530 MPP65530 MZL65530 NJH65530 NTD65530 OCZ65530 OMV65530 OWR65530 PGN65530 PQJ65530 QAF65530 QKB65530 QTX65530 RDT65530 RNP65530 RXL65530 SHH65530 SRD65530 TAZ65530 TKV65530 TUR65530 UEN65530 UOJ65530 UYF65530 VIB65530 VRX65530 WBT65530 WLP65530 WVL65530 F131067 IZ131066 SV131066 ACR131066 AMN131066 AWJ131066 BGF131066 BQB131066 BZX131066 CJT131066 CTP131066 DDL131066 DNH131066 DXD131066 EGZ131066 EQV131066 FAR131066 FKN131066 FUJ131066 GEF131066 GOB131066 GXX131066 HHT131066 HRP131066 IBL131066 ILH131066 IVD131066 JEZ131066 JOV131066 JYR131066 KIN131066 KSJ131066 LCF131066 LMB131066 LVX131066 MFT131066 MPP131066 MZL131066 NJH131066 NTD131066 OCZ131066 OMV131066 OWR131066 PGN131066 PQJ131066 QAF131066 QKB131066 QTX131066 RDT131066 RNP131066 RXL131066 SHH131066 SRD131066 TAZ131066 TKV131066 TUR131066 UEN131066 UOJ131066 UYF131066 VIB131066 VRX131066 WBT131066 WLP131066 WVL131066 F196603 IZ196602 SV196602 ACR196602 AMN196602 AWJ196602 BGF196602 BQB196602 BZX196602 CJT196602 CTP196602 DDL196602 DNH196602 DXD196602 EGZ196602 EQV196602 FAR196602 FKN196602 FUJ196602 GEF196602 GOB196602 GXX196602 HHT196602 HRP196602 IBL196602 ILH196602 IVD196602 JEZ196602 JOV196602 JYR196602 KIN196602 KSJ196602 LCF196602 LMB196602 LVX196602 MFT196602 MPP196602 MZL196602 NJH196602 NTD196602 OCZ196602 OMV196602 OWR196602 PGN196602 PQJ196602 QAF196602 QKB196602 QTX196602 RDT196602 RNP196602 RXL196602 SHH196602 SRD196602 TAZ196602 TKV196602 TUR196602 UEN196602 UOJ196602 UYF196602 VIB196602 VRX196602 WBT196602 WLP196602 WVL196602 F262139 IZ262138 SV262138 ACR262138 AMN262138 AWJ262138 BGF262138 BQB262138 BZX262138 CJT262138 CTP262138 DDL262138 DNH262138 DXD262138 EGZ262138 EQV262138 FAR262138 FKN262138 FUJ262138 GEF262138 GOB262138 GXX262138 HHT262138 HRP262138 IBL262138 ILH262138 IVD262138 JEZ262138 JOV262138 JYR262138 KIN262138 KSJ262138 LCF262138 LMB262138 LVX262138 MFT262138 MPP262138 MZL262138 NJH262138 NTD262138 OCZ262138 OMV262138 OWR262138 PGN262138 PQJ262138 QAF262138 QKB262138 QTX262138 RDT262138 RNP262138 RXL262138 SHH262138 SRD262138 TAZ262138 TKV262138 TUR262138 UEN262138 UOJ262138 UYF262138 VIB262138 VRX262138 WBT262138 WLP262138 WVL262138 F327675 IZ327674 SV327674 ACR327674 AMN327674 AWJ327674 BGF327674 BQB327674 BZX327674 CJT327674 CTP327674 DDL327674 DNH327674 DXD327674 EGZ327674 EQV327674 FAR327674 FKN327674 FUJ327674 GEF327674 GOB327674 GXX327674 HHT327674 HRP327674 IBL327674 ILH327674 IVD327674 JEZ327674 JOV327674 JYR327674 KIN327674 KSJ327674 LCF327674 LMB327674 LVX327674 MFT327674 MPP327674 MZL327674 NJH327674 NTD327674 OCZ327674 OMV327674 OWR327674 PGN327674 PQJ327674 QAF327674 QKB327674 QTX327674 RDT327674 RNP327674 RXL327674 SHH327674 SRD327674 TAZ327674 TKV327674 TUR327674 UEN327674 UOJ327674 UYF327674 VIB327674 VRX327674 WBT327674 WLP327674 WVL327674 F393211 IZ393210 SV393210 ACR393210 AMN393210 AWJ393210 BGF393210 BQB393210 BZX393210 CJT393210 CTP393210 DDL393210 DNH393210 DXD393210 EGZ393210 EQV393210 FAR393210 FKN393210 FUJ393210 GEF393210 GOB393210 GXX393210 HHT393210 HRP393210 IBL393210 ILH393210 IVD393210 JEZ393210 JOV393210 JYR393210 KIN393210 KSJ393210 LCF393210 LMB393210 LVX393210 MFT393210 MPP393210 MZL393210 NJH393210 NTD393210 OCZ393210 OMV393210 OWR393210 PGN393210 PQJ393210 QAF393210 QKB393210 QTX393210 RDT393210 RNP393210 RXL393210 SHH393210 SRD393210 TAZ393210 TKV393210 TUR393210 UEN393210 UOJ393210 UYF393210 VIB393210 VRX393210 WBT393210 WLP393210 WVL393210 F458747 IZ458746 SV458746 ACR458746 AMN458746 AWJ458746 BGF458746 BQB458746 BZX458746 CJT458746 CTP458746 DDL458746 DNH458746 DXD458746 EGZ458746 EQV458746 FAR458746 FKN458746 FUJ458746 GEF458746 GOB458746 GXX458746 HHT458746 HRP458746 IBL458746 ILH458746 IVD458746 JEZ458746 JOV458746 JYR458746 KIN458746 KSJ458746 LCF458746 LMB458746 LVX458746 MFT458746 MPP458746 MZL458746 NJH458746 NTD458746 OCZ458746 OMV458746 OWR458746 PGN458746 PQJ458746 QAF458746 QKB458746 QTX458746 RDT458746 RNP458746 RXL458746 SHH458746 SRD458746 TAZ458746 TKV458746 TUR458746 UEN458746 UOJ458746 UYF458746 VIB458746 VRX458746 WBT458746 WLP458746 WVL458746 F524283 IZ524282 SV524282 ACR524282 AMN524282 AWJ524282 BGF524282 BQB524282 BZX524282 CJT524282 CTP524282 DDL524282 DNH524282 DXD524282 EGZ524282 EQV524282 FAR524282 FKN524282 FUJ524282 GEF524282 GOB524282 GXX524282 HHT524282 HRP524282 IBL524282 ILH524282 IVD524282 JEZ524282 JOV524282 JYR524282 KIN524282 KSJ524282 LCF524282 LMB524282 LVX524282 MFT524282 MPP524282 MZL524282 NJH524282 NTD524282 OCZ524282 OMV524282 OWR524282 PGN524282 PQJ524282 QAF524282 QKB524282 QTX524282 RDT524282 RNP524282 RXL524282 SHH524282 SRD524282 TAZ524282 TKV524282 TUR524282 UEN524282 UOJ524282 UYF524282 VIB524282 VRX524282 WBT524282 WLP524282 WVL524282 F589819 IZ589818 SV589818 ACR589818 AMN589818 AWJ589818 BGF589818 BQB589818 BZX589818 CJT589818 CTP589818 DDL589818 DNH589818 DXD589818 EGZ589818 EQV589818 FAR589818 FKN589818 FUJ589818 GEF589818 GOB589818 GXX589818 HHT589818 HRP589818 IBL589818 ILH589818 IVD589818 JEZ589818 JOV589818 JYR589818 KIN589818 KSJ589818 LCF589818 LMB589818 LVX589818 MFT589818 MPP589818 MZL589818 NJH589818 NTD589818 OCZ589818 OMV589818 OWR589818 PGN589818 PQJ589818 QAF589818 QKB589818 QTX589818 RDT589818 RNP589818 RXL589818 SHH589818 SRD589818 TAZ589818 TKV589818 TUR589818 UEN589818 UOJ589818 UYF589818 VIB589818 VRX589818 WBT589818 WLP589818 WVL589818 F655355 IZ655354 SV655354 ACR655354 AMN655354 AWJ655354 BGF655354 BQB655354 BZX655354 CJT655354 CTP655354 DDL655354 DNH655354 DXD655354 EGZ655354 EQV655354 FAR655354 FKN655354 FUJ655354 GEF655354 GOB655354 GXX655354 HHT655354 HRP655354 IBL655354 ILH655354 IVD655354 JEZ655354 JOV655354 JYR655354 KIN655354 KSJ655354 LCF655354 LMB655354 LVX655354 MFT655354 MPP655354 MZL655354 NJH655354 NTD655354 OCZ655354 OMV655354 OWR655354 PGN655354 PQJ655354 QAF655354 QKB655354 QTX655354 RDT655354 RNP655354 RXL655354 SHH655354 SRD655354 TAZ655354 TKV655354 TUR655354 UEN655354 UOJ655354 UYF655354 VIB655354 VRX655354 WBT655354 WLP655354 WVL655354 F720891 IZ720890 SV720890 ACR720890 AMN720890 AWJ720890 BGF720890 BQB720890 BZX720890 CJT720890 CTP720890 DDL720890 DNH720890 DXD720890 EGZ720890 EQV720890 FAR720890 FKN720890 FUJ720890 GEF720890 GOB720890 GXX720890 HHT720890 HRP720890 IBL720890 ILH720890 IVD720890 JEZ720890 JOV720890 JYR720890 KIN720890 KSJ720890 LCF720890 LMB720890 LVX720890 MFT720890 MPP720890 MZL720890 NJH720890 NTD720890 OCZ720890 OMV720890 OWR720890 PGN720890 PQJ720890 QAF720890 QKB720890 QTX720890 RDT720890 RNP720890 RXL720890 SHH720890 SRD720890 TAZ720890 TKV720890 TUR720890 UEN720890 UOJ720890 UYF720890 VIB720890 VRX720890 WBT720890 WLP720890 WVL720890 F786427 IZ786426 SV786426 ACR786426 AMN786426 AWJ786426 BGF786426 BQB786426 BZX786426 CJT786426 CTP786426 DDL786426 DNH786426 DXD786426 EGZ786426 EQV786426 FAR786426 FKN786426 FUJ786426 GEF786426 GOB786426 GXX786426 HHT786426 HRP786426 IBL786426 ILH786426 IVD786426 JEZ786426 JOV786426 JYR786426 KIN786426 KSJ786426 LCF786426 LMB786426 LVX786426 MFT786426 MPP786426 MZL786426 NJH786426 NTD786426 OCZ786426 OMV786426 OWR786426 PGN786426 PQJ786426 QAF786426 QKB786426 QTX786426 RDT786426 RNP786426 RXL786426 SHH786426 SRD786426 TAZ786426 TKV786426 TUR786426 UEN786426 UOJ786426 UYF786426 VIB786426 VRX786426 WBT786426 WLP786426 WVL786426 F851963 IZ851962 SV851962 ACR851962 AMN851962 AWJ851962 BGF851962 BQB851962 BZX851962 CJT851962 CTP851962 DDL851962 DNH851962 DXD851962 EGZ851962 EQV851962 FAR851962 FKN851962 FUJ851962 GEF851962 GOB851962 GXX851962 HHT851962 HRP851962 IBL851962 ILH851962 IVD851962 JEZ851962 JOV851962 JYR851962 KIN851962 KSJ851962 LCF851962 LMB851962 LVX851962 MFT851962 MPP851962 MZL851962 NJH851962 NTD851962 OCZ851962 OMV851962 OWR851962 PGN851962 PQJ851962 QAF851962 QKB851962 QTX851962 RDT851962 RNP851962 RXL851962 SHH851962 SRD851962 TAZ851962 TKV851962 TUR851962 UEN851962 UOJ851962 UYF851962 VIB851962 VRX851962 WBT851962 WLP851962 WVL851962 F917499 IZ917498 SV917498 ACR917498 AMN917498 AWJ917498 BGF917498 BQB917498 BZX917498 CJT917498 CTP917498 DDL917498 DNH917498 DXD917498 EGZ917498 EQV917498 FAR917498 FKN917498 FUJ917498 GEF917498 GOB917498 GXX917498 HHT917498 HRP917498 IBL917498 ILH917498 IVD917498 JEZ917498 JOV917498 JYR917498 KIN917498 KSJ917498 LCF917498 LMB917498 LVX917498 MFT917498 MPP917498 MZL917498 NJH917498 NTD917498 OCZ917498 OMV917498 OWR917498 PGN917498 PQJ917498 QAF917498 QKB917498 QTX917498 RDT917498 RNP917498 RXL917498 SHH917498 SRD917498 TAZ917498 TKV917498 TUR917498 UEN917498 UOJ917498 UYF917498 VIB917498 VRX917498 WBT917498 WLP917498 WVL917498 F983035 IZ983034 SV983034 ACR983034 AMN983034 AWJ983034 BGF983034 BQB983034 BZX983034 CJT983034 CTP983034 DDL983034 DNH983034 DXD983034 EGZ983034 EQV983034 FAR983034 FKN983034 FUJ983034 GEF983034 GOB983034 GXX983034 HHT983034 HRP983034 IBL983034 ILH983034 IVD983034 JEZ983034 JOV983034 JYR983034 KIN983034 KSJ983034 LCF983034 LMB983034 LVX983034 MFT983034 MPP983034 MZL983034 NJH983034 NTD983034 OCZ983034 OMV983034 OWR983034 PGN983034 PQJ983034 QAF983034 QKB983034 QTX983034 RDT983034 RNP983034 RXL983034 SHH983034 SRD983034 TAZ983034 TKV983034 TUR983034 UEN983034 UOJ983034 UYF983034 VIB983034 VRX983034 WBT983034 WLP983034 WVL983034 WLO983035 JF2 TB2 ACX2 AMT2 AWP2 BGL2 BQH2 CAD2 CJZ2 CTV2 DDR2 DNN2 DXJ2 EHF2 ERB2 FAX2 FKT2 FUP2 GEL2 GOH2 GYD2 HHZ2 HRV2 IBR2 ILN2 IVJ2 JFF2 JPB2 JYX2 KIT2 KSP2 LCL2 LMH2 LWD2 MFZ2 MPV2 MZR2 NJN2 NTJ2 ODF2 ONB2 OWX2 PGT2 PQP2 QAL2 QKH2 QUD2 RDZ2 RNV2 RXR2 SHN2 SRJ2 TBF2 TLB2 TUX2 UET2 UOP2 UYL2 VIH2 VSD2 WBZ2 WLV2 WVR2 L65531 JF65530 TB65530 ACX65530 AMT65530 AWP65530 BGL65530 BQH65530 CAD65530 CJZ65530 CTV65530 DDR65530 DNN65530 DXJ65530 EHF65530 ERB65530 FAX65530 FKT65530 FUP65530 GEL65530 GOH65530 GYD65530 HHZ65530 HRV65530 IBR65530 ILN65530 IVJ65530 JFF65530 JPB65530 JYX65530 KIT65530 KSP65530 LCL65530 LMH65530 LWD65530 MFZ65530 MPV65530 MZR65530 NJN65530 NTJ65530 ODF65530 ONB65530 OWX65530 PGT65530 PQP65530 QAL65530 QKH65530 QUD65530 RDZ65530 RNV65530 RXR65530 SHN65530 SRJ65530 TBF65530 TLB65530 TUX65530 UET65530 UOP65530 UYL65530 VIH65530 VSD65530 WBZ65530 WLV65530 WVR65530 L131067 JF131066 TB131066 ACX131066 AMT131066 AWP131066 BGL131066 BQH131066 CAD131066 CJZ131066 CTV131066 DDR131066 DNN131066 DXJ131066 EHF131066 ERB131066 FAX131066 FKT131066 FUP131066 GEL131066 GOH131066 GYD131066 HHZ131066 HRV131066 IBR131066 ILN131066 IVJ131066 JFF131066 JPB131066 JYX131066 KIT131066 KSP131066 LCL131066 LMH131066 LWD131066 MFZ131066 MPV131066 MZR131066 NJN131066 NTJ131066 ODF131066 ONB131066 OWX131066 PGT131066 PQP131066 QAL131066 QKH131066 QUD131066 RDZ131066 RNV131066 RXR131066 SHN131066 SRJ131066 TBF131066 TLB131066 TUX131066 UET131066 UOP131066 UYL131066 VIH131066 VSD131066 WBZ131066 WLV131066 WVR131066 L196603 JF196602 TB196602 ACX196602 AMT196602 AWP196602 BGL196602 BQH196602 CAD196602 CJZ196602 CTV196602 DDR196602 DNN196602 DXJ196602 EHF196602 ERB196602 FAX196602 FKT196602 FUP196602 GEL196602 GOH196602 GYD196602 HHZ196602 HRV196602 IBR196602 ILN196602 IVJ196602 JFF196602 JPB196602 JYX196602 KIT196602 KSP196602 LCL196602 LMH196602 LWD196602 MFZ196602 MPV196602 MZR196602 NJN196602 NTJ196602 ODF196602 ONB196602 OWX196602 PGT196602 PQP196602 QAL196602 QKH196602 QUD196602 RDZ196602 RNV196602 RXR196602 SHN196602 SRJ196602 TBF196602 TLB196602 TUX196602 UET196602 UOP196602 UYL196602 VIH196602 VSD196602 WBZ196602 WLV196602 WVR196602 L262139 JF262138 TB262138 ACX262138 AMT262138 AWP262138 BGL262138 BQH262138 CAD262138 CJZ262138 CTV262138 DDR262138 DNN262138 DXJ262138 EHF262138 ERB262138 FAX262138 FKT262138 FUP262138 GEL262138 GOH262138 GYD262138 HHZ262138 HRV262138 IBR262138 ILN262138 IVJ262138 JFF262138 JPB262138 JYX262138 KIT262138 KSP262138 LCL262138 LMH262138 LWD262138 MFZ262138 MPV262138 MZR262138 NJN262138 NTJ262138 ODF262138 ONB262138 OWX262138 PGT262138 PQP262138 QAL262138 QKH262138 QUD262138 RDZ262138 RNV262138 RXR262138 SHN262138 SRJ262138 TBF262138 TLB262138 TUX262138 UET262138 UOP262138 UYL262138 VIH262138 VSD262138 WBZ262138 WLV262138 WVR262138 L327675 JF327674 TB327674 ACX327674 AMT327674 AWP327674 BGL327674 BQH327674 CAD327674 CJZ327674 CTV327674 DDR327674 DNN327674 DXJ327674 EHF327674 ERB327674 FAX327674 FKT327674 FUP327674 GEL327674 GOH327674 GYD327674 HHZ327674 HRV327674 IBR327674 ILN327674 IVJ327674 JFF327674 JPB327674 JYX327674 KIT327674 KSP327674 LCL327674 LMH327674 LWD327674 MFZ327674 MPV327674 MZR327674 NJN327674 NTJ327674 ODF327674 ONB327674 OWX327674 PGT327674 PQP327674 QAL327674 QKH327674 QUD327674 RDZ327674 RNV327674 RXR327674 SHN327674 SRJ327674 TBF327674 TLB327674 TUX327674 UET327674 UOP327674 UYL327674 VIH327674 VSD327674 WBZ327674 WLV327674 WVR327674 L393211 JF393210 TB393210 ACX393210 AMT393210 AWP393210 BGL393210 BQH393210 CAD393210 CJZ393210 CTV393210 DDR393210 DNN393210 DXJ393210 EHF393210 ERB393210 FAX393210 FKT393210 FUP393210 GEL393210 GOH393210 GYD393210 HHZ393210 HRV393210 IBR393210 ILN393210 IVJ393210 JFF393210 JPB393210 JYX393210 KIT393210 KSP393210 LCL393210 LMH393210 LWD393210 MFZ393210 MPV393210 MZR393210 NJN393210 NTJ393210 ODF393210 ONB393210 OWX393210 PGT393210 PQP393210 QAL393210 QKH393210 QUD393210 RDZ393210 RNV393210 RXR393210 SHN393210 SRJ393210 TBF393210 TLB393210 TUX393210 UET393210 UOP393210 UYL393210 VIH393210 VSD393210 WBZ393210 WLV393210 WVR393210 L458747 JF458746 TB458746 ACX458746 AMT458746 AWP458746 BGL458746 BQH458746 CAD458746 CJZ458746 CTV458746 DDR458746 DNN458746 DXJ458746 EHF458746 ERB458746 FAX458746 FKT458746 FUP458746 GEL458746 GOH458746 GYD458746 HHZ458746 HRV458746 IBR458746 ILN458746 IVJ458746 JFF458746 JPB458746 JYX458746 KIT458746 KSP458746 LCL458746 LMH458746 LWD458746 MFZ458746 MPV458746 MZR458746 NJN458746 NTJ458746 ODF458746 ONB458746 OWX458746 PGT458746 PQP458746 QAL458746 QKH458746 QUD458746 RDZ458746 RNV458746 RXR458746 SHN458746 SRJ458746 TBF458746 TLB458746 TUX458746 UET458746 UOP458746 UYL458746 VIH458746 VSD458746 WBZ458746 WLV458746 WVR458746 L524283 JF524282 TB524282 ACX524282 AMT524282 AWP524282 BGL524282 BQH524282 CAD524282 CJZ524282 CTV524282 DDR524282 DNN524282 DXJ524282 EHF524282 ERB524282 FAX524282 FKT524282 FUP524282 GEL524282 GOH524282 GYD524282 HHZ524282 HRV524282 IBR524282 ILN524282 IVJ524282 JFF524282 JPB524282 JYX524282 KIT524282 KSP524282 LCL524282 LMH524282 LWD524282 MFZ524282 MPV524282 MZR524282 NJN524282 NTJ524282 ODF524282 ONB524282 OWX524282 PGT524282 PQP524282 QAL524282 QKH524282 QUD524282 RDZ524282 RNV524282 RXR524282 SHN524282 SRJ524282 TBF524282 TLB524282 TUX524282 UET524282 UOP524282 UYL524282 VIH524282 VSD524282 WBZ524282 WLV524282 WVR524282 L589819 JF589818 TB589818 ACX589818 AMT589818 AWP589818 BGL589818 BQH589818 CAD589818 CJZ589818 CTV589818 DDR589818 DNN589818 DXJ589818 EHF589818 ERB589818 FAX589818 FKT589818 FUP589818 GEL589818 GOH589818 GYD589818 HHZ589818 HRV589818 IBR589818 ILN589818 IVJ589818 JFF589818 JPB589818 JYX589818 KIT589818 KSP589818 LCL589818 LMH589818 LWD589818 MFZ589818 MPV589818 MZR589818 NJN589818 NTJ589818 ODF589818 ONB589818 OWX589818 PGT589818 PQP589818 QAL589818 QKH589818 QUD589818 RDZ589818 RNV589818 RXR589818 SHN589818 SRJ589818 TBF589818 TLB589818 TUX589818 UET589818 UOP589818 UYL589818 VIH589818 VSD589818 WBZ589818 WLV589818 WVR589818 L655355 JF655354 TB655354 ACX655354 AMT655354 AWP655354 BGL655354 BQH655354 CAD655354 CJZ655354 CTV655354 DDR655354 DNN655354 DXJ655354 EHF655354 ERB655354 FAX655354 FKT655354 FUP655354 GEL655354 GOH655354 GYD655354 HHZ655354 HRV655354 IBR655354 ILN655354 IVJ655354 JFF655354 JPB655354 JYX655354 KIT655354 KSP655354 LCL655354 LMH655354 LWD655354 MFZ655354 MPV655354 MZR655354 NJN655354 NTJ655354 ODF655354 ONB655354 OWX655354 PGT655354 PQP655354 QAL655354 QKH655354 QUD655354 RDZ655354 RNV655354 RXR655354 SHN655354 SRJ655354 TBF655354 TLB655354 TUX655354 UET655354 UOP655354 UYL655354 VIH655354 VSD655354 WBZ655354 WLV655354 WVR655354 L720891 JF720890 TB720890 ACX720890 AMT720890 AWP720890 BGL720890 BQH720890 CAD720890 CJZ720890 CTV720890 DDR720890 DNN720890 DXJ720890 EHF720890 ERB720890 FAX720890 FKT720890 FUP720890 GEL720890 GOH720890 GYD720890 HHZ720890 HRV720890 IBR720890 ILN720890 IVJ720890 JFF720890 JPB720890 JYX720890 KIT720890 KSP720890 LCL720890 LMH720890 LWD720890 MFZ720890 MPV720890 MZR720890 NJN720890 NTJ720890 ODF720890 ONB720890 OWX720890 PGT720890 PQP720890 QAL720890 QKH720890 QUD720890 RDZ720890 RNV720890 RXR720890 SHN720890 SRJ720890 TBF720890 TLB720890 TUX720890 UET720890 UOP720890 UYL720890 VIH720890 VSD720890 WBZ720890 WLV720890 WVR720890 L786427 JF786426 TB786426 ACX786426 AMT786426 AWP786426 BGL786426 BQH786426 CAD786426 CJZ786426 CTV786426 DDR786426 DNN786426 DXJ786426 EHF786426 ERB786426 FAX786426 FKT786426 FUP786426 GEL786426 GOH786426 GYD786426 HHZ786426 HRV786426 IBR786426 ILN786426 IVJ786426 JFF786426 JPB786426 JYX786426 KIT786426 KSP786426 LCL786426 LMH786426 LWD786426 MFZ786426 MPV786426 MZR786426 NJN786426 NTJ786426 ODF786426 ONB786426 OWX786426 PGT786426 PQP786426 QAL786426 QKH786426 QUD786426 RDZ786426 RNV786426 RXR786426 SHN786426 SRJ786426 TBF786426 TLB786426 TUX786426 UET786426 UOP786426 UYL786426 VIH786426 VSD786426 WBZ786426 WLV786426 WVR786426 L851963 JF851962 TB851962 ACX851962 AMT851962 AWP851962 BGL851962 BQH851962 CAD851962 CJZ851962 CTV851962 DDR851962 DNN851962 DXJ851962 EHF851962 ERB851962 FAX851962 FKT851962 FUP851962 GEL851962 GOH851962 GYD851962 HHZ851962 HRV851962 IBR851962 ILN851962 IVJ851962 JFF851962 JPB851962 JYX851962 KIT851962 KSP851962 LCL851962 LMH851962 LWD851962 MFZ851962 MPV851962 MZR851962 NJN851962 NTJ851962 ODF851962 ONB851962 OWX851962 PGT851962 PQP851962 QAL851962 QKH851962 QUD851962 RDZ851962 RNV851962 RXR851962 SHN851962 SRJ851962 TBF851962 TLB851962 TUX851962 UET851962 UOP851962 UYL851962 VIH851962 VSD851962 WBZ851962 WLV851962 WVR851962 L917499 JF917498 TB917498 ACX917498 AMT917498 AWP917498 BGL917498 BQH917498 CAD917498 CJZ917498 CTV917498 DDR917498 DNN917498 DXJ917498 EHF917498 ERB917498 FAX917498 FKT917498 FUP917498 GEL917498 GOH917498 GYD917498 HHZ917498 HRV917498 IBR917498 ILN917498 IVJ917498 JFF917498 JPB917498 JYX917498 KIT917498 KSP917498 LCL917498 LMH917498 LWD917498 MFZ917498 MPV917498 MZR917498 NJN917498 NTJ917498 ODF917498 ONB917498 OWX917498 PGT917498 PQP917498 QAL917498 QKH917498 QUD917498 RDZ917498 RNV917498 RXR917498 SHN917498 SRJ917498 TBF917498 TLB917498 TUX917498 UET917498 UOP917498 UYL917498 VIH917498 VSD917498 WBZ917498 WLV917498 WVR917498 L983035 JF983034 TB983034 ACX983034 AMT983034 AWP983034 BGL983034 BQH983034 CAD983034 CJZ983034 CTV983034 DDR983034 DNN983034 DXJ983034 EHF983034 ERB983034 FAX983034 FKT983034 FUP983034 GEL983034 GOH983034 GYD983034 HHZ983034 HRV983034 IBR983034 ILN983034 IVJ983034 JFF983034 JPB983034 JYX983034 KIT983034 KSP983034 LCL983034 LMH983034 LWD983034 MFZ983034 MPV983034 MZR983034 NJN983034 NTJ983034 ODF983034 ONB983034 OWX983034 PGT983034 PQP983034 QAL983034 QKH983034 QUD983034 RDZ983034 RNV983034 RXR983034 SHN983034 SRJ983034 TBF983034 TLB983034 TUX983034 UET983034 UOP983034 UYL983034 VIH983034 VSD983034 WBZ983034 WLV983034 WVR983034 WVK983035 JI2 TE2 ADA2 AMW2 AWS2 BGO2 BQK2 CAG2 CKC2 CTY2 DDU2 DNQ2 DXM2 EHI2 ERE2 FBA2 FKW2 FUS2 GEO2 GOK2 GYG2 HIC2 HRY2 IBU2 ILQ2 IVM2 JFI2 JPE2 JZA2 KIW2 KSS2 LCO2 LMK2 LWG2 MGC2 MPY2 MZU2 NJQ2 NTM2 ODI2 ONE2 OXA2 PGW2 PQS2 QAO2 QKK2 QUG2 REC2 RNY2 RXU2 SHQ2 SRM2 TBI2 TLE2 TVA2 UEW2 UOS2 UYO2 VIK2 VSG2 WCC2 WLY2 WVU2 O65531 JI65530 TE65530 ADA65530 AMW65530 AWS65530 BGO65530 BQK65530 CAG65530 CKC65530 CTY65530 DDU65530 DNQ65530 DXM65530 EHI65530 ERE65530 FBA65530 FKW65530 FUS65530 GEO65530 GOK65530 GYG65530 HIC65530 HRY65530 IBU65530 ILQ65530 IVM65530 JFI65530 JPE65530 JZA65530 KIW65530 KSS65530 LCO65530 LMK65530 LWG65530 MGC65530 MPY65530 MZU65530 NJQ65530 NTM65530 ODI65530 ONE65530 OXA65530 PGW65530 PQS65530 QAO65530 QKK65530 QUG65530 REC65530 RNY65530 RXU65530 SHQ65530 SRM65530 TBI65530 TLE65530 TVA65530 UEW65530 UOS65530 UYO65530 VIK65530 VSG65530 WCC65530 WLY65530 WVU65530 O131067 JI131066 TE131066 ADA131066 AMW131066 AWS131066 BGO131066 BQK131066 CAG131066 CKC131066 CTY131066 DDU131066 DNQ131066 DXM131066 EHI131066 ERE131066 FBA131066 FKW131066 FUS131066 GEO131066 GOK131066 GYG131066 HIC131066 HRY131066 IBU131066 ILQ131066 IVM131066 JFI131066 JPE131066 JZA131066 KIW131066 KSS131066 LCO131066 LMK131066 LWG131066 MGC131066 MPY131066 MZU131066 NJQ131066 NTM131066 ODI131066 ONE131066 OXA131066 PGW131066 PQS131066 QAO131066 QKK131066 QUG131066 REC131066 RNY131066 RXU131066 SHQ131066 SRM131066 TBI131066 TLE131066 TVA131066 UEW131066 UOS131066 UYO131066 VIK131066 VSG131066 WCC131066 WLY131066 WVU131066 O196603 JI196602 TE196602 ADA196602 AMW196602 AWS196602 BGO196602 BQK196602 CAG196602 CKC196602 CTY196602 DDU196602 DNQ196602 DXM196602 EHI196602 ERE196602 FBA196602 FKW196602 FUS196602 GEO196602 GOK196602 GYG196602 HIC196602 HRY196602 IBU196602 ILQ196602 IVM196602 JFI196602 JPE196602 JZA196602 KIW196602 KSS196602 LCO196602 LMK196602 LWG196602 MGC196602 MPY196602 MZU196602 NJQ196602 NTM196602 ODI196602 ONE196602 OXA196602 PGW196602 PQS196602 QAO196602 QKK196602 QUG196602 REC196602 RNY196602 RXU196602 SHQ196602 SRM196602 TBI196602 TLE196602 TVA196602 UEW196602 UOS196602 UYO196602 VIK196602 VSG196602 WCC196602 WLY196602 WVU196602 O262139 JI262138 TE262138 ADA262138 AMW262138 AWS262138 BGO262138 BQK262138 CAG262138 CKC262138 CTY262138 DDU262138 DNQ262138 DXM262138 EHI262138 ERE262138 FBA262138 FKW262138 FUS262138 GEO262138 GOK262138 GYG262138 HIC262138 HRY262138 IBU262138 ILQ262138 IVM262138 JFI262138 JPE262138 JZA262138 KIW262138 KSS262138 LCO262138 LMK262138 LWG262138 MGC262138 MPY262138 MZU262138 NJQ262138 NTM262138 ODI262138 ONE262138 OXA262138 PGW262138 PQS262138 QAO262138 QKK262138 QUG262138 REC262138 RNY262138 RXU262138 SHQ262138 SRM262138 TBI262138 TLE262138 TVA262138 UEW262138 UOS262138 UYO262138 VIK262138 VSG262138 WCC262138 WLY262138 WVU262138 O327675 JI327674 TE327674 ADA327674 AMW327674 AWS327674 BGO327674 BQK327674 CAG327674 CKC327674 CTY327674 DDU327674 DNQ327674 DXM327674 EHI327674 ERE327674 FBA327674 FKW327674 FUS327674 GEO327674 GOK327674 GYG327674 HIC327674 HRY327674 IBU327674 ILQ327674 IVM327674 JFI327674 JPE327674 JZA327674 KIW327674 KSS327674 LCO327674 LMK327674 LWG327674 MGC327674 MPY327674 MZU327674 NJQ327674 NTM327674 ODI327674 ONE327674 OXA327674 PGW327674 PQS327674 QAO327674 QKK327674 QUG327674 REC327674 RNY327674 RXU327674 SHQ327674 SRM327674 TBI327674 TLE327674 TVA327674 UEW327674 UOS327674 UYO327674 VIK327674 VSG327674 WCC327674 WLY327674 WVU327674 O393211 JI393210 TE393210 ADA393210 AMW393210 AWS393210 BGO393210 BQK393210 CAG393210 CKC393210 CTY393210 DDU393210 DNQ393210 DXM393210 EHI393210 ERE393210 FBA393210 FKW393210 FUS393210 GEO393210 GOK393210 GYG393210 HIC393210 HRY393210 IBU393210 ILQ393210 IVM393210 JFI393210 JPE393210 JZA393210 KIW393210 KSS393210 LCO393210 LMK393210 LWG393210 MGC393210 MPY393210 MZU393210 NJQ393210 NTM393210 ODI393210 ONE393210 OXA393210 PGW393210 PQS393210 QAO393210 QKK393210 QUG393210 REC393210 RNY393210 RXU393210 SHQ393210 SRM393210 TBI393210 TLE393210 TVA393210 UEW393210 UOS393210 UYO393210 VIK393210 VSG393210 WCC393210 WLY393210 WVU393210 O458747 JI458746 TE458746 ADA458746 AMW458746 AWS458746 BGO458746 BQK458746 CAG458746 CKC458746 CTY458746 DDU458746 DNQ458746 DXM458746 EHI458746 ERE458746 FBA458746 FKW458746 FUS458746 GEO458746 GOK458746 GYG458746 HIC458746 HRY458746 IBU458746 ILQ458746 IVM458746 JFI458746 JPE458746 JZA458746 KIW458746 KSS458746 LCO458746 LMK458746 LWG458746 MGC458746 MPY458746 MZU458746 NJQ458746 NTM458746 ODI458746 ONE458746 OXA458746 PGW458746 PQS458746 QAO458746 QKK458746 QUG458746 REC458746 RNY458746 RXU458746 SHQ458746 SRM458746 TBI458746 TLE458746 TVA458746 UEW458746 UOS458746 UYO458746 VIK458746 VSG458746 WCC458746 WLY458746 WVU458746 O524283 JI524282 TE524282 ADA524282 AMW524282 AWS524282 BGO524282 BQK524282 CAG524282 CKC524282 CTY524282 DDU524282 DNQ524282 DXM524282 EHI524282 ERE524282 FBA524282 FKW524282 FUS524282 GEO524282 GOK524282 GYG524282 HIC524282 HRY524282 IBU524282 ILQ524282 IVM524282 JFI524282 JPE524282 JZA524282 KIW524282 KSS524282 LCO524282 LMK524282 LWG524282 MGC524282 MPY524282 MZU524282 NJQ524282 NTM524282 ODI524282 ONE524282 OXA524282 PGW524282 PQS524282 QAO524282 QKK524282 QUG524282 REC524282 RNY524282 RXU524282 SHQ524282 SRM524282 TBI524282 TLE524282 TVA524282 UEW524282 UOS524282 UYO524282 VIK524282 VSG524282 WCC524282 WLY524282 WVU524282 O589819 JI589818 TE589818 ADA589818 AMW589818 AWS589818 BGO589818 BQK589818 CAG589818 CKC589818 CTY589818 DDU589818 DNQ589818 DXM589818 EHI589818 ERE589818 FBA589818 FKW589818 FUS589818 GEO589818 GOK589818 GYG589818 HIC589818 HRY589818 IBU589818 ILQ589818 IVM589818 JFI589818 JPE589818 JZA589818 KIW589818 KSS589818 LCO589818 LMK589818 LWG589818 MGC589818 MPY589818 MZU589818 NJQ589818 NTM589818 ODI589818 ONE589818 OXA589818 PGW589818 PQS589818 QAO589818 QKK589818 QUG589818 REC589818 RNY589818 RXU589818 SHQ589818 SRM589818 TBI589818 TLE589818 TVA589818 UEW589818 UOS589818 UYO589818 VIK589818 VSG589818 WCC589818 WLY589818 WVU589818 O655355 JI655354 TE655354 ADA655354 AMW655354 AWS655354 BGO655354 BQK655354 CAG655354 CKC655354 CTY655354 DDU655354 DNQ655354 DXM655354 EHI655354 ERE655354 FBA655354 FKW655354 FUS655354 GEO655354 GOK655354 GYG655354 HIC655354 HRY655354 IBU655354 ILQ655354 IVM655354 JFI655354 JPE655354 JZA655354 KIW655354 KSS655354 LCO655354 LMK655354 LWG655354 MGC655354 MPY655354 MZU655354 NJQ655354 NTM655354 ODI655354 ONE655354 OXA655354 PGW655354 PQS655354 QAO655354 QKK655354 QUG655354 REC655354 RNY655354 RXU655354 SHQ655354 SRM655354 TBI655354 TLE655354 TVA655354 UEW655354 UOS655354 UYO655354 VIK655354 VSG655354 WCC655354 WLY655354 WVU655354 O720891 JI720890 TE720890 ADA720890 AMW720890 AWS720890 BGO720890 BQK720890 CAG720890 CKC720890 CTY720890 DDU720890 DNQ720890 DXM720890 EHI720890 ERE720890 FBA720890 FKW720890 FUS720890 GEO720890 GOK720890 GYG720890 HIC720890 HRY720890 IBU720890 ILQ720890 IVM720890 JFI720890 JPE720890 JZA720890 KIW720890 KSS720890 LCO720890 LMK720890 LWG720890 MGC720890 MPY720890 MZU720890 NJQ720890 NTM720890 ODI720890 ONE720890 OXA720890 PGW720890 PQS720890 QAO720890 QKK720890 QUG720890 REC720890 RNY720890 RXU720890 SHQ720890 SRM720890 TBI720890 TLE720890 TVA720890 UEW720890 UOS720890 UYO720890 VIK720890 VSG720890 WCC720890 WLY720890 WVU720890 O786427 JI786426 TE786426 ADA786426 AMW786426 AWS786426 BGO786426 BQK786426 CAG786426 CKC786426 CTY786426 DDU786426 DNQ786426 DXM786426 EHI786426 ERE786426 FBA786426 FKW786426 FUS786426 GEO786426 GOK786426 GYG786426 HIC786426 HRY786426 IBU786426 ILQ786426 IVM786426 JFI786426 JPE786426 JZA786426 KIW786426 KSS786426 LCO786426 LMK786426 LWG786426 MGC786426 MPY786426 MZU786426 NJQ786426 NTM786426 ODI786426 ONE786426 OXA786426 PGW786426 PQS786426 QAO786426 QKK786426 QUG786426 REC786426 RNY786426 RXU786426 SHQ786426 SRM786426 TBI786426 TLE786426 TVA786426 UEW786426 UOS786426 UYO786426 VIK786426 VSG786426 WCC786426 WLY786426 WVU786426 O851963 JI851962 TE851962 ADA851962 AMW851962 AWS851962 BGO851962 BQK851962 CAG851962 CKC851962 CTY851962 DDU851962 DNQ851962 DXM851962 EHI851962 ERE851962 FBA851962 FKW851962 FUS851962 GEO851962 GOK851962 GYG851962 HIC851962 HRY851962 IBU851962 ILQ851962 IVM851962 JFI851962 JPE851962 JZA851962 KIW851962 KSS851962 LCO851962 LMK851962 LWG851962 MGC851962 MPY851962 MZU851962 NJQ851962 NTM851962 ODI851962 ONE851962 OXA851962 PGW851962 PQS851962 QAO851962 QKK851962 QUG851962 REC851962 RNY851962 RXU851962 SHQ851962 SRM851962 TBI851962 TLE851962 TVA851962 UEW851962 UOS851962 UYO851962 VIK851962 VSG851962 WCC851962 WLY851962 WVU851962 O917499 JI917498 TE917498 ADA917498 AMW917498 AWS917498 BGO917498 BQK917498 CAG917498 CKC917498 CTY917498 DDU917498 DNQ917498 DXM917498 EHI917498 ERE917498 FBA917498 FKW917498 FUS917498 GEO917498 GOK917498 GYG917498 HIC917498 HRY917498 IBU917498 ILQ917498 IVM917498 JFI917498 JPE917498 JZA917498 KIW917498 KSS917498 LCO917498 LMK917498 LWG917498 MGC917498 MPY917498 MZU917498 NJQ917498 NTM917498 ODI917498 ONE917498 OXA917498 PGW917498 PQS917498 QAO917498 QKK917498 QUG917498 REC917498 RNY917498 RXU917498 SHQ917498 SRM917498 TBI917498 TLE917498 TVA917498 UEW917498 UOS917498 UYO917498 VIK917498 VSG917498 WCC917498 WLY917498 WVU917498 O983035 JI983034 TE983034 ADA983034 AMW983034 AWS983034 BGO983034 BQK983034 CAG983034 CKC983034 CTY983034 DDU983034 DNQ983034 DXM983034 EHI983034 ERE983034 FBA983034 FKW983034 FUS983034 GEO983034 GOK983034 GYG983034 HIC983034 HRY983034 IBU983034 ILQ983034 IVM983034 JFI983034 JPE983034 JZA983034 KIW983034 KSS983034 LCO983034 LMK983034 LWG983034 MGC983034 MPY983034 MZU983034 NJQ983034 NTM983034 ODI983034 ONE983034 OXA983034 PGW983034 PQS983034 QAO983034 QKK983034 QUG983034 REC983034 RNY983034 RXU983034 SHQ983034 SRM983034 TBI983034 TLE983034 TVA983034 UEW983034 UOS983034 UYO983034 VIK983034 VSG983034 WCC983034 WLY983034 WVU983034 UEM983035 E65532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E131068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E196604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E262140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E327676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E393212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E458748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E524284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E589820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E655356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E720892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E786428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E851964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E917500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E983036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formula1>"□,■"</formula1>
    </dataValidation>
  </dataValidations>
  <printOptions horizontalCentered="1"/>
  <pageMargins left="0.59055118110236227" right="0.39370078740157483" top="0.39370078740157483" bottom="0.19685039370078741" header="0.31496062992125984" footer="0.31496062992125984"/>
  <pageSetup paperSize="9" scale="71" orientation="portrait" r:id="rId1"/>
  <extLst>
    <ext xmlns:x14="http://schemas.microsoft.com/office/spreadsheetml/2009/9/main" uri="{78C0D931-6437-407d-A8EE-F0AAD7539E65}">
      <x14:conditionalFormattings>
        <x14:conditionalFormatting xmlns:xm="http://schemas.microsoft.com/office/excel/2006/main">
          <x14:cfRule type="containsText" priority="3" operator="containsText" id="{8D32318F-80C4-4832-A7BD-F5C53488D6FB}">
            <xm:f>NOT(ISERROR(SEARCH("実績期間を選択",N3)))</xm:f>
            <xm:f>"実績期間を選択"</xm:f>
            <x14:dxf>
              <fill>
                <patternFill>
                  <bgColor rgb="FFFFC7CE"/>
                </patternFill>
              </fill>
            </x14:dxf>
          </x14:cfRule>
          <xm:sqref>N3:Q3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4"/>
  <sheetViews>
    <sheetView view="pageBreakPreview" zoomScale="80" zoomScaleNormal="80" zoomScaleSheetLayoutView="80" workbookViewId="0">
      <selection activeCell="D6" sqref="D6"/>
    </sheetView>
  </sheetViews>
  <sheetFormatPr defaultRowHeight="13.5" x14ac:dyDescent="0.15"/>
  <cols>
    <col min="1" max="1" width="0.875" style="3" customWidth="1"/>
    <col min="2" max="17" width="7.625" style="3" customWidth="1"/>
    <col min="18" max="18" width="0.875" style="3" customWidth="1"/>
    <col min="19" max="19" width="3.625" style="3" customWidth="1"/>
    <col min="20" max="21" width="3.625" style="3" hidden="1" customWidth="1"/>
    <col min="22" max="16384" width="9" style="3"/>
  </cols>
  <sheetData>
    <row r="1" spans="1:21" s="16" customFormat="1" ht="24.95" customHeight="1" x14ac:dyDescent="0.15">
      <c r="B1" s="323" t="s">
        <v>138</v>
      </c>
      <c r="C1" s="323"/>
      <c r="D1" s="323"/>
      <c r="E1" s="323"/>
    </row>
    <row r="2" spans="1:21" s="6" customFormat="1" ht="30" customHeight="1" x14ac:dyDescent="0.15">
      <c r="A2" s="13"/>
      <c r="B2" s="308" t="s">
        <v>163</v>
      </c>
      <c r="C2" s="308"/>
      <c r="D2" s="308"/>
      <c r="E2" s="308"/>
      <c r="F2" s="308"/>
      <c r="G2" s="308"/>
      <c r="H2" s="308"/>
      <c r="I2" s="308"/>
      <c r="J2" s="308"/>
      <c r="K2" s="308"/>
      <c r="L2" s="308"/>
      <c r="M2" s="308"/>
      <c r="N2" s="308"/>
      <c r="O2" s="308"/>
      <c r="P2" s="308"/>
      <c r="Q2" s="308"/>
      <c r="R2" s="13"/>
      <c r="S2" s="13"/>
    </row>
    <row r="3" spans="1:21" s="6" customFormat="1" ht="9.9499999999999993" customHeight="1" x14ac:dyDescent="0.15">
      <c r="A3" s="1"/>
      <c r="E3" s="1"/>
      <c r="F3" s="1"/>
      <c r="G3" s="1"/>
      <c r="H3" s="1"/>
      <c r="I3" s="1"/>
      <c r="J3" s="1"/>
      <c r="K3" s="1"/>
      <c r="L3" s="1"/>
      <c r="M3" s="1"/>
      <c r="N3" s="16"/>
      <c r="O3" s="1"/>
      <c r="P3" s="1"/>
      <c r="Q3" s="1"/>
      <c r="R3" s="1"/>
      <c r="S3" s="1"/>
    </row>
    <row r="4" spans="1:21" s="16" customFormat="1" ht="24.95" customHeight="1" x14ac:dyDescent="0.15">
      <c r="B4" s="325" t="s">
        <v>0</v>
      </c>
      <c r="C4" s="326"/>
      <c r="D4" s="329">
        <f>'（別紙3-3-1） 特定事業所加算【同行】'!G4</f>
        <v>0</v>
      </c>
      <c r="E4" s="330"/>
      <c r="F4" s="330"/>
      <c r="G4" s="330"/>
      <c r="H4" s="330"/>
      <c r="I4" s="330"/>
      <c r="J4" s="331"/>
      <c r="L4" s="327" t="s">
        <v>113</v>
      </c>
      <c r="M4" s="328"/>
      <c r="N4" s="305" t="str">
        <f>IF(T8="NG","届出項目・実績期間を選択",IF(AND(G30&gt;0,J30="≧"),"OK","NG"))</f>
        <v>届出項目・実績期間を選択</v>
      </c>
      <c r="O4" s="306"/>
      <c r="P4" s="306"/>
      <c r="Q4" s="307"/>
      <c r="R4" s="6"/>
      <c r="S4" s="10"/>
    </row>
    <row r="5" spans="1:21" s="16" customFormat="1" ht="9.9499999999999993" customHeight="1" x14ac:dyDescent="0.15">
      <c r="A5" s="8"/>
    </row>
    <row r="6" spans="1:21" s="7" customFormat="1" ht="24.95" customHeight="1" x14ac:dyDescent="0.15">
      <c r="B6" s="312" t="s">
        <v>3</v>
      </c>
      <c r="C6" s="313"/>
      <c r="D6" s="64" t="s">
        <v>2</v>
      </c>
      <c r="E6" s="339" t="s">
        <v>97</v>
      </c>
      <c r="F6" s="340"/>
      <c r="G6" s="340"/>
      <c r="H6" s="65" t="s">
        <v>2</v>
      </c>
      <c r="I6" s="339" t="s">
        <v>98</v>
      </c>
      <c r="J6" s="340"/>
      <c r="K6" s="340"/>
      <c r="L6" s="65" t="s">
        <v>2</v>
      </c>
      <c r="M6" s="339" t="s">
        <v>99</v>
      </c>
      <c r="N6" s="340"/>
      <c r="O6" s="340"/>
    </row>
    <row r="7" spans="1:21" s="7" customFormat="1" ht="9.9499999999999993" customHeight="1" x14ac:dyDescent="0.15">
      <c r="B7" s="17"/>
      <c r="C7" s="17"/>
      <c r="D7" s="17"/>
      <c r="E7" s="17"/>
      <c r="F7" s="17"/>
      <c r="G7" s="17"/>
      <c r="H7" s="17"/>
      <c r="I7" s="17"/>
      <c r="J7" s="17"/>
      <c r="K7" s="17"/>
      <c r="L7" s="17"/>
      <c r="M7" s="17"/>
      <c r="N7" s="17"/>
      <c r="O7" s="17"/>
    </row>
    <row r="8" spans="1:21" s="7" customFormat="1" ht="24.95" customHeight="1" x14ac:dyDescent="0.15">
      <c r="B8" s="324" t="s">
        <v>70</v>
      </c>
      <c r="C8" s="324"/>
      <c r="D8" s="64" t="s">
        <v>2</v>
      </c>
      <c r="E8" s="20" t="s">
        <v>11</v>
      </c>
      <c r="F8" s="64" t="s">
        <v>2</v>
      </c>
      <c r="G8" s="20" t="s">
        <v>72</v>
      </c>
      <c r="H8" s="17"/>
      <c r="I8" s="319" t="s">
        <v>101</v>
      </c>
      <c r="J8" s="320"/>
      <c r="K8" s="66">
        <v>4</v>
      </c>
      <c r="L8" s="321" t="s">
        <v>114</v>
      </c>
      <c r="M8" s="322"/>
      <c r="T8" s="16" t="str">
        <f>IF(AND(COUNTIF(D6:O6,"■")=1,COUNTIF(D8:G8,"■")=1),"OK","NG")</f>
        <v>NG</v>
      </c>
      <c r="U8" s="7">
        <f>K8-2</f>
        <v>2</v>
      </c>
    </row>
    <row r="9" spans="1:21" ht="26.25" customHeight="1" x14ac:dyDescent="0.15">
      <c r="B9" s="2"/>
      <c r="C9" s="2"/>
      <c r="D9" s="2"/>
      <c r="E9" s="2"/>
      <c r="Q9" s="14"/>
    </row>
    <row r="10" spans="1:21" ht="30" customHeight="1" x14ac:dyDescent="0.15">
      <c r="B10" s="314"/>
      <c r="C10" s="314"/>
      <c r="D10" s="314"/>
      <c r="E10" s="314"/>
      <c r="F10" s="314"/>
      <c r="G10" s="19">
        <f>IF(H10=1,12,H10-1)</f>
        <v>4</v>
      </c>
      <c r="H10" s="19">
        <f>IF(I10=1,12,I10-1)</f>
        <v>5</v>
      </c>
      <c r="I10" s="19">
        <f>IF($F$8="■",IF($U$8=0,12,IF($U$8=-1,11,$U$8)),6)</f>
        <v>6</v>
      </c>
      <c r="J10" s="19">
        <f>IF($F$8="■","",7)</f>
        <v>7</v>
      </c>
      <c r="K10" s="19">
        <f>IF($F$8="■","",8)</f>
        <v>8</v>
      </c>
      <c r="L10" s="19">
        <f>IF($F$8="■","",9)</f>
        <v>9</v>
      </c>
      <c r="M10" s="19">
        <f>IF($F$8="■","",10)</f>
        <v>10</v>
      </c>
      <c r="N10" s="19">
        <f>IF($F$8="■","",11)</f>
        <v>11</v>
      </c>
      <c r="O10" s="19">
        <f>IF($F$8="■","",12)</f>
        <v>12</v>
      </c>
      <c r="P10" s="19">
        <f>IF($F$8="■","",1)</f>
        <v>1</v>
      </c>
      <c r="Q10" s="19">
        <f>IF($F$8="■","",2)</f>
        <v>2</v>
      </c>
    </row>
    <row r="11" spans="1:21" ht="39.950000000000003" customHeight="1" x14ac:dyDescent="0.15">
      <c r="B11" s="315" t="s">
        <v>91</v>
      </c>
      <c r="C11" s="315"/>
      <c r="D11" s="315"/>
      <c r="E11" s="317" t="s">
        <v>89</v>
      </c>
      <c r="F11" s="317"/>
      <c r="G11" s="187"/>
      <c r="H11" s="187"/>
      <c r="I11" s="187"/>
      <c r="J11" s="187"/>
      <c r="K11" s="187"/>
      <c r="L11" s="187"/>
      <c r="M11" s="187"/>
      <c r="N11" s="187"/>
      <c r="O11" s="187"/>
      <c r="P11" s="187"/>
      <c r="Q11" s="187"/>
    </row>
    <row r="12" spans="1:21" ht="39.950000000000003" customHeight="1" x14ac:dyDescent="0.15">
      <c r="B12" s="316"/>
      <c r="C12" s="316"/>
      <c r="D12" s="316"/>
      <c r="E12" s="318" t="s">
        <v>90</v>
      </c>
      <c r="F12" s="318"/>
      <c r="G12" s="188"/>
      <c r="H12" s="188"/>
      <c r="I12" s="188"/>
      <c r="J12" s="188"/>
      <c r="K12" s="188"/>
      <c r="L12" s="188"/>
      <c r="M12" s="188"/>
      <c r="N12" s="188"/>
      <c r="O12" s="188"/>
      <c r="P12" s="188"/>
      <c r="Q12" s="188"/>
    </row>
    <row r="13" spans="1:21" ht="39.950000000000003" customHeight="1" x14ac:dyDescent="0.15">
      <c r="B13" s="315" t="s">
        <v>92</v>
      </c>
      <c r="C13" s="315"/>
      <c r="D13" s="315"/>
      <c r="E13" s="317" t="s">
        <v>89</v>
      </c>
      <c r="F13" s="317"/>
      <c r="G13" s="187"/>
      <c r="H13" s="187"/>
      <c r="I13" s="187"/>
      <c r="J13" s="187"/>
      <c r="K13" s="187"/>
      <c r="L13" s="187"/>
      <c r="M13" s="187"/>
      <c r="N13" s="187"/>
      <c r="O13" s="187"/>
      <c r="P13" s="187"/>
      <c r="Q13" s="187"/>
    </row>
    <row r="14" spans="1:21" ht="39.950000000000003" customHeight="1" x14ac:dyDescent="0.15">
      <c r="B14" s="316"/>
      <c r="C14" s="316"/>
      <c r="D14" s="316"/>
      <c r="E14" s="318" t="s">
        <v>90</v>
      </c>
      <c r="F14" s="318"/>
      <c r="G14" s="188"/>
      <c r="H14" s="188"/>
      <c r="I14" s="188"/>
      <c r="J14" s="188"/>
      <c r="K14" s="188"/>
      <c r="L14" s="188"/>
      <c r="M14" s="188"/>
      <c r="N14" s="188"/>
      <c r="O14" s="188"/>
      <c r="P14" s="188"/>
      <c r="Q14" s="188"/>
    </row>
    <row r="15" spans="1:21" ht="39.950000000000003" customHeight="1" x14ac:dyDescent="0.15">
      <c r="B15" s="315" t="s">
        <v>93</v>
      </c>
      <c r="C15" s="315"/>
      <c r="D15" s="315"/>
      <c r="E15" s="317" t="s">
        <v>89</v>
      </c>
      <c r="F15" s="317"/>
      <c r="G15" s="187"/>
      <c r="H15" s="187"/>
      <c r="I15" s="187"/>
      <c r="J15" s="187"/>
      <c r="K15" s="187"/>
      <c r="L15" s="187"/>
      <c r="M15" s="187"/>
      <c r="N15" s="187"/>
      <c r="O15" s="187"/>
      <c r="P15" s="187"/>
      <c r="Q15" s="187"/>
    </row>
    <row r="16" spans="1:21" ht="39.950000000000003" customHeight="1" x14ac:dyDescent="0.15">
      <c r="B16" s="316"/>
      <c r="C16" s="316"/>
      <c r="D16" s="316"/>
      <c r="E16" s="318" t="s">
        <v>90</v>
      </c>
      <c r="F16" s="318"/>
      <c r="G16" s="188"/>
      <c r="H16" s="188"/>
      <c r="I16" s="188"/>
      <c r="J16" s="188"/>
      <c r="K16" s="188"/>
      <c r="L16" s="188"/>
      <c r="M16" s="188"/>
      <c r="N16" s="188"/>
      <c r="O16" s="188"/>
      <c r="P16" s="188"/>
      <c r="Q16" s="188"/>
    </row>
    <row r="17" spans="1:20" ht="39.950000000000003" customHeight="1" x14ac:dyDescent="0.15">
      <c r="B17" s="315" t="s">
        <v>94</v>
      </c>
      <c r="C17" s="315"/>
      <c r="D17" s="315"/>
      <c r="E17" s="317" t="s">
        <v>89</v>
      </c>
      <c r="F17" s="317"/>
      <c r="G17" s="187"/>
      <c r="H17" s="187"/>
      <c r="I17" s="187"/>
      <c r="J17" s="187"/>
      <c r="K17" s="187"/>
      <c r="L17" s="187"/>
      <c r="M17" s="187"/>
      <c r="N17" s="187"/>
      <c r="O17" s="187"/>
      <c r="P17" s="187"/>
      <c r="Q17" s="187"/>
    </row>
    <row r="18" spans="1:20" ht="39.950000000000003" customHeight="1" x14ac:dyDescent="0.15">
      <c r="B18" s="316"/>
      <c r="C18" s="316"/>
      <c r="D18" s="316"/>
      <c r="E18" s="318" t="s">
        <v>90</v>
      </c>
      <c r="F18" s="318"/>
      <c r="G18" s="188"/>
      <c r="H18" s="188"/>
      <c r="I18" s="188"/>
      <c r="J18" s="188"/>
      <c r="K18" s="188"/>
      <c r="L18" s="188"/>
      <c r="M18" s="188"/>
      <c r="N18" s="188"/>
      <c r="O18" s="188"/>
      <c r="P18" s="188"/>
      <c r="Q18" s="188"/>
    </row>
    <row r="19" spans="1:20" ht="39.950000000000003" customHeight="1" x14ac:dyDescent="0.15">
      <c r="B19" s="315" t="s">
        <v>95</v>
      </c>
      <c r="C19" s="315"/>
      <c r="D19" s="315"/>
      <c r="E19" s="317" t="s">
        <v>89</v>
      </c>
      <c r="F19" s="317"/>
      <c r="G19" s="187"/>
      <c r="H19" s="187"/>
      <c r="I19" s="187"/>
      <c r="J19" s="187"/>
      <c r="K19" s="187"/>
      <c r="L19" s="187"/>
      <c r="M19" s="187"/>
      <c r="N19" s="187"/>
      <c r="O19" s="187"/>
      <c r="P19" s="187"/>
      <c r="Q19" s="187"/>
    </row>
    <row r="20" spans="1:20" ht="39.950000000000003" customHeight="1" x14ac:dyDescent="0.15">
      <c r="B20" s="316"/>
      <c r="C20" s="316"/>
      <c r="D20" s="316"/>
      <c r="E20" s="318" t="s">
        <v>90</v>
      </c>
      <c r="F20" s="318"/>
      <c r="G20" s="188"/>
      <c r="H20" s="188"/>
      <c r="I20" s="188"/>
      <c r="J20" s="188"/>
      <c r="K20" s="188"/>
      <c r="L20" s="188"/>
      <c r="M20" s="188"/>
      <c r="N20" s="188"/>
      <c r="O20" s="188"/>
      <c r="P20" s="188"/>
      <c r="Q20" s="188"/>
    </row>
    <row r="21" spans="1:20" ht="39.950000000000003" customHeight="1" x14ac:dyDescent="0.15">
      <c r="B21" s="315" t="s">
        <v>96</v>
      </c>
      <c r="C21" s="315"/>
      <c r="D21" s="315"/>
      <c r="E21" s="317" t="s">
        <v>89</v>
      </c>
      <c r="F21" s="317"/>
      <c r="G21" s="187"/>
      <c r="H21" s="187"/>
      <c r="I21" s="187"/>
      <c r="J21" s="187"/>
      <c r="K21" s="187"/>
      <c r="L21" s="187"/>
      <c r="M21" s="187"/>
      <c r="N21" s="187"/>
      <c r="O21" s="187"/>
      <c r="P21" s="187"/>
      <c r="Q21" s="187"/>
    </row>
    <row r="22" spans="1:20" ht="39.950000000000003" customHeight="1" x14ac:dyDescent="0.15">
      <c r="B22" s="316"/>
      <c r="C22" s="316"/>
      <c r="D22" s="316"/>
      <c r="E22" s="318" t="s">
        <v>90</v>
      </c>
      <c r="F22" s="318"/>
      <c r="G22" s="188"/>
      <c r="H22" s="188"/>
      <c r="I22" s="188"/>
      <c r="J22" s="188"/>
      <c r="K22" s="188"/>
      <c r="L22" s="188"/>
      <c r="M22" s="188"/>
      <c r="N22" s="188"/>
      <c r="O22" s="188"/>
      <c r="P22" s="188"/>
      <c r="Q22" s="188"/>
    </row>
    <row r="23" spans="1:20" ht="39.950000000000003" customHeight="1" x14ac:dyDescent="0.15">
      <c r="B23" s="317" t="str">
        <f>IF(L$6="■",T24,T23)</f>
        <v>障害支援区分４以下で
喀痰吸引等を必要とする
利用者</v>
      </c>
      <c r="C23" s="317"/>
      <c r="D23" s="317"/>
      <c r="E23" s="317" t="s">
        <v>89</v>
      </c>
      <c r="F23" s="317"/>
      <c r="G23" s="187"/>
      <c r="H23" s="187"/>
      <c r="I23" s="187"/>
      <c r="J23" s="187"/>
      <c r="K23" s="187"/>
      <c r="L23" s="187"/>
      <c r="M23" s="187"/>
      <c r="N23" s="187"/>
      <c r="O23" s="187"/>
      <c r="P23" s="187"/>
      <c r="Q23" s="187"/>
      <c r="T23" s="25" t="s">
        <v>115</v>
      </c>
    </row>
    <row r="24" spans="1:20" ht="39.950000000000003" customHeight="1" x14ac:dyDescent="0.15">
      <c r="B24" s="318"/>
      <c r="C24" s="318"/>
      <c r="D24" s="318"/>
      <c r="E24" s="318" t="s">
        <v>90</v>
      </c>
      <c r="F24" s="318"/>
      <c r="G24" s="188"/>
      <c r="H24" s="188"/>
      <c r="I24" s="188"/>
      <c r="J24" s="188"/>
      <c r="K24" s="188"/>
      <c r="L24" s="188"/>
      <c r="M24" s="188"/>
      <c r="N24" s="188"/>
      <c r="O24" s="188"/>
      <c r="P24" s="188"/>
      <c r="Q24" s="188"/>
      <c r="T24" s="25" t="s">
        <v>116</v>
      </c>
    </row>
    <row r="25" spans="1:20" ht="39.950000000000003" customHeight="1" x14ac:dyDescent="0.15">
      <c r="B25" s="315" t="s">
        <v>15</v>
      </c>
      <c r="C25" s="315"/>
      <c r="D25" s="315"/>
      <c r="E25" s="317" t="s">
        <v>89</v>
      </c>
      <c r="F25" s="317"/>
      <c r="G25" s="23">
        <f t="shared" ref="G25:Q25" si="0">SUM(G11,G13,G15,G17,G19,G21)</f>
        <v>0</v>
      </c>
      <c r="H25" s="23">
        <f t="shared" si="0"/>
        <v>0</v>
      </c>
      <c r="I25" s="23">
        <f t="shared" si="0"/>
        <v>0</v>
      </c>
      <c r="J25" s="23">
        <f t="shared" si="0"/>
        <v>0</v>
      </c>
      <c r="K25" s="23">
        <f t="shared" si="0"/>
        <v>0</v>
      </c>
      <c r="L25" s="23">
        <f t="shared" si="0"/>
        <v>0</v>
      </c>
      <c r="M25" s="23">
        <f t="shared" si="0"/>
        <v>0</v>
      </c>
      <c r="N25" s="23">
        <f t="shared" si="0"/>
        <v>0</v>
      </c>
      <c r="O25" s="23">
        <f t="shared" si="0"/>
        <v>0</v>
      </c>
      <c r="P25" s="23">
        <f t="shared" si="0"/>
        <v>0</v>
      </c>
      <c r="Q25" s="23">
        <f t="shared" si="0"/>
        <v>0</v>
      </c>
    </row>
    <row r="26" spans="1:20" ht="39.950000000000003" customHeight="1" x14ac:dyDescent="0.15">
      <c r="B26" s="316"/>
      <c r="C26" s="316"/>
      <c r="D26" s="316"/>
      <c r="E26" s="318" t="s">
        <v>90</v>
      </c>
      <c r="F26" s="318"/>
      <c r="G26" s="24">
        <f t="shared" ref="G26:Q26" si="1">SUM(G12,G14,G16,G18,G20,G22)</f>
        <v>0</v>
      </c>
      <c r="H26" s="24">
        <f t="shared" si="1"/>
        <v>0</v>
      </c>
      <c r="I26" s="24">
        <f t="shared" si="1"/>
        <v>0</v>
      </c>
      <c r="J26" s="24">
        <f t="shared" si="1"/>
        <v>0</v>
      </c>
      <c r="K26" s="24">
        <f t="shared" si="1"/>
        <v>0</v>
      </c>
      <c r="L26" s="24">
        <f t="shared" si="1"/>
        <v>0</v>
      </c>
      <c r="M26" s="24">
        <f t="shared" si="1"/>
        <v>0</v>
      </c>
      <c r="N26" s="24">
        <f t="shared" si="1"/>
        <v>0</v>
      </c>
      <c r="O26" s="24">
        <f t="shared" si="1"/>
        <v>0</v>
      </c>
      <c r="P26" s="24">
        <f t="shared" si="1"/>
        <v>0</v>
      </c>
      <c r="Q26" s="24">
        <f t="shared" si="1"/>
        <v>0</v>
      </c>
    </row>
    <row r="27" spans="1:20" ht="39.950000000000003" customHeight="1" x14ac:dyDescent="0.15">
      <c r="B27" s="317" t="str">
        <f>IF(L$6="■",T28,T27)</f>
        <v>障害程度区分５以上及び
喀痰吸引等を必要とする
利用者</v>
      </c>
      <c r="C27" s="317"/>
      <c r="D27" s="317"/>
      <c r="E27" s="317" t="s">
        <v>89</v>
      </c>
      <c r="F27" s="317"/>
      <c r="G27" s="23">
        <f>SUM(G19,G21,G23)</f>
        <v>0</v>
      </c>
      <c r="H27" s="23">
        <f>SUM(H19,H21,H23)</f>
        <v>0</v>
      </c>
      <c r="I27" s="23">
        <f>SUM(I19,I21,I23)</f>
        <v>0</v>
      </c>
      <c r="J27" s="23">
        <f t="shared" ref="J27:Q27" si="2">SUM(J19,J21,J23)</f>
        <v>0</v>
      </c>
      <c r="K27" s="23">
        <f t="shared" si="2"/>
        <v>0</v>
      </c>
      <c r="L27" s="23">
        <f t="shared" si="2"/>
        <v>0</v>
      </c>
      <c r="M27" s="23">
        <f t="shared" si="2"/>
        <v>0</v>
      </c>
      <c r="N27" s="23">
        <f>SUM(N19,N21,N23)</f>
        <v>0</v>
      </c>
      <c r="O27" s="23">
        <f t="shared" si="2"/>
        <v>0</v>
      </c>
      <c r="P27" s="23">
        <f t="shared" si="2"/>
        <v>0</v>
      </c>
      <c r="Q27" s="23">
        <f t="shared" si="2"/>
        <v>0</v>
      </c>
      <c r="T27" s="25" t="s">
        <v>117</v>
      </c>
    </row>
    <row r="28" spans="1:20" ht="39.950000000000003" customHeight="1" x14ac:dyDescent="0.15">
      <c r="B28" s="318"/>
      <c r="C28" s="318"/>
      <c r="D28" s="318"/>
      <c r="E28" s="318" t="s">
        <v>90</v>
      </c>
      <c r="F28" s="318"/>
      <c r="G28" s="24">
        <f>SUM(G20,G22,G24)</f>
        <v>0</v>
      </c>
      <c r="H28" s="24">
        <f t="shared" ref="H28:Q28" si="3">SUM(H20,H22,H24)</f>
        <v>0</v>
      </c>
      <c r="I28" s="24">
        <f t="shared" si="3"/>
        <v>0</v>
      </c>
      <c r="J28" s="24">
        <f t="shared" si="3"/>
        <v>0</v>
      </c>
      <c r="K28" s="24">
        <f t="shared" si="3"/>
        <v>0</v>
      </c>
      <c r="L28" s="24">
        <f t="shared" si="3"/>
        <v>0</v>
      </c>
      <c r="M28" s="24">
        <f t="shared" si="3"/>
        <v>0</v>
      </c>
      <c r="N28" s="24">
        <f t="shared" si="3"/>
        <v>0</v>
      </c>
      <c r="O28" s="24">
        <f t="shared" si="3"/>
        <v>0</v>
      </c>
      <c r="P28" s="24">
        <f t="shared" si="3"/>
        <v>0</v>
      </c>
      <c r="Q28" s="24">
        <f t="shared" si="3"/>
        <v>0</v>
      </c>
      <c r="T28" s="25" t="s">
        <v>118</v>
      </c>
    </row>
    <row r="29" spans="1:20" ht="35.1" customHeight="1" thickBot="1" x14ac:dyDescent="0.2">
      <c r="E29" s="4"/>
      <c r="F29" s="4"/>
      <c r="Q29" s="15"/>
    </row>
    <row r="30" spans="1:20" ht="50.1" customHeight="1" thickBot="1" x14ac:dyDescent="0.2">
      <c r="A30" s="5"/>
      <c r="B30" s="317" t="str">
        <f>IF(L$6="■",T31,T30)</f>
        <v>障害程度区分５以上及び
喀痰吸引等を必要とする
利用者の割合</v>
      </c>
      <c r="C30" s="332"/>
      <c r="D30" s="333"/>
      <c r="E30" s="315" t="s">
        <v>89</v>
      </c>
      <c r="F30" s="337"/>
      <c r="G30" s="310">
        <f>IFERROR(IF($F$8="■",(ROUNDDOWN(SUM(G27:I27)/SUM(G25:I25),4)*100),(ROUNDDOWN(SUM(G27:Q27)/SUM(G25:Q25),4)*100)),0)</f>
        <v>0</v>
      </c>
      <c r="H30" s="311"/>
      <c r="I30" s="26" t="s">
        <v>16</v>
      </c>
      <c r="J30" s="9" t="str">
        <f>IF(G30&gt;=K30,"≧","≦")</f>
        <v>≦</v>
      </c>
      <c r="K30" s="18">
        <f>IF(L6="■",50,30)</f>
        <v>30</v>
      </c>
      <c r="L30" s="309" t="s">
        <v>145</v>
      </c>
      <c r="M30" s="309"/>
      <c r="N30" s="309"/>
      <c r="O30" s="309"/>
      <c r="P30" s="309"/>
      <c r="Q30" s="309"/>
      <c r="T30" s="25" t="s">
        <v>119</v>
      </c>
    </row>
    <row r="31" spans="1:20" ht="50.1" customHeight="1" thickBot="1" x14ac:dyDescent="0.2">
      <c r="A31" s="5"/>
      <c r="B31" s="334"/>
      <c r="C31" s="335"/>
      <c r="D31" s="336"/>
      <c r="E31" s="316" t="s">
        <v>90</v>
      </c>
      <c r="F31" s="338"/>
      <c r="G31" s="310">
        <f>IFERROR(IF($F$8="■",(ROUNDDOWN(SUM(G28:I28)/SUM(G26:I26),4)*100),(ROUNDDOWN(SUM(G28:Q28)/SUM(G26:Q26),4)*100)),0)</f>
        <v>0</v>
      </c>
      <c r="H31" s="311"/>
      <c r="I31" s="26" t="s">
        <v>14</v>
      </c>
      <c r="J31" s="9" t="str">
        <f>IF(G31&gt;=K31,"≧","≦")</f>
        <v>≦</v>
      </c>
      <c r="K31" s="18">
        <f>IF(L6="■",50,30)</f>
        <v>30</v>
      </c>
      <c r="L31" s="309" t="s">
        <v>146</v>
      </c>
      <c r="M31" s="309"/>
      <c r="N31" s="309"/>
      <c r="O31" s="309"/>
      <c r="P31" s="309"/>
      <c r="Q31" s="309"/>
      <c r="T31" s="25" t="s">
        <v>120</v>
      </c>
    </row>
    <row r="32" spans="1:20" ht="35.1" customHeight="1" x14ac:dyDescent="0.15">
      <c r="A32" s="5"/>
      <c r="B32" s="5"/>
      <c r="C32" s="5"/>
      <c r="D32" s="5"/>
      <c r="E32" s="5"/>
      <c r="F32" s="5"/>
      <c r="G32" s="5"/>
      <c r="H32" s="5"/>
      <c r="I32" s="5"/>
      <c r="J32" s="5"/>
      <c r="K32" s="5"/>
      <c r="L32" s="5"/>
      <c r="M32" s="5"/>
      <c r="N32" s="5"/>
    </row>
    <row r="33" spans="1:9" ht="35.1" customHeight="1" x14ac:dyDescent="0.15">
      <c r="A33" s="21"/>
      <c r="B33" s="21"/>
      <c r="C33" s="21"/>
      <c r="D33" s="21"/>
      <c r="E33" s="21"/>
      <c r="F33" s="11"/>
      <c r="G33" s="11"/>
      <c r="H33" s="12"/>
      <c r="I33" s="5"/>
    </row>
    <row r="34" spans="1:9" ht="35.1" customHeight="1" x14ac:dyDescent="0.15">
      <c r="A34" s="5"/>
      <c r="B34" s="5"/>
      <c r="C34" s="5"/>
      <c r="D34" s="5"/>
      <c r="E34" s="5"/>
      <c r="F34" s="5"/>
      <c r="G34" s="5"/>
      <c r="H34" s="5"/>
      <c r="I34" s="5"/>
    </row>
    <row r="35" spans="1:9" ht="35.1" customHeight="1" x14ac:dyDescent="0.15">
      <c r="A35" s="5"/>
      <c r="B35" s="5"/>
      <c r="C35" s="5"/>
      <c r="D35" s="5"/>
      <c r="E35" s="5"/>
      <c r="F35" s="5"/>
      <c r="G35" s="5"/>
      <c r="H35" s="5"/>
      <c r="I35" s="5"/>
    </row>
    <row r="36" spans="1:9" ht="35.1" customHeight="1" x14ac:dyDescent="0.15">
      <c r="A36" s="5"/>
      <c r="B36" s="5"/>
      <c r="C36" s="5"/>
      <c r="D36" s="5"/>
      <c r="E36" s="5"/>
      <c r="F36" s="5"/>
      <c r="G36" s="5"/>
      <c r="H36" s="5"/>
      <c r="I36" s="5"/>
    </row>
    <row r="37" spans="1:9" ht="35.1" customHeight="1" x14ac:dyDescent="0.15">
      <c r="A37" s="5"/>
      <c r="B37" s="5"/>
      <c r="C37" s="5"/>
      <c r="D37" s="5"/>
      <c r="E37" s="5"/>
      <c r="F37" s="5"/>
      <c r="G37" s="5"/>
      <c r="H37" s="5"/>
      <c r="I37" s="5"/>
    </row>
    <row r="38" spans="1:9" ht="35.1" customHeight="1" x14ac:dyDescent="0.15">
      <c r="A38" s="5"/>
      <c r="B38" s="5"/>
      <c r="C38" s="5"/>
      <c r="D38" s="5"/>
      <c r="E38" s="5"/>
      <c r="F38" s="5"/>
      <c r="G38" s="5"/>
      <c r="H38" s="5"/>
      <c r="I38" s="5"/>
    </row>
    <row r="39" spans="1:9" ht="35.1" customHeight="1" x14ac:dyDescent="0.15">
      <c r="A39" s="5"/>
      <c r="B39" s="5"/>
      <c r="C39" s="5"/>
      <c r="D39" s="5"/>
      <c r="E39" s="5"/>
      <c r="F39" s="5"/>
      <c r="G39" s="5"/>
      <c r="H39" s="5"/>
      <c r="I39" s="5"/>
    </row>
    <row r="40" spans="1:9" ht="35.1" customHeight="1" x14ac:dyDescent="0.15"/>
    <row r="41" spans="1:9" ht="35.1" customHeight="1" x14ac:dyDescent="0.15"/>
    <row r="42" spans="1:9" ht="35.1" customHeight="1" x14ac:dyDescent="0.15"/>
    <row r="43" spans="1:9" ht="35.1" customHeight="1" x14ac:dyDescent="0.15"/>
    <row r="44" spans="1:9" ht="35.1" customHeight="1" x14ac:dyDescent="0.15"/>
    <row r="45" spans="1:9" ht="35.1" customHeight="1" x14ac:dyDescent="0.15"/>
    <row r="46" spans="1:9" ht="35.1" customHeight="1" x14ac:dyDescent="0.15"/>
    <row r="47" spans="1:9" ht="35.1" customHeight="1" x14ac:dyDescent="0.15"/>
    <row r="48" spans="1:9" ht="35.1" customHeight="1" x14ac:dyDescent="0.15"/>
    <row r="49" ht="35.1" customHeight="1" x14ac:dyDescent="0.15"/>
    <row r="50" ht="35.1" customHeight="1" x14ac:dyDescent="0.15"/>
    <row r="51" ht="35.1" customHeight="1" x14ac:dyDescent="0.15"/>
    <row r="52" ht="35.1" customHeight="1" x14ac:dyDescent="0.15"/>
    <row r="53" ht="35.1" customHeight="1" x14ac:dyDescent="0.15"/>
    <row r="54" ht="35.1" customHeight="1" x14ac:dyDescent="0.15"/>
    <row r="55" ht="35.1" customHeight="1" x14ac:dyDescent="0.15"/>
    <row r="56" ht="35.1" customHeight="1" x14ac:dyDescent="0.15"/>
    <row r="57" ht="35.1" customHeight="1" x14ac:dyDescent="0.15"/>
    <row r="58" ht="35.1" customHeight="1" x14ac:dyDescent="0.15"/>
    <row r="59" ht="35.1" customHeight="1" x14ac:dyDescent="0.15"/>
    <row r="60" ht="35.1" customHeight="1" x14ac:dyDescent="0.15"/>
    <row r="61" ht="35.1" customHeight="1" x14ac:dyDescent="0.15"/>
    <row r="62" ht="35.1"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sheetData>
  <sheetProtection password="C6C5" sheet="1" objects="1" scenarios="1" selectLockedCells="1"/>
  <mergeCells count="48">
    <mergeCell ref="B30:D31"/>
    <mergeCell ref="E30:F30"/>
    <mergeCell ref="E31:F31"/>
    <mergeCell ref="M6:O6"/>
    <mergeCell ref="G31:H31"/>
    <mergeCell ref="E6:G6"/>
    <mergeCell ref="I6:K6"/>
    <mergeCell ref="B27:D28"/>
    <mergeCell ref="E27:F27"/>
    <mergeCell ref="E28:F28"/>
    <mergeCell ref="B23:D24"/>
    <mergeCell ref="E23:F23"/>
    <mergeCell ref="E24:F24"/>
    <mergeCell ref="E14:F14"/>
    <mergeCell ref="B25:D26"/>
    <mergeCell ref="E25:F25"/>
    <mergeCell ref="L4:M4"/>
    <mergeCell ref="D4:J4"/>
    <mergeCell ref="E26:F26"/>
    <mergeCell ref="E19:F19"/>
    <mergeCell ref="E20:F20"/>
    <mergeCell ref="B21:D22"/>
    <mergeCell ref="E21:F21"/>
    <mergeCell ref="E22:F22"/>
    <mergeCell ref="B19:D20"/>
    <mergeCell ref="E12:F12"/>
    <mergeCell ref="E11:F11"/>
    <mergeCell ref="B1:E1"/>
    <mergeCell ref="B8:C8"/>
    <mergeCell ref="B4:C4"/>
    <mergeCell ref="B13:D14"/>
    <mergeCell ref="E13:F13"/>
    <mergeCell ref="N4:Q4"/>
    <mergeCell ref="B2:Q2"/>
    <mergeCell ref="L31:Q31"/>
    <mergeCell ref="L30:Q30"/>
    <mergeCell ref="G30:H30"/>
    <mergeCell ref="B6:C6"/>
    <mergeCell ref="B10:F10"/>
    <mergeCell ref="B15:D16"/>
    <mergeCell ref="E15:F15"/>
    <mergeCell ref="E16:F16"/>
    <mergeCell ref="B17:D18"/>
    <mergeCell ref="E17:F17"/>
    <mergeCell ref="E18:F18"/>
    <mergeCell ref="B11:D12"/>
    <mergeCell ref="I8:J8"/>
    <mergeCell ref="L8:M8"/>
  </mergeCells>
  <phoneticPr fontId="4"/>
  <conditionalFormatting sqref="N4">
    <cfRule type="containsText" dxfId="3" priority="4" operator="containsText" text="NG">
      <formula>NOT(ISERROR(SEARCH("NG",N4)))</formula>
    </cfRule>
  </conditionalFormatting>
  <conditionalFormatting sqref="I8:M8">
    <cfRule type="expression" dxfId="2" priority="3">
      <formula>$F$8&lt;&gt;"■"</formula>
    </cfRule>
  </conditionalFormatting>
  <conditionalFormatting sqref="J11:Q24">
    <cfRule type="expression" dxfId="1" priority="2">
      <formula>$F$8="■"</formula>
    </cfRule>
  </conditionalFormatting>
  <conditionalFormatting sqref="N4:Q4">
    <cfRule type="cellIs" dxfId="0" priority="1" operator="equal">
      <formula>"届出項目・実績期間を選択"</formula>
    </cfRule>
  </conditionalFormatting>
  <dataValidations count="2">
    <dataValidation type="list" showInputMessage="1" showErrorMessage="1" sqref="F917518:F917520 IA917518:IA917520 RW917518:RW917520 ABS917518:ABS917520 ALO917518:ALO917520 AVK917518:AVK917520 BFG917518:BFG917520 BPC917518:BPC917520 BYY917518:BYY917520 CIU917518:CIU917520 CSQ917518:CSQ917520 DCM917518:DCM917520 DMI917518:DMI917520 DWE917518:DWE917520 EGA917518:EGA917520 EPW917518:EPW917520 EZS917518:EZS917520 FJO917518:FJO917520 FTK917518:FTK917520 GDG917518:GDG917520 GNC917518:GNC917520 GWY917518:GWY917520 HGU917518:HGU917520 HQQ917518:HQQ917520 IAM917518:IAM917520 IKI917518:IKI917520 IUE917518:IUE917520 JEA917518:JEA917520 JNW917518:JNW917520 JXS917518:JXS917520 KHO917518:KHO917520 KRK917518:KRK917520 LBG917518:LBG917520 LLC917518:LLC917520 LUY917518:LUY917520 MEU917518:MEU917520 MOQ917518:MOQ917520 MYM917518:MYM917520 NII917518:NII917520 NSE917518:NSE917520 OCA917518:OCA917520 OLW917518:OLW917520 OVS917518:OVS917520 PFO917518:PFO917520 PPK917518:PPK917520 PZG917518:PZG917520 QJC917518:QJC917520 QSY917518:QSY917520 RCU917518:RCU917520 RMQ917518:RMQ917520 RWM917518:RWM917520 SGI917518:SGI917520 SQE917518:SQE917520 TAA917518:TAA917520 TJW917518:TJW917520 TTS917518:TTS917520 UDO917518:UDO917520 UNK917518:UNK917520 UXG917518:UXG917520 VHC917518:VHC917520 VQY917518:VQY917520 WAU917518:WAU917520 WKQ917518:WKQ917520 WUM917518:WUM917520 I65550:I65552 ID65550:ID65552 RZ65550:RZ65552 ABV65550:ABV65552 ALR65550:ALR65552 AVN65550:AVN65552 BFJ65550:BFJ65552 BPF65550:BPF65552 BZB65550:BZB65552 CIX65550:CIX65552 CST65550:CST65552 DCP65550:DCP65552 DML65550:DML65552 DWH65550:DWH65552 EGD65550:EGD65552 EPZ65550:EPZ65552 EZV65550:EZV65552 FJR65550:FJR65552 FTN65550:FTN65552 GDJ65550:GDJ65552 GNF65550:GNF65552 GXB65550:GXB65552 HGX65550:HGX65552 HQT65550:HQT65552 IAP65550:IAP65552 IKL65550:IKL65552 IUH65550:IUH65552 JED65550:JED65552 JNZ65550:JNZ65552 JXV65550:JXV65552 KHR65550:KHR65552 KRN65550:KRN65552 LBJ65550:LBJ65552 LLF65550:LLF65552 LVB65550:LVB65552 MEX65550:MEX65552 MOT65550:MOT65552 MYP65550:MYP65552 NIL65550:NIL65552 NSH65550:NSH65552 OCD65550:OCD65552 OLZ65550:OLZ65552 OVV65550:OVV65552 PFR65550:PFR65552 PPN65550:PPN65552 PZJ65550:PZJ65552 QJF65550:QJF65552 QTB65550:QTB65552 RCX65550:RCX65552 RMT65550:RMT65552 RWP65550:RWP65552 SGL65550:SGL65552 SQH65550:SQH65552 TAD65550:TAD65552 TJZ65550:TJZ65552 TTV65550:TTV65552 UDR65550:UDR65552 UNN65550:UNN65552 UXJ65550:UXJ65552 VHF65550:VHF65552 VRB65550:VRB65552 WAX65550:WAX65552 WKT65550:WKT65552 WUP65550:WUP65552 I131086:I131088 ID131086:ID131088 RZ131086:RZ131088 ABV131086:ABV131088 ALR131086:ALR131088 AVN131086:AVN131088 BFJ131086:BFJ131088 BPF131086:BPF131088 BZB131086:BZB131088 CIX131086:CIX131088 CST131086:CST131088 DCP131086:DCP131088 DML131086:DML131088 DWH131086:DWH131088 EGD131086:EGD131088 EPZ131086:EPZ131088 EZV131086:EZV131088 FJR131086:FJR131088 FTN131086:FTN131088 GDJ131086:GDJ131088 GNF131086:GNF131088 GXB131086:GXB131088 HGX131086:HGX131088 HQT131086:HQT131088 IAP131086:IAP131088 IKL131086:IKL131088 IUH131086:IUH131088 JED131086:JED131088 JNZ131086:JNZ131088 JXV131086:JXV131088 KHR131086:KHR131088 KRN131086:KRN131088 LBJ131086:LBJ131088 LLF131086:LLF131088 LVB131086:LVB131088 MEX131086:MEX131088 MOT131086:MOT131088 MYP131086:MYP131088 NIL131086:NIL131088 NSH131086:NSH131088 OCD131086:OCD131088 OLZ131086:OLZ131088 OVV131086:OVV131088 PFR131086:PFR131088 PPN131086:PPN131088 PZJ131086:PZJ131088 QJF131086:QJF131088 QTB131086:QTB131088 RCX131086:RCX131088 RMT131086:RMT131088 RWP131086:RWP131088 SGL131086:SGL131088 SQH131086:SQH131088 TAD131086:TAD131088 TJZ131086:TJZ131088 TTV131086:TTV131088 UDR131086:UDR131088 UNN131086:UNN131088 UXJ131086:UXJ131088 VHF131086:VHF131088 VRB131086:VRB131088 WAX131086:WAX131088 WKT131086:WKT131088 WUP131086:WUP131088 I196622:I196624 ID196622:ID196624 RZ196622:RZ196624 ABV196622:ABV196624 ALR196622:ALR196624 AVN196622:AVN196624 BFJ196622:BFJ196624 BPF196622:BPF196624 BZB196622:BZB196624 CIX196622:CIX196624 CST196622:CST196624 DCP196622:DCP196624 DML196622:DML196624 DWH196622:DWH196624 EGD196622:EGD196624 EPZ196622:EPZ196624 EZV196622:EZV196624 FJR196622:FJR196624 FTN196622:FTN196624 GDJ196622:GDJ196624 GNF196622:GNF196624 GXB196622:GXB196624 HGX196622:HGX196624 HQT196622:HQT196624 IAP196622:IAP196624 IKL196622:IKL196624 IUH196622:IUH196624 JED196622:JED196624 JNZ196622:JNZ196624 JXV196622:JXV196624 KHR196622:KHR196624 KRN196622:KRN196624 LBJ196622:LBJ196624 LLF196622:LLF196624 LVB196622:LVB196624 MEX196622:MEX196624 MOT196622:MOT196624 MYP196622:MYP196624 NIL196622:NIL196624 NSH196622:NSH196624 OCD196622:OCD196624 OLZ196622:OLZ196624 OVV196622:OVV196624 PFR196622:PFR196624 PPN196622:PPN196624 PZJ196622:PZJ196624 QJF196622:QJF196624 QTB196622:QTB196624 RCX196622:RCX196624 RMT196622:RMT196624 RWP196622:RWP196624 SGL196622:SGL196624 SQH196622:SQH196624 TAD196622:TAD196624 TJZ196622:TJZ196624 TTV196622:TTV196624 UDR196622:UDR196624 UNN196622:UNN196624 UXJ196622:UXJ196624 VHF196622:VHF196624 VRB196622:VRB196624 WAX196622:WAX196624 WKT196622:WKT196624 WUP196622:WUP196624 I262158:I262160 ID262158:ID262160 RZ262158:RZ262160 ABV262158:ABV262160 ALR262158:ALR262160 AVN262158:AVN262160 BFJ262158:BFJ262160 BPF262158:BPF262160 BZB262158:BZB262160 CIX262158:CIX262160 CST262158:CST262160 DCP262158:DCP262160 DML262158:DML262160 DWH262158:DWH262160 EGD262158:EGD262160 EPZ262158:EPZ262160 EZV262158:EZV262160 FJR262158:FJR262160 FTN262158:FTN262160 GDJ262158:GDJ262160 GNF262158:GNF262160 GXB262158:GXB262160 HGX262158:HGX262160 HQT262158:HQT262160 IAP262158:IAP262160 IKL262158:IKL262160 IUH262158:IUH262160 JED262158:JED262160 JNZ262158:JNZ262160 JXV262158:JXV262160 KHR262158:KHR262160 KRN262158:KRN262160 LBJ262158:LBJ262160 LLF262158:LLF262160 LVB262158:LVB262160 MEX262158:MEX262160 MOT262158:MOT262160 MYP262158:MYP262160 NIL262158:NIL262160 NSH262158:NSH262160 OCD262158:OCD262160 OLZ262158:OLZ262160 OVV262158:OVV262160 PFR262158:PFR262160 PPN262158:PPN262160 PZJ262158:PZJ262160 QJF262158:QJF262160 QTB262158:QTB262160 RCX262158:RCX262160 RMT262158:RMT262160 RWP262158:RWP262160 SGL262158:SGL262160 SQH262158:SQH262160 TAD262158:TAD262160 TJZ262158:TJZ262160 TTV262158:TTV262160 UDR262158:UDR262160 UNN262158:UNN262160 UXJ262158:UXJ262160 VHF262158:VHF262160 VRB262158:VRB262160 WAX262158:WAX262160 WKT262158:WKT262160 WUP262158:WUP262160 I327694:I327696 ID327694:ID327696 RZ327694:RZ327696 ABV327694:ABV327696 ALR327694:ALR327696 AVN327694:AVN327696 BFJ327694:BFJ327696 BPF327694:BPF327696 BZB327694:BZB327696 CIX327694:CIX327696 CST327694:CST327696 DCP327694:DCP327696 DML327694:DML327696 DWH327694:DWH327696 EGD327694:EGD327696 EPZ327694:EPZ327696 EZV327694:EZV327696 FJR327694:FJR327696 FTN327694:FTN327696 GDJ327694:GDJ327696 GNF327694:GNF327696 GXB327694:GXB327696 HGX327694:HGX327696 HQT327694:HQT327696 IAP327694:IAP327696 IKL327694:IKL327696 IUH327694:IUH327696 JED327694:JED327696 JNZ327694:JNZ327696 JXV327694:JXV327696 KHR327694:KHR327696 KRN327694:KRN327696 LBJ327694:LBJ327696 LLF327694:LLF327696 LVB327694:LVB327696 MEX327694:MEX327696 MOT327694:MOT327696 MYP327694:MYP327696 NIL327694:NIL327696 NSH327694:NSH327696 OCD327694:OCD327696 OLZ327694:OLZ327696 OVV327694:OVV327696 PFR327694:PFR327696 PPN327694:PPN327696 PZJ327694:PZJ327696 QJF327694:QJF327696 QTB327694:QTB327696 RCX327694:RCX327696 RMT327694:RMT327696 RWP327694:RWP327696 SGL327694:SGL327696 SQH327694:SQH327696 TAD327694:TAD327696 TJZ327694:TJZ327696 TTV327694:TTV327696 UDR327694:UDR327696 UNN327694:UNN327696 UXJ327694:UXJ327696 VHF327694:VHF327696 VRB327694:VRB327696 WAX327694:WAX327696 WKT327694:WKT327696 WUP327694:WUP327696 I393230:I393232 ID393230:ID393232 RZ393230:RZ393232 ABV393230:ABV393232 ALR393230:ALR393232 AVN393230:AVN393232 BFJ393230:BFJ393232 BPF393230:BPF393232 BZB393230:BZB393232 CIX393230:CIX393232 CST393230:CST393232 DCP393230:DCP393232 DML393230:DML393232 DWH393230:DWH393232 EGD393230:EGD393232 EPZ393230:EPZ393232 EZV393230:EZV393232 FJR393230:FJR393232 FTN393230:FTN393232 GDJ393230:GDJ393232 GNF393230:GNF393232 GXB393230:GXB393232 HGX393230:HGX393232 HQT393230:HQT393232 IAP393230:IAP393232 IKL393230:IKL393232 IUH393230:IUH393232 JED393230:JED393232 JNZ393230:JNZ393232 JXV393230:JXV393232 KHR393230:KHR393232 KRN393230:KRN393232 LBJ393230:LBJ393232 LLF393230:LLF393232 LVB393230:LVB393232 MEX393230:MEX393232 MOT393230:MOT393232 MYP393230:MYP393232 NIL393230:NIL393232 NSH393230:NSH393232 OCD393230:OCD393232 OLZ393230:OLZ393232 OVV393230:OVV393232 PFR393230:PFR393232 PPN393230:PPN393232 PZJ393230:PZJ393232 QJF393230:QJF393232 QTB393230:QTB393232 RCX393230:RCX393232 RMT393230:RMT393232 RWP393230:RWP393232 SGL393230:SGL393232 SQH393230:SQH393232 TAD393230:TAD393232 TJZ393230:TJZ393232 TTV393230:TTV393232 UDR393230:UDR393232 UNN393230:UNN393232 UXJ393230:UXJ393232 VHF393230:VHF393232 VRB393230:VRB393232 WAX393230:WAX393232 WKT393230:WKT393232 WUP393230:WUP393232 I458766:I458768 ID458766:ID458768 RZ458766:RZ458768 ABV458766:ABV458768 ALR458766:ALR458768 AVN458766:AVN458768 BFJ458766:BFJ458768 BPF458766:BPF458768 BZB458766:BZB458768 CIX458766:CIX458768 CST458766:CST458768 DCP458766:DCP458768 DML458766:DML458768 DWH458766:DWH458768 EGD458766:EGD458768 EPZ458766:EPZ458768 EZV458766:EZV458768 FJR458766:FJR458768 FTN458766:FTN458768 GDJ458766:GDJ458768 GNF458766:GNF458768 GXB458766:GXB458768 HGX458766:HGX458768 HQT458766:HQT458768 IAP458766:IAP458768 IKL458766:IKL458768 IUH458766:IUH458768 JED458766:JED458768 JNZ458766:JNZ458768 JXV458766:JXV458768 KHR458766:KHR458768 KRN458766:KRN458768 LBJ458766:LBJ458768 LLF458766:LLF458768 LVB458766:LVB458768 MEX458766:MEX458768 MOT458766:MOT458768 MYP458766:MYP458768 NIL458766:NIL458768 NSH458766:NSH458768 OCD458766:OCD458768 OLZ458766:OLZ458768 OVV458766:OVV458768 PFR458766:PFR458768 PPN458766:PPN458768 PZJ458766:PZJ458768 QJF458766:QJF458768 QTB458766:QTB458768 RCX458766:RCX458768 RMT458766:RMT458768 RWP458766:RWP458768 SGL458766:SGL458768 SQH458766:SQH458768 TAD458766:TAD458768 TJZ458766:TJZ458768 TTV458766:TTV458768 UDR458766:UDR458768 UNN458766:UNN458768 UXJ458766:UXJ458768 VHF458766:VHF458768 VRB458766:VRB458768 WAX458766:WAX458768 WKT458766:WKT458768 WUP458766:WUP458768 I524302:I524304 ID524302:ID524304 RZ524302:RZ524304 ABV524302:ABV524304 ALR524302:ALR524304 AVN524302:AVN524304 BFJ524302:BFJ524304 BPF524302:BPF524304 BZB524302:BZB524304 CIX524302:CIX524304 CST524302:CST524304 DCP524302:DCP524304 DML524302:DML524304 DWH524302:DWH524304 EGD524302:EGD524304 EPZ524302:EPZ524304 EZV524302:EZV524304 FJR524302:FJR524304 FTN524302:FTN524304 GDJ524302:GDJ524304 GNF524302:GNF524304 GXB524302:GXB524304 HGX524302:HGX524304 HQT524302:HQT524304 IAP524302:IAP524304 IKL524302:IKL524304 IUH524302:IUH524304 JED524302:JED524304 JNZ524302:JNZ524304 JXV524302:JXV524304 KHR524302:KHR524304 KRN524302:KRN524304 LBJ524302:LBJ524304 LLF524302:LLF524304 LVB524302:LVB524304 MEX524302:MEX524304 MOT524302:MOT524304 MYP524302:MYP524304 NIL524302:NIL524304 NSH524302:NSH524304 OCD524302:OCD524304 OLZ524302:OLZ524304 OVV524302:OVV524304 PFR524302:PFR524304 PPN524302:PPN524304 PZJ524302:PZJ524304 QJF524302:QJF524304 QTB524302:QTB524304 RCX524302:RCX524304 RMT524302:RMT524304 RWP524302:RWP524304 SGL524302:SGL524304 SQH524302:SQH524304 TAD524302:TAD524304 TJZ524302:TJZ524304 TTV524302:TTV524304 UDR524302:UDR524304 UNN524302:UNN524304 UXJ524302:UXJ524304 VHF524302:VHF524304 VRB524302:VRB524304 WAX524302:WAX524304 WKT524302:WKT524304 WUP524302:WUP524304 I589838:I589840 ID589838:ID589840 RZ589838:RZ589840 ABV589838:ABV589840 ALR589838:ALR589840 AVN589838:AVN589840 BFJ589838:BFJ589840 BPF589838:BPF589840 BZB589838:BZB589840 CIX589838:CIX589840 CST589838:CST589840 DCP589838:DCP589840 DML589838:DML589840 DWH589838:DWH589840 EGD589838:EGD589840 EPZ589838:EPZ589840 EZV589838:EZV589840 FJR589838:FJR589840 FTN589838:FTN589840 GDJ589838:GDJ589840 GNF589838:GNF589840 GXB589838:GXB589840 HGX589838:HGX589840 HQT589838:HQT589840 IAP589838:IAP589840 IKL589838:IKL589840 IUH589838:IUH589840 JED589838:JED589840 JNZ589838:JNZ589840 JXV589838:JXV589840 KHR589838:KHR589840 KRN589838:KRN589840 LBJ589838:LBJ589840 LLF589838:LLF589840 LVB589838:LVB589840 MEX589838:MEX589840 MOT589838:MOT589840 MYP589838:MYP589840 NIL589838:NIL589840 NSH589838:NSH589840 OCD589838:OCD589840 OLZ589838:OLZ589840 OVV589838:OVV589840 PFR589838:PFR589840 PPN589838:PPN589840 PZJ589838:PZJ589840 QJF589838:QJF589840 QTB589838:QTB589840 RCX589838:RCX589840 RMT589838:RMT589840 RWP589838:RWP589840 SGL589838:SGL589840 SQH589838:SQH589840 TAD589838:TAD589840 TJZ589838:TJZ589840 TTV589838:TTV589840 UDR589838:UDR589840 UNN589838:UNN589840 UXJ589838:UXJ589840 VHF589838:VHF589840 VRB589838:VRB589840 WAX589838:WAX589840 WKT589838:WKT589840 WUP589838:WUP589840 I655374:I655376 ID655374:ID655376 RZ655374:RZ655376 ABV655374:ABV655376 ALR655374:ALR655376 AVN655374:AVN655376 BFJ655374:BFJ655376 BPF655374:BPF655376 BZB655374:BZB655376 CIX655374:CIX655376 CST655374:CST655376 DCP655374:DCP655376 DML655374:DML655376 DWH655374:DWH655376 EGD655374:EGD655376 EPZ655374:EPZ655376 EZV655374:EZV655376 FJR655374:FJR655376 FTN655374:FTN655376 GDJ655374:GDJ655376 GNF655374:GNF655376 GXB655374:GXB655376 HGX655374:HGX655376 HQT655374:HQT655376 IAP655374:IAP655376 IKL655374:IKL655376 IUH655374:IUH655376 JED655374:JED655376 JNZ655374:JNZ655376 JXV655374:JXV655376 KHR655374:KHR655376 KRN655374:KRN655376 LBJ655374:LBJ655376 LLF655374:LLF655376 LVB655374:LVB655376 MEX655374:MEX655376 MOT655374:MOT655376 MYP655374:MYP655376 NIL655374:NIL655376 NSH655374:NSH655376 OCD655374:OCD655376 OLZ655374:OLZ655376 OVV655374:OVV655376 PFR655374:PFR655376 PPN655374:PPN655376 PZJ655374:PZJ655376 QJF655374:QJF655376 QTB655374:QTB655376 RCX655374:RCX655376 RMT655374:RMT655376 RWP655374:RWP655376 SGL655374:SGL655376 SQH655374:SQH655376 TAD655374:TAD655376 TJZ655374:TJZ655376 TTV655374:TTV655376 UDR655374:UDR655376 UNN655374:UNN655376 UXJ655374:UXJ655376 VHF655374:VHF655376 VRB655374:VRB655376 WAX655374:WAX655376 WKT655374:WKT655376 WUP655374:WUP655376 I720910:I720912 ID720910:ID720912 RZ720910:RZ720912 ABV720910:ABV720912 ALR720910:ALR720912 AVN720910:AVN720912 BFJ720910:BFJ720912 BPF720910:BPF720912 BZB720910:BZB720912 CIX720910:CIX720912 CST720910:CST720912 DCP720910:DCP720912 DML720910:DML720912 DWH720910:DWH720912 EGD720910:EGD720912 EPZ720910:EPZ720912 EZV720910:EZV720912 FJR720910:FJR720912 FTN720910:FTN720912 GDJ720910:GDJ720912 GNF720910:GNF720912 GXB720910:GXB720912 HGX720910:HGX720912 HQT720910:HQT720912 IAP720910:IAP720912 IKL720910:IKL720912 IUH720910:IUH720912 JED720910:JED720912 JNZ720910:JNZ720912 JXV720910:JXV720912 KHR720910:KHR720912 KRN720910:KRN720912 LBJ720910:LBJ720912 LLF720910:LLF720912 LVB720910:LVB720912 MEX720910:MEX720912 MOT720910:MOT720912 MYP720910:MYP720912 NIL720910:NIL720912 NSH720910:NSH720912 OCD720910:OCD720912 OLZ720910:OLZ720912 OVV720910:OVV720912 PFR720910:PFR720912 PPN720910:PPN720912 PZJ720910:PZJ720912 QJF720910:QJF720912 QTB720910:QTB720912 RCX720910:RCX720912 RMT720910:RMT720912 RWP720910:RWP720912 SGL720910:SGL720912 SQH720910:SQH720912 TAD720910:TAD720912 TJZ720910:TJZ720912 TTV720910:TTV720912 UDR720910:UDR720912 UNN720910:UNN720912 UXJ720910:UXJ720912 VHF720910:VHF720912 VRB720910:VRB720912 WAX720910:WAX720912 WKT720910:WKT720912 WUP720910:WUP720912 I786446:I786448 ID786446:ID786448 RZ786446:RZ786448 ABV786446:ABV786448 ALR786446:ALR786448 AVN786446:AVN786448 BFJ786446:BFJ786448 BPF786446:BPF786448 BZB786446:BZB786448 CIX786446:CIX786448 CST786446:CST786448 DCP786446:DCP786448 DML786446:DML786448 DWH786446:DWH786448 EGD786446:EGD786448 EPZ786446:EPZ786448 EZV786446:EZV786448 FJR786446:FJR786448 FTN786446:FTN786448 GDJ786446:GDJ786448 GNF786446:GNF786448 GXB786446:GXB786448 HGX786446:HGX786448 HQT786446:HQT786448 IAP786446:IAP786448 IKL786446:IKL786448 IUH786446:IUH786448 JED786446:JED786448 JNZ786446:JNZ786448 JXV786446:JXV786448 KHR786446:KHR786448 KRN786446:KRN786448 LBJ786446:LBJ786448 LLF786446:LLF786448 LVB786446:LVB786448 MEX786446:MEX786448 MOT786446:MOT786448 MYP786446:MYP786448 NIL786446:NIL786448 NSH786446:NSH786448 OCD786446:OCD786448 OLZ786446:OLZ786448 OVV786446:OVV786448 PFR786446:PFR786448 PPN786446:PPN786448 PZJ786446:PZJ786448 QJF786446:QJF786448 QTB786446:QTB786448 RCX786446:RCX786448 RMT786446:RMT786448 RWP786446:RWP786448 SGL786446:SGL786448 SQH786446:SQH786448 TAD786446:TAD786448 TJZ786446:TJZ786448 TTV786446:TTV786448 UDR786446:UDR786448 UNN786446:UNN786448 UXJ786446:UXJ786448 VHF786446:VHF786448 VRB786446:VRB786448 WAX786446:WAX786448 WKT786446:WKT786448 WUP786446:WUP786448 I851982:I851984 ID851982:ID851984 RZ851982:RZ851984 ABV851982:ABV851984 ALR851982:ALR851984 AVN851982:AVN851984 BFJ851982:BFJ851984 BPF851982:BPF851984 BZB851982:BZB851984 CIX851982:CIX851984 CST851982:CST851984 DCP851982:DCP851984 DML851982:DML851984 DWH851982:DWH851984 EGD851982:EGD851984 EPZ851982:EPZ851984 EZV851982:EZV851984 FJR851982:FJR851984 FTN851982:FTN851984 GDJ851982:GDJ851984 GNF851982:GNF851984 GXB851982:GXB851984 HGX851982:HGX851984 HQT851982:HQT851984 IAP851982:IAP851984 IKL851982:IKL851984 IUH851982:IUH851984 JED851982:JED851984 JNZ851982:JNZ851984 JXV851982:JXV851984 KHR851982:KHR851984 KRN851982:KRN851984 LBJ851982:LBJ851984 LLF851982:LLF851984 LVB851982:LVB851984 MEX851982:MEX851984 MOT851982:MOT851984 MYP851982:MYP851984 NIL851982:NIL851984 NSH851982:NSH851984 OCD851982:OCD851984 OLZ851982:OLZ851984 OVV851982:OVV851984 PFR851982:PFR851984 PPN851982:PPN851984 PZJ851982:PZJ851984 QJF851982:QJF851984 QTB851982:QTB851984 RCX851982:RCX851984 RMT851982:RMT851984 RWP851982:RWP851984 SGL851982:SGL851984 SQH851982:SQH851984 TAD851982:TAD851984 TJZ851982:TJZ851984 TTV851982:TTV851984 UDR851982:UDR851984 UNN851982:UNN851984 UXJ851982:UXJ851984 VHF851982:VHF851984 VRB851982:VRB851984 WAX851982:WAX851984 WKT851982:WKT851984 WUP851982:WUP851984 I917518:I917520 ID917518:ID917520 RZ917518:RZ917520 ABV917518:ABV917520 ALR917518:ALR917520 AVN917518:AVN917520 BFJ917518:BFJ917520 BPF917518:BPF917520 BZB917518:BZB917520 CIX917518:CIX917520 CST917518:CST917520 DCP917518:DCP917520 DML917518:DML917520 DWH917518:DWH917520 EGD917518:EGD917520 EPZ917518:EPZ917520 EZV917518:EZV917520 FJR917518:FJR917520 FTN917518:FTN917520 GDJ917518:GDJ917520 GNF917518:GNF917520 GXB917518:GXB917520 HGX917518:HGX917520 HQT917518:HQT917520 IAP917518:IAP917520 IKL917518:IKL917520 IUH917518:IUH917520 JED917518:JED917520 JNZ917518:JNZ917520 JXV917518:JXV917520 KHR917518:KHR917520 KRN917518:KRN917520 LBJ917518:LBJ917520 LLF917518:LLF917520 LVB917518:LVB917520 MEX917518:MEX917520 MOT917518:MOT917520 MYP917518:MYP917520 NIL917518:NIL917520 NSH917518:NSH917520 OCD917518:OCD917520 OLZ917518:OLZ917520 OVV917518:OVV917520 PFR917518:PFR917520 PPN917518:PPN917520 PZJ917518:PZJ917520 QJF917518:QJF917520 QTB917518:QTB917520 RCX917518:RCX917520 RMT917518:RMT917520 RWP917518:RWP917520 SGL917518:SGL917520 SQH917518:SQH917520 TAD917518:TAD917520 TJZ917518:TJZ917520 TTV917518:TTV917520 UDR917518:UDR917520 UNN917518:UNN917520 UXJ917518:UXJ917520 VHF917518:VHF917520 VRB917518:VRB917520 WAX917518:WAX917520 WKT917518:WKT917520 WUP917518:WUP917520 I983054:I983056 ID983054:ID983056 RZ983054:RZ983056 ABV983054:ABV983056 ALR983054:ALR983056 AVN983054:AVN983056 BFJ983054:BFJ983056 BPF983054:BPF983056 BZB983054:BZB983056 CIX983054:CIX983056 CST983054:CST983056 DCP983054:DCP983056 DML983054:DML983056 DWH983054:DWH983056 EGD983054:EGD983056 EPZ983054:EPZ983056 EZV983054:EZV983056 FJR983054:FJR983056 FTN983054:FTN983056 GDJ983054:GDJ983056 GNF983054:GNF983056 GXB983054:GXB983056 HGX983054:HGX983056 HQT983054:HQT983056 IAP983054:IAP983056 IKL983054:IKL983056 IUH983054:IUH983056 JED983054:JED983056 JNZ983054:JNZ983056 JXV983054:JXV983056 KHR983054:KHR983056 KRN983054:KRN983056 LBJ983054:LBJ983056 LLF983054:LLF983056 LVB983054:LVB983056 MEX983054:MEX983056 MOT983054:MOT983056 MYP983054:MYP983056 NIL983054:NIL983056 NSH983054:NSH983056 OCD983054:OCD983056 OLZ983054:OLZ983056 OVV983054:OVV983056 PFR983054:PFR983056 PPN983054:PPN983056 PZJ983054:PZJ983056 QJF983054:QJF983056 QTB983054:QTB983056 RCX983054:RCX983056 RMT983054:RMT983056 RWP983054:RWP983056 SGL983054:SGL983056 SQH983054:SQH983056 TAD983054:TAD983056 TJZ983054:TJZ983056 TTV983054:TTV983056 UDR983054:UDR983056 UNN983054:UNN983056 UXJ983054:UXJ983056 VHF983054:VHF983056 VRB983054:VRB983056 WAX983054:WAX983056 WKT983054:WKT983056 WUP983054:WUP983056 F983054:F983056 IA983054:IA983056 RW983054:RW983056 ABS983054:ABS983056 ALO983054:ALO983056 AVK983054:AVK983056 BFG983054:BFG983056 BPC983054:BPC983056 BYY983054:BYY983056 CIU983054:CIU983056 CSQ983054:CSQ983056 DCM983054:DCM983056 DMI983054:DMI983056 DWE983054:DWE983056 EGA983054:EGA983056 EPW983054:EPW983056 EZS983054:EZS983056 FJO983054:FJO983056 FTK983054:FTK983056 GDG983054:GDG983056 GNC983054:GNC983056 GWY983054:GWY983056 HGU983054:HGU983056 HQQ983054:HQQ983056 IAM983054:IAM983056 IKI983054:IKI983056 IUE983054:IUE983056 JEA983054:JEA983056 JNW983054:JNW983056 JXS983054:JXS983056 KHO983054:KHO983056 KRK983054:KRK983056 LBG983054:LBG983056 LLC983054:LLC983056 LUY983054:LUY983056 MEU983054:MEU983056 MOQ983054:MOQ983056 MYM983054:MYM983056 NII983054:NII983056 NSE983054:NSE983056 OCA983054:OCA983056 OLW983054:OLW983056 OVS983054:OVS983056 PFO983054:PFO983056 PPK983054:PPK983056 PZG983054:PZG983056 QJC983054:QJC983056 QSY983054:QSY983056 RCU983054:RCU983056 RMQ983054:RMQ983056 RWM983054:RWM983056 SGI983054:SGI983056 SQE983054:SQE983056 TAA983054:TAA983056 TJW983054:TJW983056 TTS983054:TTS983056 UDO983054:UDO983056 UNK983054:UNK983056 UXG983054:UXG983056 VHC983054:VHC983056 VQY983054:VQY983056 WAU983054:WAU983056 WKQ983054:WKQ983056 WUM983054:WUM983056 F65550:F65552 IA65550:IA65552 RW65550:RW65552 ABS65550:ABS65552 ALO65550:ALO65552 AVK65550:AVK65552 BFG65550:BFG65552 BPC65550:BPC65552 BYY65550:BYY65552 CIU65550:CIU65552 CSQ65550:CSQ65552 DCM65550:DCM65552 DMI65550:DMI65552 DWE65550:DWE65552 EGA65550:EGA65552 EPW65550:EPW65552 EZS65550:EZS65552 FJO65550:FJO65552 FTK65550:FTK65552 GDG65550:GDG65552 GNC65550:GNC65552 GWY65550:GWY65552 HGU65550:HGU65552 HQQ65550:HQQ65552 IAM65550:IAM65552 IKI65550:IKI65552 IUE65550:IUE65552 JEA65550:JEA65552 JNW65550:JNW65552 JXS65550:JXS65552 KHO65550:KHO65552 KRK65550:KRK65552 LBG65550:LBG65552 LLC65550:LLC65552 LUY65550:LUY65552 MEU65550:MEU65552 MOQ65550:MOQ65552 MYM65550:MYM65552 NII65550:NII65552 NSE65550:NSE65552 OCA65550:OCA65552 OLW65550:OLW65552 OVS65550:OVS65552 PFO65550:PFO65552 PPK65550:PPK65552 PZG65550:PZG65552 QJC65550:QJC65552 QSY65550:QSY65552 RCU65550:RCU65552 RMQ65550:RMQ65552 RWM65550:RWM65552 SGI65550:SGI65552 SQE65550:SQE65552 TAA65550:TAA65552 TJW65550:TJW65552 TTS65550:TTS65552 UDO65550:UDO65552 UNK65550:UNK65552 UXG65550:UXG65552 VHC65550:VHC65552 VQY65550:VQY65552 WAU65550:WAU65552 WKQ65550:WKQ65552 WUM65550:WUM65552 F131086:F131088 IA131086:IA131088 RW131086:RW131088 ABS131086:ABS131088 ALO131086:ALO131088 AVK131086:AVK131088 BFG131086:BFG131088 BPC131086:BPC131088 BYY131086:BYY131088 CIU131086:CIU131088 CSQ131086:CSQ131088 DCM131086:DCM131088 DMI131086:DMI131088 DWE131086:DWE131088 EGA131086:EGA131088 EPW131086:EPW131088 EZS131086:EZS131088 FJO131086:FJO131088 FTK131086:FTK131088 GDG131086:GDG131088 GNC131086:GNC131088 GWY131086:GWY131088 HGU131086:HGU131088 HQQ131086:HQQ131088 IAM131086:IAM131088 IKI131086:IKI131088 IUE131086:IUE131088 JEA131086:JEA131088 JNW131086:JNW131088 JXS131086:JXS131088 KHO131086:KHO131088 KRK131086:KRK131088 LBG131086:LBG131088 LLC131086:LLC131088 LUY131086:LUY131088 MEU131086:MEU131088 MOQ131086:MOQ131088 MYM131086:MYM131088 NII131086:NII131088 NSE131086:NSE131088 OCA131086:OCA131088 OLW131086:OLW131088 OVS131086:OVS131088 PFO131086:PFO131088 PPK131086:PPK131088 PZG131086:PZG131088 QJC131086:QJC131088 QSY131086:QSY131088 RCU131086:RCU131088 RMQ131086:RMQ131088 RWM131086:RWM131088 SGI131086:SGI131088 SQE131086:SQE131088 TAA131086:TAA131088 TJW131086:TJW131088 TTS131086:TTS131088 UDO131086:UDO131088 UNK131086:UNK131088 UXG131086:UXG131088 VHC131086:VHC131088 VQY131086:VQY131088 WAU131086:WAU131088 WKQ131086:WKQ131088 WUM131086:WUM131088 F196622:F196624 IA196622:IA196624 RW196622:RW196624 ABS196622:ABS196624 ALO196622:ALO196624 AVK196622:AVK196624 BFG196622:BFG196624 BPC196622:BPC196624 BYY196622:BYY196624 CIU196622:CIU196624 CSQ196622:CSQ196624 DCM196622:DCM196624 DMI196622:DMI196624 DWE196622:DWE196624 EGA196622:EGA196624 EPW196622:EPW196624 EZS196622:EZS196624 FJO196622:FJO196624 FTK196622:FTK196624 GDG196622:GDG196624 GNC196622:GNC196624 GWY196622:GWY196624 HGU196622:HGU196624 HQQ196622:HQQ196624 IAM196622:IAM196624 IKI196622:IKI196624 IUE196622:IUE196624 JEA196622:JEA196624 JNW196622:JNW196624 JXS196622:JXS196624 KHO196622:KHO196624 KRK196622:KRK196624 LBG196622:LBG196624 LLC196622:LLC196624 LUY196622:LUY196624 MEU196622:MEU196624 MOQ196622:MOQ196624 MYM196622:MYM196624 NII196622:NII196624 NSE196622:NSE196624 OCA196622:OCA196624 OLW196622:OLW196624 OVS196622:OVS196624 PFO196622:PFO196624 PPK196622:PPK196624 PZG196622:PZG196624 QJC196622:QJC196624 QSY196622:QSY196624 RCU196622:RCU196624 RMQ196622:RMQ196624 RWM196622:RWM196624 SGI196622:SGI196624 SQE196622:SQE196624 TAA196622:TAA196624 TJW196622:TJW196624 TTS196622:TTS196624 UDO196622:UDO196624 UNK196622:UNK196624 UXG196622:UXG196624 VHC196622:VHC196624 VQY196622:VQY196624 WAU196622:WAU196624 WKQ196622:WKQ196624 WUM196622:WUM196624 F262158:F262160 IA262158:IA262160 RW262158:RW262160 ABS262158:ABS262160 ALO262158:ALO262160 AVK262158:AVK262160 BFG262158:BFG262160 BPC262158:BPC262160 BYY262158:BYY262160 CIU262158:CIU262160 CSQ262158:CSQ262160 DCM262158:DCM262160 DMI262158:DMI262160 DWE262158:DWE262160 EGA262158:EGA262160 EPW262158:EPW262160 EZS262158:EZS262160 FJO262158:FJO262160 FTK262158:FTK262160 GDG262158:GDG262160 GNC262158:GNC262160 GWY262158:GWY262160 HGU262158:HGU262160 HQQ262158:HQQ262160 IAM262158:IAM262160 IKI262158:IKI262160 IUE262158:IUE262160 JEA262158:JEA262160 JNW262158:JNW262160 JXS262158:JXS262160 KHO262158:KHO262160 KRK262158:KRK262160 LBG262158:LBG262160 LLC262158:LLC262160 LUY262158:LUY262160 MEU262158:MEU262160 MOQ262158:MOQ262160 MYM262158:MYM262160 NII262158:NII262160 NSE262158:NSE262160 OCA262158:OCA262160 OLW262158:OLW262160 OVS262158:OVS262160 PFO262158:PFO262160 PPK262158:PPK262160 PZG262158:PZG262160 QJC262158:QJC262160 QSY262158:QSY262160 RCU262158:RCU262160 RMQ262158:RMQ262160 RWM262158:RWM262160 SGI262158:SGI262160 SQE262158:SQE262160 TAA262158:TAA262160 TJW262158:TJW262160 TTS262158:TTS262160 UDO262158:UDO262160 UNK262158:UNK262160 UXG262158:UXG262160 VHC262158:VHC262160 VQY262158:VQY262160 WAU262158:WAU262160 WKQ262158:WKQ262160 WUM262158:WUM262160 F327694:F327696 IA327694:IA327696 RW327694:RW327696 ABS327694:ABS327696 ALO327694:ALO327696 AVK327694:AVK327696 BFG327694:BFG327696 BPC327694:BPC327696 BYY327694:BYY327696 CIU327694:CIU327696 CSQ327694:CSQ327696 DCM327694:DCM327696 DMI327694:DMI327696 DWE327694:DWE327696 EGA327694:EGA327696 EPW327694:EPW327696 EZS327694:EZS327696 FJO327694:FJO327696 FTK327694:FTK327696 GDG327694:GDG327696 GNC327694:GNC327696 GWY327694:GWY327696 HGU327694:HGU327696 HQQ327694:HQQ327696 IAM327694:IAM327696 IKI327694:IKI327696 IUE327694:IUE327696 JEA327694:JEA327696 JNW327694:JNW327696 JXS327694:JXS327696 KHO327694:KHO327696 KRK327694:KRK327696 LBG327694:LBG327696 LLC327694:LLC327696 LUY327694:LUY327696 MEU327694:MEU327696 MOQ327694:MOQ327696 MYM327694:MYM327696 NII327694:NII327696 NSE327694:NSE327696 OCA327694:OCA327696 OLW327694:OLW327696 OVS327694:OVS327696 PFO327694:PFO327696 PPK327694:PPK327696 PZG327694:PZG327696 QJC327694:QJC327696 QSY327694:QSY327696 RCU327694:RCU327696 RMQ327694:RMQ327696 RWM327694:RWM327696 SGI327694:SGI327696 SQE327694:SQE327696 TAA327694:TAA327696 TJW327694:TJW327696 TTS327694:TTS327696 UDO327694:UDO327696 UNK327694:UNK327696 UXG327694:UXG327696 VHC327694:VHC327696 VQY327694:VQY327696 WAU327694:WAU327696 WKQ327694:WKQ327696 WUM327694:WUM327696 F393230:F393232 IA393230:IA393232 RW393230:RW393232 ABS393230:ABS393232 ALO393230:ALO393232 AVK393230:AVK393232 BFG393230:BFG393232 BPC393230:BPC393232 BYY393230:BYY393232 CIU393230:CIU393232 CSQ393230:CSQ393232 DCM393230:DCM393232 DMI393230:DMI393232 DWE393230:DWE393232 EGA393230:EGA393232 EPW393230:EPW393232 EZS393230:EZS393232 FJO393230:FJO393232 FTK393230:FTK393232 GDG393230:GDG393232 GNC393230:GNC393232 GWY393230:GWY393232 HGU393230:HGU393232 HQQ393230:HQQ393232 IAM393230:IAM393232 IKI393230:IKI393232 IUE393230:IUE393232 JEA393230:JEA393232 JNW393230:JNW393232 JXS393230:JXS393232 KHO393230:KHO393232 KRK393230:KRK393232 LBG393230:LBG393232 LLC393230:LLC393232 LUY393230:LUY393232 MEU393230:MEU393232 MOQ393230:MOQ393232 MYM393230:MYM393232 NII393230:NII393232 NSE393230:NSE393232 OCA393230:OCA393232 OLW393230:OLW393232 OVS393230:OVS393232 PFO393230:PFO393232 PPK393230:PPK393232 PZG393230:PZG393232 QJC393230:QJC393232 QSY393230:QSY393232 RCU393230:RCU393232 RMQ393230:RMQ393232 RWM393230:RWM393232 SGI393230:SGI393232 SQE393230:SQE393232 TAA393230:TAA393232 TJW393230:TJW393232 TTS393230:TTS393232 UDO393230:UDO393232 UNK393230:UNK393232 UXG393230:UXG393232 VHC393230:VHC393232 VQY393230:VQY393232 WAU393230:WAU393232 WKQ393230:WKQ393232 WUM393230:WUM393232 F458766:F458768 IA458766:IA458768 RW458766:RW458768 ABS458766:ABS458768 ALO458766:ALO458768 AVK458766:AVK458768 BFG458766:BFG458768 BPC458766:BPC458768 BYY458766:BYY458768 CIU458766:CIU458768 CSQ458766:CSQ458768 DCM458766:DCM458768 DMI458766:DMI458768 DWE458766:DWE458768 EGA458766:EGA458768 EPW458766:EPW458768 EZS458766:EZS458768 FJO458766:FJO458768 FTK458766:FTK458768 GDG458766:GDG458768 GNC458766:GNC458768 GWY458766:GWY458768 HGU458766:HGU458768 HQQ458766:HQQ458768 IAM458766:IAM458768 IKI458766:IKI458768 IUE458766:IUE458768 JEA458766:JEA458768 JNW458766:JNW458768 JXS458766:JXS458768 KHO458766:KHO458768 KRK458766:KRK458768 LBG458766:LBG458768 LLC458766:LLC458768 LUY458766:LUY458768 MEU458766:MEU458768 MOQ458766:MOQ458768 MYM458766:MYM458768 NII458766:NII458768 NSE458766:NSE458768 OCA458766:OCA458768 OLW458766:OLW458768 OVS458766:OVS458768 PFO458766:PFO458768 PPK458766:PPK458768 PZG458766:PZG458768 QJC458766:QJC458768 QSY458766:QSY458768 RCU458766:RCU458768 RMQ458766:RMQ458768 RWM458766:RWM458768 SGI458766:SGI458768 SQE458766:SQE458768 TAA458766:TAA458768 TJW458766:TJW458768 TTS458766:TTS458768 UDO458766:UDO458768 UNK458766:UNK458768 UXG458766:UXG458768 VHC458766:VHC458768 VQY458766:VQY458768 WAU458766:WAU458768 WKQ458766:WKQ458768 WUM458766:WUM458768 F524302:F524304 IA524302:IA524304 RW524302:RW524304 ABS524302:ABS524304 ALO524302:ALO524304 AVK524302:AVK524304 BFG524302:BFG524304 BPC524302:BPC524304 BYY524302:BYY524304 CIU524302:CIU524304 CSQ524302:CSQ524304 DCM524302:DCM524304 DMI524302:DMI524304 DWE524302:DWE524304 EGA524302:EGA524304 EPW524302:EPW524304 EZS524302:EZS524304 FJO524302:FJO524304 FTK524302:FTK524304 GDG524302:GDG524304 GNC524302:GNC524304 GWY524302:GWY524304 HGU524302:HGU524304 HQQ524302:HQQ524304 IAM524302:IAM524304 IKI524302:IKI524304 IUE524302:IUE524304 JEA524302:JEA524304 JNW524302:JNW524304 JXS524302:JXS524304 KHO524302:KHO524304 KRK524302:KRK524304 LBG524302:LBG524304 LLC524302:LLC524304 LUY524302:LUY524304 MEU524302:MEU524304 MOQ524302:MOQ524304 MYM524302:MYM524304 NII524302:NII524304 NSE524302:NSE524304 OCA524302:OCA524304 OLW524302:OLW524304 OVS524302:OVS524304 PFO524302:PFO524304 PPK524302:PPK524304 PZG524302:PZG524304 QJC524302:QJC524304 QSY524302:QSY524304 RCU524302:RCU524304 RMQ524302:RMQ524304 RWM524302:RWM524304 SGI524302:SGI524304 SQE524302:SQE524304 TAA524302:TAA524304 TJW524302:TJW524304 TTS524302:TTS524304 UDO524302:UDO524304 UNK524302:UNK524304 UXG524302:UXG524304 VHC524302:VHC524304 VQY524302:VQY524304 WAU524302:WAU524304 WKQ524302:WKQ524304 WUM524302:WUM524304 F589838:F589840 IA589838:IA589840 RW589838:RW589840 ABS589838:ABS589840 ALO589838:ALO589840 AVK589838:AVK589840 BFG589838:BFG589840 BPC589838:BPC589840 BYY589838:BYY589840 CIU589838:CIU589840 CSQ589838:CSQ589840 DCM589838:DCM589840 DMI589838:DMI589840 DWE589838:DWE589840 EGA589838:EGA589840 EPW589838:EPW589840 EZS589838:EZS589840 FJO589838:FJO589840 FTK589838:FTK589840 GDG589838:GDG589840 GNC589838:GNC589840 GWY589838:GWY589840 HGU589838:HGU589840 HQQ589838:HQQ589840 IAM589838:IAM589840 IKI589838:IKI589840 IUE589838:IUE589840 JEA589838:JEA589840 JNW589838:JNW589840 JXS589838:JXS589840 KHO589838:KHO589840 KRK589838:KRK589840 LBG589838:LBG589840 LLC589838:LLC589840 LUY589838:LUY589840 MEU589838:MEU589840 MOQ589838:MOQ589840 MYM589838:MYM589840 NII589838:NII589840 NSE589838:NSE589840 OCA589838:OCA589840 OLW589838:OLW589840 OVS589838:OVS589840 PFO589838:PFO589840 PPK589838:PPK589840 PZG589838:PZG589840 QJC589838:QJC589840 QSY589838:QSY589840 RCU589838:RCU589840 RMQ589838:RMQ589840 RWM589838:RWM589840 SGI589838:SGI589840 SQE589838:SQE589840 TAA589838:TAA589840 TJW589838:TJW589840 TTS589838:TTS589840 UDO589838:UDO589840 UNK589838:UNK589840 UXG589838:UXG589840 VHC589838:VHC589840 VQY589838:VQY589840 WAU589838:WAU589840 WKQ589838:WKQ589840 WUM589838:WUM589840 F655374:F655376 IA655374:IA655376 RW655374:RW655376 ABS655374:ABS655376 ALO655374:ALO655376 AVK655374:AVK655376 BFG655374:BFG655376 BPC655374:BPC655376 BYY655374:BYY655376 CIU655374:CIU655376 CSQ655374:CSQ655376 DCM655374:DCM655376 DMI655374:DMI655376 DWE655374:DWE655376 EGA655374:EGA655376 EPW655374:EPW655376 EZS655374:EZS655376 FJO655374:FJO655376 FTK655374:FTK655376 GDG655374:GDG655376 GNC655374:GNC655376 GWY655374:GWY655376 HGU655374:HGU655376 HQQ655374:HQQ655376 IAM655374:IAM655376 IKI655374:IKI655376 IUE655374:IUE655376 JEA655374:JEA655376 JNW655374:JNW655376 JXS655374:JXS655376 KHO655374:KHO655376 KRK655374:KRK655376 LBG655374:LBG655376 LLC655374:LLC655376 LUY655374:LUY655376 MEU655374:MEU655376 MOQ655374:MOQ655376 MYM655374:MYM655376 NII655374:NII655376 NSE655374:NSE655376 OCA655374:OCA655376 OLW655374:OLW655376 OVS655374:OVS655376 PFO655374:PFO655376 PPK655374:PPK655376 PZG655374:PZG655376 QJC655374:QJC655376 QSY655374:QSY655376 RCU655374:RCU655376 RMQ655374:RMQ655376 RWM655374:RWM655376 SGI655374:SGI655376 SQE655374:SQE655376 TAA655374:TAA655376 TJW655374:TJW655376 TTS655374:TTS655376 UDO655374:UDO655376 UNK655374:UNK655376 UXG655374:UXG655376 VHC655374:VHC655376 VQY655374:VQY655376 WAU655374:WAU655376 WKQ655374:WKQ655376 WUM655374:WUM655376 F720910:F720912 IA720910:IA720912 RW720910:RW720912 ABS720910:ABS720912 ALO720910:ALO720912 AVK720910:AVK720912 BFG720910:BFG720912 BPC720910:BPC720912 BYY720910:BYY720912 CIU720910:CIU720912 CSQ720910:CSQ720912 DCM720910:DCM720912 DMI720910:DMI720912 DWE720910:DWE720912 EGA720910:EGA720912 EPW720910:EPW720912 EZS720910:EZS720912 FJO720910:FJO720912 FTK720910:FTK720912 GDG720910:GDG720912 GNC720910:GNC720912 GWY720910:GWY720912 HGU720910:HGU720912 HQQ720910:HQQ720912 IAM720910:IAM720912 IKI720910:IKI720912 IUE720910:IUE720912 JEA720910:JEA720912 JNW720910:JNW720912 JXS720910:JXS720912 KHO720910:KHO720912 KRK720910:KRK720912 LBG720910:LBG720912 LLC720910:LLC720912 LUY720910:LUY720912 MEU720910:MEU720912 MOQ720910:MOQ720912 MYM720910:MYM720912 NII720910:NII720912 NSE720910:NSE720912 OCA720910:OCA720912 OLW720910:OLW720912 OVS720910:OVS720912 PFO720910:PFO720912 PPK720910:PPK720912 PZG720910:PZG720912 QJC720910:QJC720912 QSY720910:QSY720912 RCU720910:RCU720912 RMQ720910:RMQ720912 RWM720910:RWM720912 SGI720910:SGI720912 SQE720910:SQE720912 TAA720910:TAA720912 TJW720910:TJW720912 TTS720910:TTS720912 UDO720910:UDO720912 UNK720910:UNK720912 UXG720910:UXG720912 VHC720910:VHC720912 VQY720910:VQY720912 WAU720910:WAU720912 WKQ720910:WKQ720912 WUM720910:WUM720912 F786446:F786448 IA786446:IA786448 RW786446:RW786448 ABS786446:ABS786448 ALO786446:ALO786448 AVK786446:AVK786448 BFG786446:BFG786448 BPC786446:BPC786448 BYY786446:BYY786448 CIU786446:CIU786448 CSQ786446:CSQ786448 DCM786446:DCM786448 DMI786446:DMI786448 DWE786446:DWE786448 EGA786446:EGA786448 EPW786446:EPW786448 EZS786446:EZS786448 FJO786446:FJO786448 FTK786446:FTK786448 GDG786446:GDG786448 GNC786446:GNC786448 GWY786446:GWY786448 HGU786446:HGU786448 HQQ786446:HQQ786448 IAM786446:IAM786448 IKI786446:IKI786448 IUE786446:IUE786448 JEA786446:JEA786448 JNW786446:JNW786448 JXS786446:JXS786448 KHO786446:KHO786448 KRK786446:KRK786448 LBG786446:LBG786448 LLC786446:LLC786448 LUY786446:LUY786448 MEU786446:MEU786448 MOQ786446:MOQ786448 MYM786446:MYM786448 NII786446:NII786448 NSE786446:NSE786448 OCA786446:OCA786448 OLW786446:OLW786448 OVS786446:OVS786448 PFO786446:PFO786448 PPK786446:PPK786448 PZG786446:PZG786448 QJC786446:QJC786448 QSY786446:QSY786448 RCU786446:RCU786448 RMQ786446:RMQ786448 RWM786446:RWM786448 SGI786446:SGI786448 SQE786446:SQE786448 TAA786446:TAA786448 TJW786446:TJW786448 TTS786446:TTS786448 UDO786446:UDO786448 UNK786446:UNK786448 UXG786446:UXG786448 VHC786446:VHC786448 VQY786446:VQY786448 WAU786446:WAU786448 WKQ786446:WKQ786448 WUM786446:WUM786448 F851982:F851984 IA851982:IA851984 RW851982:RW851984 ABS851982:ABS851984 ALO851982:ALO851984 AVK851982:AVK851984 BFG851982:BFG851984 BPC851982:BPC851984 BYY851982:BYY851984 CIU851982:CIU851984 CSQ851982:CSQ851984 DCM851982:DCM851984 DMI851982:DMI851984 DWE851982:DWE851984 EGA851982:EGA851984 EPW851982:EPW851984 EZS851982:EZS851984 FJO851982:FJO851984 FTK851982:FTK851984 GDG851982:GDG851984 GNC851982:GNC851984 GWY851982:GWY851984 HGU851982:HGU851984 HQQ851982:HQQ851984 IAM851982:IAM851984 IKI851982:IKI851984 IUE851982:IUE851984 JEA851982:JEA851984 JNW851982:JNW851984 JXS851982:JXS851984 KHO851982:KHO851984 KRK851982:KRK851984 LBG851982:LBG851984 LLC851982:LLC851984 LUY851982:LUY851984 MEU851982:MEU851984 MOQ851982:MOQ851984 MYM851982:MYM851984 NII851982:NII851984 NSE851982:NSE851984 OCA851982:OCA851984 OLW851982:OLW851984 OVS851982:OVS851984 PFO851982:PFO851984 PPK851982:PPK851984 PZG851982:PZG851984 QJC851982:QJC851984 QSY851982:QSY851984 RCU851982:RCU851984 RMQ851982:RMQ851984 RWM851982:RWM851984 SGI851982:SGI851984 SQE851982:SQE851984 TAA851982:TAA851984 TJW851982:TJW851984 TTS851982:TTS851984 UDO851982:UDO851984 UNK851982:UNK851984 UXG851982:UXG851984 VHC851982:VHC851984 VQY851982:VQY851984 WAU851982:WAU851984 WKQ851982:WKQ851984 WUM851982:WUM851984 D8 F8 WUJ4 WUN5 WKN4 WKR5 WAR4 WAV5 VQV4 VQZ5 VGZ4 VHD5 UXD4 UXH5 UNH4 UNL5 UDL4 UDP5 TTP4 TTT5 TJT4 TJX5 SZX4 TAB5 SQB4 SQF5 SGF4 SGJ5 RWJ4 RWN5 RMN4 RMR5 RCR4 RCV5 QSV4 QSZ5 QIZ4 QJD5 PZD4 PZH5 PPH4 PPL5 PFL4 PFP5 OVP4 OVT5 OLT4 OLX5 OBX4 OCB5 NSB4 NSF5 NIF4 NIJ5 MYJ4 MYN5 MON4 MOR5 MER4 MEV5 LUV4 LUZ5 LKZ4 LLD5 LBD4 LBH5 KRH4 KRL5 KHL4 KHP5 JXP4 JXT5 JNT4 JNX5 JDX4 JEB5 IUB4 IUF5 IKF4 IKJ5 IAJ4 IAN5 HQN4 HQR5 HGR4 HGV5 GWV4 GWZ5 GMZ4 GND5 GDD4 GDH5 FTH4 FTL5 FJL4 FJP5 EZP4 EZT5 EPT4 EPX5 EFX4 EGB5 DWB4 DWF5 DMF4 DMJ5 DCJ4 DCN5 CSN4 CSR5 CIR4 CIV5 BYV4 BYZ5 BOZ4 BPD5 BFD4 BFH5 AVH4 AVL5 ALL4 ALP5 ABP4 ABT5 RT4 RX5 HX4 IB5">
      <formula1>"□,■"</formula1>
    </dataValidation>
    <dataValidation type="list" allowBlank="1" showInputMessage="1" showErrorMessage="1" sqref="J589836 IE589836 SA589836 ABW589836 ALS589836 AVO589836 BFK589836 BPG589836 BZC589836 CIY589836 CSU589836 DCQ589836 DMM589836 DWI589836 EGE589836 EQA589836 EZW589836 FJS589836 FTO589836 GDK589836 GNG589836 GXC589836 HGY589836 HQU589836 IAQ589836 IKM589836 IUI589836 JEE589836 JOA589836 JXW589836 KHS589836 KRO589836 LBK589836 LLG589836 LVC589836 MEY589836 MOU589836 MYQ589836 NIM589836 NSI589836 OCE589836 OMA589836 OVW589836 PFS589836 PPO589836 PZK589836 QJG589836 QTC589836 RCY589836 RMU589836 RWQ589836 SGM589836 SQI589836 TAE589836 TKA589836 TTW589836 UDS589836 UNO589836 UXK589836 VHG589836 VRC589836 WAY589836 WKU589836 WUQ589836 I65549 ID65549 RZ65549 ABV65549 ALR65549 AVN65549 BFJ65549 BPF65549 BZB65549 CIX65549 CST65549 DCP65549 DML65549 DWH65549 EGD65549 EPZ65549 EZV65549 FJR65549 FTN65549 GDJ65549 GNF65549 GXB65549 HGX65549 HQT65549 IAP65549 IKL65549 IUH65549 JED65549 JNZ65549 JXV65549 KHR65549 KRN65549 LBJ65549 LLF65549 LVB65549 MEX65549 MOT65549 MYP65549 NIL65549 NSH65549 OCD65549 OLZ65549 OVV65549 PFR65549 PPN65549 PZJ65549 QJF65549 QTB65549 RCX65549 RMT65549 RWP65549 SGL65549 SQH65549 TAD65549 TJZ65549 TTV65549 UDR65549 UNN65549 UXJ65549 VHF65549 VRB65549 WAX65549 WKT65549 WUP65549 I131085 ID131085 RZ131085 ABV131085 ALR131085 AVN131085 BFJ131085 BPF131085 BZB131085 CIX131085 CST131085 DCP131085 DML131085 DWH131085 EGD131085 EPZ131085 EZV131085 FJR131085 FTN131085 GDJ131085 GNF131085 GXB131085 HGX131085 HQT131085 IAP131085 IKL131085 IUH131085 JED131085 JNZ131085 JXV131085 KHR131085 KRN131085 LBJ131085 LLF131085 LVB131085 MEX131085 MOT131085 MYP131085 NIL131085 NSH131085 OCD131085 OLZ131085 OVV131085 PFR131085 PPN131085 PZJ131085 QJF131085 QTB131085 RCX131085 RMT131085 RWP131085 SGL131085 SQH131085 TAD131085 TJZ131085 TTV131085 UDR131085 UNN131085 UXJ131085 VHF131085 VRB131085 WAX131085 WKT131085 WUP131085 I196621 ID196621 RZ196621 ABV196621 ALR196621 AVN196621 BFJ196621 BPF196621 BZB196621 CIX196621 CST196621 DCP196621 DML196621 DWH196621 EGD196621 EPZ196621 EZV196621 FJR196621 FTN196621 GDJ196621 GNF196621 GXB196621 HGX196621 HQT196621 IAP196621 IKL196621 IUH196621 JED196621 JNZ196621 JXV196621 KHR196621 KRN196621 LBJ196621 LLF196621 LVB196621 MEX196621 MOT196621 MYP196621 NIL196621 NSH196621 OCD196621 OLZ196621 OVV196621 PFR196621 PPN196621 PZJ196621 QJF196621 QTB196621 RCX196621 RMT196621 RWP196621 SGL196621 SQH196621 TAD196621 TJZ196621 TTV196621 UDR196621 UNN196621 UXJ196621 VHF196621 VRB196621 WAX196621 WKT196621 WUP196621 I262157 ID262157 RZ262157 ABV262157 ALR262157 AVN262157 BFJ262157 BPF262157 BZB262157 CIX262157 CST262157 DCP262157 DML262157 DWH262157 EGD262157 EPZ262157 EZV262157 FJR262157 FTN262157 GDJ262157 GNF262157 GXB262157 HGX262157 HQT262157 IAP262157 IKL262157 IUH262157 JED262157 JNZ262157 JXV262157 KHR262157 KRN262157 LBJ262157 LLF262157 LVB262157 MEX262157 MOT262157 MYP262157 NIL262157 NSH262157 OCD262157 OLZ262157 OVV262157 PFR262157 PPN262157 PZJ262157 QJF262157 QTB262157 RCX262157 RMT262157 RWP262157 SGL262157 SQH262157 TAD262157 TJZ262157 TTV262157 UDR262157 UNN262157 UXJ262157 VHF262157 VRB262157 WAX262157 WKT262157 WUP262157 I327693 ID327693 RZ327693 ABV327693 ALR327693 AVN327693 BFJ327693 BPF327693 BZB327693 CIX327693 CST327693 DCP327693 DML327693 DWH327693 EGD327693 EPZ327693 EZV327693 FJR327693 FTN327693 GDJ327693 GNF327693 GXB327693 HGX327693 HQT327693 IAP327693 IKL327693 IUH327693 JED327693 JNZ327693 JXV327693 KHR327693 KRN327693 LBJ327693 LLF327693 LVB327693 MEX327693 MOT327693 MYP327693 NIL327693 NSH327693 OCD327693 OLZ327693 OVV327693 PFR327693 PPN327693 PZJ327693 QJF327693 QTB327693 RCX327693 RMT327693 RWP327693 SGL327693 SQH327693 TAD327693 TJZ327693 TTV327693 UDR327693 UNN327693 UXJ327693 VHF327693 VRB327693 WAX327693 WKT327693 WUP327693 I393229 ID393229 RZ393229 ABV393229 ALR393229 AVN393229 BFJ393229 BPF393229 BZB393229 CIX393229 CST393229 DCP393229 DML393229 DWH393229 EGD393229 EPZ393229 EZV393229 FJR393229 FTN393229 GDJ393229 GNF393229 GXB393229 HGX393229 HQT393229 IAP393229 IKL393229 IUH393229 JED393229 JNZ393229 JXV393229 KHR393229 KRN393229 LBJ393229 LLF393229 LVB393229 MEX393229 MOT393229 MYP393229 NIL393229 NSH393229 OCD393229 OLZ393229 OVV393229 PFR393229 PPN393229 PZJ393229 QJF393229 QTB393229 RCX393229 RMT393229 RWP393229 SGL393229 SQH393229 TAD393229 TJZ393229 TTV393229 UDR393229 UNN393229 UXJ393229 VHF393229 VRB393229 WAX393229 WKT393229 WUP393229 I458765 ID458765 RZ458765 ABV458765 ALR458765 AVN458765 BFJ458765 BPF458765 BZB458765 CIX458765 CST458765 DCP458765 DML458765 DWH458765 EGD458765 EPZ458765 EZV458765 FJR458765 FTN458765 GDJ458765 GNF458765 GXB458765 HGX458765 HQT458765 IAP458765 IKL458765 IUH458765 JED458765 JNZ458765 JXV458765 KHR458765 KRN458765 LBJ458765 LLF458765 LVB458765 MEX458765 MOT458765 MYP458765 NIL458765 NSH458765 OCD458765 OLZ458765 OVV458765 PFR458765 PPN458765 PZJ458765 QJF458765 QTB458765 RCX458765 RMT458765 RWP458765 SGL458765 SQH458765 TAD458765 TJZ458765 TTV458765 UDR458765 UNN458765 UXJ458765 VHF458765 VRB458765 WAX458765 WKT458765 WUP458765 I524301 ID524301 RZ524301 ABV524301 ALR524301 AVN524301 BFJ524301 BPF524301 BZB524301 CIX524301 CST524301 DCP524301 DML524301 DWH524301 EGD524301 EPZ524301 EZV524301 FJR524301 FTN524301 GDJ524301 GNF524301 GXB524301 HGX524301 HQT524301 IAP524301 IKL524301 IUH524301 JED524301 JNZ524301 JXV524301 KHR524301 KRN524301 LBJ524301 LLF524301 LVB524301 MEX524301 MOT524301 MYP524301 NIL524301 NSH524301 OCD524301 OLZ524301 OVV524301 PFR524301 PPN524301 PZJ524301 QJF524301 QTB524301 RCX524301 RMT524301 RWP524301 SGL524301 SQH524301 TAD524301 TJZ524301 TTV524301 UDR524301 UNN524301 UXJ524301 VHF524301 VRB524301 WAX524301 WKT524301 WUP524301 I589837 ID589837 RZ589837 ABV589837 ALR589837 AVN589837 BFJ589837 BPF589837 BZB589837 CIX589837 CST589837 DCP589837 DML589837 DWH589837 EGD589837 EPZ589837 EZV589837 FJR589837 FTN589837 GDJ589837 GNF589837 GXB589837 HGX589837 HQT589837 IAP589837 IKL589837 IUH589837 JED589837 JNZ589837 JXV589837 KHR589837 KRN589837 LBJ589837 LLF589837 LVB589837 MEX589837 MOT589837 MYP589837 NIL589837 NSH589837 OCD589837 OLZ589837 OVV589837 PFR589837 PPN589837 PZJ589837 QJF589837 QTB589837 RCX589837 RMT589837 RWP589837 SGL589837 SQH589837 TAD589837 TJZ589837 TTV589837 UDR589837 UNN589837 UXJ589837 VHF589837 VRB589837 WAX589837 WKT589837 WUP589837 I655373 ID655373 RZ655373 ABV655373 ALR655373 AVN655373 BFJ655373 BPF655373 BZB655373 CIX655373 CST655373 DCP655373 DML655373 DWH655373 EGD655373 EPZ655373 EZV655373 FJR655373 FTN655373 GDJ655373 GNF655373 GXB655373 HGX655373 HQT655373 IAP655373 IKL655373 IUH655373 JED655373 JNZ655373 JXV655373 KHR655373 KRN655373 LBJ655373 LLF655373 LVB655373 MEX655373 MOT655373 MYP655373 NIL655373 NSH655373 OCD655373 OLZ655373 OVV655373 PFR655373 PPN655373 PZJ655373 QJF655373 QTB655373 RCX655373 RMT655373 RWP655373 SGL655373 SQH655373 TAD655373 TJZ655373 TTV655373 UDR655373 UNN655373 UXJ655373 VHF655373 VRB655373 WAX655373 WKT655373 WUP655373 I720909 ID720909 RZ720909 ABV720909 ALR720909 AVN720909 BFJ720909 BPF720909 BZB720909 CIX720909 CST720909 DCP720909 DML720909 DWH720909 EGD720909 EPZ720909 EZV720909 FJR720909 FTN720909 GDJ720909 GNF720909 GXB720909 HGX720909 HQT720909 IAP720909 IKL720909 IUH720909 JED720909 JNZ720909 JXV720909 KHR720909 KRN720909 LBJ720909 LLF720909 LVB720909 MEX720909 MOT720909 MYP720909 NIL720909 NSH720909 OCD720909 OLZ720909 OVV720909 PFR720909 PPN720909 PZJ720909 QJF720909 QTB720909 RCX720909 RMT720909 RWP720909 SGL720909 SQH720909 TAD720909 TJZ720909 TTV720909 UDR720909 UNN720909 UXJ720909 VHF720909 VRB720909 WAX720909 WKT720909 WUP720909 I786445 ID786445 RZ786445 ABV786445 ALR786445 AVN786445 BFJ786445 BPF786445 BZB786445 CIX786445 CST786445 DCP786445 DML786445 DWH786445 EGD786445 EPZ786445 EZV786445 FJR786445 FTN786445 GDJ786445 GNF786445 GXB786445 HGX786445 HQT786445 IAP786445 IKL786445 IUH786445 JED786445 JNZ786445 JXV786445 KHR786445 KRN786445 LBJ786445 LLF786445 LVB786445 MEX786445 MOT786445 MYP786445 NIL786445 NSH786445 OCD786445 OLZ786445 OVV786445 PFR786445 PPN786445 PZJ786445 QJF786445 QTB786445 RCX786445 RMT786445 RWP786445 SGL786445 SQH786445 TAD786445 TJZ786445 TTV786445 UDR786445 UNN786445 UXJ786445 VHF786445 VRB786445 WAX786445 WKT786445 WUP786445 I851981 ID851981 RZ851981 ABV851981 ALR851981 AVN851981 BFJ851981 BPF851981 BZB851981 CIX851981 CST851981 DCP851981 DML851981 DWH851981 EGD851981 EPZ851981 EZV851981 FJR851981 FTN851981 GDJ851981 GNF851981 GXB851981 HGX851981 HQT851981 IAP851981 IKL851981 IUH851981 JED851981 JNZ851981 JXV851981 KHR851981 KRN851981 LBJ851981 LLF851981 LVB851981 MEX851981 MOT851981 MYP851981 NIL851981 NSH851981 OCD851981 OLZ851981 OVV851981 PFR851981 PPN851981 PZJ851981 QJF851981 QTB851981 RCX851981 RMT851981 RWP851981 SGL851981 SQH851981 TAD851981 TJZ851981 TTV851981 UDR851981 UNN851981 UXJ851981 VHF851981 VRB851981 WAX851981 WKT851981 WUP851981 I917517 ID917517 RZ917517 ABV917517 ALR917517 AVN917517 BFJ917517 BPF917517 BZB917517 CIX917517 CST917517 DCP917517 DML917517 DWH917517 EGD917517 EPZ917517 EZV917517 FJR917517 FTN917517 GDJ917517 GNF917517 GXB917517 HGX917517 HQT917517 IAP917517 IKL917517 IUH917517 JED917517 JNZ917517 JXV917517 KHR917517 KRN917517 LBJ917517 LLF917517 LVB917517 MEX917517 MOT917517 MYP917517 NIL917517 NSH917517 OCD917517 OLZ917517 OVV917517 PFR917517 PPN917517 PZJ917517 QJF917517 QTB917517 RCX917517 RMT917517 RWP917517 SGL917517 SQH917517 TAD917517 TJZ917517 TTV917517 UDR917517 UNN917517 UXJ917517 VHF917517 VRB917517 WAX917517 WKT917517 WUP917517 I983053 ID983053 RZ983053 ABV983053 ALR983053 AVN983053 BFJ983053 BPF983053 BZB983053 CIX983053 CST983053 DCP983053 DML983053 DWH983053 EGD983053 EPZ983053 EZV983053 FJR983053 FTN983053 GDJ983053 GNF983053 GXB983053 HGX983053 HQT983053 IAP983053 IKL983053 IUH983053 JED983053 JNZ983053 JXV983053 KHR983053 KRN983053 LBJ983053 LLF983053 LVB983053 MEX983053 MOT983053 MYP983053 NIL983053 NSH983053 OCD983053 OLZ983053 OVV983053 PFR983053 PPN983053 PZJ983053 QJF983053 QTB983053 RCX983053 RMT983053 RWP983053 SGL983053 SQH983053 TAD983053 TJZ983053 TTV983053 UDR983053 UNN983053 UXJ983053 VHF983053 VRB983053 WAX983053 WKT983053 WUP983053 J655372 IE655372 SA655372 ABW655372 ALS655372 AVO655372 BFK655372 BPG655372 BZC655372 CIY655372 CSU655372 DCQ655372 DMM655372 DWI655372 EGE655372 EQA655372 EZW655372 FJS655372 FTO655372 GDK655372 GNG655372 GXC655372 HGY655372 HQU655372 IAQ655372 IKM655372 IUI655372 JEE655372 JOA655372 JXW655372 KHS655372 KRO655372 LBK655372 LLG655372 LVC655372 MEY655372 MOU655372 MYQ655372 NIM655372 NSI655372 OCE655372 OMA655372 OVW655372 PFS655372 PPO655372 PZK655372 QJG655372 QTC655372 RCY655372 RMU655372 RWQ655372 SGM655372 SQI655372 TAE655372 TKA655372 TTW655372 UDS655372 UNO655372 UXK655372 VHG655372 VRC655372 WAY655372 WKU655372 WUQ655372 O65549 IJ65549 SF65549 ACB65549 ALX65549 AVT65549 BFP65549 BPL65549 BZH65549 CJD65549 CSZ65549 DCV65549 DMR65549 DWN65549 EGJ65549 EQF65549 FAB65549 FJX65549 FTT65549 GDP65549 GNL65549 GXH65549 HHD65549 HQZ65549 IAV65549 IKR65549 IUN65549 JEJ65549 JOF65549 JYB65549 KHX65549 KRT65549 LBP65549 LLL65549 LVH65549 MFD65549 MOZ65549 MYV65549 NIR65549 NSN65549 OCJ65549 OMF65549 OWB65549 PFX65549 PPT65549 PZP65549 QJL65549 QTH65549 RDD65549 RMZ65549 RWV65549 SGR65549 SQN65549 TAJ65549 TKF65549 TUB65549 UDX65549 UNT65549 UXP65549 VHL65549 VRH65549 WBD65549 WKZ65549 WUV65549 O131085 IJ131085 SF131085 ACB131085 ALX131085 AVT131085 BFP131085 BPL131085 BZH131085 CJD131085 CSZ131085 DCV131085 DMR131085 DWN131085 EGJ131085 EQF131085 FAB131085 FJX131085 FTT131085 GDP131085 GNL131085 GXH131085 HHD131085 HQZ131085 IAV131085 IKR131085 IUN131085 JEJ131085 JOF131085 JYB131085 KHX131085 KRT131085 LBP131085 LLL131085 LVH131085 MFD131085 MOZ131085 MYV131085 NIR131085 NSN131085 OCJ131085 OMF131085 OWB131085 PFX131085 PPT131085 PZP131085 QJL131085 QTH131085 RDD131085 RMZ131085 RWV131085 SGR131085 SQN131085 TAJ131085 TKF131085 TUB131085 UDX131085 UNT131085 UXP131085 VHL131085 VRH131085 WBD131085 WKZ131085 WUV131085 O196621 IJ196621 SF196621 ACB196621 ALX196621 AVT196621 BFP196621 BPL196621 BZH196621 CJD196621 CSZ196621 DCV196621 DMR196621 DWN196621 EGJ196621 EQF196621 FAB196621 FJX196621 FTT196621 GDP196621 GNL196621 GXH196621 HHD196621 HQZ196621 IAV196621 IKR196621 IUN196621 JEJ196621 JOF196621 JYB196621 KHX196621 KRT196621 LBP196621 LLL196621 LVH196621 MFD196621 MOZ196621 MYV196621 NIR196621 NSN196621 OCJ196621 OMF196621 OWB196621 PFX196621 PPT196621 PZP196621 QJL196621 QTH196621 RDD196621 RMZ196621 RWV196621 SGR196621 SQN196621 TAJ196621 TKF196621 TUB196621 UDX196621 UNT196621 UXP196621 VHL196621 VRH196621 WBD196621 WKZ196621 WUV196621 O262157 IJ262157 SF262157 ACB262157 ALX262157 AVT262157 BFP262157 BPL262157 BZH262157 CJD262157 CSZ262157 DCV262157 DMR262157 DWN262157 EGJ262157 EQF262157 FAB262157 FJX262157 FTT262157 GDP262157 GNL262157 GXH262157 HHD262157 HQZ262157 IAV262157 IKR262157 IUN262157 JEJ262157 JOF262157 JYB262157 KHX262157 KRT262157 LBP262157 LLL262157 LVH262157 MFD262157 MOZ262157 MYV262157 NIR262157 NSN262157 OCJ262157 OMF262157 OWB262157 PFX262157 PPT262157 PZP262157 QJL262157 QTH262157 RDD262157 RMZ262157 RWV262157 SGR262157 SQN262157 TAJ262157 TKF262157 TUB262157 UDX262157 UNT262157 UXP262157 VHL262157 VRH262157 WBD262157 WKZ262157 WUV262157 O327693 IJ327693 SF327693 ACB327693 ALX327693 AVT327693 BFP327693 BPL327693 BZH327693 CJD327693 CSZ327693 DCV327693 DMR327693 DWN327693 EGJ327693 EQF327693 FAB327693 FJX327693 FTT327693 GDP327693 GNL327693 GXH327693 HHD327693 HQZ327693 IAV327693 IKR327693 IUN327693 JEJ327693 JOF327693 JYB327693 KHX327693 KRT327693 LBP327693 LLL327693 LVH327693 MFD327693 MOZ327693 MYV327693 NIR327693 NSN327693 OCJ327693 OMF327693 OWB327693 PFX327693 PPT327693 PZP327693 QJL327693 QTH327693 RDD327693 RMZ327693 RWV327693 SGR327693 SQN327693 TAJ327693 TKF327693 TUB327693 UDX327693 UNT327693 UXP327693 VHL327693 VRH327693 WBD327693 WKZ327693 WUV327693 O393229 IJ393229 SF393229 ACB393229 ALX393229 AVT393229 BFP393229 BPL393229 BZH393229 CJD393229 CSZ393229 DCV393229 DMR393229 DWN393229 EGJ393229 EQF393229 FAB393229 FJX393229 FTT393229 GDP393229 GNL393229 GXH393229 HHD393229 HQZ393229 IAV393229 IKR393229 IUN393229 JEJ393229 JOF393229 JYB393229 KHX393229 KRT393229 LBP393229 LLL393229 LVH393229 MFD393229 MOZ393229 MYV393229 NIR393229 NSN393229 OCJ393229 OMF393229 OWB393229 PFX393229 PPT393229 PZP393229 QJL393229 QTH393229 RDD393229 RMZ393229 RWV393229 SGR393229 SQN393229 TAJ393229 TKF393229 TUB393229 UDX393229 UNT393229 UXP393229 VHL393229 VRH393229 WBD393229 WKZ393229 WUV393229 O458765 IJ458765 SF458765 ACB458765 ALX458765 AVT458765 BFP458765 BPL458765 BZH458765 CJD458765 CSZ458765 DCV458765 DMR458765 DWN458765 EGJ458765 EQF458765 FAB458765 FJX458765 FTT458765 GDP458765 GNL458765 GXH458765 HHD458765 HQZ458765 IAV458765 IKR458765 IUN458765 JEJ458765 JOF458765 JYB458765 KHX458765 KRT458765 LBP458765 LLL458765 LVH458765 MFD458765 MOZ458765 MYV458765 NIR458765 NSN458765 OCJ458765 OMF458765 OWB458765 PFX458765 PPT458765 PZP458765 QJL458765 QTH458765 RDD458765 RMZ458765 RWV458765 SGR458765 SQN458765 TAJ458765 TKF458765 TUB458765 UDX458765 UNT458765 UXP458765 VHL458765 VRH458765 WBD458765 WKZ458765 WUV458765 O524301 IJ524301 SF524301 ACB524301 ALX524301 AVT524301 BFP524301 BPL524301 BZH524301 CJD524301 CSZ524301 DCV524301 DMR524301 DWN524301 EGJ524301 EQF524301 FAB524301 FJX524301 FTT524301 GDP524301 GNL524301 GXH524301 HHD524301 HQZ524301 IAV524301 IKR524301 IUN524301 JEJ524301 JOF524301 JYB524301 KHX524301 KRT524301 LBP524301 LLL524301 LVH524301 MFD524301 MOZ524301 MYV524301 NIR524301 NSN524301 OCJ524301 OMF524301 OWB524301 PFX524301 PPT524301 PZP524301 QJL524301 QTH524301 RDD524301 RMZ524301 RWV524301 SGR524301 SQN524301 TAJ524301 TKF524301 TUB524301 UDX524301 UNT524301 UXP524301 VHL524301 VRH524301 WBD524301 WKZ524301 WUV524301 O589837 IJ589837 SF589837 ACB589837 ALX589837 AVT589837 BFP589837 BPL589837 BZH589837 CJD589837 CSZ589837 DCV589837 DMR589837 DWN589837 EGJ589837 EQF589837 FAB589837 FJX589837 FTT589837 GDP589837 GNL589837 GXH589837 HHD589837 HQZ589837 IAV589837 IKR589837 IUN589837 JEJ589837 JOF589837 JYB589837 KHX589837 KRT589837 LBP589837 LLL589837 LVH589837 MFD589837 MOZ589837 MYV589837 NIR589837 NSN589837 OCJ589837 OMF589837 OWB589837 PFX589837 PPT589837 PZP589837 QJL589837 QTH589837 RDD589837 RMZ589837 RWV589837 SGR589837 SQN589837 TAJ589837 TKF589837 TUB589837 UDX589837 UNT589837 UXP589837 VHL589837 VRH589837 WBD589837 WKZ589837 WUV589837 O655373 IJ655373 SF655373 ACB655373 ALX655373 AVT655373 BFP655373 BPL655373 BZH655373 CJD655373 CSZ655373 DCV655373 DMR655373 DWN655373 EGJ655373 EQF655373 FAB655373 FJX655373 FTT655373 GDP655373 GNL655373 GXH655373 HHD655373 HQZ655373 IAV655373 IKR655373 IUN655373 JEJ655373 JOF655373 JYB655373 KHX655373 KRT655373 LBP655373 LLL655373 LVH655373 MFD655373 MOZ655373 MYV655373 NIR655373 NSN655373 OCJ655373 OMF655373 OWB655373 PFX655373 PPT655373 PZP655373 QJL655373 QTH655373 RDD655373 RMZ655373 RWV655373 SGR655373 SQN655373 TAJ655373 TKF655373 TUB655373 UDX655373 UNT655373 UXP655373 VHL655373 VRH655373 WBD655373 WKZ655373 WUV655373 O720909 IJ720909 SF720909 ACB720909 ALX720909 AVT720909 BFP720909 BPL720909 BZH720909 CJD720909 CSZ720909 DCV720909 DMR720909 DWN720909 EGJ720909 EQF720909 FAB720909 FJX720909 FTT720909 GDP720909 GNL720909 GXH720909 HHD720909 HQZ720909 IAV720909 IKR720909 IUN720909 JEJ720909 JOF720909 JYB720909 KHX720909 KRT720909 LBP720909 LLL720909 LVH720909 MFD720909 MOZ720909 MYV720909 NIR720909 NSN720909 OCJ720909 OMF720909 OWB720909 PFX720909 PPT720909 PZP720909 QJL720909 QTH720909 RDD720909 RMZ720909 RWV720909 SGR720909 SQN720909 TAJ720909 TKF720909 TUB720909 UDX720909 UNT720909 UXP720909 VHL720909 VRH720909 WBD720909 WKZ720909 WUV720909 O786445 IJ786445 SF786445 ACB786445 ALX786445 AVT786445 BFP786445 BPL786445 BZH786445 CJD786445 CSZ786445 DCV786445 DMR786445 DWN786445 EGJ786445 EQF786445 FAB786445 FJX786445 FTT786445 GDP786445 GNL786445 GXH786445 HHD786445 HQZ786445 IAV786445 IKR786445 IUN786445 JEJ786445 JOF786445 JYB786445 KHX786445 KRT786445 LBP786445 LLL786445 LVH786445 MFD786445 MOZ786445 MYV786445 NIR786445 NSN786445 OCJ786445 OMF786445 OWB786445 PFX786445 PPT786445 PZP786445 QJL786445 QTH786445 RDD786445 RMZ786445 RWV786445 SGR786445 SQN786445 TAJ786445 TKF786445 TUB786445 UDX786445 UNT786445 UXP786445 VHL786445 VRH786445 WBD786445 WKZ786445 WUV786445 O851981 IJ851981 SF851981 ACB851981 ALX851981 AVT851981 BFP851981 BPL851981 BZH851981 CJD851981 CSZ851981 DCV851981 DMR851981 DWN851981 EGJ851981 EQF851981 FAB851981 FJX851981 FTT851981 GDP851981 GNL851981 GXH851981 HHD851981 HQZ851981 IAV851981 IKR851981 IUN851981 JEJ851981 JOF851981 JYB851981 KHX851981 KRT851981 LBP851981 LLL851981 LVH851981 MFD851981 MOZ851981 MYV851981 NIR851981 NSN851981 OCJ851981 OMF851981 OWB851981 PFX851981 PPT851981 PZP851981 QJL851981 QTH851981 RDD851981 RMZ851981 RWV851981 SGR851981 SQN851981 TAJ851981 TKF851981 TUB851981 UDX851981 UNT851981 UXP851981 VHL851981 VRH851981 WBD851981 WKZ851981 WUV851981 O917517 IJ917517 SF917517 ACB917517 ALX917517 AVT917517 BFP917517 BPL917517 BZH917517 CJD917517 CSZ917517 DCV917517 DMR917517 DWN917517 EGJ917517 EQF917517 FAB917517 FJX917517 FTT917517 GDP917517 GNL917517 GXH917517 HHD917517 HQZ917517 IAV917517 IKR917517 IUN917517 JEJ917517 JOF917517 JYB917517 KHX917517 KRT917517 LBP917517 LLL917517 LVH917517 MFD917517 MOZ917517 MYV917517 NIR917517 NSN917517 OCJ917517 OMF917517 OWB917517 PFX917517 PPT917517 PZP917517 QJL917517 QTH917517 RDD917517 RMZ917517 RWV917517 SGR917517 SQN917517 TAJ917517 TKF917517 TUB917517 UDX917517 UNT917517 UXP917517 VHL917517 VRH917517 WBD917517 WKZ917517 WUV917517 O983053 IJ983053 SF983053 ACB983053 ALX983053 AVT983053 BFP983053 BPL983053 BZH983053 CJD983053 CSZ983053 DCV983053 DMR983053 DWN983053 EGJ983053 EQF983053 FAB983053 FJX983053 FTT983053 GDP983053 GNL983053 GXH983053 HHD983053 HQZ983053 IAV983053 IKR983053 IUN983053 JEJ983053 JOF983053 JYB983053 KHX983053 KRT983053 LBP983053 LLL983053 LVH983053 MFD983053 MOZ983053 MYV983053 NIR983053 NSN983053 OCJ983053 OMF983053 OWB983053 PFX983053 PPT983053 PZP983053 QJL983053 QTH983053 RDD983053 RMZ983053 RWV983053 SGR983053 SQN983053 TAJ983053 TKF983053 TUB983053 UDX983053 UNT983053 UXP983053 VHL983053 VRH983053 WBD983053 WKZ983053 WUV983053 J720908 IE720908 SA720908 ABW720908 ALS720908 AVO720908 BFK720908 BPG720908 BZC720908 CIY720908 CSU720908 DCQ720908 DMM720908 DWI720908 EGE720908 EQA720908 EZW720908 FJS720908 FTO720908 GDK720908 GNG720908 GXC720908 HGY720908 HQU720908 IAQ720908 IKM720908 IUI720908 JEE720908 JOA720908 JXW720908 KHS720908 KRO720908 LBK720908 LLG720908 LVC720908 MEY720908 MOU720908 MYQ720908 NIM720908 NSI720908 OCE720908 OMA720908 OVW720908 PFS720908 PPO720908 PZK720908 QJG720908 QTC720908 RCY720908 RMU720908 RWQ720908 SGM720908 SQI720908 TAE720908 TKA720908 TTW720908 UDS720908 UNO720908 UXK720908 VHG720908 VRC720908 WAY720908 WKU720908 WUQ720908 F65549 IA65549 RW65549 ABS65549 ALO65549 AVK65549 BFG65549 BPC65549 BYY65549 CIU65549 CSQ65549 DCM65549 DMI65549 DWE65549 EGA65549 EPW65549 EZS65549 FJO65549 FTK65549 GDG65549 GNC65549 GWY65549 HGU65549 HQQ65549 IAM65549 IKI65549 IUE65549 JEA65549 JNW65549 JXS65549 KHO65549 KRK65549 LBG65549 LLC65549 LUY65549 MEU65549 MOQ65549 MYM65549 NII65549 NSE65549 OCA65549 OLW65549 OVS65549 PFO65549 PPK65549 PZG65549 QJC65549 QSY65549 RCU65549 RMQ65549 RWM65549 SGI65549 SQE65549 TAA65549 TJW65549 TTS65549 UDO65549 UNK65549 UXG65549 VHC65549 VQY65549 WAU65549 WKQ65549 WUM65549 F131085 IA131085 RW131085 ABS131085 ALO131085 AVK131085 BFG131085 BPC131085 BYY131085 CIU131085 CSQ131085 DCM131085 DMI131085 DWE131085 EGA131085 EPW131085 EZS131085 FJO131085 FTK131085 GDG131085 GNC131085 GWY131085 HGU131085 HQQ131085 IAM131085 IKI131085 IUE131085 JEA131085 JNW131085 JXS131085 KHO131085 KRK131085 LBG131085 LLC131085 LUY131085 MEU131085 MOQ131085 MYM131085 NII131085 NSE131085 OCA131085 OLW131085 OVS131085 PFO131085 PPK131085 PZG131085 QJC131085 QSY131085 RCU131085 RMQ131085 RWM131085 SGI131085 SQE131085 TAA131085 TJW131085 TTS131085 UDO131085 UNK131085 UXG131085 VHC131085 VQY131085 WAU131085 WKQ131085 WUM131085 F196621 IA196621 RW196621 ABS196621 ALO196621 AVK196621 BFG196621 BPC196621 BYY196621 CIU196621 CSQ196621 DCM196621 DMI196621 DWE196621 EGA196621 EPW196621 EZS196621 FJO196621 FTK196621 GDG196621 GNC196621 GWY196621 HGU196621 HQQ196621 IAM196621 IKI196621 IUE196621 JEA196621 JNW196621 JXS196621 KHO196621 KRK196621 LBG196621 LLC196621 LUY196621 MEU196621 MOQ196621 MYM196621 NII196621 NSE196621 OCA196621 OLW196621 OVS196621 PFO196621 PPK196621 PZG196621 QJC196621 QSY196621 RCU196621 RMQ196621 RWM196621 SGI196621 SQE196621 TAA196621 TJW196621 TTS196621 UDO196621 UNK196621 UXG196621 VHC196621 VQY196621 WAU196621 WKQ196621 WUM196621 F262157 IA262157 RW262157 ABS262157 ALO262157 AVK262157 BFG262157 BPC262157 BYY262157 CIU262157 CSQ262157 DCM262157 DMI262157 DWE262157 EGA262157 EPW262157 EZS262157 FJO262157 FTK262157 GDG262157 GNC262157 GWY262157 HGU262157 HQQ262157 IAM262157 IKI262157 IUE262157 JEA262157 JNW262157 JXS262157 KHO262157 KRK262157 LBG262157 LLC262157 LUY262157 MEU262157 MOQ262157 MYM262157 NII262157 NSE262157 OCA262157 OLW262157 OVS262157 PFO262157 PPK262157 PZG262157 QJC262157 QSY262157 RCU262157 RMQ262157 RWM262157 SGI262157 SQE262157 TAA262157 TJW262157 TTS262157 UDO262157 UNK262157 UXG262157 VHC262157 VQY262157 WAU262157 WKQ262157 WUM262157 F327693 IA327693 RW327693 ABS327693 ALO327693 AVK327693 BFG327693 BPC327693 BYY327693 CIU327693 CSQ327693 DCM327693 DMI327693 DWE327693 EGA327693 EPW327693 EZS327693 FJO327693 FTK327693 GDG327693 GNC327693 GWY327693 HGU327693 HQQ327693 IAM327693 IKI327693 IUE327693 JEA327693 JNW327693 JXS327693 KHO327693 KRK327693 LBG327693 LLC327693 LUY327693 MEU327693 MOQ327693 MYM327693 NII327693 NSE327693 OCA327693 OLW327693 OVS327693 PFO327693 PPK327693 PZG327693 QJC327693 QSY327693 RCU327693 RMQ327693 RWM327693 SGI327693 SQE327693 TAA327693 TJW327693 TTS327693 UDO327693 UNK327693 UXG327693 VHC327693 VQY327693 WAU327693 WKQ327693 WUM327693 F393229 IA393229 RW393229 ABS393229 ALO393229 AVK393229 BFG393229 BPC393229 BYY393229 CIU393229 CSQ393229 DCM393229 DMI393229 DWE393229 EGA393229 EPW393229 EZS393229 FJO393229 FTK393229 GDG393229 GNC393229 GWY393229 HGU393229 HQQ393229 IAM393229 IKI393229 IUE393229 JEA393229 JNW393229 JXS393229 KHO393229 KRK393229 LBG393229 LLC393229 LUY393229 MEU393229 MOQ393229 MYM393229 NII393229 NSE393229 OCA393229 OLW393229 OVS393229 PFO393229 PPK393229 PZG393229 QJC393229 QSY393229 RCU393229 RMQ393229 RWM393229 SGI393229 SQE393229 TAA393229 TJW393229 TTS393229 UDO393229 UNK393229 UXG393229 VHC393229 VQY393229 WAU393229 WKQ393229 WUM393229 F458765 IA458765 RW458765 ABS458765 ALO458765 AVK458765 BFG458765 BPC458765 BYY458765 CIU458765 CSQ458765 DCM458765 DMI458765 DWE458765 EGA458765 EPW458765 EZS458765 FJO458765 FTK458765 GDG458765 GNC458765 GWY458765 HGU458765 HQQ458765 IAM458765 IKI458765 IUE458765 JEA458765 JNW458765 JXS458765 KHO458765 KRK458765 LBG458765 LLC458765 LUY458765 MEU458765 MOQ458765 MYM458765 NII458765 NSE458765 OCA458765 OLW458765 OVS458765 PFO458765 PPK458765 PZG458765 QJC458765 QSY458765 RCU458765 RMQ458765 RWM458765 SGI458765 SQE458765 TAA458765 TJW458765 TTS458765 UDO458765 UNK458765 UXG458765 VHC458765 VQY458765 WAU458765 WKQ458765 WUM458765 F524301 IA524301 RW524301 ABS524301 ALO524301 AVK524301 BFG524301 BPC524301 BYY524301 CIU524301 CSQ524301 DCM524301 DMI524301 DWE524301 EGA524301 EPW524301 EZS524301 FJO524301 FTK524301 GDG524301 GNC524301 GWY524301 HGU524301 HQQ524301 IAM524301 IKI524301 IUE524301 JEA524301 JNW524301 JXS524301 KHO524301 KRK524301 LBG524301 LLC524301 LUY524301 MEU524301 MOQ524301 MYM524301 NII524301 NSE524301 OCA524301 OLW524301 OVS524301 PFO524301 PPK524301 PZG524301 QJC524301 QSY524301 RCU524301 RMQ524301 RWM524301 SGI524301 SQE524301 TAA524301 TJW524301 TTS524301 UDO524301 UNK524301 UXG524301 VHC524301 VQY524301 WAU524301 WKQ524301 WUM524301 F589837 IA589837 RW589837 ABS589837 ALO589837 AVK589837 BFG589837 BPC589837 BYY589837 CIU589837 CSQ589837 DCM589837 DMI589837 DWE589837 EGA589837 EPW589837 EZS589837 FJO589837 FTK589837 GDG589837 GNC589837 GWY589837 HGU589837 HQQ589837 IAM589837 IKI589837 IUE589837 JEA589837 JNW589837 JXS589837 KHO589837 KRK589837 LBG589837 LLC589837 LUY589837 MEU589837 MOQ589837 MYM589837 NII589837 NSE589837 OCA589837 OLW589837 OVS589837 PFO589837 PPK589837 PZG589837 QJC589837 QSY589837 RCU589837 RMQ589837 RWM589837 SGI589837 SQE589837 TAA589837 TJW589837 TTS589837 UDO589837 UNK589837 UXG589837 VHC589837 VQY589837 WAU589837 WKQ589837 WUM589837 F655373 IA655373 RW655373 ABS655373 ALO655373 AVK655373 BFG655373 BPC655373 BYY655373 CIU655373 CSQ655373 DCM655373 DMI655373 DWE655373 EGA655373 EPW655373 EZS655373 FJO655373 FTK655373 GDG655373 GNC655373 GWY655373 HGU655373 HQQ655373 IAM655373 IKI655373 IUE655373 JEA655373 JNW655373 JXS655373 KHO655373 KRK655373 LBG655373 LLC655373 LUY655373 MEU655373 MOQ655373 MYM655373 NII655373 NSE655373 OCA655373 OLW655373 OVS655373 PFO655373 PPK655373 PZG655373 QJC655373 QSY655373 RCU655373 RMQ655373 RWM655373 SGI655373 SQE655373 TAA655373 TJW655373 TTS655373 UDO655373 UNK655373 UXG655373 VHC655373 VQY655373 WAU655373 WKQ655373 WUM655373 F720909 IA720909 RW720909 ABS720909 ALO720909 AVK720909 BFG720909 BPC720909 BYY720909 CIU720909 CSQ720909 DCM720909 DMI720909 DWE720909 EGA720909 EPW720909 EZS720909 FJO720909 FTK720909 GDG720909 GNC720909 GWY720909 HGU720909 HQQ720909 IAM720909 IKI720909 IUE720909 JEA720909 JNW720909 JXS720909 KHO720909 KRK720909 LBG720909 LLC720909 LUY720909 MEU720909 MOQ720909 MYM720909 NII720909 NSE720909 OCA720909 OLW720909 OVS720909 PFO720909 PPK720909 PZG720909 QJC720909 QSY720909 RCU720909 RMQ720909 RWM720909 SGI720909 SQE720909 TAA720909 TJW720909 TTS720909 UDO720909 UNK720909 UXG720909 VHC720909 VQY720909 WAU720909 WKQ720909 WUM720909 F786445 IA786445 RW786445 ABS786445 ALO786445 AVK786445 BFG786445 BPC786445 BYY786445 CIU786445 CSQ786445 DCM786445 DMI786445 DWE786445 EGA786445 EPW786445 EZS786445 FJO786445 FTK786445 GDG786445 GNC786445 GWY786445 HGU786445 HQQ786445 IAM786445 IKI786445 IUE786445 JEA786445 JNW786445 JXS786445 KHO786445 KRK786445 LBG786445 LLC786445 LUY786445 MEU786445 MOQ786445 MYM786445 NII786445 NSE786445 OCA786445 OLW786445 OVS786445 PFO786445 PPK786445 PZG786445 QJC786445 QSY786445 RCU786445 RMQ786445 RWM786445 SGI786445 SQE786445 TAA786445 TJW786445 TTS786445 UDO786445 UNK786445 UXG786445 VHC786445 VQY786445 WAU786445 WKQ786445 WUM786445 F851981 IA851981 RW851981 ABS851981 ALO851981 AVK851981 BFG851981 BPC851981 BYY851981 CIU851981 CSQ851981 DCM851981 DMI851981 DWE851981 EGA851981 EPW851981 EZS851981 FJO851981 FTK851981 GDG851981 GNC851981 GWY851981 HGU851981 HQQ851981 IAM851981 IKI851981 IUE851981 JEA851981 JNW851981 JXS851981 KHO851981 KRK851981 LBG851981 LLC851981 LUY851981 MEU851981 MOQ851981 MYM851981 NII851981 NSE851981 OCA851981 OLW851981 OVS851981 PFO851981 PPK851981 PZG851981 QJC851981 QSY851981 RCU851981 RMQ851981 RWM851981 SGI851981 SQE851981 TAA851981 TJW851981 TTS851981 UDO851981 UNK851981 UXG851981 VHC851981 VQY851981 WAU851981 WKQ851981 WUM851981 F917517 IA917517 RW917517 ABS917517 ALO917517 AVK917517 BFG917517 BPC917517 BYY917517 CIU917517 CSQ917517 DCM917517 DMI917517 DWE917517 EGA917517 EPW917517 EZS917517 FJO917517 FTK917517 GDG917517 GNC917517 GWY917517 HGU917517 HQQ917517 IAM917517 IKI917517 IUE917517 JEA917517 JNW917517 JXS917517 KHO917517 KRK917517 LBG917517 LLC917517 LUY917517 MEU917517 MOQ917517 MYM917517 NII917517 NSE917517 OCA917517 OLW917517 OVS917517 PFO917517 PPK917517 PZG917517 QJC917517 QSY917517 RCU917517 RMQ917517 RWM917517 SGI917517 SQE917517 TAA917517 TJW917517 TTS917517 UDO917517 UNK917517 UXG917517 VHC917517 VQY917517 WAU917517 WKQ917517 WUM917517 F983053 IA983053 RW983053 ABS983053 ALO983053 AVK983053 BFG983053 BPC983053 BYY983053 CIU983053 CSQ983053 DCM983053 DMI983053 DWE983053 EGA983053 EPW983053 EZS983053 FJO983053 FTK983053 GDG983053 GNC983053 GWY983053 HGU983053 HQQ983053 IAM983053 IKI983053 IUE983053 JEA983053 JNW983053 JXS983053 KHO983053 KRK983053 LBG983053 LLC983053 LUY983053 MEU983053 MOQ983053 MYM983053 NII983053 NSE983053 OCA983053 OLW983053 OVS983053 PFO983053 PPK983053 PZG983053 QJC983053 QSY983053 RCU983053 RMQ983053 RWM983053 SGI983053 SQE983053 TAA983053 TJW983053 TTS983053 UDO983053 UNK983053 UXG983053 VHC983053 VQY983053 WAU983053 WKQ983053 WUM983053 J786444 IE786444 SA786444 ABW786444 ALS786444 AVO786444 BFK786444 BPG786444 BZC786444 CIY786444 CSU786444 DCQ786444 DMM786444 DWI786444 EGE786444 EQA786444 EZW786444 FJS786444 FTO786444 GDK786444 GNG786444 GXC786444 HGY786444 HQU786444 IAQ786444 IKM786444 IUI786444 JEE786444 JOA786444 JXW786444 KHS786444 KRO786444 LBK786444 LLG786444 LVC786444 MEY786444 MOU786444 MYQ786444 NIM786444 NSI786444 OCE786444 OMA786444 OVW786444 PFS786444 PPO786444 PZK786444 QJG786444 QTC786444 RCY786444 RMU786444 RWQ786444 SGM786444 SQI786444 TAE786444 TKA786444 TTW786444 UDS786444 UNO786444 UXK786444 VHG786444 VRC786444 WAY786444 WKU786444 WUQ786444 L65548:L65549 IG65548:IG65549 SC65548:SC65549 ABY65548:ABY65549 ALU65548:ALU65549 AVQ65548:AVQ65549 BFM65548:BFM65549 BPI65548:BPI65549 BZE65548:BZE65549 CJA65548:CJA65549 CSW65548:CSW65549 DCS65548:DCS65549 DMO65548:DMO65549 DWK65548:DWK65549 EGG65548:EGG65549 EQC65548:EQC65549 EZY65548:EZY65549 FJU65548:FJU65549 FTQ65548:FTQ65549 GDM65548:GDM65549 GNI65548:GNI65549 GXE65548:GXE65549 HHA65548:HHA65549 HQW65548:HQW65549 IAS65548:IAS65549 IKO65548:IKO65549 IUK65548:IUK65549 JEG65548:JEG65549 JOC65548:JOC65549 JXY65548:JXY65549 KHU65548:KHU65549 KRQ65548:KRQ65549 LBM65548:LBM65549 LLI65548:LLI65549 LVE65548:LVE65549 MFA65548:MFA65549 MOW65548:MOW65549 MYS65548:MYS65549 NIO65548:NIO65549 NSK65548:NSK65549 OCG65548:OCG65549 OMC65548:OMC65549 OVY65548:OVY65549 PFU65548:PFU65549 PPQ65548:PPQ65549 PZM65548:PZM65549 QJI65548:QJI65549 QTE65548:QTE65549 RDA65548:RDA65549 RMW65548:RMW65549 RWS65548:RWS65549 SGO65548:SGO65549 SQK65548:SQK65549 TAG65548:TAG65549 TKC65548:TKC65549 TTY65548:TTY65549 UDU65548:UDU65549 UNQ65548:UNQ65549 UXM65548:UXM65549 VHI65548:VHI65549 VRE65548:VRE65549 WBA65548:WBA65549 WKW65548:WKW65549 WUS65548:WUS65549 L131084:L131085 IG131084:IG131085 SC131084:SC131085 ABY131084:ABY131085 ALU131084:ALU131085 AVQ131084:AVQ131085 BFM131084:BFM131085 BPI131084:BPI131085 BZE131084:BZE131085 CJA131084:CJA131085 CSW131084:CSW131085 DCS131084:DCS131085 DMO131084:DMO131085 DWK131084:DWK131085 EGG131084:EGG131085 EQC131084:EQC131085 EZY131084:EZY131085 FJU131084:FJU131085 FTQ131084:FTQ131085 GDM131084:GDM131085 GNI131084:GNI131085 GXE131084:GXE131085 HHA131084:HHA131085 HQW131084:HQW131085 IAS131084:IAS131085 IKO131084:IKO131085 IUK131084:IUK131085 JEG131084:JEG131085 JOC131084:JOC131085 JXY131084:JXY131085 KHU131084:KHU131085 KRQ131084:KRQ131085 LBM131084:LBM131085 LLI131084:LLI131085 LVE131084:LVE131085 MFA131084:MFA131085 MOW131084:MOW131085 MYS131084:MYS131085 NIO131084:NIO131085 NSK131084:NSK131085 OCG131084:OCG131085 OMC131084:OMC131085 OVY131084:OVY131085 PFU131084:PFU131085 PPQ131084:PPQ131085 PZM131084:PZM131085 QJI131084:QJI131085 QTE131084:QTE131085 RDA131084:RDA131085 RMW131084:RMW131085 RWS131084:RWS131085 SGO131084:SGO131085 SQK131084:SQK131085 TAG131084:TAG131085 TKC131084:TKC131085 TTY131084:TTY131085 UDU131084:UDU131085 UNQ131084:UNQ131085 UXM131084:UXM131085 VHI131084:VHI131085 VRE131084:VRE131085 WBA131084:WBA131085 WKW131084:WKW131085 WUS131084:WUS131085 L196620:L196621 IG196620:IG196621 SC196620:SC196621 ABY196620:ABY196621 ALU196620:ALU196621 AVQ196620:AVQ196621 BFM196620:BFM196621 BPI196620:BPI196621 BZE196620:BZE196621 CJA196620:CJA196621 CSW196620:CSW196621 DCS196620:DCS196621 DMO196620:DMO196621 DWK196620:DWK196621 EGG196620:EGG196621 EQC196620:EQC196621 EZY196620:EZY196621 FJU196620:FJU196621 FTQ196620:FTQ196621 GDM196620:GDM196621 GNI196620:GNI196621 GXE196620:GXE196621 HHA196620:HHA196621 HQW196620:HQW196621 IAS196620:IAS196621 IKO196620:IKO196621 IUK196620:IUK196621 JEG196620:JEG196621 JOC196620:JOC196621 JXY196620:JXY196621 KHU196620:KHU196621 KRQ196620:KRQ196621 LBM196620:LBM196621 LLI196620:LLI196621 LVE196620:LVE196621 MFA196620:MFA196621 MOW196620:MOW196621 MYS196620:MYS196621 NIO196620:NIO196621 NSK196620:NSK196621 OCG196620:OCG196621 OMC196620:OMC196621 OVY196620:OVY196621 PFU196620:PFU196621 PPQ196620:PPQ196621 PZM196620:PZM196621 QJI196620:QJI196621 QTE196620:QTE196621 RDA196620:RDA196621 RMW196620:RMW196621 RWS196620:RWS196621 SGO196620:SGO196621 SQK196620:SQK196621 TAG196620:TAG196621 TKC196620:TKC196621 TTY196620:TTY196621 UDU196620:UDU196621 UNQ196620:UNQ196621 UXM196620:UXM196621 VHI196620:VHI196621 VRE196620:VRE196621 WBA196620:WBA196621 WKW196620:WKW196621 WUS196620:WUS196621 L262156:L262157 IG262156:IG262157 SC262156:SC262157 ABY262156:ABY262157 ALU262156:ALU262157 AVQ262156:AVQ262157 BFM262156:BFM262157 BPI262156:BPI262157 BZE262156:BZE262157 CJA262156:CJA262157 CSW262156:CSW262157 DCS262156:DCS262157 DMO262156:DMO262157 DWK262156:DWK262157 EGG262156:EGG262157 EQC262156:EQC262157 EZY262156:EZY262157 FJU262156:FJU262157 FTQ262156:FTQ262157 GDM262156:GDM262157 GNI262156:GNI262157 GXE262156:GXE262157 HHA262156:HHA262157 HQW262156:HQW262157 IAS262156:IAS262157 IKO262156:IKO262157 IUK262156:IUK262157 JEG262156:JEG262157 JOC262156:JOC262157 JXY262156:JXY262157 KHU262156:KHU262157 KRQ262156:KRQ262157 LBM262156:LBM262157 LLI262156:LLI262157 LVE262156:LVE262157 MFA262156:MFA262157 MOW262156:MOW262157 MYS262156:MYS262157 NIO262156:NIO262157 NSK262156:NSK262157 OCG262156:OCG262157 OMC262156:OMC262157 OVY262156:OVY262157 PFU262156:PFU262157 PPQ262156:PPQ262157 PZM262156:PZM262157 QJI262156:QJI262157 QTE262156:QTE262157 RDA262156:RDA262157 RMW262156:RMW262157 RWS262156:RWS262157 SGO262156:SGO262157 SQK262156:SQK262157 TAG262156:TAG262157 TKC262156:TKC262157 TTY262156:TTY262157 UDU262156:UDU262157 UNQ262156:UNQ262157 UXM262156:UXM262157 VHI262156:VHI262157 VRE262156:VRE262157 WBA262156:WBA262157 WKW262156:WKW262157 WUS262156:WUS262157 L327692:L327693 IG327692:IG327693 SC327692:SC327693 ABY327692:ABY327693 ALU327692:ALU327693 AVQ327692:AVQ327693 BFM327692:BFM327693 BPI327692:BPI327693 BZE327692:BZE327693 CJA327692:CJA327693 CSW327692:CSW327693 DCS327692:DCS327693 DMO327692:DMO327693 DWK327692:DWK327693 EGG327692:EGG327693 EQC327692:EQC327693 EZY327692:EZY327693 FJU327692:FJU327693 FTQ327692:FTQ327693 GDM327692:GDM327693 GNI327692:GNI327693 GXE327692:GXE327693 HHA327692:HHA327693 HQW327692:HQW327693 IAS327692:IAS327693 IKO327692:IKO327693 IUK327692:IUK327693 JEG327692:JEG327693 JOC327692:JOC327693 JXY327692:JXY327693 KHU327692:KHU327693 KRQ327692:KRQ327693 LBM327692:LBM327693 LLI327692:LLI327693 LVE327692:LVE327693 MFA327692:MFA327693 MOW327692:MOW327693 MYS327692:MYS327693 NIO327692:NIO327693 NSK327692:NSK327693 OCG327692:OCG327693 OMC327692:OMC327693 OVY327692:OVY327693 PFU327692:PFU327693 PPQ327692:PPQ327693 PZM327692:PZM327693 QJI327692:QJI327693 QTE327692:QTE327693 RDA327692:RDA327693 RMW327692:RMW327693 RWS327692:RWS327693 SGO327692:SGO327693 SQK327692:SQK327693 TAG327692:TAG327693 TKC327692:TKC327693 TTY327692:TTY327693 UDU327692:UDU327693 UNQ327692:UNQ327693 UXM327692:UXM327693 VHI327692:VHI327693 VRE327692:VRE327693 WBA327692:WBA327693 WKW327692:WKW327693 WUS327692:WUS327693 L393228:L393229 IG393228:IG393229 SC393228:SC393229 ABY393228:ABY393229 ALU393228:ALU393229 AVQ393228:AVQ393229 BFM393228:BFM393229 BPI393228:BPI393229 BZE393228:BZE393229 CJA393228:CJA393229 CSW393228:CSW393229 DCS393228:DCS393229 DMO393228:DMO393229 DWK393228:DWK393229 EGG393228:EGG393229 EQC393228:EQC393229 EZY393228:EZY393229 FJU393228:FJU393229 FTQ393228:FTQ393229 GDM393228:GDM393229 GNI393228:GNI393229 GXE393228:GXE393229 HHA393228:HHA393229 HQW393228:HQW393229 IAS393228:IAS393229 IKO393228:IKO393229 IUK393228:IUK393229 JEG393228:JEG393229 JOC393228:JOC393229 JXY393228:JXY393229 KHU393228:KHU393229 KRQ393228:KRQ393229 LBM393228:LBM393229 LLI393228:LLI393229 LVE393228:LVE393229 MFA393228:MFA393229 MOW393228:MOW393229 MYS393228:MYS393229 NIO393228:NIO393229 NSK393228:NSK393229 OCG393228:OCG393229 OMC393228:OMC393229 OVY393228:OVY393229 PFU393228:PFU393229 PPQ393228:PPQ393229 PZM393228:PZM393229 QJI393228:QJI393229 QTE393228:QTE393229 RDA393228:RDA393229 RMW393228:RMW393229 RWS393228:RWS393229 SGO393228:SGO393229 SQK393228:SQK393229 TAG393228:TAG393229 TKC393228:TKC393229 TTY393228:TTY393229 UDU393228:UDU393229 UNQ393228:UNQ393229 UXM393228:UXM393229 VHI393228:VHI393229 VRE393228:VRE393229 WBA393228:WBA393229 WKW393228:WKW393229 WUS393228:WUS393229 L458764:L458765 IG458764:IG458765 SC458764:SC458765 ABY458764:ABY458765 ALU458764:ALU458765 AVQ458764:AVQ458765 BFM458764:BFM458765 BPI458764:BPI458765 BZE458764:BZE458765 CJA458764:CJA458765 CSW458764:CSW458765 DCS458764:DCS458765 DMO458764:DMO458765 DWK458764:DWK458765 EGG458764:EGG458765 EQC458764:EQC458765 EZY458764:EZY458765 FJU458764:FJU458765 FTQ458764:FTQ458765 GDM458764:GDM458765 GNI458764:GNI458765 GXE458764:GXE458765 HHA458764:HHA458765 HQW458764:HQW458765 IAS458764:IAS458765 IKO458764:IKO458765 IUK458764:IUK458765 JEG458764:JEG458765 JOC458764:JOC458765 JXY458764:JXY458765 KHU458764:KHU458765 KRQ458764:KRQ458765 LBM458764:LBM458765 LLI458764:LLI458765 LVE458764:LVE458765 MFA458764:MFA458765 MOW458764:MOW458765 MYS458764:MYS458765 NIO458764:NIO458765 NSK458764:NSK458765 OCG458764:OCG458765 OMC458764:OMC458765 OVY458764:OVY458765 PFU458764:PFU458765 PPQ458764:PPQ458765 PZM458764:PZM458765 QJI458764:QJI458765 QTE458764:QTE458765 RDA458764:RDA458765 RMW458764:RMW458765 RWS458764:RWS458765 SGO458764:SGO458765 SQK458764:SQK458765 TAG458764:TAG458765 TKC458764:TKC458765 TTY458764:TTY458765 UDU458764:UDU458765 UNQ458764:UNQ458765 UXM458764:UXM458765 VHI458764:VHI458765 VRE458764:VRE458765 WBA458764:WBA458765 WKW458764:WKW458765 WUS458764:WUS458765 L524300:L524301 IG524300:IG524301 SC524300:SC524301 ABY524300:ABY524301 ALU524300:ALU524301 AVQ524300:AVQ524301 BFM524300:BFM524301 BPI524300:BPI524301 BZE524300:BZE524301 CJA524300:CJA524301 CSW524300:CSW524301 DCS524300:DCS524301 DMO524300:DMO524301 DWK524300:DWK524301 EGG524300:EGG524301 EQC524300:EQC524301 EZY524300:EZY524301 FJU524300:FJU524301 FTQ524300:FTQ524301 GDM524300:GDM524301 GNI524300:GNI524301 GXE524300:GXE524301 HHA524300:HHA524301 HQW524300:HQW524301 IAS524300:IAS524301 IKO524300:IKO524301 IUK524300:IUK524301 JEG524300:JEG524301 JOC524300:JOC524301 JXY524300:JXY524301 KHU524300:KHU524301 KRQ524300:KRQ524301 LBM524300:LBM524301 LLI524300:LLI524301 LVE524300:LVE524301 MFA524300:MFA524301 MOW524300:MOW524301 MYS524300:MYS524301 NIO524300:NIO524301 NSK524300:NSK524301 OCG524300:OCG524301 OMC524300:OMC524301 OVY524300:OVY524301 PFU524300:PFU524301 PPQ524300:PPQ524301 PZM524300:PZM524301 QJI524300:QJI524301 QTE524300:QTE524301 RDA524300:RDA524301 RMW524300:RMW524301 RWS524300:RWS524301 SGO524300:SGO524301 SQK524300:SQK524301 TAG524300:TAG524301 TKC524300:TKC524301 TTY524300:TTY524301 UDU524300:UDU524301 UNQ524300:UNQ524301 UXM524300:UXM524301 VHI524300:VHI524301 VRE524300:VRE524301 WBA524300:WBA524301 WKW524300:WKW524301 WUS524300:WUS524301 L589836:L589837 IG589836:IG589837 SC589836:SC589837 ABY589836:ABY589837 ALU589836:ALU589837 AVQ589836:AVQ589837 BFM589836:BFM589837 BPI589836:BPI589837 BZE589836:BZE589837 CJA589836:CJA589837 CSW589836:CSW589837 DCS589836:DCS589837 DMO589836:DMO589837 DWK589836:DWK589837 EGG589836:EGG589837 EQC589836:EQC589837 EZY589836:EZY589837 FJU589836:FJU589837 FTQ589836:FTQ589837 GDM589836:GDM589837 GNI589836:GNI589837 GXE589836:GXE589837 HHA589836:HHA589837 HQW589836:HQW589837 IAS589836:IAS589837 IKO589836:IKO589837 IUK589836:IUK589837 JEG589836:JEG589837 JOC589836:JOC589837 JXY589836:JXY589837 KHU589836:KHU589837 KRQ589836:KRQ589837 LBM589836:LBM589837 LLI589836:LLI589837 LVE589836:LVE589837 MFA589836:MFA589837 MOW589836:MOW589837 MYS589836:MYS589837 NIO589836:NIO589837 NSK589836:NSK589837 OCG589836:OCG589837 OMC589836:OMC589837 OVY589836:OVY589837 PFU589836:PFU589837 PPQ589836:PPQ589837 PZM589836:PZM589837 QJI589836:QJI589837 QTE589836:QTE589837 RDA589836:RDA589837 RMW589836:RMW589837 RWS589836:RWS589837 SGO589836:SGO589837 SQK589836:SQK589837 TAG589836:TAG589837 TKC589836:TKC589837 TTY589836:TTY589837 UDU589836:UDU589837 UNQ589836:UNQ589837 UXM589836:UXM589837 VHI589836:VHI589837 VRE589836:VRE589837 WBA589836:WBA589837 WKW589836:WKW589837 WUS589836:WUS589837 L655372:L655373 IG655372:IG655373 SC655372:SC655373 ABY655372:ABY655373 ALU655372:ALU655373 AVQ655372:AVQ655373 BFM655372:BFM655373 BPI655372:BPI655373 BZE655372:BZE655373 CJA655372:CJA655373 CSW655372:CSW655373 DCS655372:DCS655373 DMO655372:DMO655373 DWK655372:DWK655373 EGG655372:EGG655373 EQC655372:EQC655373 EZY655372:EZY655373 FJU655372:FJU655373 FTQ655372:FTQ655373 GDM655372:GDM655373 GNI655372:GNI655373 GXE655372:GXE655373 HHA655372:HHA655373 HQW655372:HQW655373 IAS655372:IAS655373 IKO655372:IKO655373 IUK655372:IUK655373 JEG655372:JEG655373 JOC655372:JOC655373 JXY655372:JXY655373 KHU655372:KHU655373 KRQ655372:KRQ655373 LBM655372:LBM655373 LLI655372:LLI655373 LVE655372:LVE655373 MFA655372:MFA655373 MOW655372:MOW655373 MYS655372:MYS655373 NIO655372:NIO655373 NSK655372:NSK655373 OCG655372:OCG655373 OMC655372:OMC655373 OVY655372:OVY655373 PFU655372:PFU655373 PPQ655372:PPQ655373 PZM655372:PZM655373 QJI655372:QJI655373 QTE655372:QTE655373 RDA655372:RDA655373 RMW655372:RMW655373 RWS655372:RWS655373 SGO655372:SGO655373 SQK655372:SQK655373 TAG655372:TAG655373 TKC655372:TKC655373 TTY655372:TTY655373 UDU655372:UDU655373 UNQ655372:UNQ655373 UXM655372:UXM655373 VHI655372:VHI655373 VRE655372:VRE655373 WBA655372:WBA655373 WKW655372:WKW655373 WUS655372:WUS655373 L720908:L720909 IG720908:IG720909 SC720908:SC720909 ABY720908:ABY720909 ALU720908:ALU720909 AVQ720908:AVQ720909 BFM720908:BFM720909 BPI720908:BPI720909 BZE720908:BZE720909 CJA720908:CJA720909 CSW720908:CSW720909 DCS720908:DCS720909 DMO720908:DMO720909 DWK720908:DWK720909 EGG720908:EGG720909 EQC720908:EQC720909 EZY720908:EZY720909 FJU720908:FJU720909 FTQ720908:FTQ720909 GDM720908:GDM720909 GNI720908:GNI720909 GXE720908:GXE720909 HHA720908:HHA720909 HQW720908:HQW720909 IAS720908:IAS720909 IKO720908:IKO720909 IUK720908:IUK720909 JEG720908:JEG720909 JOC720908:JOC720909 JXY720908:JXY720909 KHU720908:KHU720909 KRQ720908:KRQ720909 LBM720908:LBM720909 LLI720908:LLI720909 LVE720908:LVE720909 MFA720908:MFA720909 MOW720908:MOW720909 MYS720908:MYS720909 NIO720908:NIO720909 NSK720908:NSK720909 OCG720908:OCG720909 OMC720908:OMC720909 OVY720908:OVY720909 PFU720908:PFU720909 PPQ720908:PPQ720909 PZM720908:PZM720909 QJI720908:QJI720909 QTE720908:QTE720909 RDA720908:RDA720909 RMW720908:RMW720909 RWS720908:RWS720909 SGO720908:SGO720909 SQK720908:SQK720909 TAG720908:TAG720909 TKC720908:TKC720909 TTY720908:TTY720909 UDU720908:UDU720909 UNQ720908:UNQ720909 UXM720908:UXM720909 VHI720908:VHI720909 VRE720908:VRE720909 WBA720908:WBA720909 WKW720908:WKW720909 WUS720908:WUS720909 L786444:L786445 IG786444:IG786445 SC786444:SC786445 ABY786444:ABY786445 ALU786444:ALU786445 AVQ786444:AVQ786445 BFM786444:BFM786445 BPI786444:BPI786445 BZE786444:BZE786445 CJA786444:CJA786445 CSW786444:CSW786445 DCS786444:DCS786445 DMO786444:DMO786445 DWK786444:DWK786445 EGG786444:EGG786445 EQC786444:EQC786445 EZY786444:EZY786445 FJU786444:FJU786445 FTQ786444:FTQ786445 GDM786444:GDM786445 GNI786444:GNI786445 GXE786444:GXE786445 HHA786444:HHA786445 HQW786444:HQW786445 IAS786444:IAS786445 IKO786444:IKO786445 IUK786444:IUK786445 JEG786444:JEG786445 JOC786444:JOC786445 JXY786444:JXY786445 KHU786444:KHU786445 KRQ786444:KRQ786445 LBM786444:LBM786445 LLI786444:LLI786445 LVE786444:LVE786445 MFA786444:MFA786445 MOW786444:MOW786445 MYS786444:MYS786445 NIO786444:NIO786445 NSK786444:NSK786445 OCG786444:OCG786445 OMC786444:OMC786445 OVY786444:OVY786445 PFU786444:PFU786445 PPQ786444:PPQ786445 PZM786444:PZM786445 QJI786444:QJI786445 QTE786444:QTE786445 RDA786444:RDA786445 RMW786444:RMW786445 RWS786444:RWS786445 SGO786444:SGO786445 SQK786444:SQK786445 TAG786444:TAG786445 TKC786444:TKC786445 TTY786444:TTY786445 UDU786444:UDU786445 UNQ786444:UNQ786445 UXM786444:UXM786445 VHI786444:VHI786445 VRE786444:VRE786445 WBA786444:WBA786445 WKW786444:WKW786445 WUS786444:WUS786445 L851980:L851981 IG851980:IG851981 SC851980:SC851981 ABY851980:ABY851981 ALU851980:ALU851981 AVQ851980:AVQ851981 BFM851980:BFM851981 BPI851980:BPI851981 BZE851980:BZE851981 CJA851980:CJA851981 CSW851980:CSW851981 DCS851980:DCS851981 DMO851980:DMO851981 DWK851980:DWK851981 EGG851980:EGG851981 EQC851980:EQC851981 EZY851980:EZY851981 FJU851980:FJU851981 FTQ851980:FTQ851981 GDM851980:GDM851981 GNI851980:GNI851981 GXE851980:GXE851981 HHA851980:HHA851981 HQW851980:HQW851981 IAS851980:IAS851981 IKO851980:IKO851981 IUK851980:IUK851981 JEG851980:JEG851981 JOC851980:JOC851981 JXY851980:JXY851981 KHU851980:KHU851981 KRQ851980:KRQ851981 LBM851980:LBM851981 LLI851980:LLI851981 LVE851980:LVE851981 MFA851980:MFA851981 MOW851980:MOW851981 MYS851980:MYS851981 NIO851980:NIO851981 NSK851980:NSK851981 OCG851980:OCG851981 OMC851980:OMC851981 OVY851980:OVY851981 PFU851980:PFU851981 PPQ851980:PPQ851981 PZM851980:PZM851981 QJI851980:QJI851981 QTE851980:QTE851981 RDA851980:RDA851981 RMW851980:RMW851981 RWS851980:RWS851981 SGO851980:SGO851981 SQK851980:SQK851981 TAG851980:TAG851981 TKC851980:TKC851981 TTY851980:TTY851981 UDU851980:UDU851981 UNQ851980:UNQ851981 UXM851980:UXM851981 VHI851980:VHI851981 VRE851980:VRE851981 WBA851980:WBA851981 WKW851980:WKW851981 WUS851980:WUS851981 L917516:L917517 IG917516:IG917517 SC917516:SC917517 ABY917516:ABY917517 ALU917516:ALU917517 AVQ917516:AVQ917517 BFM917516:BFM917517 BPI917516:BPI917517 BZE917516:BZE917517 CJA917516:CJA917517 CSW917516:CSW917517 DCS917516:DCS917517 DMO917516:DMO917517 DWK917516:DWK917517 EGG917516:EGG917517 EQC917516:EQC917517 EZY917516:EZY917517 FJU917516:FJU917517 FTQ917516:FTQ917517 GDM917516:GDM917517 GNI917516:GNI917517 GXE917516:GXE917517 HHA917516:HHA917517 HQW917516:HQW917517 IAS917516:IAS917517 IKO917516:IKO917517 IUK917516:IUK917517 JEG917516:JEG917517 JOC917516:JOC917517 JXY917516:JXY917517 KHU917516:KHU917517 KRQ917516:KRQ917517 LBM917516:LBM917517 LLI917516:LLI917517 LVE917516:LVE917517 MFA917516:MFA917517 MOW917516:MOW917517 MYS917516:MYS917517 NIO917516:NIO917517 NSK917516:NSK917517 OCG917516:OCG917517 OMC917516:OMC917517 OVY917516:OVY917517 PFU917516:PFU917517 PPQ917516:PPQ917517 PZM917516:PZM917517 QJI917516:QJI917517 QTE917516:QTE917517 RDA917516:RDA917517 RMW917516:RMW917517 RWS917516:RWS917517 SGO917516:SGO917517 SQK917516:SQK917517 TAG917516:TAG917517 TKC917516:TKC917517 TTY917516:TTY917517 UDU917516:UDU917517 UNQ917516:UNQ917517 UXM917516:UXM917517 VHI917516:VHI917517 VRE917516:VRE917517 WBA917516:WBA917517 WKW917516:WKW917517 WUS917516:WUS917517 L983052:L983053 IG983052:IG983053 SC983052:SC983053 ABY983052:ABY983053 ALU983052:ALU983053 AVQ983052:AVQ983053 BFM983052:BFM983053 BPI983052:BPI983053 BZE983052:BZE983053 CJA983052:CJA983053 CSW983052:CSW983053 DCS983052:DCS983053 DMO983052:DMO983053 DWK983052:DWK983053 EGG983052:EGG983053 EQC983052:EQC983053 EZY983052:EZY983053 FJU983052:FJU983053 FTQ983052:FTQ983053 GDM983052:GDM983053 GNI983052:GNI983053 GXE983052:GXE983053 HHA983052:HHA983053 HQW983052:HQW983053 IAS983052:IAS983053 IKO983052:IKO983053 IUK983052:IUK983053 JEG983052:JEG983053 JOC983052:JOC983053 JXY983052:JXY983053 KHU983052:KHU983053 KRQ983052:KRQ983053 LBM983052:LBM983053 LLI983052:LLI983053 LVE983052:LVE983053 MFA983052:MFA983053 MOW983052:MOW983053 MYS983052:MYS983053 NIO983052:NIO983053 NSK983052:NSK983053 OCG983052:OCG983053 OMC983052:OMC983053 OVY983052:OVY983053 PFU983052:PFU983053 PPQ983052:PPQ983053 PZM983052:PZM983053 QJI983052:QJI983053 QTE983052:QTE983053 RDA983052:RDA983053 RMW983052:RMW983053 RWS983052:RWS983053 SGO983052:SGO983053 SQK983052:SQK983053 TAG983052:TAG983053 TKC983052:TKC983053 TTY983052:TTY983053 UDU983052:UDU983053 UNQ983052:UNQ983053 UXM983052:UXM983053 VHI983052:VHI983053 VRE983052:VRE983053 WBA983052:WBA983053 WKW983052:WKW983053 WUS983052:WUS983053 J851980 IE851980 SA851980 ABW851980 ALS851980 AVO851980 BFK851980 BPG851980 BZC851980 CIY851980 CSU851980 DCQ851980 DMM851980 DWI851980 EGE851980 EQA851980 EZW851980 FJS851980 FTO851980 GDK851980 GNG851980 GXC851980 HGY851980 HQU851980 IAQ851980 IKM851980 IUI851980 JEE851980 JOA851980 JXW851980 KHS851980 KRO851980 LBK851980 LLG851980 LVC851980 MEY851980 MOU851980 MYQ851980 NIM851980 NSI851980 OCE851980 OMA851980 OVW851980 PFS851980 PPO851980 PZK851980 QJG851980 QTC851980 RCY851980 RMU851980 RWQ851980 SGM851980 SQI851980 TAE851980 TKA851980 TTW851980 UDS851980 UNO851980 UXK851980 VHG851980 VRC851980 WAY851980 WKU851980 WUQ851980 E65548 HZ65548 RV65548 ABR65548 ALN65548 AVJ65548 BFF65548 BPB65548 BYX65548 CIT65548 CSP65548 DCL65548 DMH65548 DWD65548 EFZ65548 EPV65548 EZR65548 FJN65548 FTJ65548 GDF65548 GNB65548 GWX65548 HGT65548 HQP65548 IAL65548 IKH65548 IUD65548 JDZ65548 JNV65548 JXR65548 KHN65548 KRJ65548 LBF65548 LLB65548 LUX65548 MET65548 MOP65548 MYL65548 NIH65548 NSD65548 OBZ65548 OLV65548 OVR65548 PFN65548 PPJ65548 PZF65548 QJB65548 QSX65548 RCT65548 RMP65548 RWL65548 SGH65548 SQD65548 SZZ65548 TJV65548 TTR65548 UDN65548 UNJ65548 UXF65548 VHB65548 VQX65548 WAT65548 WKP65548 WUL65548 E131084 HZ131084 RV131084 ABR131084 ALN131084 AVJ131084 BFF131084 BPB131084 BYX131084 CIT131084 CSP131084 DCL131084 DMH131084 DWD131084 EFZ131084 EPV131084 EZR131084 FJN131084 FTJ131084 GDF131084 GNB131084 GWX131084 HGT131084 HQP131084 IAL131084 IKH131084 IUD131084 JDZ131084 JNV131084 JXR131084 KHN131084 KRJ131084 LBF131084 LLB131084 LUX131084 MET131084 MOP131084 MYL131084 NIH131084 NSD131084 OBZ131084 OLV131084 OVR131084 PFN131084 PPJ131084 PZF131084 QJB131084 QSX131084 RCT131084 RMP131084 RWL131084 SGH131084 SQD131084 SZZ131084 TJV131084 TTR131084 UDN131084 UNJ131084 UXF131084 VHB131084 VQX131084 WAT131084 WKP131084 WUL131084 E196620 HZ196620 RV196620 ABR196620 ALN196620 AVJ196620 BFF196620 BPB196620 BYX196620 CIT196620 CSP196620 DCL196620 DMH196620 DWD196620 EFZ196620 EPV196620 EZR196620 FJN196620 FTJ196620 GDF196620 GNB196620 GWX196620 HGT196620 HQP196620 IAL196620 IKH196620 IUD196620 JDZ196620 JNV196620 JXR196620 KHN196620 KRJ196620 LBF196620 LLB196620 LUX196620 MET196620 MOP196620 MYL196620 NIH196620 NSD196620 OBZ196620 OLV196620 OVR196620 PFN196620 PPJ196620 PZF196620 QJB196620 QSX196620 RCT196620 RMP196620 RWL196620 SGH196620 SQD196620 SZZ196620 TJV196620 TTR196620 UDN196620 UNJ196620 UXF196620 VHB196620 VQX196620 WAT196620 WKP196620 WUL196620 E262156 HZ262156 RV262156 ABR262156 ALN262156 AVJ262156 BFF262156 BPB262156 BYX262156 CIT262156 CSP262156 DCL262156 DMH262156 DWD262156 EFZ262156 EPV262156 EZR262156 FJN262156 FTJ262156 GDF262156 GNB262156 GWX262156 HGT262156 HQP262156 IAL262156 IKH262156 IUD262156 JDZ262156 JNV262156 JXR262156 KHN262156 KRJ262156 LBF262156 LLB262156 LUX262156 MET262156 MOP262156 MYL262156 NIH262156 NSD262156 OBZ262156 OLV262156 OVR262156 PFN262156 PPJ262156 PZF262156 QJB262156 QSX262156 RCT262156 RMP262156 RWL262156 SGH262156 SQD262156 SZZ262156 TJV262156 TTR262156 UDN262156 UNJ262156 UXF262156 VHB262156 VQX262156 WAT262156 WKP262156 WUL262156 E327692 HZ327692 RV327692 ABR327692 ALN327692 AVJ327692 BFF327692 BPB327692 BYX327692 CIT327692 CSP327692 DCL327692 DMH327692 DWD327692 EFZ327692 EPV327692 EZR327692 FJN327692 FTJ327692 GDF327692 GNB327692 GWX327692 HGT327692 HQP327692 IAL327692 IKH327692 IUD327692 JDZ327692 JNV327692 JXR327692 KHN327692 KRJ327692 LBF327692 LLB327692 LUX327692 MET327692 MOP327692 MYL327692 NIH327692 NSD327692 OBZ327692 OLV327692 OVR327692 PFN327692 PPJ327692 PZF327692 QJB327692 QSX327692 RCT327692 RMP327692 RWL327692 SGH327692 SQD327692 SZZ327692 TJV327692 TTR327692 UDN327692 UNJ327692 UXF327692 VHB327692 VQX327692 WAT327692 WKP327692 WUL327692 E393228 HZ393228 RV393228 ABR393228 ALN393228 AVJ393228 BFF393228 BPB393228 BYX393228 CIT393228 CSP393228 DCL393228 DMH393228 DWD393228 EFZ393228 EPV393228 EZR393228 FJN393228 FTJ393228 GDF393228 GNB393228 GWX393228 HGT393228 HQP393228 IAL393228 IKH393228 IUD393228 JDZ393228 JNV393228 JXR393228 KHN393228 KRJ393228 LBF393228 LLB393228 LUX393228 MET393228 MOP393228 MYL393228 NIH393228 NSD393228 OBZ393228 OLV393228 OVR393228 PFN393228 PPJ393228 PZF393228 QJB393228 QSX393228 RCT393228 RMP393228 RWL393228 SGH393228 SQD393228 SZZ393228 TJV393228 TTR393228 UDN393228 UNJ393228 UXF393228 VHB393228 VQX393228 WAT393228 WKP393228 WUL393228 E458764 HZ458764 RV458764 ABR458764 ALN458764 AVJ458764 BFF458764 BPB458764 BYX458764 CIT458764 CSP458764 DCL458764 DMH458764 DWD458764 EFZ458764 EPV458764 EZR458764 FJN458764 FTJ458764 GDF458764 GNB458764 GWX458764 HGT458764 HQP458764 IAL458764 IKH458764 IUD458764 JDZ458764 JNV458764 JXR458764 KHN458764 KRJ458764 LBF458764 LLB458764 LUX458764 MET458764 MOP458764 MYL458764 NIH458764 NSD458764 OBZ458764 OLV458764 OVR458764 PFN458764 PPJ458764 PZF458764 QJB458764 QSX458764 RCT458764 RMP458764 RWL458764 SGH458764 SQD458764 SZZ458764 TJV458764 TTR458764 UDN458764 UNJ458764 UXF458764 VHB458764 VQX458764 WAT458764 WKP458764 WUL458764 E524300 HZ524300 RV524300 ABR524300 ALN524300 AVJ524300 BFF524300 BPB524300 BYX524300 CIT524300 CSP524300 DCL524300 DMH524300 DWD524300 EFZ524300 EPV524300 EZR524300 FJN524300 FTJ524300 GDF524300 GNB524300 GWX524300 HGT524300 HQP524300 IAL524300 IKH524300 IUD524300 JDZ524300 JNV524300 JXR524300 KHN524300 KRJ524300 LBF524300 LLB524300 LUX524300 MET524300 MOP524300 MYL524300 NIH524300 NSD524300 OBZ524300 OLV524300 OVR524300 PFN524300 PPJ524300 PZF524300 QJB524300 QSX524300 RCT524300 RMP524300 RWL524300 SGH524300 SQD524300 SZZ524300 TJV524300 TTR524300 UDN524300 UNJ524300 UXF524300 VHB524300 VQX524300 WAT524300 WKP524300 WUL524300 E589836 HZ589836 RV589836 ABR589836 ALN589836 AVJ589836 BFF589836 BPB589836 BYX589836 CIT589836 CSP589836 DCL589836 DMH589836 DWD589836 EFZ589836 EPV589836 EZR589836 FJN589836 FTJ589836 GDF589836 GNB589836 GWX589836 HGT589836 HQP589836 IAL589836 IKH589836 IUD589836 JDZ589836 JNV589836 JXR589836 KHN589836 KRJ589836 LBF589836 LLB589836 LUX589836 MET589836 MOP589836 MYL589836 NIH589836 NSD589836 OBZ589836 OLV589836 OVR589836 PFN589836 PPJ589836 PZF589836 QJB589836 QSX589836 RCT589836 RMP589836 RWL589836 SGH589836 SQD589836 SZZ589836 TJV589836 TTR589836 UDN589836 UNJ589836 UXF589836 VHB589836 VQX589836 WAT589836 WKP589836 WUL589836 E655372 HZ655372 RV655372 ABR655372 ALN655372 AVJ655372 BFF655372 BPB655372 BYX655372 CIT655372 CSP655372 DCL655372 DMH655372 DWD655372 EFZ655372 EPV655372 EZR655372 FJN655372 FTJ655372 GDF655372 GNB655372 GWX655372 HGT655372 HQP655372 IAL655372 IKH655372 IUD655372 JDZ655372 JNV655372 JXR655372 KHN655372 KRJ655372 LBF655372 LLB655372 LUX655372 MET655372 MOP655372 MYL655372 NIH655372 NSD655372 OBZ655372 OLV655372 OVR655372 PFN655372 PPJ655372 PZF655372 QJB655372 QSX655372 RCT655372 RMP655372 RWL655372 SGH655372 SQD655372 SZZ655372 TJV655372 TTR655372 UDN655372 UNJ655372 UXF655372 VHB655372 VQX655372 WAT655372 WKP655372 WUL655372 E720908 HZ720908 RV720908 ABR720908 ALN720908 AVJ720908 BFF720908 BPB720908 BYX720908 CIT720908 CSP720908 DCL720908 DMH720908 DWD720908 EFZ720908 EPV720908 EZR720908 FJN720908 FTJ720908 GDF720908 GNB720908 GWX720908 HGT720908 HQP720908 IAL720908 IKH720908 IUD720908 JDZ720908 JNV720908 JXR720908 KHN720908 KRJ720908 LBF720908 LLB720908 LUX720908 MET720908 MOP720908 MYL720908 NIH720908 NSD720908 OBZ720908 OLV720908 OVR720908 PFN720908 PPJ720908 PZF720908 QJB720908 QSX720908 RCT720908 RMP720908 RWL720908 SGH720908 SQD720908 SZZ720908 TJV720908 TTR720908 UDN720908 UNJ720908 UXF720908 VHB720908 VQX720908 WAT720908 WKP720908 WUL720908 E786444 HZ786444 RV786444 ABR786444 ALN786444 AVJ786444 BFF786444 BPB786444 BYX786444 CIT786444 CSP786444 DCL786444 DMH786444 DWD786444 EFZ786444 EPV786444 EZR786444 FJN786444 FTJ786444 GDF786444 GNB786444 GWX786444 HGT786444 HQP786444 IAL786444 IKH786444 IUD786444 JDZ786444 JNV786444 JXR786444 KHN786444 KRJ786444 LBF786444 LLB786444 LUX786444 MET786444 MOP786444 MYL786444 NIH786444 NSD786444 OBZ786444 OLV786444 OVR786444 PFN786444 PPJ786444 PZF786444 QJB786444 QSX786444 RCT786444 RMP786444 RWL786444 SGH786444 SQD786444 SZZ786444 TJV786444 TTR786444 UDN786444 UNJ786444 UXF786444 VHB786444 VQX786444 WAT786444 WKP786444 WUL786444 E851980 HZ851980 RV851980 ABR851980 ALN851980 AVJ851980 BFF851980 BPB851980 BYX851980 CIT851980 CSP851980 DCL851980 DMH851980 DWD851980 EFZ851980 EPV851980 EZR851980 FJN851980 FTJ851980 GDF851980 GNB851980 GWX851980 HGT851980 HQP851980 IAL851980 IKH851980 IUD851980 JDZ851980 JNV851980 JXR851980 KHN851980 KRJ851980 LBF851980 LLB851980 LUX851980 MET851980 MOP851980 MYL851980 NIH851980 NSD851980 OBZ851980 OLV851980 OVR851980 PFN851980 PPJ851980 PZF851980 QJB851980 QSX851980 RCT851980 RMP851980 RWL851980 SGH851980 SQD851980 SZZ851980 TJV851980 TTR851980 UDN851980 UNJ851980 UXF851980 VHB851980 VQX851980 WAT851980 WKP851980 WUL851980 E917516 HZ917516 RV917516 ABR917516 ALN917516 AVJ917516 BFF917516 BPB917516 BYX917516 CIT917516 CSP917516 DCL917516 DMH917516 DWD917516 EFZ917516 EPV917516 EZR917516 FJN917516 FTJ917516 GDF917516 GNB917516 GWX917516 HGT917516 HQP917516 IAL917516 IKH917516 IUD917516 JDZ917516 JNV917516 JXR917516 KHN917516 KRJ917516 LBF917516 LLB917516 LUX917516 MET917516 MOP917516 MYL917516 NIH917516 NSD917516 OBZ917516 OLV917516 OVR917516 PFN917516 PPJ917516 PZF917516 QJB917516 QSX917516 RCT917516 RMP917516 RWL917516 SGH917516 SQD917516 SZZ917516 TJV917516 TTR917516 UDN917516 UNJ917516 UXF917516 VHB917516 VQX917516 WAT917516 WKP917516 WUL917516 E983052 HZ983052 RV983052 ABR983052 ALN983052 AVJ983052 BFF983052 BPB983052 BYX983052 CIT983052 CSP983052 DCL983052 DMH983052 DWD983052 EFZ983052 EPV983052 EZR983052 FJN983052 FTJ983052 GDF983052 GNB983052 GWX983052 HGT983052 HQP983052 IAL983052 IKH983052 IUD983052 JDZ983052 JNV983052 JXR983052 KHN983052 KRJ983052 LBF983052 LLB983052 LUX983052 MET983052 MOP983052 MYL983052 NIH983052 NSD983052 OBZ983052 OLV983052 OVR983052 PFN983052 PPJ983052 PZF983052 QJB983052 QSX983052 RCT983052 RMP983052 RWL983052 SGH983052 SQD983052 SZZ983052 TJV983052 TTR983052 UDN983052 UNJ983052 UXF983052 VHB983052 VQX983052 WAT983052 WKP983052 WUL983052 J917516 IE917516 SA917516 ABW917516 ALS917516 AVO917516 BFK917516 BPG917516 BZC917516 CIY917516 CSU917516 DCQ917516 DMM917516 DWI917516 EGE917516 EQA917516 EZW917516 FJS917516 FTO917516 GDK917516 GNG917516 GXC917516 HGY917516 HQU917516 IAQ917516 IKM917516 IUI917516 JEE917516 JOA917516 JXW917516 KHS917516 KRO917516 LBK917516 LLG917516 LVC917516 MEY917516 MOU917516 MYQ917516 NIM917516 NSI917516 OCE917516 OMA917516 OVW917516 PFS917516 PPO917516 PZK917516 QJG917516 QTC917516 RCY917516 RMU917516 RWQ917516 SGM917516 SQI917516 TAE917516 TKA917516 TTW917516 UDS917516 UNO917516 UXK917516 VHG917516 VRC917516 WAY917516 WKU917516 WUQ917516 G65548 IB65548 RX65548 ABT65548 ALP65548 AVL65548 BFH65548 BPD65548 BYZ65548 CIV65548 CSR65548 DCN65548 DMJ65548 DWF65548 EGB65548 EPX65548 EZT65548 FJP65548 FTL65548 GDH65548 GND65548 GWZ65548 HGV65548 HQR65548 IAN65548 IKJ65548 IUF65548 JEB65548 JNX65548 JXT65548 KHP65548 KRL65548 LBH65548 LLD65548 LUZ65548 MEV65548 MOR65548 MYN65548 NIJ65548 NSF65548 OCB65548 OLX65548 OVT65548 PFP65548 PPL65548 PZH65548 QJD65548 QSZ65548 RCV65548 RMR65548 RWN65548 SGJ65548 SQF65548 TAB65548 TJX65548 TTT65548 UDP65548 UNL65548 UXH65548 VHD65548 VQZ65548 WAV65548 WKR65548 WUN65548 G131084 IB131084 RX131084 ABT131084 ALP131084 AVL131084 BFH131084 BPD131084 BYZ131084 CIV131084 CSR131084 DCN131084 DMJ131084 DWF131084 EGB131084 EPX131084 EZT131084 FJP131084 FTL131084 GDH131084 GND131084 GWZ131084 HGV131084 HQR131084 IAN131084 IKJ131084 IUF131084 JEB131084 JNX131084 JXT131084 KHP131084 KRL131084 LBH131084 LLD131084 LUZ131084 MEV131084 MOR131084 MYN131084 NIJ131084 NSF131084 OCB131084 OLX131084 OVT131084 PFP131084 PPL131084 PZH131084 QJD131084 QSZ131084 RCV131084 RMR131084 RWN131084 SGJ131084 SQF131084 TAB131084 TJX131084 TTT131084 UDP131084 UNL131084 UXH131084 VHD131084 VQZ131084 WAV131084 WKR131084 WUN131084 G196620 IB196620 RX196620 ABT196620 ALP196620 AVL196620 BFH196620 BPD196620 BYZ196620 CIV196620 CSR196620 DCN196620 DMJ196620 DWF196620 EGB196620 EPX196620 EZT196620 FJP196620 FTL196620 GDH196620 GND196620 GWZ196620 HGV196620 HQR196620 IAN196620 IKJ196620 IUF196620 JEB196620 JNX196620 JXT196620 KHP196620 KRL196620 LBH196620 LLD196620 LUZ196620 MEV196620 MOR196620 MYN196620 NIJ196620 NSF196620 OCB196620 OLX196620 OVT196620 PFP196620 PPL196620 PZH196620 QJD196620 QSZ196620 RCV196620 RMR196620 RWN196620 SGJ196620 SQF196620 TAB196620 TJX196620 TTT196620 UDP196620 UNL196620 UXH196620 VHD196620 VQZ196620 WAV196620 WKR196620 WUN196620 G262156 IB262156 RX262156 ABT262156 ALP262156 AVL262156 BFH262156 BPD262156 BYZ262156 CIV262156 CSR262156 DCN262156 DMJ262156 DWF262156 EGB262156 EPX262156 EZT262156 FJP262156 FTL262156 GDH262156 GND262156 GWZ262156 HGV262156 HQR262156 IAN262156 IKJ262156 IUF262156 JEB262156 JNX262156 JXT262156 KHP262156 KRL262156 LBH262156 LLD262156 LUZ262156 MEV262156 MOR262156 MYN262156 NIJ262156 NSF262156 OCB262156 OLX262156 OVT262156 PFP262156 PPL262156 PZH262156 QJD262156 QSZ262156 RCV262156 RMR262156 RWN262156 SGJ262156 SQF262156 TAB262156 TJX262156 TTT262156 UDP262156 UNL262156 UXH262156 VHD262156 VQZ262156 WAV262156 WKR262156 WUN262156 G327692 IB327692 RX327692 ABT327692 ALP327692 AVL327692 BFH327692 BPD327692 BYZ327692 CIV327692 CSR327692 DCN327692 DMJ327692 DWF327692 EGB327692 EPX327692 EZT327692 FJP327692 FTL327692 GDH327692 GND327692 GWZ327692 HGV327692 HQR327692 IAN327692 IKJ327692 IUF327692 JEB327692 JNX327692 JXT327692 KHP327692 KRL327692 LBH327692 LLD327692 LUZ327692 MEV327692 MOR327692 MYN327692 NIJ327692 NSF327692 OCB327692 OLX327692 OVT327692 PFP327692 PPL327692 PZH327692 QJD327692 QSZ327692 RCV327692 RMR327692 RWN327692 SGJ327692 SQF327692 TAB327692 TJX327692 TTT327692 UDP327692 UNL327692 UXH327692 VHD327692 VQZ327692 WAV327692 WKR327692 WUN327692 G393228 IB393228 RX393228 ABT393228 ALP393228 AVL393228 BFH393228 BPD393228 BYZ393228 CIV393228 CSR393228 DCN393228 DMJ393228 DWF393228 EGB393228 EPX393228 EZT393228 FJP393228 FTL393228 GDH393228 GND393228 GWZ393228 HGV393228 HQR393228 IAN393228 IKJ393228 IUF393228 JEB393228 JNX393228 JXT393228 KHP393228 KRL393228 LBH393228 LLD393228 LUZ393228 MEV393228 MOR393228 MYN393228 NIJ393228 NSF393228 OCB393228 OLX393228 OVT393228 PFP393228 PPL393228 PZH393228 QJD393228 QSZ393228 RCV393228 RMR393228 RWN393228 SGJ393228 SQF393228 TAB393228 TJX393228 TTT393228 UDP393228 UNL393228 UXH393228 VHD393228 VQZ393228 WAV393228 WKR393228 WUN393228 G458764 IB458764 RX458764 ABT458764 ALP458764 AVL458764 BFH458764 BPD458764 BYZ458764 CIV458764 CSR458764 DCN458764 DMJ458764 DWF458764 EGB458764 EPX458764 EZT458764 FJP458764 FTL458764 GDH458764 GND458764 GWZ458764 HGV458764 HQR458764 IAN458764 IKJ458764 IUF458764 JEB458764 JNX458764 JXT458764 KHP458764 KRL458764 LBH458764 LLD458764 LUZ458764 MEV458764 MOR458764 MYN458764 NIJ458764 NSF458764 OCB458764 OLX458764 OVT458764 PFP458764 PPL458764 PZH458764 QJD458764 QSZ458764 RCV458764 RMR458764 RWN458764 SGJ458764 SQF458764 TAB458764 TJX458764 TTT458764 UDP458764 UNL458764 UXH458764 VHD458764 VQZ458764 WAV458764 WKR458764 WUN458764 G524300 IB524300 RX524300 ABT524300 ALP524300 AVL524300 BFH524300 BPD524300 BYZ524300 CIV524300 CSR524300 DCN524300 DMJ524300 DWF524300 EGB524300 EPX524300 EZT524300 FJP524300 FTL524300 GDH524300 GND524300 GWZ524300 HGV524300 HQR524300 IAN524300 IKJ524300 IUF524300 JEB524300 JNX524300 JXT524300 KHP524300 KRL524300 LBH524300 LLD524300 LUZ524300 MEV524300 MOR524300 MYN524300 NIJ524300 NSF524300 OCB524300 OLX524300 OVT524300 PFP524300 PPL524300 PZH524300 QJD524300 QSZ524300 RCV524300 RMR524300 RWN524300 SGJ524300 SQF524300 TAB524300 TJX524300 TTT524300 UDP524300 UNL524300 UXH524300 VHD524300 VQZ524300 WAV524300 WKR524300 WUN524300 G589836 IB589836 RX589836 ABT589836 ALP589836 AVL589836 BFH589836 BPD589836 BYZ589836 CIV589836 CSR589836 DCN589836 DMJ589836 DWF589836 EGB589836 EPX589836 EZT589836 FJP589836 FTL589836 GDH589836 GND589836 GWZ589836 HGV589836 HQR589836 IAN589836 IKJ589836 IUF589836 JEB589836 JNX589836 JXT589836 KHP589836 KRL589836 LBH589836 LLD589836 LUZ589836 MEV589836 MOR589836 MYN589836 NIJ589836 NSF589836 OCB589836 OLX589836 OVT589836 PFP589836 PPL589836 PZH589836 QJD589836 QSZ589836 RCV589836 RMR589836 RWN589836 SGJ589836 SQF589836 TAB589836 TJX589836 TTT589836 UDP589836 UNL589836 UXH589836 VHD589836 VQZ589836 WAV589836 WKR589836 WUN589836 G655372 IB655372 RX655372 ABT655372 ALP655372 AVL655372 BFH655372 BPD655372 BYZ655372 CIV655372 CSR655372 DCN655372 DMJ655372 DWF655372 EGB655372 EPX655372 EZT655372 FJP655372 FTL655372 GDH655372 GND655372 GWZ655372 HGV655372 HQR655372 IAN655372 IKJ655372 IUF655372 JEB655372 JNX655372 JXT655372 KHP655372 KRL655372 LBH655372 LLD655372 LUZ655372 MEV655372 MOR655372 MYN655372 NIJ655372 NSF655372 OCB655372 OLX655372 OVT655372 PFP655372 PPL655372 PZH655372 QJD655372 QSZ655372 RCV655372 RMR655372 RWN655372 SGJ655372 SQF655372 TAB655372 TJX655372 TTT655372 UDP655372 UNL655372 UXH655372 VHD655372 VQZ655372 WAV655372 WKR655372 WUN655372 G720908 IB720908 RX720908 ABT720908 ALP720908 AVL720908 BFH720908 BPD720908 BYZ720908 CIV720908 CSR720908 DCN720908 DMJ720908 DWF720908 EGB720908 EPX720908 EZT720908 FJP720908 FTL720908 GDH720908 GND720908 GWZ720908 HGV720908 HQR720908 IAN720908 IKJ720908 IUF720908 JEB720908 JNX720908 JXT720908 KHP720908 KRL720908 LBH720908 LLD720908 LUZ720908 MEV720908 MOR720908 MYN720908 NIJ720908 NSF720908 OCB720908 OLX720908 OVT720908 PFP720908 PPL720908 PZH720908 QJD720908 QSZ720908 RCV720908 RMR720908 RWN720908 SGJ720908 SQF720908 TAB720908 TJX720908 TTT720908 UDP720908 UNL720908 UXH720908 VHD720908 VQZ720908 WAV720908 WKR720908 WUN720908 G786444 IB786444 RX786444 ABT786444 ALP786444 AVL786444 BFH786444 BPD786444 BYZ786444 CIV786444 CSR786444 DCN786444 DMJ786444 DWF786444 EGB786444 EPX786444 EZT786444 FJP786444 FTL786444 GDH786444 GND786444 GWZ786444 HGV786444 HQR786444 IAN786444 IKJ786444 IUF786444 JEB786444 JNX786444 JXT786444 KHP786444 KRL786444 LBH786444 LLD786444 LUZ786444 MEV786444 MOR786444 MYN786444 NIJ786444 NSF786444 OCB786444 OLX786444 OVT786444 PFP786444 PPL786444 PZH786444 QJD786444 QSZ786444 RCV786444 RMR786444 RWN786444 SGJ786444 SQF786444 TAB786444 TJX786444 TTT786444 UDP786444 UNL786444 UXH786444 VHD786444 VQZ786444 WAV786444 WKR786444 WUN786444 G851980 IB851980 RX851980 ABT851980 ALP851980 AVL851980 BFH851980 BPD851980 BYZ851980 CIV851980 CSR851980 DCN851980 DMJ851980 DWF851980 EGB851980 EPX851980 EZT851980 FJP851980 FTL851980 GDH851980 GND851980 GWZ851980 HGV851980 HQR851980 IAN851980 IKJ851980 IUF851980 JEB851980 JNX851980 JXT851980 KHP851980 KRL851980 LBH851980 LLD851980 LUZ851980 MEV851980 MOR851980 MYN851980 NIJ851980 NSF851980 OCB851980 OLX851980 OVT851980 PFP851980 PPL851980 PZH851980 QJD851980 QSZ851980 RCV851980 RMR851980 RWN851980 SGJ851980 SQF851980 TAB851980 TJX851980 TTT851980 UDP851980 UNL851980 UXH851980 VHD851980 VQZ851980 WAV851980 WKR851980 WUN851980 G917516 IB917516 RX917516 ABT917516 ALP917516 AVL917516 BFH917516 BPD917516 BYZ917516 CIV917516 CSR917516 DCN917516 DMJ917516 DWF917516 EGB917516 EPX917516 EZT917516 FJP917516 FTL917516 GDH917516 GND917516 GWZ917516 HGV917516 HQR917516 IAN917516 IKJ917516 IUF917516 JEB917516 JNX917516 JXT917516 KHP917516 KRL917516 LBH917516 LLD917516 LUZ917516 MEV917516 MOR917516 MYN917516 NIJ917516 NSF917516 OCB917516 OLX917516 OVT917516 PFP917516 PPL917516 PZH917516 QJD917516 QSZ917516 RCV917516 RMR917516 RWN917516 SGJ917516 SQF917516 TAB917516 TJX917516 TTT917516 UDP917516 UNL917516 UXH917516 VHD917516 VQZ917516 WAV917516 WKR917516 WUN917516 G983052 IB983052 RX983052 ABT983052 ALP983052 AVL983052 BFH983052 BPD983052 BYZ983052 CIV983052 CSR983052 DCN983052 DMJ983052 DWF983052 EGB983052 EPX983052 EZT983052 FJP983052 FTL983052 GDH983052 GND983052 GWZ983052 HGV983052 HQR983052 IAN983052 IKJ983052 IUF983052 JEB983052 JNX983052 JXT983052 KHP983052 KRL983052 LBH983052 LLD983052 LUZ983052 MEV983052 MOR983052 MYN983052 NIJ983052 NSF983052 OCB983052 OLX983052 OVT983052 PFP983052 PPL983052 PZH983052 QJD983052 QSZ983052 RCV983052 RMR983052 RWN983052 SGJ983052 SQF983052 TAB983052 TJX983052 TTT983052 UDP983052 UNL983052 UXH983052 VHD983052 VQZ983052 WAV983052 WKR983052 WUN983052 J983052 IE983052 SA983052 ABW983052 ALS983052 AVO983052 BFK983052 BPG983052 BZC983052 CIY983052 CSU983052 DCQ983052 DMM983052 DWI983052 EGE983052 EQA983052 EZW983052 FJS983052 FTO983052 GDK983052 GNG983052 GXC983052 HGY983052 HQU983052 IAQ983052 IKM983052 IUI983052 JEE983052 JOA983052 JXW983052 KHS983052 KRO983052 LBK983052 LLG983052 LVC983052 MEY983052 MOU983052 MYQ983052 NIM983052 NSI983052 OCE983052 OMA983052 OVW983052 PFS983052 PPO983052 PZK983052 QJG983052 QTC983052 RCY983052 RMU983052 RWQ983052 SGM983052 SQI983052 TAE983052 TKA983052 TTW983052 UDS983052 UNO983052 UXK983052 VHG983052 VRC983052 WAY983052 WKU983052 WUQ983052 J65548 IE65548 SA65548 ABW65548 ALS65548 AVO65548 BFK65548 BPG65548 BZC65548 CIY65548 CSU65548 DCQ65548 DMM65548 DWI65548 EGE65548 EQA65548 EZW65548 FJS65548 FTO65548 GDK65548 GNG65548 GXC65548 HGY65548 HQU65548 IAQ65548 IKM65548 IUI65548 JEE65548 JOA65548 JXW65548 KHS65548 KRO65548 LBK65548 LLG65548 LVC65548 MEY65548 MOU65548 MYQ65548 NIM65548 NSI65548 OCE65548 OMA65548 OVW65548 PFS65548 PPO65548 PZK65548 QJG65548 QTC65548 RCY65548 RMU65548 RWQ65548 SGM65548 SQI65548 TAE65548 TKA65548 TTW65548 UDS65548 UNO65548 UXK65548 VHG65548 VRC65548 WAY65548 WKU65548 WUQ65548 J131084 IE131084 SA131084 ABW131084 ALS131084 AVO131084 BFK131084 BPG131084 BZC131084 CIY131084 CSU131084 DCQ131084 DMM131084 DWI131084 EGE131084 EQA131084 EZW131084 FJS131084 FTO131084 GDK131084 GNG131084 GXC131084 HGY131084 HQU131084 IAQ131084 IKM131084 IUI131084 JEE131084 JOA131084 JXW131084 KHS131084 KRO131084 LBK131084 LLG131084 LVC131084 MEY131084 MOU131084 MYQ131084 NIM131084 NSI131084 OCE131084 OMA131084 OVW131084 PFS131084 PPO131084 PZK131084 QJG131084 QTC131084 RCY131084 RMU131084 RWQ131084 SGM131084 SQI131084 TAE131084 TKA131084 TTW131084 UDS131084 UNO131084 UXK131084 VHG131084 VRC131084 WAY131084 WKU131084 WUQ131084 J196620 IE196620 SA196620 ABW196620 ALS196620 AVO196620 BFK196620 BPG196620 BZC196620 CIY196620 CSU196620 DCQ196620 DMM196620 DWI196620 EGE196620 EQA196620 EZW196620 FJS196620 FTO196620 GDK196620 GNG196620 GXC196620 HGY196620 HQU196620 IAQ196620 IKM196620 IUI196620 JEE196620 JOA196620 JXW196620 KHS196620 KRO196620 LBK196620 LLG196620 LVC196620 MEY196620 MOU196620 MYQ196620 NIM196620 NSI196620 OCE196620 OMA196620 OVW196620 PFS196620 PPO196620 PZK196620 QJG196620 QTC196620 RCY196620 RMU196620 RWQ196620 SGM196620 SQI196620 TAE196620 TKA196620 TTW196620 UDS196620 UNO196620 UXK196620 VHG196620 VRC196620 WAY196620 WKU196620 WUQ196620 J262156 IE262156 SA262156 ABW262156 ALS262156 AVO262156 BFK262156 BPG262156 BZC262156 CIY262156 CSU262156 DCQ262156 DMM262156 DWI262156 EGE262156 EQA262156 EZW262156 FJS262156 FTO262156 GDK262156 GNG262156 GXC262156 HGY262156 HQU262156 IAQ262156 IKM262156 IUI262156 JEE262156 JOA262156 JXW262156 KHS262156 KRO262156 LBK262156 LLG262156 LVC262156 MEY262156 MOU262156 MYQ262156 NIM262156 NSI262156 OCE262156 OMA262156 OVW262156 PFS262156 PPO262156 PZK262156 QJG262156 QTC262156 RCY262156 RMU262156 RWQ262156 SGM262156 SQI262156 TAE262156 TKA262156 TTW262156 UDS262156 UNO262156 UXK262156 VHG262156 VRC262156 WAY262156 WKU262156 WUQ262156 J327692 IE327692 SA327692 ABW327692 ALS327692 AVO327692 BFK327692 BPG327692 BZC327692 CIY327692 CSU327692 DCQ327692 DMM327692 DWI327692 EGE327692 EQA327692 EZW327692 FJS327692 FTO327692 GDK327692 GNG327692 GXC327692 HGY327692 HQU327692 IAQ327692 IKM327692 IUI327692 JEE327692 JOA327692 JXW327692 KHS327692 KRO327692 LBK327692 LLG327692 LVC327692 MEY327692 MOU327692 MYQ327692 NIM327692 NSI327692 OCE327692 OMA327692 OVW327692 PFS327692 PPO327692 PZK327692 QJG327692 QTC327692 RCY327692 RMU327692 RWQ327692 SGM327692 SQI327692 TAE327692 TKA327692 TTW327692 UDS327692 UNO327692 UXK327692 VHG327692 VRC327692 WAY327692 WKU327692 WUQ327692 J393228 IE393228 SA393228 ABW393228 ALS393228 AVO393228 BFK393228 BPG393228 BZC393228 CIY393228 CSU393228 DCQ393228 DMM393228 DWI393228 EGE393228 EQA393228 EZW393228 FJS393228 FTO393228 GDK393228 GNG393228 GXC393228 HGY393228 HQU393228 IAQ393228 IKM393228 IUI393228 JEE393228 JOA393228 JXW393228 KHS393228 KRO393228 LBK393228 LLG393228 LVC393228 MEY393228 MOU393228 MYQ393228 NIM393228 NSI393228 OCE393228 OMA393228 OVW393228 PFS393228 PPO393228 PZK393228 QJG393228 QTC393228 RCY393228 RMU393228 RWQ393228 SGM393228 SQI393228 TAE393228 TKA393228 TTW393228 UDS393228 UNO393228 UXK393228 VHG393228 VRC393228 WAY393228 WKU393228 WUQ393228 J458764 IE458764 SA458764 ABW458764 ALS458764 AVO458764 BFK458764 BPG458764 BZC458764 CIY458764 CSU458764 DCQ458764 DMM458764 DWI458764 EGE458764 EQA458764 EZW458764 FJS458764 FTO458764 GDK458764 GNG458764 GXC458764 HGY458764 HQU458764 IAQ458764 IKM458764 IUI458764 JEE458764 JOA458764 JXW458764 KHS458764 KRO458764 LBK458764 LLG458764 LVC458764 MEY458764 MOU458764 MYQ458764 NIM458764 NSI458764 OCE458764 OMA458764 OVW458764 PFS458764 PPO458764 PZK458764 QJG458764 QTC458764 RCY458764 RMU458764 RWQ458764 SGM458764 SQI458764 TAE458764 TKA458764 TTW458764 UDS458764 UNO458764 UXK458764 VHG458764 VRC458764 WAY458764 WKU458764 WUQ458764 J524300 IE524300 SA524300 ABW524300 ALS524300 AVO524300 BFK524300 BPG524300 BZC524300 CIY524300 CSU524300 DCQ524300 DMM524300 DWI524300 EGE524300 EQA524300 EZW524300 FJS524300 FTO524300 GDK524300 GNG524300 GXC524300 HGY524300 HQU524300 IAQ524300 IKM524300 IUI524300 JEE524300 JOA524300 JXW524300 KHS524300 KRO524300 LBK524300 LLG524300 LVC524300 MEY524300 MOU524300 MYQ524300 NIM524300 NSI524300 OCE524300 OMA524300 OVW524300 PFS524300 PPO524300 PZK524300 QJG524300 QTC524300 RCY524300 RMU524300 RWQ524300 SGM524300 SQI524300 TAE524300 TKA524300 TTW524300 UDS524300 UNO524300 UXK524300 VHG524300 VRC524300 WAY524300 WKU524300 WUQ524300 ID2 RZ2 ABV2 ALR2 AVN2 BFJ2 BPF2 BZB2 CIX2 CST2 DCP2 DML2 DWH2 EGD2 EPZ2 EZV2 FJR2 FTN2 GDJ2 GNF2 GXB2 HGX2 HQT2 IAP2 IKL2 IUH2 JED2 JNZ2 JXV2 KHR2 KRN2 LBJ2 LLF2 LVB2 MEX2 MOT2 MYP2 NIL2 NSH2 OCD2 OLZ2 OVV2 PFR2 PPN2 PZJ2 QJF2 QTB2 RCX2 RMT2 RWP2 SGL2 SQH2 TAD2 TJZ2 TTV2 UDR2 UNN2 UXJ2 VHF2 VRB2 WAX2 WKT2 WUP2 II3 SE3 ACA3 ALW3 AVS3 BFO3 BPK3 BZG3 CJC3 CSY3 DCU3 DMQ3 DWM3 EGI3 EQE3 FAA3 FJW3 FTS3 GDO3 GNK3 GXG3 HHC3 HQY3 IAU3 IKQ3 IUM3 JEI3 JOE3 JYA3 KHW3 KRS3 LBO3 LLK3 LVG3 MFC3 MOY3 MYU3 NIQ3 NSM3 OCI3 OME3 OWA3 PFW3 PPS3 PZO3 QJK3 QTG3 RDC3 RMY3 RWU3 SGQ3 SQM3 TAI3 TKE3 TUA3 UDW3 UNS3 UXO3 VHK3 VRG3 WBC3 WKY3 WUU3 IC3 RY3 ABU3 ALQ3 AVM3 BFI3 BPE3 BZA3 CIW3 CSS3 DCO3 DMK3 DWG3 EGC3 EPY3 EZU3 FJQ3 FTM3 GDI3 GNE3 GXA3 HGW3 HQS3 IAO3 IKK3 IUG3 JEC3 JNY3 JXU3 KHQ3 KRM3 LBI3 LLE3 LVA3 MEW3 MOS3 MYO3 NIK3 NSG3 OCC3 OLY3 OVU3 PFQ3 PPM3 PZI3 QJE3 QTA3 RCW3 RMS3 RWO3 SGK3 SQG3 TAC3 TJY3 TTU3 UDQ3 UNM3 UXI3 VHE3 VRA3 WAW3 WKS3 WUO3 IF3 SB3 ABX3 ALT3 AVP3 BFL3 BPH3 BZD3 CIZ3 CSV3 DCR3 DMN3 DWJ3 EGF3 EQB3 EZX3 FJT3 FTP3 GDL3 GNH3 GXD3 HGZ3 HQV3 IAR3 IKN3 IUJ3 JEF3 JOB3 JXX3 KHT3 KRP3 LBL3 LLH3 LVD3 MEZ3 MOV3 MYR3 NIN3 NSJ3 OCF3 OMB3 OVX3 PFT3 PPP3 PZL3 QJH3 QTD3 RCZ3 RMV3 RWR3 SGN3 SQJ3 TAF3 TKB3 TTX3 UDT3 UNP3 UXL3 VHH3 VRD3 WAZ3 WKV3 WUR3 IA2 RW2 ABS2 ALO2 AVK2 BFG2 BPC2 BYY2 CIU2 CSQ2 DCM2 DMI2 DWE2 EGA2 EPW2 EZS2 FJO2 FTK2 GDG2 GNC2 GWY2 HGU2 HQQ2 IAM2 IKI2 IUE2 JEA2 JNW2 JXS2 KHO2 KRK2 LBG2 LLC2 LUY2 MEU2 MOQ2 MYM2 NII2 NSE2 OCA2 OLW2 OVS2 PFO2 PPK2 PZG2 QJC2 QSY2 RCU2 RMQ2 RWM2 SGI2 SQE2 TAA2 TJW2 TTS2 UDO2 UNK2 UXG2 VHC2 VQY2 WAU2 WKQ2 WUM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IJ2 SF2 ACB2 ALX2 AVT2 BFP2 BPL2 BZH2 CJD2 CSZ2 DCV2 DMR2 DWN2 EGJ2 EQF2 FAB2 FJX2 FTT2 GDP2 GNL2 GXH2 HHD2 HQZ2 IAV2 IKR2 IUN2 JEJ2 JOF2 JYB2 KHX2 KRT2 LBP2 LLL2 LVH2 MFD2 MOZ2 MYV2 NIR2 NSN2 OCJ2 OMF2 OWB2 PFX2 PPT2 PZP2 QJL2 QTH2 RDD2 RMZ2 RWV2 SGR2 SQN2 TAJ2 TKF2 TUB2 UDX2 UNT2 UXP2 VHL2 VRH2 WBD2 WKZ2 WUV2 HZ3 RV3 ABR3 ALN3 AVJ3 BFF3 BPB3 BYX3 CIT3 CSP3 DCL3 DMH3 DWD3 EFZ3 EPV3 EZR3 FJN3 FTJ3 GDF3 GNB3 GWX3 HGT3 HQP3 IAL3 IKH3 IUD3 JDZ3 JNV3 JXR3 KHN3 KRJ3 LBF3 LLB3 LUX3 MET3 MOP3 MYL3 NIH3 NSD3 OBZ3 OLV3 OVR3 PFN3 PPJ3 PZF3 QJB3 QSX3 RCT3 RMP3 RWL3 SGH3 SQD3 SZZ3 TJV3 TTR3 UDN3 UNJ3 UXF3 VHB3 VQX3 WAT3 WKP3 WUL3 D6 H6 L6">
      <formula1>"□,■"</formula1>
    </dataValidation>
  </dataValidations>
  <printOptions horizontalCentered="1"/>
  <pageMargins left="0.59055118110236227" right="0.39370078740157483" top="0.39370078740157483" bottom="0.39370078740157483" header="0.31496062992125984" footer="0.31496062992125984"/>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（別紙3-3-1） 特定事業所加算【同行】</vt:lpstr>
      <vt:lpstr>（別紙3-3-2）人材要件チェックシート【同行】</vt:lpstr>
      <vt:lpstr>（別紙3-3-3）重度障害者対応要件チェックシート【同行】</vt:lpstr>
      <vt:lpstr>'（別紙3-3-1） 特定事業所加算【同行】'!Print_Area</vt:lpstr>
      <vt:lpstr>'（別紙3-3-2）人材要件チェックシート【同行】'!Print_Area</vt:lpstr>
      <vt:lpstr>'（別紙3-3-3）重度障害者対応要件チェックシート【同行】'!Print_Area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2023-01-06T01:22:10Z</cp:lastPrinted>
  <dcterms:created xsi:type="dcterms:W3CDTF">2022-03-30T04:17:03Z</dcterms:created>
  <dcterms:modified xsi:type="dcterms:W3CDTF">2023-03-09T02:46:22Z</dcterms:modified>
</cp:coreProperties>
</file>