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60" yWindow="45" windowWidth="20040" windowHeight="8160"/>
  </bookViews>
  <sheets>
    <sheet name="（別紙3-2-1） 特定事業所加算【重訪】" sheetId="9" r:id="rId1"/>
    <sheet name="（別紙3-2-2）人材要件チェックシート【重訪】" sheetId="5" r:id="rId2"/>
    <sheet name="（別紙3-2-3）重度障害者対応要件チェックシート【重訪】" sheetId="7" r:id="rId3"/>
  </sheets>
  <definedNames>
    <definedName name="_xlnm.Print_Area" localSheetId="0">'（別紙3-2-1） 特定事業所加算【重訪】'!$A$1:$AM$48</definedName>
    <definedName name="_xlnm.Print_Area" localSheetId="1">'（別紙3-2-2）人材要件チェックシート【重訪】'!$A$1:$S$38</definedName>
    <definedName name="_xlnm.Print_Area" localSheetId="2">'（別紙3-2-3）重度障害者対応要件チェックシート【重訪】'!$A$1:$R$32</definedName>
  </definedNames>
  <calcPr calcId="145621"/>
</workbook>
</file>

<file path=xl/calcChain.xml><?xml version="1.0" encoding="utf-8"?>
<calcChain xmlns="http://schemas.openxmlformats.org/spreadsheetml/2006/main">
  <c r="AH45" i="9" l="1"/>
  <c r="G30" i="7"/>
  <c r="Q33" i="5" l="1"/>
  <c r="P33" i="5"/>
  <c r="U33" i="5"/>
  <c r="AP5" i="9" l="1"/>
  <c r="Z8" i="9" s="1"/>
  <c r="L8" i="9" l="1"/>
  <c r="S8" i="9"/>
  <c r="AK23" i="9" l="1"/>
  <c r="T8" i="7" l="1"/>
  <c r="N4" i="7" s="1"/>
  <c r="U4" i="5"/>
  <c r="D3" i="5"/>
  <c r="D4" i="7"/>
  <c r="AK45" i="9"/>
  <c r="I27" i="7"/>
  <c r="H27" i="7"/>
  <c r="G27" i="7"/>
  <c r="Q26" i="7"/>
  <c r="Q25" i="7"/>
  <c r="P26" i="7"/>
  <c r="P25" i="7"/>
  <c r="O26" i="7"/>
  <c r="O25" i="7"/>
  <c r="N26" i="7"/>
  <c r="N25" i="7"/>
  <c r="M26" i="7"/>
  <c r="M25" i="7"/>
  <c r="L26" i="7"/>
  <c r="L25" i="7"/>
  <c r="K26" i="7"/>
  <c r="K25" i="7"/>
  <c r="J26" i="7"/>
  <c r="J25" i="7"/>
  <c r="I26" i="7"/>
  <c r="I25" i="7"/>
  <c r="H26" i="7"/>
  <c r="H25" i="7"/>
  <c r="G26" i="7"/>
  <c r="G25" i="7"/>
  <c r="U16" i="5"/>
  <c r="U35" i="5"/>
  <c r="U34" i="5"/>
  <c r="U14" i="5"/>
  <c r="U13" i="5"/>
  <c r="U12" i="5"/>
  <c r="P14" i="5"/>
  <c r="P12" i="5"/>
  <c r="AF33" i="9"/>
  <c r="AH33" i="9" s="1"/>
  <c r="Q11" i="5"/>
  <c r="P11" i="5"/>
  <c r="V4" i="5"/>
  <c r="AP32" i="9"/>
  <c r="AP38" i="9"/>
  <c r="AP34" i="9"/>
  <c r="U3" i="5" l="1"/>
  <c r="G28" i="7"/>
  <c r="U8" i="7"/>
  <c r="I10" i="7" s="1"/>
  <c r="H10" i="7" s="1"/>
  <c r="G10" i="7" s="1"/>
  <c r="G11" i="5"/>
  <c r="N10" i="7"/>
  <c r="M10" i="7"/>
  <c r="L10" i="7"/>
  <c r="K10" i="7"/>
  <c r="J10" i="7"/>
  <c r="O10" i="7"/>
  <c r="P10" i="7"/>
  <c r="Q10" i="7"/>
  <c r="O11" i="5"/>
  <c r="O33" i="5" l="1"/>
  <c r="N33" i="5"/>
  <c r="M33" i="5"/>
  <c r="L33" i="5"/>
  <c r="K33" i="5"/>
  <c r="J33" i="5"/>
  <c r="I33" i="5"/>
  <c r="H33" i="5"/>
  <c r="H11" i="5"/>
  <c r="I11" i="5"/>
  <c r="J11" i="5"/>
  <c r="K11" i="5"/>
  <c r="L11" i="5"/>
  <c r="M11" i="5"/>
  <c r="N11" i="5"/>
  <c r="P35" i="5" l="1"/>
  <c r="Q35" i="5" s="1"/>
  <c r="P34" i="5"/>
  <c r="Q34" i="5" s="1"/>
  <c r="H15" i="5"/>
  <c r="P16" i="5"/>
  <c r="Q16" i="5" s="1"/>
  <c r="Q14" i="5"/>
  <c r="P13" i="5"/>
  <c r="Q13" i="5" s="1"/>
  <c r="H37" i="5" l="1"/>
  <c r="P15" i="5"/>
  <c r="Q15" i="5" s="1"/>
  <c r="H20" i="5" s="1"/>
  <c r="Q12" i="5"/>
  <c r="H22" i="5" s="1"/>
  <c r="H27" i="5" l="1"/>
  <c r="H24" i="5"/>
  <c r="H29" i="5" s="1"/>
  <c r="F11" i="5"/>
  <c r="E11" i="5" s="1"/>
  <c r="G33" i="5"/>
  <c r="F33" i="5" s="1"/>
  <c r="E33" i="5" s="1"/>
  <c r="N27" i="7"/>
  <c r="Q28" i="7" l="1"/>
  <c r="P28" i="7"/>
  <c r="O28" i="7"/>
  <c r="N28" i="7"/>
  <c r="M28" i="7"/>
  <c r="L28" i="7"/>
  <c r="K28" i="7"/>
  <c r="J28" i="7"/>
  <c r="I28" i="7"/>
  <c r="H28" i="7"/>
  <c r="Q27" i="7"/>
  <c r="P27" i="7"/>
  <c r="O27" i="7"/>
  <c r="M27" i="7"/>
  <c r="L27" i="7"/>
  <c r="K27" i="7"/>
  <c r="J27" i="7"/>
  <c r="J30" i="7" l="1"/>
  <c r="G31" i="7"/>
  <c r="J31" i="7" s="1"/>
  <c r="H19" i="5"/>
  <c r="F15" i="5"/>
  <c r="G15" i="5"/>
  <c r="I15" i="5"/>
  <c r="J15" i="5"/>
  <c r="K15" i="5"/>
  <c r="L15" i="5"/>
  <c r="M15" i="5"/>
  <c r="N15" i="5"/>
  <c r="O15" i="5"/>
  <c r="E15" i="5"/>
  <c r="AF35" i="9"/>
  <c r="AF34" i="9"/>
  <c r="AK47" i="9"/>
  <c r="AK39" i="9"/>
  <c r="AK41" i="9"/>
  <c r="AK38" i="9"/>
  <c r="C39" i="9" l="1"/>
  <c r="AK36" i="9"/>
  <c r="AK11" i="9"/>
  <c r="AK21" i="9"/>
  <c r="AK19" i="9"/>
  <c r="AK17" i="9"/>
  <c r="AK15" i="9"/>
  <c r="AK13" i="9"/>
  <c r="C47" i="9" l="1"/>
  <c r="AP45" i="9"/>
  <c r="AJ8" i="9" s="1"/>
  <c r="AK33" i="9"/>
  <c r="D39" i="9"/>
  <c r="D47" i="9" l="1"/>
  <c r="AH34" i="9"/>
  <c r="AP33" i="9" s="1"/>
  <c r="AP31" i="9" s="1"/>
  <c r="AP30" i="9" s="1"/>
  <c r="AH35" i="9"/>
  <c r="AK35" i="9" s="1"/>
  <c r="AK34" i="9" l="1"/>
  <c r="D36" i="9" s="1"/>
  <c r="C36" i="9" l="1"/>
  <c r="K27" i="5" l="1"/>
  <c r="Q27" i="5" s="1"/>
  <c r="N3" i="5" s="1"/>
  <c r="K29" i="5"/>
  <c r="Q29" i="5" s="1"/>
  <c r="K37" i="5" l="1"/>
  <c r="Q37" i="5" s="1"/>
</calcChain>
</file>

<file path=xl/sharedStrings.xml><?xml version="1.0" encoding="utf-8"?>
<sst xmlns="http://schemas.openxmlformats.org/spreadsheetml/2006/main" count="253" uniqueCount="149">
  <si>
    <t>事 業 所 名</t>
    <rPh sb="0" eb="1">
      <t>コト</t>
    </rPh>
    <rPh sb="2" eb="3">
      <t>ギョウ</t>
    </rPh>
    <rPh sb="4" eb="5">
      <t>ショ</t>
    </rPh>
    <rPh sb="6" eb="7">
      <t>メイ</t>
    </rPh>
    <phoneticPr fontId="5"/>
  </si>
  <si>
    <t>異動区分</t>
    <phoneticPr fontId="5"/>
  </si>
  <si>
    <t>□</t>
  </si>
  <si>
    <t>届 出 項 目</t>
    <phoneticPr fontId="5"/>
  </si>
  <si>
    <t>□</t>
    <phoneticPr fontId="5"/>
  </si>
  <si>
    <t>有</t>
    <rPh sb="0" eb="1">
      <t>アリ</t>
    </rPh>
    <phoneticPr fontId="5"/>
  </si>
  <si>
    <t>／</t>
    <phoneticPr fontId="5"/>
  </si>
  <si>
    <t>無</t>
    <rPh sb="0" eb="1">
      <t>ナ</t>
    </rPh>
    <phoneticPr fontId="5"/>
  </si>
  <si>
    <t>□</t>
    <phoneticPr fontId="5"/>
  </si>
  <si>
    <t>常勤換算
職員数</t>
    <rPh sb="0" eb="2">
      <t>ジョウキン</t>
    </rPh>
    <rPh sb="2" eb="4">
      <t>カンサン</t>
    </rPh>
    <rPh sb="5" eb="7">
      <t>ショクイン</t>
    </rPh>
    <rPh sb="7" eb="8">
      <t>スウ</t>
    </rPh>
    <phoneticPr fontId="5"/>
  </si>
  <si>
    <t>サービス
提供時間</t>
    <rPh sb="5" eb="7">
      <t>テイキョウ</t>
    </rPh>
    <rPh sb="7" eb="9">
      <t>ジカン</t>
    </rPh>
    <phoneticPr fontId="5"/>
  </si>
  <si>
    <t>前年度</t>
    <rPh sb="0" eb="3">
      <t>ゼンネンド</t>
    </rPh>
    <phoneticPr fontId="5"/>
  </si>
  <si>
    <t>前３月</t>
    <rPh sb="0" eb="1">
      <t>マエ</t>
    </rPh>
    <rPh sb="2" eb="3">
      <t>ツキ</t>
    </rPh>
    <phoneticPr fontId="5"/>
  </si>
  <si>
    <t>①のうち介護福祉士の総数</t>
    <rPh sb="4" eb="6">
      <t>カイゴ</t>
    </rPh>
    <rPh sb="6" eb="9">
      <t>フクシシ</t>
    </rPh>
    <rPh sb="10" eb="12">
      <t>ソウスウ</t>
    </rPh>
    <phoneticPr fontId="5"/>
  </si>
  <si>
    <t>％</t>
    <phoneticPr fontId="5"/>
  </si>
  <si>
    <t>合計</t>
    <rPh sb="0" eb="2">
      <t>ゴウケイ</t>
    </rPh>
    <phoneticPr fontId="5"/>
  </si>
  <si>
    <t>％</t>
    <phoneticPr fontId="5"/>
  </si>
  <si>
    <t>令和　　年　　月　　日提出</t>
    <rPh sb="0" eb="2">
      <t>レイワ</t>
    </rPh>
    <rPh sb="4" eb="5">
      <t>ネン</t>
    </rPh>
    <rPh sb="7" eb="8">
      <t>ツキ</t>
    </rPh>
    <rPh sb="10" eb="11">
      <t>ニチ</t>
    </rPh>
    <rPh sb="11" eb="13">
      <t>テイシュツ</t>
    </rPh>
    <phoneticPr fontId="5"/>
  </si>
  <si>
    <t>〔 体 制 要 件 〕</t>
    <phoneticPr fontId="4"/>
  </si>
  <si>
    <t>エラーチェック</t>
    <phoneticPr fontId="4"/>
  </si>
  <si>
    <t>④</t>
    <phoneticPr fontId="4"/>
  </si>
  <si>
    <t>⑤</t>
    <phoneticPr fontId="4"/>
  </si>
  <si>
    <t>①</t>
    <phoneticPr fontId="4"/>
  </si>
  <si>
    <t>②</t>
    <phoneticPr fontId="4"/>
  </si>
  <si>
    <t>③</t>
    <phoneticPr fontId="4"/>
  </si>
  <si>
    <t>⑥</t>
    <phoneticPr fontId="4"/>
  </si>
  <si>
    <t>体制要件</t>
    <rPh sb="0" eb="2">
      <t>タイセイ</t>
    </rPh>
    <rPh sb="2" eb="4">
      <t>ヨウケン</t>
    </rPh>
    <phoneticPr fontId="4"/>
  </si>
  <si>
    <t>人材要件</t>
    <rPh sb="0" eb="2">
      <t>ジンザイ</t>
    </rPh>
    <rPh sb="2" eb="4">
      <t>ヨウケン</t>
    </rPh>
    <phoneticPr fontId="4"/>
  </si>
  <si>
    <t>重度障害者対応要件</t>
    <rPh sb="0" eb="2">
      <t>ジュウド</t>
    </rPh>
    <rPh sb="2" eb="4">
      <t>ショウガイ</t>
    </rPh>
    <rPh sb="4" eb="5">
      <t>シャ</t>
    </rPh>
    <rPh sb="5" eb="7">
      <t>タイオウ</t>
    </rPh>
    <rPh sb="7" eb="9">
      <t>ヨウケン</t>
    </rPh>
    <phoneticPr fontId="4"/>
  </si>
  <si>
    <t>〔 人 材 要 件 〕</t>
    <rPh sb="2" eb="3">
      <t>ヒト</t>
    </rPh>
    <rPh sb="4" eb="5">
      <t>ザイ</t>
    </rPh>
    <phoneticPr fontId="4"/>
  </si>
  <si>
    <t>特定事業所加算(Ⅰ)</t>
    <phoneticPr fontId="5"/>
  </si>
  <si>
    <t>特定事業所加算(Ⅱ)</t>
    <phoneticPr fontId="5"/>
  </si>
  <si>
    <t>特定事業所加算(Ⅲ)</t>
    <phoneticPr fontId="5"/>
  </si>
  <si>
    <t>⑦</t>
    <phoneticPr fontId="4"/>
  </si>
  <si>
    <t>(1)</t>
    <phoneticPr fontId="5"/>
  </si>
  <si>
    <t>(2)</t>
    <phoneticPr fontId="5"/>
  </si>
  <si>
    <t>(3)</t>
    <phoneticPr fontId="5"/>
  </si>
  <si>
    <t>(4)</t>
    <phoneticPr fontId="5"/>
  </si>
  <si>
    <t>①のうち介護福祉士、実務者研修修了者、
介護職員基礎研修課程修了者及び１級課程修了者の総数</t>
    <rPh sb="4" eb="6">
      <t>カイゴ</t>
    </rPh>
    <rPh sb="6" eb="9">
      <t>フクシシ</t>
    </rPh>
    <rPh sb="10" eb="13">
      <t>ジツムシャ</t>
    </rPh>
    <rPh sb="13" eb="15">
      <t>ケンシュウ</t>
    </rPh>
    <rPh sb="15" eb="18">
      <t>シュウリョウシャ</t>
    </rPh>
    <rPh sb="20" eb="22">
      <t>カイゴ</t>
    </rPh>
    <rPh sb="22" eb="24">
      <t>ショクイン</t>
    </rPh>
    <rPh sb="24" eb="26">
      <t>キソ</t>
    </rPh>
    <rPh sb="26" eb="28">
      <t>ケンシュウ</t>
    </rPh>
    <rPh sb="28" eb="30">
      <t>カテイ</t>
    </rPh>
    <rPh sb="30" eb="33">
      <t>シュウリョウシャ</t>
    </rPh>
    <rPh sb="33" eb="34">
      <t>オヨ</t>
    </rPh>
    <rPh sb="36" eb="37">
      <t>キュウ</t>
    </rPh>
    <rPh sb="37" eb="39">
      <t>カテイ</t>
    </rPh>
    <rPh sb="39" eb="42">
      <t>シュウリョウシャ</t>
    </rPh>
    <rPh sb="43" eb="45">
      <t>ソウスウ</t>
    </rPh>
    <phoneticPr fontId="5"/>
  </si>
  <si>
    <t>　(1)に占める
　(2)の割合が30％以上</t>
    <rPh sb="5" eb="6">
      <t>シ</t>
    </rPh>
    <rPh sb="14" eb="16">
      <t>ワリアイ</t>
    </rPh>
    <rPh sb="20" eb="22">
      <t>イジョウ</t>
    </rPh>
    <phoneticPr fontId="5"/>
  </si>
  <si>
    <t>　(1)に占める
　(3)の割合が50％以上</t>
    <rPh sb="5" eb="6">
      <t>シ</t>
    </rPh>
    <rPh sb="14" eb="16">
      <t>ワリアイ</t>
    </rPh>
    <rPh sb="20" eb="22">
      <t>イジョウ</t>
    </rPh>
    <phoneticPr fontId="5"/>
  </si>
  <si>
    <t>　(1)に占める
　(4)の割合が40％以上</t>
    <rPh sb="5" eb="6">
      <t>シ</t>
    </rPh>
    <rPh sb="14" eb="16">
      <t>ワリアイ</t>
    </rPh>
    <rPh sb="20" eb="22">
      <t>イジョウ</t>
    </rPh>
    <phoneticPr fontId="5"/>
  </si>
  <si>
    <t>⑩</t>
    <phoneticPr fontId="4"/>
  </si>
  <si>
    <t>算出根拠</t>
    <rPh sb="0" eb="1">
      <t>サン</t>
    </rPh>
    <rPh sb="1" eb="2">
      <t>デ</t>
    </rPh>
    <rPh sb="2" eb="4">
      <t>コンキョ</t>
    </rPh>
    <phoneticPr fontId="5"/>
  </si>
  <si>
    <t>※</t>
    <phoneticPr fontId="4"/>
  </si>
  <si>
    <t>「人材要件チェックシート」等の算定根拠となる書類の添付</t>
    <rPh sb="13" eb="14">
      <t>トウ</t>
    </rPh>
    <rPh sb="15" eb="17">
      <t>サンテイ</t>
    </rPh>
    <rPh sb="17" eb="19">
      <t>コンキョ</t>
    </rPh>
    <rPh sb="22" eb="24">
      <t>ショルイ</t>
    </rPh>
    <rPh sb="25" eb="27">
      <t>テンプ</t>
    </rPh>
    <phoneticPr fontId="4"/>
  </si>
  <si>
    <t>緊急時等における対応方法が利用者に明示されている。</t>
    <rPh sb="0" eb="3">
      <t>キンキュウジ</t>
    </rPh>
    <rPh sb="3" eb="4">
      <t>トウ</t>
    </rPh>
    <rPh sb="8" eb="10">
      <t>タイオウ</t>
    </rPh>
    <rPh sb="10" eb="12">
      <t>ホウホウ</t>
    </rPh>
    <rPh sb="13" eb="16">
      <t>リヨウシャ</t>
    </rPh>
    <rPh sb="17" eb="19">
      <t>メイジ</t>
    </rPh>
    <phoneticPr fontId="5"/>
  </si>
  <si>
    <t>〔 重 度 障 害 者 対 応 要 件 〕</t>
    <rPh sb="2" eb="3">
      <t>シゲ</t>
    </rPh>
    <rPh sb="4" eb="5">
      <t>ド</t>
    </rPh>
    <rPh sb="6" eb="7">
      <t>ショウ</t>
    </rPh>
    <rPh sb="8" eb="9">
      <t>ガイ</t>
    </rPh>
    <rPh sb="10" eb="11">
      <t>シャ</t>
    </rPh>
    <rPh sb="12" eb="13">
      <t>タイ</t>
    </rPh>
    <rPh sb="14" eb="15">
      <t>オウ</t>
    </rPh>
    <rPh sb="16" eb="17">
      <t>カナメ</t>
    </rPh>
    <rPh sb="18" eb="19">
      <t>ケン</t>
    </rPh>
    <phoneticPr fontId="4"/>
  </si>
  <si>
    <t>利用実人員における割合</t>
    <rPh sb="0" eb="2">
      <t>リヨウ</t>
    </rPh>
    <rPh sb="2" eb="3">
      <t>ジツ</t>
    </rPh>
    <rPh sb="3" eb="5">
      <t>ジンイン</t>
    </rPh>
    <rPh sb="9" eb="11">
      <t>ワリアイ</t>
    </rPh>
    <phoneticPr fontId="4"/>
  </si>
  <si>
    <t>(ア)</t>
    <phoneticPr fontId="4"/>
  </si>
  <si>
    <t>(イ)</t>
    <phoneticPr fontId="4"/>
  </si>
  <si>
    <t xml:space="preserve"> 下表の(1)は必ず記載すること。(2)･(3)･(4)は要件を満たすいずれかについて記載すること。</t>
    <rPh sb="29" eb="31">
      <t>ヨウケン</t>
    </rPh>
    <rPh sb="32" eb="33">
      <t>ミ</t>
    </rPh>
    <phoneticPr fontId="4"/>
  </si>
  <si>
    <t>サービス提供の開始前に、当該利用者を担当する従業者に対し、サービス提供責任者が
当該利用者に関する情報や留意事項を、文書等の確実な方法により伝達するとともに、
サービス提供終了後、担当する従業者から適宜報告を受けている。</t>
    <rPh sb="4" eb="6">
      <t>テイキョウ</t>
    </rPh>
    <rPh sb="7" eb="9">
      <t>カイシ</t>
    </rPh>
    <rPh sb="9" eb="10">
      <t>マエ</t>
    </rPh>
    <rPh sb="12" eb="14">
      <t>トウガイ</t>
    </rPh>
    <rPh sb="14" eb="17">
      <t>リヨウシャ</t>
    </rPh>
    <rPh sb="18" eb="20">
      <t>タントウ</t>
    </rPh>
    <rPh sb="22" eb="25">
      <t>ジュウギョウシャ</t>
    </rPh>
    <rPh sb="26" eb="27">
      <t>タイ</t>
    </rPh>
    <rPh sb="40" eb="42">
      <t>トウガイ</t>
    </rPh>
    <rPh sb="42" eb="45">
      <t>リヨウシャ</t>
    </rPh>
    <rPh sb="46" eb="47">
      <t>カン</t>
    </rPh>
    <rPh sb="49" eb="51">
      <t>ジョウホウ</t>
    </rPh>
    <rPh sb="52" eb="54">
      <t>リュウイ</t>
    </rPh>
    <rPh sb="54" eb="56">
      <t>ジコウ</t>
    </rPh>
    <rPh sb="58" eb="60">
      <t>ブンショ</t>
    </rPh>
    <rPh sb="60" eb="61">
      <t>トウ</t>
    </rPh>
    <rPh sb="62" eb="64">
      <t>カクジツ</t>
    </rPh>
    <rPh sb="65" eb="67">
      <t>ホウホウ</t>
    </rPh>
    <rPh sb="70" eb="72">
      <t>デンタツ</t>
    </rPh>
    <rPh sb="84" eb="86">
      <t>テイキョウ</t>
    </rPh>
    <rPh sb="86" eb="88">
      <t>シュウリョウ</t>
    </rPh>
    <rPh sb="88" eb="89">
      <t>ゴ</t>
    </rPh>
    <rPh sb="90" eb="92">
      <t>タントウ</t>
    </rPh>
    <rPh sb="94" eb="97">
      <t>ジュウギョウシャ</t>
    </rPh>
    <rPh sb="99" eb="101">
      <t>テキギ</t>
    </rPh>
    <rPh sb="101" eb="103">
      <t>ホウコク</t>
    </rPh>
    <rPh sb="104" eb="105">
      <t>ウ</t>
    </rPh>
    <phoneticPr fontId="5"/>
  </si>
  <si>
    <t>異動区分・届出項目</t>
    <rPh sb="0" eb="2">
      <t>イドウ</t>
    </rPh>
    <rPh sb="2" eb="4">
      <t>クブン</t>
    </rPh>
    <rPh sb="5" eb="7">
      <t>トドケデ</t>
    </rPh>
    <rPh sb="7" eb="9">
      <t>コウモク</t>
    </rPh>
    <phoneticPr fontId="4"/>
  </si>
  <si>
    <t>※</t>
    <phoneticPr fontId="4"/>
  </si>
  <si>
    <t>「重度障害者対応要件チェックシート」等の算定根拠となる書類の添付</t>
    <rPh sb="18" eb="19">
      <t>トウ</t>
    </rPh>
    <rPh sb="20" eb="22">
      <t>サンテイ</t>
    </rPh>
    <rPh sb="22" eb="24">
      <t>コンキョ</t>
    </rPh>
    <rPh sb="27" eb="29">
      <t>ショルイ</t>
    </rPh>
    <rPh sb="30" eb="32">
      <t>テンプ</t>
    </rPh>
    <phoneticPr fontId="4"/>
  </si>
  <si>
    <t>Ａ　介護福祉士</t>
    <rPh sb="2" eb="4">
      <t>カイゴ</t>
    </rPh>
    <rPh sb="4" eb="7">
      <t>フクシシ</t>
    </rPh>
    <phoneticPr fontId="5"/>
  </si>
  <si>
    <t>Ｂ　実務者研修修了者、
　　基礎研修課程修了者
　　及び１級課程修了者</t>
    <phoneticPr fontId="5"/>
  </si>
  <si>
    <t>Ｃ　上記以外</t>
    <rPh sb="2" eb="4">
      <t>ジョウキ</t>
    </rPh>
    <rPh sb="4" eb="6">
      <t>イガイ</t>
    </rPh>
    <phoneticPr fontId="5"/>
  </si>
  <si>
    <t>前年度
平均</t>
    <rPh sb="0" eb="3">
      <t>ゼンネンド</t>
    </rPh>
    <rPh sb="4" eb="6">
      <t>ヘイキン</t>
    </rPh>
    <phoneticPr fontId="5"/>
  </si>
  <si>
    <t>前３月
平均</t>
    <rPh sb="0" eb="1">
      <t>ゼン</t>
    </rPh>
    <rPh sb="2" eb="3">
      <t>ゲツ</t>
    </rPh>
    <rPh sb="4" eb="6">
      <t>ヘイキン</t>
    </rPh>
    <phoneticPr fontId="5"/>
  </si>
  <si>
    <t>実績期間</t>
    <rPh sb="0" eb="2">
      <t>ジッセキ</t>
    </rPh>
    <rPh sb="2" eb="4">
      <t>キカン</t>
    </rPh>
    <phoneticPr fontId="5"/>
  </si>
  <si>
    <t>前年度
合計</t>
    <rPh sb="0" eb="3">
      <t>ゼンネンド</t>
    </rPh>
    <rPh sb="4" eb="6">
      <t>ゴウケイ</t>
    </rPh>
    <phoneticPr fontId="5"/>
  </si>
  <si>
    <t>前３月</t>
    <rPh sb="0" eb="1">
      <t>ゼン</t>
    </rPh>
    <rPh sb="2" eb="3">
      <t>ゲツ</t>
    </rPh>
    <phoneticPr fontId="5"/>
  </si>
  <si>
    <t>前３月
合計</t>
    <rPh sb="0" eb="1">
      <t>ゼン</t>
    </rPh>
    <rPh sb="2" eb="3">
      <t>ゲツ</t>
    </rPh>
    <rPh sb="4" eb="6">
      <t>ゴウケイ</t>
    </rPh>
    <phoneticPr fontId="5"/>
  </si>
  <si>
    <t>《注意点》　</t>
    <phoneticPr fontId="4"/>
  </si>
  <si>
    <t>月ごとの
常勤が勤務すべき時間数</t>
    <rPh sb="0" eb="1">
      <t>ツキ</t>
    </rPh>
    <rPh sb="5" eb="7">
      <t>ジョウキン</t>
    </rPh>
    <rPh sb="8" eb="10">
      <t>キンム</t>
    </rPh>
    <rPh sb="13" eb="15">
      <t>ジカン</t>
    </rPh>
    <rPh sb="15" eb="16">
      <t>スウ</t>
    </rPh>
    <phoneticPr fontId="5"/>
  </si>
  <si>
    <t>（１）</t>
    <phoneticPr fontId="4"/>
  </si>
  <si>
    <t>（２）</t>
    <phoneticPr fontId="4"/>
  </si>
  <si>
    <t>（３）</t>
    <phoneticPr fontId="4"/>
  </si>
  <si>
    <t>◆常勤換算職員数</t>
    <rPh sb="1" eb="3">
      <t>ジョウキン</t>
    </rPh>
    <rPh sb="3" eb="5">
      <t>カンサン</t>
    </rPh>
    <rPh sb="5" eb="8">
      <t>ショクインスウ</t>
    </rPh>
    <phoneticPr fontId="5"/>
  </si>
  <si>
    <t xml:space="preserve"> ％</t>
    <phoneticPr fontId="5"/>
  </si>
  <si>
    <t xml:space="preserve"> 人</t>
    <rPh sb="1" eb="2">
      <t>ニン</t>
    </rPh>
    <phoneticPr fontId="5"/>
  </si>
  <si>
    <t>◆要件確認</t>
    <rPh sb="1" eb="3">
      <t>ヨウケン</t>
    </rPh>
    <rPh sb="3" eb="5">
      <t>カクニン</t>
    </rPh>
    <phoneticPr fontId="5"/>
  </si>
  <si>
    <t>（ 単位： 時間 ）</t>
    <rPh sb="2" eb="4">
      <t>タンイ</t>
    </rPh>
    <rPh sb="6" eb="8">
      <t>ジカン</t>
    </rPh>
    <phoneticPr fontId="5"/>
  </si>
  <si>
    <t>介護福祉士の割合
（２）÷（１）× １００</t>
    <rPh sb="0" eb="2">
      <t>カイゴ</t>
    </rPh>
    <rPh sb="2" eb="5">
      <t>フクシシ</t>
    </rPh>
    <rPh sb="6" eb="8">
      <t>ワリアイ</t>
    </rPh>
    <phoneticPr fontId="5"/>
  </si>
  <si>
    <t>介護福祉士、実務者研修修了者、
介護職員基礎研修課程修了者
及び１級課程修了者の割合
（３）÷（１）× １００</t>
    <rPh sb="0" eb="2">
      <t>カイゴ</t>
    </rPh>
    <rPh sb="2" eb="5">
      <t>フクシシ</t>
    </rPh>
    <rPh sb="16" eb="18">
      <t>カイゴ</t>
    </rPh>
    <rPh sb="18" eb="20">
      <t>ショクイン</t>
    </rPh>
    <rPh sb="20" eb="22">
      <t>キソ</t>
    </rPh>
    <rPh sb="22" eb="24">
      <t>ケンシュウ</t>
    </rPh>
    <rPh sb="24" eb="26">
      <t>カテイ</t>
    </rPh>
    <rPh sb="26" eb="29">
      <t>シュウリョウシャ</t>
    </rPh>
    <rPh sb="30" eb="31">
      <t>オヨ</t>
    </rPh>
    <rPh sb="32" eb="34">
      <t>イッキュウ</t>
    </rPh>
    <rPh sb="34" eb="36">
      <t>カテイ</t>
    </rPh>
    <rPh sb="36" eb="39">
      <t>シュウリョウシャ</t>
    </rPh>
    <rPh sb="40" eb="42">
      <t>ワリアイ</t>
    </rPh>
    <phoneticPr fontId="5"/>
  </si>
  <si>
    <r>
      <t>※ サービス提供時間は「サービス提供実績記録票」に基づき集計すること。なお、</t>
    </r>
    <r>
      <rPr>
        <u/>
        <sz val="11"/>
        <color indexed="10"/>
        <rFont val="ＭＳ ゴシック"/>
        <family val="3"/>
        <charset val="128"/>
      </rPr>
      <t>事務時間は含まないものとする。</t>
    </r>
    <rPh sb="6" eb="8">
      <t>テイキョウ</t>
    </rPh>
    <rPh sb="8" eb="10">
      <t>ジカン</t>
    </rPh>
    <rPh sb="16" eb="18">
      <t>テイキョウ</t>
    </rPh>
    <rPh sb="18" eb="20">
      <t>ジッセキ</t>
    </rPh>
    <rPh sb="20" eb="23">
      <t>キロクヒョウ</t>
    </rPh>
    <rPh sb="25" eb="26">
      <t>モト</t>
    </rPh>
    <rPh sb="28" eb="30">
      <t>シュウケイ</t>
    </rPh>
    <rPh sb="38" eb="40">
      <t>ジム</t>
    </rPh>
    <rPh sb="40" eb="42">
      <t>ジカン</t>
    </rPh>
    <rPh sb="43" eb="44">
      <t>フク</t>
    </rPh>
    <phoneticPr fontId="5"/>
  </si>
  <si>
    <t>常勤の従業者による
サービス提供時間の占める割合
（ｆ）÷（ｅ）× １００</t>
    <rPh sb="0" eb="2">
      <t>ジョウキン</t>
    </rPh>
    <rPh sb="3" eb="6">
      <t>ジュウギョウシャ</t>
    </rPh>
    <rPh sb="14" eb="16">
      <t>テイキョウ</t>
    </rPh>
    <rPh sb="16" eb="18">
      <t>ジカン</t>
    </rPh>
    <rPh sb="19" eb="20">
      <t>シ</t>
    </rPh>
    <rPh sb="22" eb="24">
      <t>ワリアイ</t>
    </rPh>
    <phoneticPr fontId="5"/>
  </si>
  <si>
    <t>判定</t>
    <rPh sb="0" eb="2">
      <t>ハンテイ</t>
    </rPh>
    <phoneticPr fontId="4"/>
  </si>
  <si>
    <t>利用実人数</t>
    <rPh sb="0" eb="2">
      <t>リヨウ</t>
    </rPh>
    <rPh sb="2" eb="3">
      <t>ジツ</t>
    </rPh>
    <rPh sb="3" eb="5">
      <t>ニンズウ</t>
    </rPh>
    <phoneticPr fontId="4"/>
  </si>
  <si>
    <t>障害支援区分１</t>
    <rPh sb="0" eb="2">
      <t>ショウガイ</t>
    </rPh>
    <rPh sb="2" eb="4">
      <t>シエン</t>
    </rPh>
    <rPh sb="4" eb="6">
      <t>クブン</t>
    </rPh>
    <phoneticPr fontId="5"/>
  </si>
  <si>
    <t>障害支援区分２</t>
    <rPh sb="0" eb="2">
      <t>ショウガイ</t>
    </rPh>
    <rPh sb="2" eb="4">
      <t>シエン</t>
    </rPh>
    <rPh sb="4" eb="6">
      <t>クブン</t>
    </rPh>
    <phoneticPr fontId="5"/>
  </si>
  <si>
    <t>障害支援区分３</t>
    <rPh sb="0" eb="2">
      <t>ショウガイ</t>
    </rPh>
    <rPh sb="2" eb="4">
      <t>シエン</t>
    </rPh>
    <rPh sb="4" eb="6">
      <t>クブン</t>
    </rPh>
    <phoneticPr fontId="5"/>
  </si>
  <si>
    <t>障害支援区分４</t>
    <rPh sb="0" eb="2">
      <t>ショウガイ</t>
    </rPh>
    <rPh sb="2" eb="4">
      <t>シエン</t>
    </rPh>
    <rPh sb="4" eb="6">
      <t>クブン</t>
    </rPh>
    <phoneticPr fontId="5"/>
  </si>
  <si>
    <t>障害支援区分５</t>
    <rPh sb="0" eb="2">
      <t>ショウガイ</t>
    </rPh>
    <rPh sb="2" eb="4">
      <t>シエン</t>
    </rPh>
    <rPh sb="4" eb="6">
      <t>クブン</t>
    </rPh>
    <phoneticPr fontId="5"/>
  </si>
  <si>
    <t>障害支援区分６</t>
    <rPh sb="0" eb="2">
      <t>ショウガイ</t>
    </rPh>
    <rPh sb="2" eb="4">
      <t>シエン</t>
    </rPh>
    <rPh sb="4" eb="6">
      <t>クブン</t>
    </rPh>
    <phoneticPr fontId="5"/>
  </si>
  <si>
    <t xml:space="preserve"> 特定事業所加算(Ⅰ)</t>
    <phoneticPr fontId="5"/>
  </si>
  <si>
    <t xml:space="preserve"> 特定事業所加算(Ⅲ)</t>
    <phoneticPr fontId="5"/>
  </si>
  <si>
    <r>
      <t>資格別
従業者の</t>
    </r>
    <r>
      <rPr>
        <sz val="11"/>
        <color rgb="FFFF0000"/>
        <rFont val="ＭＳ ゴシック"/>
        <family val="3"/>
        <charset val="128"/>
      </rPr>
      <t>勤務延べ時間</t>
    </r>
    <r>
      <rPr>
        <sz val="11"/>
        <rFont val="ＭＳ ゴシック"/>
        <family val="3"/>
        <charset val="128"/>
      </rPr>
      <t>／月</t>
    </r>
    <rPh sb="0" eb="2">
      <t>シカク</t>
    </rPh>
    <rPh sb="2" eb="3">
      <t>ベツ</t>
    </rPh>
    <rPh sb="4" eb="7">
      <t>ジュウギョウシャ</t>
    </rPh>
    <rPh sb="8" eb="10">
      <t>キンム</t>
    </rPh>
    <rPh sb="10" eb="11">
      <t>ノ</t>
    </rPh>
    <rPh sb="12" eb="14">
      <t>ジカン</t>
    </rPh>
    <rPh sb="15" eb="16">
      <t>ツキ</t>
    </rPh>
    <phoneticPr fontId="4"/>
  </si>
  <si>
    <t>算定開始時期</t>
    <rPh sb="0" eb="2">
      <t>サンテイ</t>
    </rPh>
    <rPh sb="2" eb="4">
      <t>カイシ</t>
    </rPh>
    <rPh sb="4" eb="6">
      <t>ジキ</t>
    </rPh>
    <phoneticPr fontId="5"/>
  </si>
  <si>
    <t>月1日から</t>
    <rPh sb="0" eb="1">
      <t>ガツ</t>
    </rPh>
    <rPh sb="2" eb="3">
      <t>ニチ</t>
    </rPh>
    <phoneticPr fontId="5"/>
  </si>
  <si>
    <t>従業者の総数
(ｄ) ÷ (Ｚ)</t>
    <phoneticPr fontId="4"/>
  </si>
  <si>
    <t>介護福祉士の総数
(ａ) ÷ (Ｚ)</t>
    <rPh sb="0" eb="2">
      <t>カイゴ</t>
    </rPh>
    <rPh sb="2" eb="5">
      <t>フクシシ</t>
    </rPh>
    <rPh sb="6" eb="8">
      <t>ソウスウ</t>
    </rPh>
    <phoneticPr fontId="5"/>
  </si>
  <si>
    <t>すべてのサービス管理責任者の実務経験証明書の添付
（ただし、以前に提出済みの方は再提出不要とし、「有」を選択。）</t>
    <rPh sb="8" eb="10">
      <t>カンリ</t>
    </rPh>
    <rPh sb="10" eb="12">
      <t>セキニン</t>
    </rPh>
    <rPh sb="12" eb="13">
      <t>シャ</t>
    </rPh>
    <rPh sb="14" eb="16">
      <t>ジツム</t>
    </rPh>
    <rPh sb="16" eb="18">
      <t>ケイケン</t>
    </rPh>
    <rPh sb="18" eb="21">
      <t>ショウメイショ</t>
    </rPh>
    <rPh sb="22" eb="24">
      <t>テンプ</t>
    </rPh>
    <rPh sb="30" eb="32">
      <t>イゼン</t>
    </rPh>
    <rPh sb="33" eb="35">
      <t>テイシュツ</t>
    </rPh>
    <rPh sb="35" eb="36">
      <t>ズ</t>
    </rPh>
    <rPh sb="38" eb="39">
      <t>カタ</t>
    </rPh>
    <rPh sb="40" eb="43">
      <t>サイテイシュツ</t>
    </rPh>
    <rPh sb="43" eb="45">
      <t>フヨウ</t>
    </rPh>
    <rPh sb="49" eb="50">
      <t>アリ</t>
    </rPh>
    <rPh sb="52" eb="54">
      <t>センタク</t>
    </rPh>
    <phoneticPr fontId="4"/>
  </si>
  <si>
    <t>・黄色の着色セルのみ入力可。</t>
    <rPh sb="1" eb="3">
      <t>キイロ</t>
    </rPh>
    <rPh sb="4" eb="6">
      <t>チャクショク</t>
    </rPh>
    <rPh sb="10" eb="12">
      <t>ニュウリョク</t>
    </rPh>
    <rPh sb="12" eb="13">
      <t>カ</t>
    </rPh>
    <phoneticPr fontId="5"/>
  </si>
  <si>
    <t>・前年度実績により算定する場合は4月～2月の11か月分の実績を入力すること。</t>
    <rPh sb="1" eb="4">
      <t>ゼンネンド</t>
    </rPh>
    <rPh sb="4" eb="6">
      <t>ジッセキ</t>
    </rPh>
    <rPh sb="9" eb="11">
      <t>サンテイ</t>
    </rPh>
    <rPh sb="13" eb="15">
      <t>バアイ</t>
    </rPh>
    <rPh sb="17" eb="18">
      <t>ツキ</t>
    </rPh>
    <rPh sb="20" eb="21">
      <t>ツキ</t>
    </rPh>
    <rPh sb="25" eb="26">
      <t>ゲツ</t>
    </rPh>
    <rPh sb="26" eb="27">
      <t>ブン</t>
    </rPh>
    <rPh sb="28" eb="30">
      <t>ジッセキ</t>
    </rPh>
    <rPh sb="31" eb="33">
      <t>ニュウリョク</t>
    </rPh>
    <phoneticPr fontId="5"/>
  </si>
  <si>
    <r>
      <t>･･･(</t>
    </r>
    <r>
      <rPr>
        <sz val="11"/>
        <color theme="1"/>
        <rFont val="ＭＳ ゴシック"/>
        <family val="3"/>
        <charset val="128"/>
      </rPr>
      <t>f</t>
    </r>
    <r>
      <rPr>
        <sz val="11"/>
        <rFont val="ＭＳ ゴシック"/>
        <family val="3"/>
        <charset val="128"/>
      </rPr>
      <t>)</t>
    </r>
    <phoneticPr fontId="5"/>
  </si>
  <si>
    <r>
      <t>･･･(</t>
    </r>
    <r>
      <rPr>
        <sz val="11"/>
        <color theme="1"/>
        <rFont val="ＭＳ ゴシック"/>
        <family val="3"/>
        <charset val="128"/>
      </rPr>
      <t>e</t>
    </r>
    <r>
      <rPr>
        <sz val="11"/>
        <rFont val="ＭＳ ゴシック"/>
        <family val="3"/>
        <charset val="128"/>
      </rPr>
      <t>)</t>
    </r>
    <phoneticPr fontId="5"/>
  </si>
  <si>
    <t>･･･(a)</t>
    <phoneticPr fontId="5"/>
  </si>
  <si>
    <t>･･･(b)</t>
    <phoneticPr fontId="5"/>
  </si>
  <si>
    <t>･･･(c)</t>
    <phoneticPr fontId="5"/>
  </si>
  <si>
    <t>･･･(d)</t>
    <phoneticPr fontId="5"/>
  </si>
  <si>
    <t>･･･(Z)</t>
    <phoneticPr fontId="5"/>
  </si>
  <si>
    <t>要件判定</t>
    <rPh sb="0" eb="2">
      <t>ヨウケン</t>
    </rPh>
    <rPh sb="2" eb="4">
      <t>ハンテイ</t>
    </rPh>
    <phoneticPr fontId="4"/>
  </si>
  <si>
    <t xml:space="preserve"> 月1日から</t>
    <rPh sb="1" eb="2">
      <t>ガツ</t>
    </rPh>
    <rPh sb="3" eb="4">
      <t>ニチ</t>
    </rPh>
    <phoneticPr fontId="5"/>
  </si>
  <si>
    <t>重度障害者対応要件チェックシート【重度訪問介護】</t>
    <phoneticPr fontId="4"/>
  </si>
  <si>
    <t>人材要件チェックシート【重度訪問介護】</t>
    <rPh sb="12" eb="14">
      <t>ジュウド</t>
    </rPh>
    <rPh sb="14" eb="16">
      <t>ホウモン</t>
    </rPh>
    <rPh sb="16" eb="18">
      <t>カイゴ</t>
    </rPh>
    <phoneticPr fontId="4"/>
  </si>
  <si>
    <r>
      <t>・</t>
    </r>
    <r>
      <rPr>
        <b/>
        <sz val="11"/>
        <color rgb="FFFF0000"/>
        <rFont val="ＭＳ ゴシック"/>
        <family val="3"/>
        <charset val="128"/>
      </rPr>
      <t>「重度訪問介護サービス」</t>
    </r>
    <r>
      <rPr>
        <b/>
        <sz val="11"/>
        <rFont val="ＭＳ ゴシック"/>
        <family val="3"/>
        <charset val="128"/>
      </rPr>
      <t>に従事した勤務延べ時間数について記入すること。</t>
    </r>
    <rPh sb="2" eb="4">
      <t>ジュウド</t>
    </rPh>
    <rPh sb="4" eb="6">
      <t>ホウモン</t>
    </rPh>
    <rPh sb="6" eb="8">
      <t>カイゴ</t>
    </rPh>
    <rPh sb="14" eb="16">
      <t>ジュウジ</t>
    </rPh>
    <rPh sb="18" eb="20">
      <t>キンム</t>
    </rPh>
    <rPh sb="20" eb="21">
      <t>ノ</t>
    </rPh>
    <rPh sb="22" eb="24">
      <t>ジカン</t>
    </rPh>
    <rPh sb="24" eb="25">
      <t>スウ</t>
    </rPh>
    <rPh sb="29" eb="31">
      <t>キニュウ</t>
    </rPh>
    <phoneticPr fontId="5"/>
  </si>
  <si>
    <t>【重度訪問介護】</t>
    <rPh sb="1" eb="3">
      <t>ジュウド</t>
    </rPh>
    <rPh sb="3" eb="5">
      <t>ホウモン</t>
    </rPh>
    <rPh sb="5" eb="7">
      <t>カイゴ</t>
    </rPh>
    <phoneticPr fontId="4"/>
  </si>
  <si>
    <t>(１)すべての従業者の
重度訪問介護サービスの
提供時間数</t>
    <rPh sb="7" eb="10">
      <t>ジュウギョウシャ</t>
    </rPh>
    <rPh sb="12" eb="14">
      <t>ジュウド</t>
    </rPh>
    <rPh sb="14" eb="16">
      <t>ホウモン</t>
    </rPh>
    <rPh sb="16" eb="18">
      <t>カイゴ</t>
    </rPh>
    <rPh sb="24" eb="26">
      <t>テイキョウ</t>
    </rPh>
    <rPh sb="26" eb="27">
      <t>ジ</t>
    </rPh>
    <rPh sb="27" eb="28">
      <t>アイダ</t>
    </rPh>
    <rPh sb="28" eb="29">
      <t>スウ</t>
    </rPh>
    <phoneticPr fontId="5"/>
  </si>
  <si>
    <t>(２)常勤の従業者による
重度訪問介護サービスの
提供時間数</t>
    <rPh sb="3" eb="5">
      <t>ジョウキン</t>
    </rPh>
    <rPh sb="6" eb="9">
      <t>ジュウギョウシャ</t>
    </rPh>
    <rPh sb="13" eb="15">
      <t>ジュウド</t>
    </rPh>
    <rPh sb="15" eb="17">
      <t>ホウモン</t>
    </rPh>
    <rPh sb="17" eb="19">
      <t>カイゴ</t>
    </rPh>
    <rPh sb="25" eb="27">
      <t>テイキョウ</t>
    </rPh>
    <rPh sb="27" eb="29">
      <t>ジカン</t>
    </rPh>
    <rPh sb="29" eb="30">
      <t>スウ</t>
    </rPh>
    <phoneticPr fontId="5"/>
  </si>
  <si>
    <t>特定事業所加算に係る届出書【重度訪問介護】</t>
    <rPh sb="0" eb="2">
      <t>トクテイ</t>
    </rPh>
    <rPh sb="2" eb="5">
      <t>ジギョウショ</t>
    </rPh>
    <rPh sb="5" eb="7">
      <t>カサン</t>
    </rPh>
    <rPh sb="8" eb="9">
      <t>カカ</t>
    </rPh>
    <rPh sb="10" eb="13">
      <t>トドケデショ</t>
    </rPh>
    <rPh sb="14" eb="16">
      <t>ジュウド</t>
    </rPh>
    <rPh sb="16" eb="18">
      <t>ホウモン</t>
    </rPh>
    <rPh sb="18" eb="20">
      <t>カイゴ</t>
    </rPh>
    <phoneticPr fontId="5"/>
  </si>
  <si>
    <t>全ての重度訪問介護従業者に対し、健康診断等を定期的に実施している。</t>
    <rPh sb="0" eb="1">
      <t>スベ</t>
    </rPh>
    <rPh sb="3" eb="5">
      <t>ジュウド</t>
    </rPh>
    <rPh sb="5" eb="7">
      <t>ホウモン</t>
    </rPh>
    <rPh sb="7" eb="9">
      <t>カイゴ</t>
    </rPh>
    <rPh sb="9" eb="12">
      <t>ジュウギョウシャ</t>
    </rPh>
    <rPh sb="13" eb="14">
      <t>タイ</t>
    </rPh>
    <rPh sb="16" eb="18">
      <t>ケンコウ</t>
    </rPh>
    <rPh sb="18" eb="20">
      <t>シンダン</t>
    </rPh>
    <rPh sb="20" eb="21">
      <t>トウ</t>
    </rPh>
    <rPh sb="22" eb="25">
      <t>テイキテキ</t>
    </rPh>
    <rPh sb="26" eb="28">
      <t>ジッシ</t>
    </rPh>
    <phoneticPr fontId="5"/>
  </si>
  <si>
    <t>利用者に関する情報若しくはサービス提供に当たっての留意事項の伝達
又は重度訪問介護従業者の技術指導を目的とした会議を定期的に開催している。</t>
    <rPh sb="0" eb="3">
      <t>リヨウシャ</t>
    </rPh>
    <rPh sb="4" eb="5">
      <t>カン</t>
    </rPh>
    <rPh sb="7" eb="9">
      <t>ジョウホウ</t>
    </rPh>
    <rPh sb="9" eb="10">
      <t>モ</t>
    </rPh>
    <rPh sb="17" eb="19">
      <t>テイキョウ</t>
    </rPh>
    <rPh sb="20" eb="21">
      <t>ア</t>
    </rPh>
    <rPh sb="25" eb="27">
      <t>リュウイ</t>
    </rPh>
    <rPh sb="27" eb="29">
      <t>ジコウ</t>
    </rPh>
    <rPh sb="30" eb="32">
      <t>デンタツ</t>
    </rPh>
    <rPh sb="33" eb="34">
      <t>マタ</t>
    </rPh>
    <rPh sb="35" eb="37">
      <t>ジュウド</t>
    </rPh>
    <rPh sb="37" eb="39">
      <t>ホウモン</t>
    </rPh>
    <rPh sb="39" eb="41">
      <t>カイゴ</t>
    </rPh>
    <rPh sb="41" eb="44">
      <t>ジュウギョウシャ</t>
    </rPh>
    <rPh sb="45" eb="47">
      <t>ギジュツ</t>
    </rPh>
    <rPh sb="47" eb="49">
      <t>シドウ</t>
    </rPh>
    <rPh sb="50" eb="52">
      <t>モクテキ</t>
    </rPh>
    <rPh sb="55" eb="57">
      <t>カイギ</t>
    </rPh>
    <rPh sb="58" eb="61">
      <t>テイキテキ</t>
    </rPh>
    <rPh sb="62" eb="64">
      <t>カイサイ</t>
    </rPh>
    <phoneticPr fontId="5"/>
  </si>
  <si>
    <t>新規に採用したすべての重度訪問介護従業者に対し、
熟練した重度訪問介護従業者の同行による研修を実施している。</t>
    <rPh sb="11" eb="13">
      <t>ジュウド</t>
    </rPh>
    <rPh sb="13" eb="15">
      <t>ホウモン</t>
    </rPh>
    <rPh sb="15" eb="17">
      <t>カイゴ</t>
    </rPh>
    <rPh sb="17" eb="20">
      <t>ジュウギョウシャ</t>
    </rPh>
    <rPh sb="29" eb="31">
      <t>ジュウド</t>
    </rPh>
    <rPh sb="31" eb="33">
      <t>ホウモン</t>
    </rPh>
    <rPh sb="33" eb="35">
      <t>カイゴ</t>
    </rPh>
    <rPh sb="35" eb="38">
      <t>ジュウギョウシャ</t>
    </rPh>
    <phoneticPr fontId="5"/>
  </si>
  <si>
    <t>重度訪問介護従業者に関する要件について</t>
    <rPh sb="0" eb="2">
      <t>ジュウド</t>
    </rPh>
    <rPh sb="2" eb="4">
      <t>ホウモン</t>
    </rPh>
    <rPh sb="4" eb="6">
      <t>カイゴ</t>
    </rPh>
    <rPh sb="6" eb="9">
      <t>ジュウギョウシャ</t>
    </rPh>
    <rPh sb="10" eb="11">
      <t>カン</t>
    </rPh>
    <rPh sb="13" eb="15">
      <t>ヨウケン</t>
    </rPh>
    <phoneticPr fontId="5"/>
  </si>
  <si>
    <t>重度訪問介護従業者の総数・総時間数</t>
    <rPh sb="6" eb="9">
      <t>ジュウギョウシャ</t>
    </rPh>
    <rPh sb="10" eb="12">
      <t>ソウスウ</t>
    </rPh>
    <rPh sb="13" eb="14">
      <t>ソウ</t>
    </rPh>
    <rPh sb="14" eb="17">
      <t>ジカンスウ</t>
    </rPh>
    <phoneticPr fontId="5"/>
  </si>
  <si>
    <t>（別紙3-2-1）</t>
    <phoneticPr fontId="5"/>
  </si>
  <si>
    <t>（別紙3-2-2）</t>
    <phoneticPr fontId="5"/>
  </si>
  <si>
    <t>（別紙3-2-3）</t>
    <phoneticPr fontId="5"/>
  </si>
  <si>
    <t>常時、重度訪問介護従業者の派遣が可能となっており、
現に届出の前月に夜間・深夜・早朝のすべての時間帯でサービス提供の実績があること。</t>
    <rPh sb="0" eb="2">
      <t>ジョウジ</t>
    </rPh>
    <phoneticPr fontId="5"/>
  </si>
  <si>
    <t>新たに加算を取得する場合は、上記①～⑥の項目が確認できる資料を添付すること。
継続及び変更の場合は、実地指導等で確認しますので、届出時には添付不要。</t>
    <rPh sb="0" eb="1">
      <t>アラ</t>
    </rPh>
    <rPh sb="3" eb="5">
      <t>カサン</t>
    </rPh>
    <rPh sb="6" eb="8">
      <t>シュトク</t>
    </rPh>
    <rPh sb="10" eb="12">
      <t>バアイ</t>
    </rPh>
    <rPh sb="14" eb="16">
      <t>ジョウキ</t>
    </rPh>
    <rPh sb="20" eb="22">
      <t>コウモク</t>
    </rPh>
    <rPh sb="23" eb="25">
      <t>カクニン</t>
    </rPh>
    <rPh sb="28" eb="30">
      <t>シリョウ</t>
    </rPh>
    <rPh sb="31" eb="33">
      <t>テンプ</t>
    </rPh>
    <rPh sb="39" eb="41">
      <t>ケイゾク</t>
    </rPh>
    <rPh sb="41" eb="42">
      <t>オヨ</t>
    </rPh>
    <rPh sb="43" eb="45">
      <t>ヘンコウ</t>
    </rPh>
    <rPh sb="46" eb="48">
      <t>バアイ</t>
    </rPh>
    <rPh sb="50" eb="52">
      <t>ジッチ</t>
    </rPh>
    <rPh sb="52" eb="54">
      <t>シドウ</t>
    </rPh>
    <rPh sb="54" eb="55">
      <t>トウ</t>
    </rPh>
    <rPh sb="56" eb="58">
      <t>カクニン</t>
    </rPh>
    <rPh sb="64" eb="66">
      <t>トドケデ</t>
    </rPh>
    <rPh sb="66" eb="67">
      <t>ジ</t>
    </rPh>
    <rPh sb="69" eb="71">
      <t>テンプ</t>
    </rPh>
    <rPh sb="71" eb="73">
      <t>フヨウ</t>
    </rPh>
    <phoneticPr fontId="4"/>
  </si>
  <si>
    <t>すべてのサービス提供責任者が３年以上の介護等の実務経験を有する介護福祉士
又は５年以上の実務経験を有する実務者研修終了者、介護職員基礎研修課程修了者、
１級課程修了者又は指定重度訪問介護に6000時間以上従事した実務経験者である。</t>
    <rPh sb="8" eb="10">
      <t>テイキョウ</t>
    </rPh>
    <rPh sb="10" eb="13">
      <t>セキニンシャ</t>
    </rPh>
    <rPh sb="15" eb="16">
      <t>ネン</t>
    </rPh>
    <rPh sb="16" eb="18">
      <t>イジョウ</t>
    </rPh>
    <rPh sb="19" eb="21">
      <t>カイゴ</t>
    </rPh>
    <rPh sb="21" eb="22">
      <t>トウ</t>
    </rPh>
    <rPh sb="23" eb="25">
      <t>ジツム</t>
    </rPh>
    <rPh sb="25" eb="27">
      <t>ケイケン</t>
    </rPh>
    <rPh sb="28" eb="29">
      <t>ユウ</t>
    </rPh>
    <rPh sb="31" eb="33">
      <t>カイゴ</t>
    </rPh>
    <rPh sb="33" eb="36">
      <t>フクシシ</t>
    </rPh>
    <rPh sb="37" eb="38">
      <t>マタ</t>
    </rPh>
    <rPh sb="40" eb="43">
      <t>ネンイジョウ</t>
    </rPh>
    <rPh sb="44" eb="46">
      <t>ジツム</t>
    </rPh>
    <rPh sb="46" eb="48">
      <t>ケイケン</t>
    </rPh>
    <rPh sb="49" eb="50">
      <t>ユウ</t>
    </rPh>
    <rPh sb="52" eb="55">
      <t>ジツムシャ</t>
    </rPh>
    <rPh sb="55" eb="57">
      <t>ケンシュウ</t>
    </rPh>
    <rPh sb="57" eb="59">
      <t>シュウリョウ</t>
    </rPh>
    <rPh sb="59" eb="60">
      <t>シャ</t>
    </rPh>
    <rPh sb="61" eb="63">
      <t>カイゴ</t>
    </rPh>
    <rPh sb="77" eb="78">
      <t>キュウ</t>
    </rPh>
    <rPh sb="83" eb="84">
      <t>マタ</t>
    </rPh>
    <rPh sb="85" eb="87">
      <t>シテイ</t>
    </rPh>
    <rPh sb="87" eb="89">
      <t>ジュウド</t>
    </rPh>
    <rPh sb="89" eb="91">
      <t>ホウモン</t>
    </rPh>
    <rPh sb="91" eb="93">
      <t>カイゴ</t>
    </rPh>
    <rPh sb="98" eb="102">
      <t>ジカンイジョウ</t>
    </rPh>
    <rPh sb="102" eb="104">
      <t>ジュウジ</t>
    </rPh>
    <rPh sb="106" eb="108">
      <t>ジツム</t>
    </rPh>
    <rPh sb="108" eb="110">
      <t>ケイケン</t>
    </rPh>
    <rPh sb="110" eb="111">
      <t>シャ</t>
    </rPh>
    <phoneticPr fontId="5"/>
  </si>
  <si>
    <t>⑧</t>
    <phoneticPr fontId="4"/>
  </si>
  <si>
    <t>⑨</t>
    <phoneticPr fontId="5"/>
  </si>
  <si>
    <t>⑪</t>
    <phoneticPr fontId="4"/>
  </si>
  <si>
    <t>①～⑪まで
すべてに適合</t>
    <rPh sb="10" eb="12">
      <t>テキゴウ</t>
    </rPh>
    <phoneticPr fontId="4"/>
  </si>
  <si>
    <t>①～⑧又は
①～⑦+⑨+⑩に適合</t>
    <rPh sb="3" eb="4">
      <t>マタ</t>
    </rPh>
    <rPh sb="14" eb="16">
      <t>テキゴウ</t>
    </rPh>
    <phoneticPr fontId="4"/>
  </si>
  <si>
    <t>提供時間における割合</t>
    <rPh sb="0" eb="2">
      <t>テイキョウ</t>
    </rPh>
    <rPh sb="2" eb="4">
      <t>ジカン</t>
    </rPh>
    <rPh sb="8" eb="10">
      <t>ワリアイ</t>
    </rPh>
    <phoneticPr fontId="4"/>
  </si>
  <si>
    <t>提供時間数</t>
    <rPh sb="0" eb="2">
      <t>テイキョウ</t>
    </rPh>
    <rPh sb="2" eb="4">
      <t>ジカン</t>
    </rPh>
    <rPh sb="4" eb="5">
      <t>スウ</t>
    </rPh>
    <phoneticPr fontId="4"/>
  </si>
  <si>
    <t xml:space="preserve"> 新規</t>
    <phoneticPr fontId="5"/>
  </si>
  <si>
    <t xml:space="preserve"> 継続</t>
    <rPh sb="1" eb="3">
      <t>ケイゾク</t>
    </rPh>
    <phoneticPr fontId="5"/>
  </si>
  <si>
    <t xml:space="preserve"> 変更</t>
    <rPh sb="1" eb="3">
      <t>ヘンコウ</t>
    </rPh>
    <phoneticPr fontId="5"/>
  </si>
  <si>
    <t>前年度又は前３月の期間におけるサービス提供時間のうち、
常勤の重度訪問介護従業者によるサービス提供の総時間数</t>
    <rPh sb="0" eb="3">
      <t>ゼンネンド</t>
    </rPh>
    <rPh sb="3" eb="4">
      <t>マタ</t>
    </rPh>
    <rPh sb="5" eb="6">
      <t>ゼン</t>
    </rPh>
    <rPh sb="7" eb="8">
      <t>ツキ</t>
    </rPh>
    <rPh sb="9" eb="11">
      <t>キカン</t>
    </rPh>
    <rPh sb="19" eb="21">
      <t>テイキョウ</t>
    </rPh>
    <rPh sb="21" eb="23">
      <t>ジカン</t>
    </rPh>
    <rPh sb="28" eb="30">
      <t>ジョウキン</t>
    </rPh>
    <rPh sb="31" eb="33">
      <t>ジュウド</t>
    </rPh>
    <rPh sb="33" eb="35">
      <t>ホウモン</t>
    </rPh>
    <rPh sb="35" eb="37">
      <t>カイゴ</t>
    </rPh>
    <rPh sb="37" eb="40">
      <t>ジュウギョウシャ</t>
    </rPh>
    <rPh sb="47" eb="49">
      <t>テイキョウ</t>
    </rPh>
    <rPh sb="50" eb="51">
      <t>ソウ</t>
    </rPh>
    <rPh sb="51" eb="53">
      <t>ジカン</t>
    </rPh>
    <rPh sb="53" eb="54">
      <t>スウ</t>
    </rPh>
    <phoneticPr fontId="5"/>
  </si>
  <si>
    <r>
      <rPr>
        <b/>
        <sz val="14"/>
        <rFont val="ＭＳ ゴシック"/>
        <family val="3"/>
        <charset val="128"/>
      </rPr>
      <t>⇒（別紙3-2-1） ⑧ （１）</t>
    </r>
    <r>
      <rPr>
        <sz val="14"/>
        <rFont val="ＭＳ ゴシック"/>
        <family val="3"/>
        <charset val="128"/>
      </rPr>
      <t>へ転記。</t>
    </r>
    <rPh sb="17" eb="19">
      <t>テンキ</t>
    </rPh>
    <phoneticPr fontId="4"/>
  </si>
  <si>
    <r>
      <rPr>
        <b/>
        <sz val="14"/>
        <rFont val="ＭＳ ゴシック"/>
        <family val="3"/>
        <charset val="128"/>
      </rPr>
      <t>⇒（別紙3-2-1） ⑧ （２）</t>
    </r>
    <r>
      <rPr>
        <sz val="14"/>
        <rFont val="ＭＳ ゴシック"/>
        <family val="3"/>
        <charset val="128"/>
      </rPr>
      <t>へ転記。</t>
    </r>
    <phoneticPr fontId="4"/>
  </si>
  <si>
    <r>
      <rPr>
        <b/>
        <sz val="14"/>
        <rFont val="ＭＳ ゴシック"/>
        <family val="3"/>
        <charset val="128"/>
      </rPr>
      <t>⇒（別紙3-2-1） ⑧ （３）</t>
    </r>
    <r>
      <rPr>
        <sz val="14"/>
        <rFont val="ＭＳ ゴシック"/>
        <family val="3"/>
        <charset val="128"/>
      </rPr>
      <t>へ転記。</t>
    </r>
    <phoneticPr fontId="4"/>
  </si>
  <si>
    <t>①～⑦+⑪に適合</t>
    <rPh sb="6" eb="8">
      <t>テキゴウ</t>
    </rPh>
    <phoneticPr fontId="4"/>
  </si>
  <si>
    <t>障害支援区分４以下で
喀痰吸引等を必要とする
利用者</t>
    <phoneticPr fontId="4"/>
  </si>
  <si>
    <t>障害程度区分５以上及び
喀痰吸引等を必要とする
利用者</t>
    <phoneticPr fontId="4"/>
  </si>
  <si>
    <t>障害程度区分５以上及び
喀痰吸引等を必要とする
利用者の割合</t>
    <phoneticPr fontId="4"/>
  </si>
  <si>
    <r>
      <rPr>
        <b/>
        <sz val="14"/>
        <rFont val="ＭＳ ゴシック"/>
        <family val="3"/>
        <charset val="128"/>
      </rPr>
      <t>⇒（別紙3-2-1） ⑪ （ア）</t>
    </r>
    <r>
      <rPr>
        <sz val="14"/>
        <rFont val="ＭＳ ゴシック"/>
        <family val="3"/>
        <charset val="128"/>
      </rPr>
      <t>へ転記。</t>
    </r>
    <phoneticPr fontId="4"/>
  </si>
  <si>
    <r>
      <rPr>
        <b/>
        <sz val="14"/>
        <rFont val="ＭＳ ゴシック"/>
        <family val="3"/>
        <charset val="128"/>
      </rPr>
      <t>⇒（別紙3-2-1） ⑪ （イ）</t>
    </r>
    <r>
      <rPr>
        <sz val="14"/>
        <rFont val="ＭＳ ゴシック"/>
        <family val="3"/>
        <charset val="128"/>
      </rPr>
      <t>へ転記。</t>
    </r>
    <phoneticPr fontId="4"/>
  </si>
  <si>
    <t>前年度又は前３月の期間における利用者の総数のうち、
障害支援区分５以上である者及び喀痰吸引等を必要とする者の占める割合が50％以上
※利用実人員及び利用回数から算出すること</t>
    <phoneticPr fontId="4"/>
  </si>
  <si>
    <t>基準上１人を超えてサービス提供責任者を配置することとされている事業所であって、
常勤のサービス提供責任者を２人以上配置している。
（複数のサービス提供責任者の配置が不要な場合は、「有」を選択。）</t>
    <phoneticPr fontId="4"/>
  </si>
  <si>
    <t>すべての重度訪問介護従業者に対し、従業者ごとの研修計画を作成し、
当該計画に従い、研修を実施又は実施を予定している。</t>
    <phoneticPr fontId="4"/>
  </si>
  <si>
    <t>（４）前年度又は前３ヶ月の期間におけるサービス提供時間のうち、常勤の重度訪問介護従業者によるサービス提供時間の総時間数</t>
    <rPh sb="3" eb="6">
      <t>ゼンネンド</t>
    </rPh>
    <rPh sb="6" eb="7">
      <t>マタ</t>
    </rPh>
    <rPh sb="8" eb="9">
      <t>マエ</t>
    </rPh>
    <rPh sb="11" eb="12">
      <t>ゲツ</t>
    </rPh>
    <rPh sb="13" eb="15">
      <t>キカン</t>
    </rPh>
    <rPh sb="23" eb="25">
      <t>テイキョウ</t>
    </rPh>
    <rPh sb="25" eb="27">
      <t>ジカン</t>
    </rPh>
    <rPh sb="31" eb="33">
      <t>ジョウキン</t>
    </rPh>
    <rPh sb="34" eb="36">
      <t>ジュウド</t>
    </rPh>
    <rPh sb="36" eb="38">
      <t>ホウモン</t>
    </rPh>
    <rPh sb="38" eb="40">
      <t>カイゴ</t>
    </rPh>
    <rPh sb="40" eb="43">
      <t>ジュウギョウシャ</t>
    </rPh>
    <rPh sb="50" eb="52">
      <t>テイキョウ</t>
    </rPh>
    <rPh sb="52" eb="54">
      <t>ジカン</t>
    </rPh>
    <rPh sb="55" eb="56">
      <t>ソウ</t>
    </rPh>
    <rPh sb="56" eb="58">
      <t>ジカン</t>
    </rPh>
    <rPh sb="58" eb="59">
      <t>スウ</t>
    </rPh>
    <phoneticPr fontId="5"/>
  </si>
  <si>
    <t>介護福祉士、実務者研修修了者、
基礎研修課程修了者
及び１級課程修了者の総数
｛ (ａ) + (ｂ) ｝ ÷ (Ｚ)</t>
    <rPh sb="0" eb="2">
      <t>カイゴ</t>
    </rPh>
    <rPh sb="2" eb="5">
      <t>フクシシ</t>
    </rPh>
    <rPh sb="16" eb="18">
      <t>キソ</t>
    </rPh>
    <rPh sb="18" eb="20">
      <t>ケンシュウ</t>
    </rPh>
    <rPh sb="20" eb="22">
      <t>カテイ</t>
    </rPh>
    <rPh sb="22" eb="25">
      <t>シュウリョウシャ</t>
    </rPh>
    <rPh sb="26" eb="27">
      <t>オヨ</t>
    </rPh>
    <rPh sb="28" eb="30">
      <t>イッキュウ</t>
    </rPh>
    <rPh sb="30" eb="32">
      <t>カテイ</t>
    </rPh>
    <rPh sb="32" eb="35">
      <t>シュウリョウシャ</t>
    </rPh>
    <rPh sb="36" eb="38">
      <t>ソウスウ</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</si>
</sst>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12">
    <numFmt numFmtId="176" formatCode="#,##0_ "/>
    <numFmt numFmtId="177" formatCode="0_ "/>
    <numFmt numFmtId="178" formatCode="0.0&quot;人&quot;"/>
    <numFmt numFmtId="179" formatCode="0.0"/>
    <numFmt numFmtId="180" formatCode="0&quot;％&quot;"/>
    <numFmt numFmtId="181" formatCode="0&quot;月&quot;"/>
    <numFmt numFmtId="182" formatCode="#,##0.00_ "/>
    <numFmt numFmtId="183" formatCode="0.00_ "/>
    <numFmt numFmtId="184" formatCode="0.00&quot;人&quot;"/>
    <numFmt numFmtId="185" formatCode="0.0_);[Red]\(0.0\)"/>
    <numFmt numFmtId="186" formatCode="#,##0&quot;時間&quot;"/>
    <numFmt numFmtId="187" formatCode="0.0_ "/>
  </numFmts>
  <fonts count="55" x14ac:knownFonts="1">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color indexed="8"/>
      <name val="ＭＳ ゴシック"/>
      <family val="3"/>
      <charset val="128"/>
    </font>
    <font>
      <sz val="6"/>
      <name val="ＭＳ Ｐゴシック"/>
      <family val="2"/>
      <charset val="128"/>
      <scheme val="minor"/>
    </font>
    <font>
      <sz val="6"/>
      <name val="ＭＳ Ｐゴシック"/>
      <family val="3"/>
      <charset val="128"/>
    </font>
    <font>
      <sz val="14"/>
      <color indexed="8"/>
      <name val="ＭＳ ゴシック"/>
      <family val="3"/>
      <charset val="128"/>
    </font>
    <font>
      <sz val="11"/>
      <color indexed="8"/>
      <name val="ＭＳ ゴシック"/>
      <family val="3"/>
      <charset val="128"/>
    </font>
    <font>
      <sz val="11"/>
      <name val="ＭＳ ゴシック"/>
      <family val="3"/>
      <charset val="128"/>
    </font>
    <font>
      <sz val="14"/>
      <name val="ＭＳ ゴシック"/>
      <family val="3"/>
      <charset val="128"/>
    </font>
    <font>
      <sz val="10"/>
      <name val="ＭＳ ゴシック"/>
      <family val="3"/>
      <charset val="128"/>
    </font>
    <font>
      <sz val="9"/>
      <name val="ＭＳ ゴシック"/>
      <family val="3"/>
      <charset val="128"/>
    </font>
    <font>
      <sz val="7"/>
      <name val="ＭＳ ゴシック"/>
      <family val="3"/>
      <charset val="128"/>
    </font>
    <font>
      <sz val="11"/>
      <color indexed="10"/>
      <name val="ＭＳ ゴシック"/>
      <family val="3"/>
      <charset val="128"/>
    </font>
    <font>
      <b/>
      <sz val="11"/>
      <name val="ＭＳ ゴシック"/>
      <family val="3"/>
      <charset val="128"/>
    </font>
    <font>
      <sz val="14"/>
      <name val="ＭＳ Ｐゴシック"/>
      <family val="3"/>
      <charset val="128"/>
    </font>
    <font>
      <sz val="12"/>
      <name val="ＭＳ Ｐゴシック"/>
      <family val="3"/>
      <charset val="128"/>
    </font>
    <font>
      <sz val="11"/>
      <color theme="1"/>
      <name val="ＭＳ Ｐゴシック"/>
      <family val="3"/>
      <charset val="128"/>
      <scheme val="minor"/>
    </font>
    <font>
      <sz val="10"/>
      <color indexed="8"/>
      <name val="ＭＳ ゴシック"/>
      <family val="3"/>
      <charset val="128"/>
    </font>
    <font>
      <sz val="10.5"/>
      <name val="ＭＳ ゴシック"/>
      <family val="3"/>
      <charset val="128"/>
    </font>
    <font>
      <sz val="10.5"/>
      <color theme="1"/>
      <name val="ＭＳ Ｐゴシック"/>
      <family val="2"/>
      <charset val="128"/>
      <scheme val="minor"/>
    </font>
    <font>
      <sz val="10.55"/>
      <color theme="1"/>
      <name val="ＭＳ Ｐゴシック"/>
      <family val="2"/>
      <charset val="128"/>
      <scheme val="minor"/>
    </font>
    <font>
      <sz val="10.55"/>
      <name val="ＭＳ ゴシック"/>
      <family val="3"/>
      <charset val="128"/>
    </font>
    <font>
      <sz val="10.55"/>
      <color theme="1"/>
      <name val="ＭＳ Ｐゴシック"/>
      <family val="3"/>
      <charset val="128"/>
      <scheme val="minor"/>
    </font>
    <font>
      <sz val="6.5"/>
      <name val="ＭＳ ゴシック"/>
      <family val="3"/>
      <charset val="128"/>
    </font>
    <font>
      <sz val="10"/>
      <color theme="1"/>
      <name val="ＭＳ Ｐゴシック"/>
      <family val="2"/>
      <charset val="128"/>
      <scheme val="minor"/>
    </font>
    <font>
      <sz val="6"/>
      <name val="ＭＳ ゴシック"/>
      <family val="3"/>
      <charset val="128"/>
    </font>
    <font>
      <sz val="12"/>
      <name val="ＭＳ ゴシック"/>
      <family val="3"/>
      <charset val="128"/>
    </font>
    <font>
      <sz val="10"/>
      <color theme="1"/>
      <name val="ＭＳ Ｐゴシック"/>
      <family val="3"/>
      <charset val="128"/>
      <scheme val="minor"/>
    </font>
    <font>
      <sz val="11"/>
      <color indexed="8"/>
      <name val="ＭＳ Ｐゴシック"/>
      <family val="3"/>
      <charset val="128"/>
      <scheme val="minor"/>
    </font>
    <font>
      <sz val="11"/>
      <color indexed="9"/>
      <name val="ＭＳ Ｐゴシック"/>
      <family val="3"/>
      <charset val="128"/>
      <scheme val="minor"/>
    </font>
    <font>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b/>
      <sz val="16"/>
      <name val="ＭＳ ゴシック"/>
      <family val="3"/>
      <charset val="128"/>
    </font>
    <font>
      <b/>
      <sz val="12"/>
      <name val="ＭＳ ゴシック"/>
      <family val="3"/>
      <charset val="128"/>
    </font>
    <font>
      <b/>
      <u/>
      <sz val="11"/>
      <name val="ＭＳ ゴシック"/>
      <family val="3"/>
      <charset val="128"/>
    </font>
    <font>
      <sz val="11"/>
      <color theme="1"/>
      <name val="ＭＳ ゴシック"/>
      <family val="3"/>
      <charset val="128"/>
    </font>
    <font>
      <sz val="11"/>
      <color rgb="FFFF0000"/>
      <name val="ＭＳ ゴシック"/>
      <family val="3"/>
      <charset val="128"/>
    </font>
    <font>
      <sz val="11"/>
      <color indexed="12"/>
      <name val="ＭＳ ゴシック"/>
      <family val="3"/>
      <charset val="128"/>
    </font>
    <font>
      <u/>
      <sz val="11"/>
      <color indexed="10"/>
      <name val="ＭＳ ゴシック"/>
      <family val="3"/>
      <charset val="128"/>
    </font>
    <font>
      <b/>
      <sz val="14"/>
      <name val="ＭＳ ゴシック"/>
      <family val="3"/>
      <charset val="128"/>
    </font>
    <font>
      <b/>
      <sz val="11"/>
      <color rgb="FFFF0000"/>
      <name val="ＭＳ ゴシック"/>
      <family val="3"/>
      <charset val="128"/>
    </font>
  </fonts>
  <fills count="35">
    <fill>
      <patternFill patternType="none"/>
    </fill>
    <fill>
      <patternFill patternType="gray125"/>
    </fill>
    <fill>
      <patternFill patternType="solid">
        <fgColor indexed="65"/>
        <bgColor indexed="64"/>
      </patternFill>
    </fill>
    <fill>
      <patternFill patternType="solid">
        <fgColor rgb="FFFFFF00"/>
        <bgColor indexed="64"/>
      </patternFill>
    </fill>
    <fill>
      <patternFill patternType="solid">
        <fgColor rgb="FFFFC7CE"/>
        <bgColor indexed="64"/>
      </patternFill>
    </fill>
    <fill>
      <patternFill patternType="solid">
        <fgColor indexed="26"/>
        <bgColor indexed="64"/>
      </patternFill>
    </fill>
    <fill>
      <patternFill patternType="solid">
        <fgColor indexed="47"/>
        <bgColor indexed="64"/>
      </patternFill>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2F2F2"/>
        <bgColor indexed="64"/>
      </patternFill>
    </fill>
    <fill>
      <patternFill patternType="solid">
        <fgColor rgb="FFC6EFCE"/>
        <bgColor indexed="64"/>
      </patternFill>
    </fill>
  </fills>
  <borders count="3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top/>
      <bottom style="thick">
        <color theme="4"/>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right/>
      <top/>
      <bottom style="thick">
        <color theme="4" tint="0.49992370372631001"/>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auto="1"/>
      </left>
      <right style="thin">
        <color auto="1"/>
      </right>
      <top style="hair">
        <color auto="1"/>
      </top>
      <bottom style="thin">
        <color auto="1"/>
      </bottom>
      <diagonal/>
    </border>
    <border>
      <left style="thin">
        <color auto="1"/>
      </left>
      <right/>
      <top style="hair">
        <color auto="1"/>
      </top>
      <bottom style="thin">
        <color auto="1"/>
      </bottom>
      <diagonal/>
    </border>
  </borders>
  <cellStyleXfs count="51">
    <xf numFmtId="0" fontId="0" fillId="0" borderId="0">
      <alignment vertical="center"/>
    </xf>
    <xf numFmtId="0" fontId="2" fillId="0" borderId="0">
      <alignment vertical="center"/>
    </xf>
    <xf numFmtId="0" fontId="2" fillId="0" borderId="0"/>
    <xf numFmtId="0" fontId="2" fillId="0" borderId="0">
      <alignment vertical="center"/>
    </xf>
    <xf numFmtId="0" fontId="2" fillId="0" borderId="0">
      <alignment vertical="center"/>
    </xf>
    <xf numFmtId="38" fontId="2" fillId="0" borderId="0" applyFont="0" applyFill="0" applyBorder="0" applyAlignment="0" applyProtection="0"/>
    <xf numFmtId="0" fontId="17" fillId="0" borderId="0">
      <alignment vertical="center"/>
    </xf>
    <xf numFmtId="0" fontId="2" fillId="0" borderId="0">
      <alignment vertical="center"/>
    </xf>
    <xf numFmtId="0" fontId="29" fillId="7" borderId="0" applyNumberFormat="0" applyBorder="0" applyAlignment="0" applyProtection="0">
      <alignment vertical="center"/>
    </xf>
    <xf numFmtId="0" fontId="29" fillId="8" borderId="0" applyNumberFormat="0" applyBorder="0" applyAlignment="0" applyProtection="0">
      <alignment vertical="center"/>
    </xf>
    <xf numFmtId="0" fontId="29"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29" fillId="18" borderId="0" applyNumberFormat="0" applyBorder="0" applyAlignment="0" applyProtection="0">
      <alignment vertical="center"/>
    </xf>
    <xf numFmtId="0" fontId="30"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30" fillId="30" borderId="0" applyNumberFormat="0" applyBorder="0" applyAlignment="0" applyProtection="0">
      <alignment vertical="center"/>
    </xf>
    <xf numFmtId="0" fontId="31" fillId="0" borderId="0" applyNumberFormat="0" applyFill="0" applyBorder="0" applyAlignment="0" applyProtection="0">
      <alignment vertical="center"/>
    </xf>
    <xf numFmtId="0" fontId="32" fillId="31" borderId="25" applyNumberFormat="0" applyAlignment="0" applyProtection="0">
      <alignment vertical="center"/>
    </xf>
    <xf numFmtId="0" fontId="33" fillId="32" borderId="0" applyNumberFormat="0" applyBorder="0" applyAlignment="0" applyProtection="0">
      <alignment vertical="center"/>
    </xf>
    <xf numFmtId="9" fontId="2" fillId="0" borderId="0" applyFont="0" applyFill="0" applyBorder="0" applyAlignment="0" applyProtection="0">
      <alignment vertical="center"/>
    </xf>
    <xf numFmtId="0" fontId="2" fillId="5" borderId="26" applyNumberFormat="0" applyFont="0" applyAlignment="0" applyProtection="0">
      <alignment vertical="center"/>
    </xf>
    <xf numFmtId="0" fontId="34" fillId="0" borderId="24" applyNumberFormat="0" applyFill="0" applyAlignment="0" applyProtection="0">
      <alignment vertical="center"/>
    </xf>
    <xf numFmtId="0" fontId="35" fillId="4" borderId="0" applyNumberFormat="0" applyBorder="0" applyAlignment="0" applyProtection="0">
      <alignment vertical="center"/>
    </xf>
    <xf numFmtId="0" fontId="36" fillId="33" borderId="22" applyNumberFormat="0" applyAlignment="0" applyProtection="0">
      <alignment vertical="center"/>
    </xf>
    <xf numFmtId="0" fontId="37" fillId="0" borderId="0" applyNumberFormat="0" applyFill="0" applyBorder="0" applyAlignment="0" applyProtection="0">
      <alignment vertical="center"/>
    </xf>
    <xf numFmtId="38" fontId="2" fillId="0" borderId="0" applyFont="0" applyFill="0" applyBorder="0" applyAlignment="0" applyProtection="0">
      <alignment vertical="center"/>
    </xf>
    <xf numFmtId="0" fontId="38" fillId="0" borderId="20" applyNumberFormat="0" applyFill="0" applyAlignment="0" applyProtection="0">
      <alignment vertical="center"/>
    </xf>
    <xf numFmtId="0" fontId="39" fillId="0" borderId="32" applyNumberFormat="0" applyFill="0" applyAlignment="0" applyProtection="0">
      <alignment vertical="center"/>
    </xf>
    <xf numFmtId="0" fontId="40" fillId="0" borderId="21" applyNumberFormat="0" applyFill="0" applyAlignment="0" applyProtection="0">
      <alignment vertical="center"/>
    </xf>
    <xf numFmtId="0" fontId="40" fillId="0" borderId="0" applyNumberFormat="0" applyFill="0" applyBorder="0" applyAlignment="0" applyProtection="0">
      <alignment vertical="center"/>
    </xf>
    <xf numFmtId="0" fontId="41" fillId="0" borderId="27" applyNumberFormat="0" applyFill="0" applyAlignment="0" applyProtection="0">
      <alignment vertical="center"/>
    </xf>
    <xf numFmtId="0" fontId="42" fillId="33" borderId="23" applyNumberFormat="0" applyAlignment="0" applyProtection="0">
      <alignment vertical="center"/>
    </xf>
    <xf numFmtId="0" fontId="43" fillId="0" borderId="0" applyNumberFormat="0" applyFill="0" applyBorder="0" applyAlignment="0" applyProtection="0">
      <alignment vertical="center"/>
    </xf>
    <xf numFmtId="0" fontId="44" fillId="6" borderId="22" applyNumberFormat="0" applyAlignment="0" applyProtection="0">
      <alignment vertical="center"/>
    </xf>
    <xf numFmtId="0" fontId="45" fillId="34" borderId="0" applyNumberFormat="0" applyBorder="0" applyAlignment="0" applyProtection="0">
      <alignment vertical="center"/>
    </xf>
  </cellStyleXfs>
  <cellXfs count="341">
    <xf numFmtId="0" fontId="0" fillId="0" borderId="0" xfId="0">
      <alignment vertical="center"/>
    </xf>
    <xf numFmtId="0" fontId="8" fillId="0" borderId="0" xfId="1" applyFont="1" applyFill="1" applyBorder="1" applyAlignment="1">
      <alignment vertical="center"/>
    </xf>
    <xf numFmtId="0" fontId="15" fillId="0" borderId="0" xfId="3" applyFont="1">
      <alignment vertical="center"/>
    </xf>
    <xf numFmtId="0" fontId="2" fillId="0" borderId="0" xfId="3">
      <alignment vertical="center"/>
    </xf>
    <xf numFmtId="0" fontId="2" fillId="0" borderId="0" xfId="3" applyFont="1">
      <alignment vertical="center"/>
    </xf>
    <xf numFmtId="0" fontId="2" fillId="0" borderId="0" xfId="3" applyFill="1">
      <alignment vertical="center"/>
    </xf>
    <xf numFmtId="0" fontId="8" fillId="0" borderId="0" xfId="2" applyFont="1" applyAlignment="1">
      <alignment vertical="center"/>
    </xf>
    <xf numFmtId="0" fontId="27" fillId="0" borderId="0" xfId="3" applyFont="1">
      <alignment vertical="center"/>
    </xf>
    <xf numFmtId="0" fontId="14" fillId="0" borderId="0" xfId="3" applyFont="1">
      <alignment vertical="center"/>
    </xf>
    <xf numFmtId="0" fontId="9" fillId="0" borderId="0" xfId="3" applyFont="1" applyFill="1" applyAlignment="1">
      <alignment horizontal="center" vertical="center"/>
    </xf>
    <xf numFmtId="0" fontId="8" fillId="0" borderId="0" xfId="3" applyNumberFormat="1" applyFont="1">
      <alignment vertical="center"/>
    </xf>
    <xf numFmtId="0" fontId="16" fillId="0" borderId="0" xfId="3" applyFont="1" applyFill="1" applyBorder="1" applyAlignment="1">
      <alignment horizontal="right" vertical="center"/>
    </xf>
    <xf numFmtId="0" fontId="2" fillId="0" borderId="0" xfId="3" applyFill="1" applyAlignment="1">
      <alignment horizontal="center" vertical="center"/>
    </xf>
    <xf numFmtId="0" fontId="46" fillId="0" borderId="0" xfId="1" applyFont="1" applyFill="1" applyBorder="1" applyAlignment="1">
      <alignment vertical="center"/>
    </xf>
    <xf numFmtId="0" fontId="2" fillId="0" borderId="0" xfId="3" applyFont="1" applyBorder="1" applyAlignment="1">
      <alignment horizontal="right" vertical="center"/>
    </xf>
    <xf numFmtId="0" fontId="2" fillId="0" borderId="0" xfId="3" applyBorder="1">
      <alignment vertical="center"/>
    </xf>
    <xf numFmtId="0" fontId="8" fillId="0" borderId="0" xfId="3" applyFont="1">
      <alignment vertical="center"/>
    </xf>
    <xf numFmtId="0" fontId="27" fillId="0" borderId="0" xfId="1" applyFont="1" applyFill="1" applyBorder="1" applyAlignment="1">
      <alignment horizontal="center" vertical="center"/>
    </xf>
    <xf numFmtId="180" fontId="9" fillId="0" borderId="0" xfId="3" applyNumberFormat="1" applyFont="1" applyFill="1" applyAlignment="1">
      <alignment horizontal="left" vertical="center"/>
    </xf>
    <xf numFmtId="181" fontId="8" fillId="0" borderId="16" xfId="3" applyNumberFormat="1" applyFont="1" applyFill="1" applyBorder="1" applyAlignment="1">
      <alignment horizontal="center" vertical="center"/>
    </xf>
    <xf numFmtId="0" fontId="27" fillId="0" borderId="3" xfId="1" applyFont="1" applyFill="1" applyBorder="1" applyAlignment="1">
      <alignment vertical="center" shrinkToFit="1"/>
    </xf>
    <xf numFmtId="0" fontId="16" fillId="0" borderId="0" xfId="3" applyFont="1" applyFill="1" applyBorder="1" applyAlignment="1">
      <alignment horizontal="left" vertical="center"/>
    </xf>
    <xf numFmtId="176" fontId="2" fillId="0" borderId="31" xfId="3" applyNumberFormat="1" applyFill="1" applyBorder="1" applyAlignment="1">
      <alignment horizontal="center" vertical="center"/>
    </xf>
    <xf numFmtId="176" fontId="2" fillId="0" borderId="35" xfId="3" applyNumberFormat="1" applyFill="1" applyBorder="1" applyAlignment="1">
      <alignment horizontal="center" vertical="center"/>
    </xf>
    <xf numFmtId="0" fontId="15" fillId="0" borderId="0" xfId="3" applyFont="1" applyFill="1" applyBorder="1">
      <alignment vertical="center"/>
    </xf>
    <xf numFmtId="0" fontId="8" fillId="0" borderId="0" xfId="3" applyFont="1" applyProtection="1">
      <alignment vertical="center"/>
    </xf>
    <xf numFmtId="0" fontId="8" fillId="0" borderId="0" xfId="3" applyNumberFormat="1" applyFont="1" applyProtection="1">
      <alignment vertical="center"/>
    </xf>
    <xf numFmtId="0" fontId="8" fillId="0" borderId="0" xfId="1" applyFont="1" applyFill="1" applyBorder="1" applyAlignment="1" applyProtection="1">
      <alignment vertical="center"/>
    </xf>
    <xf numFmtId="0" fontId="8" fillId="0" borderId="0" xfId="2" applyFont="1" applyAlignment="1" applyProtection="1">
      <alignment vertical="center"/>
    </xf>
    <xf numFmtId="0" fontId="8" fillId="0" borderId="0" xfId="2" applyNumberFormat="1" applyFont="1" applyAlignment="1" applyProtection="1">
      <alignment vertical="center"/>
    </xf>
    <xf numFmtId="0" fontId="14" fillId="0" borderId="0" xfId="3" applyFont="1" applyProtection="1">
      <alignment vertical="center"/>
    </xf>
    <xf numFmtId="0" fontId="27" fillId="0" borderId="2" xfId="1" applyFont="1" applyFill="1" applyBorder="1" applyAlignment="1" applyProtection="1">
      <alignment vertical="center"/>
    </xf>
    <xf numFmtId="0" fontId="27" fillId="0" borderId="3" xfId="1" applyFont="1" applyFill="1" applyBorder="1" applyAlignment="1" applyProtection="1">
      <alignment vertical="center"/>
    </xf>
    <xf numFmtId="0" fontId="27" fillId="0" borderId="0" xfId="3" applyFont="1" applyProtection="1">
      <alignment vertical="center"/>
    </xf>
    <xf numFmtId="0" fontId="8" fillId="0" borderId="0" xfId="3" applyFont="1" applyAlignment="1" applyProtection="1">
      <alignment vertical="center" wrapText="1"/>
    </xf>
    <xf numFmtId="0" fontId="48" fillId="0" borderId="0" xfId="3" applyFont="1" applyAlignment="1" applyProtection="1">
      <alignment vertical="center" wrapText="1"/>
    </xf>
    <xf numFmtId="181" fontId="8" fillId="0" borderId="16" xfId="3" applyNumberFormat="1" applyFont="1" applyFill="1" applyBorder="1" applyAlignment="1" applyProtection="1">
      <alignment horizontal="center" vertical="center"/>
    </xf>
    <xf numFmtId="0" fontId="8" fillId="2" borderId="4" xfId="3" applyFont="1" applyFill="1" applyBorder="1" applyAlignment="1" applyProtection="1">
      <alignment horizontal="center" vertical="center" wrapText="1"/>
    </xf>
    <xf numFmtId="0" fontId="8" fillId="0" borderId="8" xfId="3" applyFont="1" applyBorder="1" applyAlignment="1" applyProtection="1">
      <alignment vertical="center" shrinkToFit="1"/>
    </xf>
    <xf numFmtId="0" fontId="8" fillId="0" borderId="0" xfId="3" applyFont="1" applyAlignment="1" applyProtection="1">
      <alignment vertical="center"/>
    </xf>
    <xf numFmtId="0" fontId="8" fillId="0" borderId="0" xfId="3" applyFont="1" applyFill="1" applyAlignment="1" applyProtection="1">
      <alignment vertical="center"/>
    </xf>
    <xf numFmtId="0" fontId="8" fillId="0" borderId="0" xfId="3" applyFont="1" applyFill="1" applyBorder="1" applyAlignment="1" applyProtection="1">
      <alignment horizontal="center" vertical="center"/>
    </xf>
    <xf numFmtId="177" fontId="51" fillId="0" borderId="0" xfId="3" applyNumberFormat="1" applyFont="1" applyFill="1" applyBorder="1" applyAlignment="1" applyProtection="1">
      <alignment horizontal="center" vertical="center"/>
    </xf>
    <xf numFmtId="0" fontId="8" fillId="0" borderId="0" xfId="3" applyFont="1" applyFill="1" applyBorder="1" applyAlignment="1" applyProtection="1">
      <alignment vertical="center"/>
    </xf>
    <xf numFmtId="0" fontId="8" fillId="0" borderId="0" xfId="3" applyFont="1" applyFill="1" applyProtection="1">
      <alignment vertical="center"/>
    </xf>
    <xf numFmtId="0" fontId="14" fillId="0" borderId="0" xfId="3" applyFont="1" applyFill="1" applyBorder="1" applyAlignment="1" applyProtection="1">
      <alignment vertical="center"/>
    </xf>
    <xf numFmtId="177" fontId="14" fillId="0" borderId="0" xfId="3" applyNumberFormat="1" applyFont="1" applyFill="1" applyBorder="1" applyAlignment="1" applyProtection="1">
      <alignment horizontal="center" vertical="center"/>
    </xf>
    <xf numFmtId="0" fontId="14" fillId="0" borderId="0" xfId="3" applyFont="1" applyFill="1" applyAlignment="1" applyProtection="1">
      <alignment vertical="center"/>
    </xf>
    <xf numFmtId="49" fontId="8" fillId="0" borderId="0" xfId="3" applyNumberFormat="1" applyFont="1" applyAlignment="1" applyProtection="1">
      <alignment horizontal="center" vertical="center"/>
    </xf>
    <xf numFmtId="0" fontId="8" fillId="0" borderId="19" xfId="3" applyFont="1" applyFill="1" applyBorder="1" applyAlignment="1" applyProtection="1">
      <alignment vertical="center"/>
    </xf>
    <xf numFmtId="0" fontId="8" fillId="0" borderId="0" xfId="3" applyFont="1" applyFill="1" applyBorder="1" applyAlignment="1" applyProtection="1">
      <alignment horizontal="left" vertical="center"/>
    </xf>
    <xf numFmtId="0" fontId="8" fillId="0" borderId="0" xfId="3" applyFont="1" applyFill="1" applyBorder="1" applyAlignment="1" applyProtection="1">
      <alignment horizontal="right" vertical="center"/>
    </xf>
    <xf numFmtId="0" fontId="8" fillId="0" borderId="0" xfId="3" applyFont="1" applyFill="1" applyBorder="1" applyProtection="1">
      <alignment vertical="center"/>
    </xf>
    <xf numFmtId="0" fontId="9" fillId="0" borderId="0" xfId="3" applyFont="1" applyFill="1" applyAlignment="1" applyProtection="1">
      <alignment horizontal="left" vertical="center"/>
    </xf>
    <xf numFmtId="0" fontId="9" fillId="0" borderId="0" xfId="3" applyFont="1" applyFill="1" applyAlignment="1" applyProtection="1">
      <alignment horizontal="center" vertical="center"/>
    </xf>
    <xf numFmtId="180" fontId="9" fillId="0" borderId="0" xfId="3" applyNumberFormat="1" applyFont="1" applyFill="1" applyAlignment="1" applyProtection="1">
      <alignment vertical="center"/>
    </xf>
    <xf numFmtId="0" fontId="8" fillId="0" borderId="0" xfId="3" applyFont="1" applyFill="1" applyAlignment="1" applyProtection="1">
      <alignment horizontal="center" vertical="center"/>
    </xf>
    <xf numFmtId="0" fontId="53" fillId="0" borderId="33" xfId="3" applyFont="1" applyFill="1" applyBorder="1" applyAlignment="1" applyProtection="1">
      <alignment horizontal="center" vertical="center"/>
    </xf>
    <xf numFmtId="0" fontId="53" fillId="0" borderId="34" xfId="3" applyFont="1" applyFill="1" applyBorder="1" applyAlignment="1" applyProtection="1">
      <alignment horizontal="center" vertical="center"/>
    </xf>
    <xf numFmtId="0" fontId="8" fillId="0" borderId="8" xfId="3" applyFont="1" applyBorder="1" applyAlignment="1" applyProtection="1">
      <alignment vertical="center"/>
    </xf>
    <xf numFmtId="0" fontId="8" fillId="0" borderId="0" xfId="3" applyFont="1" applyBorder="1" applyAlignment="1" applyProtection="1">
      <alignment vertical="center"/>
    </xf>
    <xf numFmtId="0" fontId="8" fillId="0" borderId="0" xfId="3" applyFont="1" applyFill="1" applyBorder="1" applyAlignment="1" applyProtection="1">
      <alignment vertical="center" wrapText="1"/>
    </xf>
    <xf numFmtId="0" fontId="8" fillId="0" borderId="0" xfId="3" applyFont="1" applyAlignment="1" applyProtection="1">
      <alignment horizontal="center" vertical="center"/>
    </xf>
    <xf numFmtId="0" fontId="27" fillId="3" borderId="1" xfId="1" applyFont="1" applyFill="1" applyBorder="1" applyAlignment="1" applyProtection="1">
      <alignment horizontal="center" vertical="center"/>
      <protection locked="0"/>
    </xf>
    <xf numFmtId="0" fontId="27" fillId="3" borderId="2" xfId="1" applyFont="1" applyFill="1" applyBorder="1" applyAlignment="1" applyProtection="1">
      <alignment horizontal="center" vertical="center"/>
      <protection locked="0"/>
    </xf>
    <xf numFmtId="0" fontId="27" fillId="3" borderId="1" xfId="1" applyFont="1" applyFill="1" applyBorder="1" applyAlignment="1" applyProtection="1">
      <alignment horizontal="right" vertical="center" indent="1"/>
      <protection locked="0"/>
    </xf>
    <xf numFmtId="0" fontId="7" fillId="0" borderId="0" xfId="1" applyFont="1" applyFill="1" applyAlignment="1" applyProtection="1">
      <alignment horizontal="left" vertical="center"/>
    </xf>
    <xf numFmtId="0" fontId="3" fillId="0" borderId="0" xfId="1" applyFont="1" applyFill="1" applyAlignment="1" applyProtection="1">
      <alignment horizontal="left" vertical="center"/>
    </xf>
    <xf numFmtId="0" fontId="0" fillId="0" borderId="0" xfId="0" applyFill="1" applyProtection="1">
      <alignment vertical="center"/>
    </xf>
    <xf numFmtId="0" fontId="0" fillId="0" borderId="0" xfId="0" applyFill="1" applyAlignment="1" applyProtection="1">
      <alignment horizontal="center" vertical="center" shrinkToFit="1"/>
    </xf>
    <xf numFmtId="0" fontId="6" fillId="0" borderId="0" xfId="1" applyFont="1" applyFill="1" applyAlignment="1" applyProtection="1">
      <alignment horizontal="center" vertical="center"/>
    </xf>
    <xf numFmtId="0" fontId="7" fillId="0" borderId="0" xfId="1" applyFont="1" applyFill="1" applyBorder="1" applyAlignment="1" applyProtection="1">
      <alignment horizontal="center" vertical="center"/>
    </xf>
    <xf numFmtId="0" fontId="7" fillId="0" borderId="0" xfId="1" applyFont="1" applyFill="1" applyBorder="1" applyAlignment="1" applyProtection="1">
      <alignment vertical="center"/>
    </xf>
    <xf numFmtId="0" fontId="0" fillId="0" borderId="5" xfId="0" applyFill="1" applyBorder="1" applyProtection="1">
      <alignment vertical="center"/>
    </xf>
    <xf numFmtId="0" fontId="7" fillId="0" borderId="6" xfId="1" applyFont="1" applyFill="1" applyBorder="1" applyAlignment="1" applyProtection="1">
      <alignment horizontal="left" vertical="center"/>
    </xf>
    <xf numFmtId="0" fontId="0" fillId="0" borderId="6" xfId="0" applyFill="1" applyBorder="1" applyProtection="1">
      <alignment vertical="center"/>
    </xf>
    <xf numFmtId="0" fontId="0" fillId="0" borderId="7" xfId="0" applyFill="1" applyBorder="1" applyProtection="1">
      <alignment vertical="center"/>
    </xf>
    <xf numFmtId="0" fontId="0" fillId="0" borderId="8" xfId="0" applyFill="1" applyBorder="1" applyProtection="1">
      <alignment vertical="center"/>
    </xf>
    <xf numFmtId="0" fontId="21" fillId="0" borderId="0" xfId="0" applyFont="1" applyFill="1" applyBorder="1" applyAlignment="1" applyProtection="1">
      <alignment horizontal="center" vertical="top" wrapText="1"/>
    </xf>
    <xf numFmtId="0" fontId="0" fillId="0" borderId="0" xfId="0" applyFill="1" applyBorder="1" applyProtection="1">
      <alignment vertical="center"/>
    </xf>
    <xf numFmtId="0" fontId="7" fillId="0" borderId="6" xfId="1" applyFont="1" applyFill="1" applyBorder="1" applyAlignment="1" applyProtection="1">
      <alignment vertical="center" shrinkToFit="1"/>
    </xf>
    <xf numFmtId="0" fontId="7" fillId="0" borderId="7" xfId="1" applyFont="1" applyFill="1" applyBorder="1" applyAlignment="1" applyProtection="1">
      <alignment vertical="center" shrinkToFit="1"/>
    </xf>
    <xf numFmtId="0" fontId="0" fillId="0" borderId="0" xfId="0" applyFill="1" applyAlignment="1" applyProtection="1">
      <alignment vertical="top" wrapText="1"/>
    </xf>
    <xf numFmtId="0" fontId="23" fillId="0" borderId="0" xfId="0" applyFont="1" applyFill="1" applyBorder="1" applyAlignment="1" applyProtection="1">
      <alignment horizontal="center" vertical="top"/>
    </xf>
    <xf numFmtId="0" fontId="21" fillId="0" borderId="0" xfId="0" applyFont="1" applyFill="1" applyBorder="1" applyAlignment="1" applyProtection="1">
      <alignment vertical="top"/>
    </xf>
    <xf numFmtId="0" fontId="21" fillId="0" borderId="0" xfId="0" applyFont="1" applyFill="1" applyBorder="1" applyProtection="1">
      <alignment vertical="center"/>
    </xf>
    <xf numFmtId="0" fontId="1" fillId="0" borderId="8" xfId="0" applyFont="1" applyFill="1" applyBorder="1" applyAlignment="1" applyProtection="1">
      <alignment vertical="center" shrinkToFit="1"/>
    </xf>
    <xf numFmtId="0" fontId="1" fillId="0" borderId="0" xfId="0" applyFont="1" applyFill="1" applyBorder="1" applyAlignment="1" applyProtection="1">
      <alignment vertical="center" shrinkToFit="1"/>
    </xf>
    <xf numFmtId="0" fontId="1" fillId="0" borderId="9" xfId="0" applyFont="1" applyFill="1" applyBorder="1" applyAlignment="1" applyProtection="1">
      <alignment vertical="center" shrinkToFit="1"/>
    </xf>
    <xf numFmtId="0" fontId="23" fillId="0" borderId="0" xfId="0" applyFont="1" applyFill="1" applyBorder="1" applyAlignment="1" applyProtection="1">
      <alignment horizontal="center" vertical="top" wrapText="1"/>
    </xf>
    <xf numFmtId="0" fontId="7" fillId="0" borderId="0" xfId="1" applyFont="1" applyFill="1" applyBorder="1" applyAlignment="1" applyProtection="1">
      <alignment vertical="center" shrinkToFit="1"/>
    </xf>
    <xf numFmtId="0" fontId="7" fillId="0" borderId="9" xfId="1" applyFont="1" applyFill="1" applyBorder="1" applyAlignment="1" applyProtection="1">
      <alignment vertical="center" shrinkToFit="1"/>
    </xf>
    <xf numFmtId="0" fontId="23" fillId="0" borderId="0" xfId="0" applyFont="1" applyFill="1" applyBorder="1" applyAlignment="1" applyProtection="1">
      <alignment horizontal="center" vertical="center"/>
    </xf>
    <xf numFmtId="49" fontId="23" fillId="0" borderId="0" xfId="0" applyNumberFormat="1" applyFont="1" applyFill="1" applyBorder="1" applyAlignment="1" applyProtection="1">
      <alignment horizontal="center" vertical="top" wrapText="1"/>
    </xf>
    <xf numFmtId="0" fontId="25" fillId="0" borderId="0" xfId="0" applyFont="1" applyFill="1" applyBorder="1" applyAlignment="1" applyProtection="1">
      <alignment vertical="top"/>
    </xf>
    <xf numFmtId="0" fontId="0" fillId="0" borderId="13" xfId="0" applyFill="1" applyBorder="1" applyProtection="1">
      <alignment vertical="center"/>
    </xf>
    <xf numFmtId="0" fontId="0" fillId="0" borderId="14" xfId="0" applyFill="1" applyBorder="1" applyProtection="1">
      <alignment vertical="center"/>
    </xf>
    <xf numFmtId="0" fontId="1" fillId="0" borderId="13" xfId="0" applyFont="1" applyFill="1" applyBorder="1" applyAlignment="1" applyProtection="1">
      <alignment vertical="center" shrinkToFit="1"/>
    </xf>
    <xf numFmtId="0" fontId="1" fillId="0" borderId="14" xfId="0" applyFont="1" applyFill="1" applyBorder="1" applyAlignment="1" applyProtection="1">
      <alignment vertical="center" shrinkToFit="1"/>
    </xf>
    <xf numFmtId="0" fontId="1" fillId="0" borderId="15" xfId="0" applyFont="1" applyFill="1" applyBorder="1" applyAlignment="1" applyProtection="1">
      <alignment vertical="center" shrinkToFit="1"/>
    </xf>
    <xf numFmtId="0" fontId="8" fillId="0" borderId="0" xfId="1" applyFont="1" applyFill="1" applyBorder="1" applyAlignment="1" applyProtection="1">
      <alignment horizontal="left" vertical="center"/>
    </xf>
    <xf numFmtId="0" fontId="19" fillId="0" borderId="0" xfId="1" applyFont="1" applyFill="1" applyBorder="1" applyAlignment="1" applyProtection="1">
      <alignment horizontal="left" vertical="top" wrapText="1"/>
    </xf>
    <xf numFmtId="0" fontId="20" fillId="0" borderId="0" xfId="0" applyFont="1" applyFill="1" applyBorder="1" applyProtection="1">
      <alignment vertical="center"/>
    </xf>
    <xf numFmtId="0" fontId="8" fillId="0" borderId="0" xfId="1" applyFont="1" applyFill="1" applyBorder="1" applyAlignment="1" applyProtection="1">
      <alignment horizontal="center" vertical="center"/>
    </xf>
    <xf numFmtId="0" fontId="1" fillId="0" borderId="0" xfId="0" applyFont="1" applyFill="1" applyProtection="1">
      <alignment vertical="center"/>
    </xf>
    <xf numFmtId="0" fontId="1" fillId="0" borderId="0" xfId="0" applyFont="1" applyFill="1" applyAlignment="1" applyProtection="1">
      <alignment horizontal="center" vertical="center" shrinkToFit="1"/>
    </xf>
    <xf numFmtId="0" fontId="8" fillId="0" borderId="5" xfId="1" applyFont="1" applyFill="1" applyBorder="1" applyAlignment="1" applyProtection="1">
      <alignment horizontal="left" vertical="center"/>
    </xf>
    <xf numFmtId="0" fontId="8" fillId="0" borderId="6" xfId="1" applyFont="1" applyFill="1" applyBorder="1" applyAlignment="1" applyProtection="1">
      <alignment horizontal="left" vertical="center"/>
    </xf>
    <xf numFmtId="0" fontId="8" fillId="0" borderId="6" xfId="1" applyFont="1" applyFill="1" applyBorder="1" applyAlignment="1" applyProtection="1">
      <alignment vertical="center"/>
    </xf>
    <xf numFmtId="0" fontId="1" fillId="0" borderId="6" xfId="0" applyFont="1" applyFill="1" applyBorder="1" applyProtection="1">
      <alignment vertical="center"/>
    </xf>
    <xf numFmtId="0" fontId="2" fillId="0" borderId="6" xfId="2" applyFont="1" applyFill="1" applyBorder="1" applyAlignment="1" applyProtection="1">
      <alignment wrapText="1"/>
    </xf>
    <xf numFmtId="0" fontId="2" fillId="0" borderId="7" xfId="2" applyFont="1" applyFill="1" applyBorder="1" applyAlignment="1" applyProtection="1">
      <alignment wrapText="1"/>
    </xf>
    <xf numFmtId="0" fontId="8" fillId="0" borderId="8" xfId="1" applyFont="1" applyFill="1" applyBorder="1" applyAlignment="1" applyProtection="1">
      <alignment horizontal="left" vertical="center"/>
    </xf>
    <xf numFmtId="0" fontId="20" fillId="0" borderId="0" xfId="0" applyFont="1" applyFill="1" applyBorder="1" applyAlignment="1" applyProtection="1">
      <alignment horizontal="center" vertical="center"/>
    </xf>
    <xf numFmtId="0" fontId="19" fillId="0" borderId="0" xfId="1" applyFont="1" applyFill="1" applyBorder="1" applyAlignment="1" applyProtection="1">
      <alignment vertical="center"/>
    </xf>
    <xf numFmtId="0" fontId="2" fillId="0" borderId="5" xfId="2" applyFont="1" applyFill="1" applyBorder="1" applyAlignment="1" applyProtection="1">
      <alignment wrapText="1"/>
    </xf>
    <xf numFmtId="0" fontId="10" fillId="0" borderId="8" xfId="1" applyFont="1" applyFill="1" applyBorder="1" applyAlignment="1" applyProtection="1">
      <alignment vertical="center"/>
    </xf>
    <xf numFmtId="0" fontId="2" fillId="0" borderId="0" xfId="2" applyFont="1" applyFill="1" applyBorder="1" applyAlignment="1" applyProtection="1">
      <alignment wrapText="1"/>
    </xf>
    <xf numFmtId="0" fontId="2" fillId="0" borderId="9" xfId="2" applyFont="1" applyFill="1" applyBorder="1" applyAlignment="1" applyProtection="1">
      <alignment wrapText="1"/>
    </xf>
    <xf numFmtId="0" fontId="19" fillId="0" borderId="4" xfId="1" applyFont="1" applyFill="1" applyBorder="1" applyAlignment="1" applyProtection="1">
      <alignment horizontal="left" vertical="center"/>
    </xf>
    <xf numFmtId="0" fontId="24" fillId="0" borderId="0" xfId="1" applyFont="1" applyFill="1" applyBorder="1" applyAlignment="1" applyProtection="1">
      <alignment vertical="center" wrapText="1"/>
    </xf>
    <xf numFmtId="0" fontId="8" fillId="0" borderId="9" xfId="1" applyFont="1" applyFill="1" applyBorder="1" applyAlignment="1" applyProtection="1">
      <alignment vertical="center"/>
    </xf>
    <xf numFmtId="0" fontId="1" fillId="0" borderId="0" xfId="0" applyFont="1" applyFill="1" applyBorder="1" applyAlignment="1" applyProtection="1">
      <alignment horizontal="center" vertical="center" shrinkToFit="1"/>
    </xf>
    <xf numFmtId="0" fontId="19" fillId="0" borderId="4" xfId="1" applyNumberFormat="1" applyFont="1" applyFill="1" applyBorder="1" applyAlignment="1" applyProtection="1">
      <alignment horizontal="center" vertical="center" shrinkToFit="1"/>
    </xf>
    <xf numFmtId="0" fontId="8" fillId="0" borderId="0" xfId="1" applyFont="1" applyFill="1" applyBorder="1" applyAlignment="1" applyProtection="1">
      <alignment vertical="top"/>
    </xf>
    <xf numFmtId="0" fontId="8" fillId="0" borderId="9" xfId="1" applyFont="1" applyFill="1" applyBorder="1" applyAlignment="1" applyProtection="1">
      <alignment horizontal="left" vertical="center"/>
    </xf>
    <xf numFmtId="0" fontId="7" fillId="0" borderId="8" xfId="1" applyFont="1" applyFill="1" applyBorder="1" applyAlignment="1" applyProtection="1">
      <alignment horizontal="center" vertical="center" shrinkToFit="1"/>
    </xf>
    <xf numFmtId="0" fontId="7" fillId="0" borderId="0" xfId="1" applyFont="1" applyFill="1" applyBorder="1" applyAlignment="1" applyProtection="1">
      <alignment horizontal="center" vertical="center" shrinkToFit="1"/>
    </xf>
    <xf numFmtId="0" fontId="7" fillId="0" borderId="9" xfId="1" applyFont="1" applyFill="1" applyBorder="1" applyAlignment="1" applyProtection="1">
      <alignment horizontal="center" vertical="center" shrinkToFit="1"/>
    </xf>
    <xf numFmtId="0" fontId="19" fillId="0" borderId="0" xfId="1" applyNumberFormat="1" applyFont="1" applyFill="1" applyBorder="1" applyAlignment="1" applyProtection="1">
      <alignment horizontal="center" vertical="center" shrinkToFit="1"/>
    </xf>
    <xf numFmtId="9" fontId="19" fillId="0" borderId="0" xfId="1" applyNumberFormat="1" applyFont="1" applyFill="1" applyBorder="1" applyAlignment="1" applyProtection="1">
      <alignment horizontal="center" vertical="center" shrinkToFit="1"/>
    </xf>
    <xf numFmtId="0" fontId="8" fillId="0" borderId="0" xfId="1" applyFont="1" applyFill="1" applyBorder="1" applyAlignment="1" applyProtection="1">
      <alignment vertical="center" shrinkToFit="1"/>
    </xf>
    <xf numFmtId="0" fontId="8" fillId="0" borderId="9" xfId="1" applyFont="1" applyFill="1" applyBorder="1" applyAlignment="1" applyProtection="1">
      <alignment vertical="center" shrinkToFit="1"/>
    </xf>
    <xf numFmtId="0" fontId="0" fillId="0" borderId="0" xfId="0" applyFont="1" applyFill="1" applyProtection="1">
      <alignment vertical="center"/>
    </xf>
    <xf numFmtId="0" fontId="0" fillId="0" borderId="0" xfId="0" applyFont="1" applyFill="1" applyAlignment="1" applyProtection="1">
      <alignment vertical="center" wrapText="1"/>
    </xf>
    <xf numFmtId="0" fontId="8" fillId="0" borderId="8" xfId="1" applyFont="1" applyFill="1" applyBorder="1" applyAlignment="1" applyProtection="1">
      <alignment horizontal="center" vertical="center" shrinkToFit="1"/>
    </xf>
    <xf numFmtId="0" fontId="8" fillId="0" borderId="0" xfId="1" applyFont="1" applyFill="1" applyBorder="1" applyAlignment="1" applyProtection="1">
      <alignment horizontal="center" vertical="center" shrinkToFit="1"/>
    </xf>
    <xf numFmtId="0" fontId="8" fillId="0" borderId="9" xfId="1" applyFont="1" applyFill="1" applyBorder="1" applyAlignment="1" applyProtection="1">
      <alignment horizontal="center" vertical="center" shrinkToFit="1"/>
    </xf>
    <xf numFmtId="0" fontId="19" fillId="0" borderId="0" xfId="1" applyFont="1" applyFill="1" applyBorder="1" applyAlignment="1" applyProtection="1">
      <alignment horizontal="center" vertical="top"/>
    </xf>
    <xf numFmtId="0" fontId="1" fillId="0" borderId="0" xfId="0" applyFont="1" applyFill="1" applyBorder="1" applyProtection="1">
      <alignment vertical="center"/>
    </xf>
    <xf numFmtId="0" fontId="0" fillId="0" borderId="0" xfId="0" applyFont="1" applyFill="1" applyBorder="1" applyAlignment="1" applyProtection="1">
      <alignment vertical="top"/>
    </xf>
    <xf numFmtId="0" fontId="8" fillId="0" borderId="13" xfId="1" applyFont="1" applyFill="1" applyBorder="1" applyAlignment="1" applyProtection="1">
      <alignment horizontal="left" vertical="center"/>
    </xf>
    <xf numFmtId="0" fontId="19" fillId="0" borderId="14" xfId="1" applyFont="1" applyFill="1" applyBorder="1" applyAlignment="1" applyProtection="1">
      <alignment horizontal="left" vertical="top" wrapText="1"/>
    </xf>
    <xf numFmtId="0" fontId="20" fillId="0" borderId="14" xfId="0" applyFont="1" applyFill="1" applyBorder="1" applyProtection="1">
      <alignment vertical="center"/>
    </xf>
    <xf numFmtId="0" fontId="8" fillId="0" borderId="13" xfId="1" applyFont="1" applyFill="1" applyBorder="1" applyAlignment="1" applyProtection="1">
      <alignment horizontal="center" vertical="center" shrinkToFit="1"/>
    </xf>
    <xf numFmtId="0" fontId="8" fillId="0" borderId="14" xfId="1" applyFont="1" applyFill="1" applyBorder="1" applyAlignment="1" applyProtection="1">
      <alignment horizontal="center" vertical="center" shrinkToFit="1"/>
    </xf>
    <xf numFmtId="0" fontId="8" fillId="0" borderId="15" xfId="1" applyFont="1" applyFill="1" applyBorder="1" applyAlignment="1" applyProtection="1">
      <alignment horizontal="center" vertical="center" shrinkToFit="1"/>
    </xf>
    <xf numFmtId="0" fontId="8" fillId="0" borderId="2" xfId="1" applyFont="1" applyFill="1" applyBorder="1" applyAlignment="1" applyProtection="1">
      <alignment horizontal="left" vertical="center"/>
    </xf>
    <xf numFmtId="0" fontId="20" fillId="0" borderId="0" xfId="0" applyFont="1" applyFill="1" applyProtection="1">
      <alignment vertical="center"/>
    </xf>
    <xf numFmtId="0" fontId="8" fillId="0" borderId="2" xfId="1" applyFont="1" applyFill="1" applyBorder="1" applyAlignment="1" applyProtection="1">
      <alignment horizontal="center" vertical="center" shrinkToFit="1"/>
    </xf>
    <xf numFmtId="0" fontId="19" fillId="0" borderId="6" xfId="1" applyFont="1" applyFill="1" applyBorder="1" applyAlignment="1" applyProtection="1">
      <alignment vertical="center" wrapText="1"/>
    </xf>
    <xf numFmtId="0" fontId="19" fillId="0" borderId="6" xfId="1" applyFont="1" applyFill="1" applyBorder="1" applyAlignment="1" applyProtection="1">
      <alignment vertical="center" shrinkToFit="1"/>
    </xf>
    <xf numFmtId="0" fontId="8" fillId="0" borderId="7" xfId="1" applyFont="1" applyFill="1" applyBorder="1" applyAlignment="1" applyProtection="1">
      <alignment horizontal="center" vertical="center" shrinkToFit="1"/>
    </xf>
    <xf numFmtId="0" fontId="0" fillId="0" borderId="0" xfId="0" applyFill="1" applyBorder="1" applyAlignment="1" applyProtection="1">
      <alignment vertical="top" shrinkToFit="1"/>
    </xf>
    <xf numFmtId="0" fontId="7" fillId="0" borderId="5" xfId="1" applyFont="1" applyFill="1" applyBorder="1" applyAlignment="1" applyProtection="1">
      <alignment horizontal="center" vertical="center" shrinkToFit="1"/>
    </xf>
    <xf numFmtId="0" fontId="7" fillId="0" borderId="6" xfId="1" applyFont="1" applyFill="1" applyBorder="1" applyAlignment="1" applyProtection="1">
      <alignment horizontal="center" vertical="center" shrinkToFit="1"/>
    </xf>
    <xf numFmtId="0" fontId="7" fillId="0" borderId="7" xfId="1" applyFont="1" applyFill="1" applyBorder="1" applyAlignment="1" applyProtection="1">
      <alignment horizontal="center" vertical="center" shrinkToFit="1"/>
    </xf>
    <xf numFmtId="0" fontId="0" fillId="0" borderId="0" xfId="0" applyFill="1" applyAlignment="1" applyProtection="1">
      <alignment vertical="center" wrapText="1"/>
    </xf>
    <xf numFmtId="0" fontId="0" fillId="0" borderId="4" xfId="0" applyFill="1" applyBorder="1" applyAlignment="1" applyProtection="1">
      <alignment horizontal="center" vertical="center" shrinkToFit="1"/>
    </xf>
    <xf numFmtId="0" fontId="10" fillId="0" borderId="0" xfId="1" applyNumberFormat="1" applyFont="1" applyFill="1" applyBorder="1" applyAlignment="1" applyProtection="1">
      <alignment horizontal="center" shrinkToFit="1"/>
    </xf>
    <xf numFmtId="0" fontId="0" fillId="0" borderId="0" xfId="0" applyFill="1" applyBorder="1" applyAlignment="1" applyProtection="1"/>
    <xf numFmtId="0" fontId="8" fillId="0" borderId="0" xfId="1" applyFont="1" applyFill="1" applyBorder="1" applyAlignment="1" applyProtection="1">
      <alignment shrinkToFit="1"/>
    </xf>
    <xf numFmtId="0" fontId="8" fillId="0" borderId="9" xfId="1" applyFont="1" applyFill="1" applyBorder="1" applyAlignment="1" applyProtection="1">
      <alignment shrinkToFit="1"/>
    </xf>
    <xf numFmtId="0" fontId="7" fillId="3" borderId="1" xfId="1" applyFont="1" applyFill="1" applyBorder="1" applyAlignment="1" applyProtection="1">
      <alignment horizontal="center" vertical="center"/>
      <protection locked="0"/>
    </xf>
    <xf numFmtId="0" fontId="7" fillId="3" borderId="2" xfId="1" applyFont="1" applyFill="1" applyBorder="1" applyAlignment="1" applyProtection="1">
      <alignment horizontal="center" vertical="center"/>
      <protection locked="0"/>
    </xf>
    <xf numFmtId="0" fontId="7" fillId="3" borderId="5" xfId="1" applyFont="1" applyFill="1" applyBorder="1" applyAlignment="1" applyProtection="1">
      <alignment vertical="center" shrinkToFit="1"/>
      <protection locked="0"/>
    </xf>
    <xf numFmtId="0" fontId="7" fillId="3" borderId="8" xfId="1" applyFont="1" applyFill="1" applyBorder="1" applyAlignment="1" applyProtection="1">
      <alignment vertical="center" shrinkToFit="1"/>
      <protection locked="0"/>
    </xf>
    <xf numFmtId="0" fontId="8" fillId="3" borderId="8" xfId="1" applyFont="1" applyFill="1" applyBorder="1" applyAlignment="1" applyProtection="1">
      <alignment vertical="center"/>
      <protection locked="0"/>
    </xf>
    <xf numFmtId="0" fontId="8" fillId="3" borderId="8" xfId="1" applyFont="1" applyFill="1" applyBorder="1" applyAlignment="1" applyProtection="1">
      <alignment vertical="top"/>
      <protection locked="0"/>
    </xf>
    <xf numFmtId="0" fontId="8" fillId="0" borderId="8" xfId="1" applyFont="1" applyFill="1" applyBorder="1" applyAlignment="1" applyProtection="1">
      <alignment vertical="center" shrinkToFit="1"/>
      <protection locked="0"/>
    </xf>
    <xf numFmtId="0" fontId="8" fillId="3" borderId="8" xfId="1" applyFont="1" applyFill="1" applyBorder="1" applyAlignment="1" applyProtection="1">
      <alignment vertical="center" shrinkToFit="1"/>
      <protection locked="0"/>
    </xf>
    <xf numFmtId="0" fontId="8" fillId="0" borderId="8" xfId="1" applyFont="1" applyFill="1" applyBorder="1" applyAlignment="1" applyProtection="1">
      <alignment shrinkToFit="1"/>
      <protection locked="0"/>
    </xf>
    <xf numFmtId="179" fontId="8" fillId="2" borderId="3" xfId="3" applyNumberFormat="1" applyFont="1" applyFill="1" applyBorder="1" applyAlignment="1" applyProtection="1">
      <alignment vertical="center" shrinkToFit="1"/>
    </xf>
    <xf numFmtId="185" fontId="8" fillId="2" borderId="4" xfId="3" applyNumberFormat="1" applyFont="1" applyFill="1" applyBorder="1" applyAlignment="1" applyProtection="1">
      <alignment vertical="center" shrinkToFit="1"/>
    </xf>
    <xf numFmtId="179" fontId="8" fillId="0" borderId="4" xfId="3" applyNumberFormat="1" applyFont="1" applyFill="1" applyBorder="1" applyAlignment="1" applyProtection="1">
      <alignment vertical="center" shrinkToFit="1"/>
    </xf>
    <xf numFmtId="0" fontId="10" fillId="3" borderId="3" xfId="4" applyFont="1" applyFill="1" applyBorder="1" applyAlignment="1" applyProtection="1">
      <alignment vertical="center" shrinkToFit="1"/>
      <protection locked="0" hidden="1"/>
    </xf>
    <xf numFmtId="0" fontId="10" fillId="3" borderId="4" xfId="4" applyFont="1" applyFill="1" applyBorder="1" applyAlignment="1" applyProtection="1">
      <alignment vertical="center" shrinkToFit="1"/>
      <protection locked="0" hidden="1"/>
    </xf>
    <xf numFmtId="179" fontId="8" fillId="0" borderId="1" xfId="41" applyNumberFormat="1" applyFont="1" applyFill="1" applyBorder="1" applyAlignment="1" applyProtection="1">
      <alignment vertical="center" shrinkToFit="1"/>
      <protection hidden="1"/>
    </xf>
    <xf numFmtId="179" fontId="8" fillId="2" borderId="3" xfId="3" applyNumberFormat="1" applyFont="1" applyFill="1" applyBorder="1" applyAlignment="1" applyProtection="1">
      <alignment horizontal="right" vertical="center" shrinkToFit="1"/>
    </xf>
    <xf numFmtId="179" fontId="8" fillId="2" borderId="4" xfId="3" applyNumberFormat="1" applyFont="1" applyFill="1" applyBorder="1" applyAlignment="1" applyProtection="1">
      <alignment horizontal="right" vertical="center" shrinkToFit="1"/>
    </xf>
    <xf numFmtId="179" fontId="8" fillId="3" borderId="4" xfId="3" applyNumberFormat="1" applyFont="1" applyFill="1" applyBorder="1" applyAlignment="1" applyProtection="1">
      <alignment vertical="center" shrinkToFit="1"/>
      <protection locked="0"/>
    </xf>
    <xf numFmtId="179" fontId="8" fillId="2" borderId="4" xfId="3" applyNumberFormat="1" applyFont="1" applyFill="1" applyBorder="1" applyAlignment="1" applyProtection="1">
      <alignment vertical="center" shrinkToFit="1"/>
    </xf>
    <xf numFmtId="176" fontId="2" fillId="3" borderId="31" xfId="3" applyNumberFormat="1" applyFont="1" applyFill="1" applyBorder="1" applyAlignment="1" applyProtection="1">
      <alignment horizontal="center" vertical="center" shrinkToFit="1"/>
      <protection locked="0"/>
    </xf>
    <xf numFmtId="187" fontId="2" fillId="3" borderId="35" xfId="3" applyNumberFormat="1" applyFont="1" applyFill="1" applyBorder="1" applyAlignment="1" applyProtection="1">
      <alignment horizontal="center" vertical="center" shrinkToFit="1"/>
      <protection locked="0"/>
    </xf>
    <xf numFmtId="0" fontId="6" fillId="0" borderId="0" xfId="1" applyFont="1" applyFill="1" applyAlignment="1" applyProtection="1">
      <alignment horizontal="center" vertical="center"/>
    </xf>
    <xf numFmtId="0" fontId="7" fillId="0" borderId="2" xfId="1" applyFont="1" applyFill="1" applyBorder="1" applyAlignment="1" applyProtection="1">
      <alignment horizontal="left" vertical="center"/>
    </xf>
    <xf numFmtId="0" fontId="7" fillId="0" borderId="3" xfId="1" applyFont="1" applyFill="1" applyBorder="1" applyAlignment="1" applyProtection="1">
      <alignment horizontal="left" vertical="center"/>
    </xf>
    <xf numFmtId="0" fontId="7" fillId="0" borderId="4" xfId="1" applyFont="1" applyFill="1" applyBorder="1" applyAlignment="1" applyProtection="1">
      <alignment horizontal="center" vertical="center"/>
    </xf>
    <xf numFmtId="0" fontId="18" fillId="3" borderId="14" xfId="1" applyFont="1" applyFill="1" applyBorder="1" applyAlignment="1" applyProtection="1">
      <alignment horizontal="center" shrinkToFit="1"/>
      <protection locked="0"/>
    </xf>
    <xf numFmtId="0" fontId="8" fillId="0" borderId="4" xfId="1" applyFont="1" applyFill="1" applyBorder="1" applyAlignment="1" applyProtection="1">
      <alignment horizontal="center" vertical="center"/>
    </xf>
    <xf numFmtId="0" fontId="8" fillId="3" borderId="30" xfId="1" applyFont="1" applyFill="1" applyBorder="1" applyAlignment="1" applyProtection="1">
      <alignment horizontal="center" vertical="center"/>
      <protection locked="0"/>
    </xf>
    <xf numFmtId="0" fontId="8" fillId="3" borderId="28" xfId="1" applyFont="1" applyFill="1" applyBorder="1" applyAlignment="1" applyProtection="1">
      <alignment horizontal="center" vertical="center"/>
      <protection locked="0"/>
    </xf>
    <xf numFmtId="0" fontId="22" fillId="0" borderId="0" xfId="1" applyFont="1" applyFill="1" applyBorder="1" applyAlignment="1" applyProtection="1">
      <alignment vertical="top" wrapText="1"/>
    </xf>
    <xf numFmtId="0" fontId="19" fillId="0" borderId="4" xfId="1" applyFont="1" applyFill="1" applyBorder="1" applyAlignment="1" applyProtection="1">
      <alignment horizontal="left" vertical="center" wrapText="1"/>
    </xf>
    <xf numFmtId="0" fontId="7" fillId="0" borderId="1" xfId="1" applyFont="1" applyFill="1" applyBorder="1" applyAlignment="1" applyProtection="1">
      <alignment horizontal="center" vertical="center" shrinkToFit="1"/>
    </xf>
    <xf numFmtId="0" fontId="7" fillId="0" borderId="2" xfId="1" applyFont="1" applyFill="1" applyBorder="1" applyAlignment="1" applyProtection="1">
      <alignment horizontal="center" vertical="center" shrinkToFit="1"/>
    </xf>
    <xf numFmtId="0" fontId="7" fillId="0" borderId="3" xfId="1" applyFont="1" applyFill="1" applyBorder="1" applyAlignment="1" applyProtection="1">
      <alignment horizontal="center" vertical="center" shrinkToFit="1"/>
    </xf>
    <xf numFmtId="0" fontId="19" fillId="0" borderId="0" xfId="1" applyFont="1" applyFill="1" applyBorder="1" applyAlignment="1" applyProtection="1">
      <alignment vertical="top" wrapText="1"/>
    </xf>
    <xf numFmtId="0" fontId="0" fillId="0" borderId="1" xfId="0" applyFill="1" applyBorder="1" applyAlignment="1" applyProtection="1">
      <alignment horizontal="center" vertical="center"/>
    </xf>
    <xf numFmtId="0" fontId="0" fillId="0" borderId="2" xfId="0" applyFill="1" applyBorder="1" applyAlignment="1" applyProtection="1">
      <alignment horizontal="center" vertical="center"/>
    </xf>
    <xf numFmtId="0" fontId="0" fillId="0" borderId="3" xfId="0" applyFill="1" applyBorder="1" applyAlignment="1" applyProtection="1">
      <alignment horizontal="center" vertical="center"/>
    </xf>
    <xf numFmtId="178" fontId="1" fillId="0" borderId="11" xfId="0" applyNumberFormat="1" applyFont="1" applyFill="1" applyBorder="1" applyAlignment="1" applyProtection="1">
      <alignment vertical="center" shrinkToFit="1"/>
    </xf>
    <xf numFmtId="178" fontId="1" fillId="0" borderId="12" xfId="0" applyNumberFormat="1" applyFont="1" applyFill="1" applyBorder="1" applyAlignment="1" applyProtection="1">
      <alignment vertical="center" shrinkToFit="1"/>
    </xf>
    <xf numFmtId="0" fontId="19" fillId="0" borderId="0" xfId="1" applyFont="1" applyFill="1" applyBorder="1" applyAlignment="1" applyProtection="1">
      <alignment horizontal="left" vertical="center" indent="1" shrinkToFit="1"/>
    </xf>
    <xf numFmtId="0" fontId="19" fillId="0" borderId="0" xfId="1" applyFont="1" applyFill="1" applyBorder="1" applyAlignment="1" applyProtection="1">
      <alignment horizontal="left" vertical="top" wrapText="1"/>
    </xf>
    <xf numFmtId="0" fontId="19" fillId="0" borderId="0" xfId="1" applyFont="1" applyFill="1" applyBorder="1" applyAlignment="1" applyProtection="1">
      <alignment horizontal="left" vertical="top"/>
    </xf>
    <xf numFmtId="0" fontId="19" fillId="0" borderId="6" xfId="1" applyNumberFormat="1" applyFont="1" applyFill="1" applyBorder="1" applyAlignment="1" applyProtection="1">
      <alignment vertical="center" wrapText="1"/>
    </xf>
    <xf numFmtId="0" fontId="19" fillId="0" borderId="0" xfId="1" applyNumberFormat="1" applyFont="1" applyFill="1" applyBorder="1" applyAlignment="1" applyProtection="1">
      <alignment vertical="center" wrapText="1"/>
    </xf>
    <xf numFmtId="0" fontId="10" fillId="0" borderId="0" xfId="1" applyNumberFormat="1" applyFont="1" applyFill="1" applyBorder="1" applyAlignment="1" applyProtection="1">
      <alignment horizontal="left" vertical="center" wrapText="1"/>
    </xf>
    <xf numFmtId="184" fontId="19" fillId="3" borderId="1" xfId="1" applyNumberFormat="1" applyFont="1" applyFill="1" applyBorder="1" applyAlignment="1" applyProtection="1">
      <alignment vertical="center" shrinkToFit="1"/>
      <protection locked="0"/>
    </xf>
    <xf numFmtId="184" fontId="19" fillId="3" borderId="2" xfId="1" applyNumberFormat="1" applyFont="1" applyFill="1" applyBorder="1" applyAlignment="1" applyProtection="1">
      <alignment vertical="center" shrinkToFit="1"/>
      <protection locked="0"/>
    </xf>
    <xf numFmtId="0" fontId="10" fillId="0" borderId="0" xfId="1" applyNumberFormat="1" applyFont="1" applyFill="1" applyBorder="1" applyAlignment="1" applyProtection="1">
      <alignment wrapText="1"/>
    </xf>
    <xf numFmtId="0" fontId="11" fillId="0" borderId="4" xfId="1" applyFont="1" applyFill="1" applyBorder="1" applyAlignment="1" applyProtection="1">
      <alignment horizontal="center" vertical="center" wrapText="1" shrinkToFit="1"/>
    </xf>
    <xf numFmtId="186" fontId="19" fillId="3" borderId="4" xfId="1" applyNumberFormat="1" applyFont="1" applyFill="1" applyBorder="1" applyAlignment="1" applyProtection="1">
      <alignment vertical="center"/>
      <protection locked="0"/>
    </xf>
    <xf numFmtId="0" fontId="19" fillId="0" borderId="10" xfId="1" applyFont="1" applyFill="1" applyBorder="1" applyAlignment="1" applyProtection="1">
      <alignment vertical="center"/>
    </xf>
    <xf numFmtId="0" fontId="8" fillId="0" borderId="4" xfId="1" applyFont="1" applyFill="1" applyBorder="1" applyAlignment="1" applyProtection="1">
      <alignment horizontal="left" vertical="center"/>
    </xf>
    <xf numFmtId="10" fontId="19" fillId="3" borderId="4" xfId="1" applyNumberFormat="1" applyFont="1" applyFill="1" applyBorder="1" applyAlignment="1" applyProtection="1">
      <alignment horizontal="center" vertical="center" shrinkToFit="1"/>
      <protection locked="0"/>
    </xf>
    <xf numFmtId="0" fontId="8" fillId="0" borderId="1" xfId="1" applyFont="1" applyFill="1" applyBorder="1" applyAlignment="1" applyProtection="1">
      <alignment vertical="center"/>
    </xf>
    <xf numFmtId="0" fontId="8" fillId="0" borderId="2" xfId="1" applyFont="1" applyFill="1" applyBorder="1" applyAlignment="1" applyProtection="1">
      <alignment vertical="center"/>
    </xf>
    <xf numFmtId="0" fontId="8" fillId="0" borderId="3" xfId="1" applyFont="1" applyFill="1" applyBorder="1" applyAlignment="1" applyProtection="1">
      <alignment vertical="center"/>
    </xf>
    <xf numFmtId="0" fontId="12" fillId="0" borderId="4" xfId="1" applyFont="1" applyFill="1" applyBorder="1" applyAlignment="1" applyProtection="1">
      <alignment horizontal="left" vertical="center" wrapText="1"/>
    </xf>
    <xf numFmtId="0" fontId="11" fillId="0" borderId="1" xfId="1" applyFont="1" applyFill="1" applyBorder="1" applyAlignment="1" applyProtection="1">
      <alignment horizontal="center" vertical="center" wrapText="1" shrinkToFit="1"/>
    </xf>
    <xf numFmtId="0" fontId="11" fillId="0" borderId="2" xfId="1" applyFont="1" applyFill="1" applyBorder="1" applyAlignment="1" applyProtection="1">
      <alignment horizontal="center" vertical="center" wrapText="1" shrinkToFit="1"/>
    </xf>
    <xf numFmtId="0" fontId="19" fillId="0" borderId="4" xfId="1" applyFont="1" applyFill="1" applyBorder="1" applyAlignment="1" applyProtection="1">
      <alignment horizontal="center" vertical="center"/>
    </xf>
    <xf numFmtId="0" fontId="7" fillId="0" borderId="1" xfId="1" applyFont="1" applyFill="1" applyBorder="1" applyAlignment="1" applyProtection="1">
      <alignment horizontal="center" vertical="center"/>
    </xf>
    <xf numFmtId="0" fontId="7" fillId="0" borderId="2" xfId="1" applyFont="1" applyFill="1" applyBorder="1" applyAlignment="1" applyProtection="1">
      <alignment horizontal="center" vertical="center"/>
    </xf>
    <xf numFmtId="0" fontId="7" fillId="0" borderId="3" xfId="1" applyFont="1" applyFill="1" applyBorder="1" applyAlignment="1" applyProtection="1">
      <alignment horizontal="center" vertical="center"/>
    </xf>
    <xf numFmtId="0" fontId="0" fillId="3" borderId="1" xfId="0" applyFill="1" applyBorder="1" applyAlignment="1" applyProtection="1">
      <alignment horizontal="center" vertical="center" shrinkToFit="1"/>
      <protection locked="0"/>
    </xf>
    <xf numFmtId="0" fontId="0" fillId="3" borderId="2" xfId="0" applyFill="1" applyBorder="1" applyAlignment="1" applyProtection="1">
      <alignment horizontal="center" vertical="center" shrinkToFit="1"/>
      <protection locked="0"/>
    </xf>
    <xf numFmtId="0" fontId="0" fillId="3" borderId="3" xfId="0" applyFill="1" applyBorder="1" applyAlignment="1" applyProtection="1">
      <alignment horizontal="center" vertical="center" shrinkToFit="1"/>
      <protection locked="0"/>
    </xf>
    <xf numFmtId="0" fontId="0" fillId="0" borderId="8" xfId="0" applyFont="1" applyFill="1" applyBorder="1" applyAlignment="1" applyProtection="1">
      <alignment horizontal="center" vertical="center"/>
    </xf>
    <xf numFmtId="0" fontId="0" fillId="0" borderId="0" xfId="0" applyFont="1" applyFill="1" applyBorder="1" applyAlignment="1" applyProtection="1">
      <alignment horizontal="center" vertical="center"/>
    </xf>
    <xf numFmtId="0" fontId="0" fillId="0" borderId="9" xfId="0" applyFont="1" applyFill="1" applyBorder="1" applyAlignment="1" applyProtection="1">
      <alignment horizontal="center" vertical="center"/>
    </xf>
    <xf numFmtId="0" fontId="0" fillId="0" borderId="13" xfId="0" applyFont="1" applyFill="1" applyBorder="1" applyAlignment="1" applyProtection="1">
      <alignment horizontal="center" vertical="center"/>
    </xf>
    <xf numFmtId="0" fontId="0" fillId="0" borderId="14" xfId="0" applyFont="1" applyFill="1" applyBorder="1" applyAlignment="1" applyProtection="1">
      <alignment horizontal="center" vertical="center"/>
    </xf>
    <xf numFmtId="0" fontId="0" fillId="0" borderId="15" xfId="0" applyFont="1" applyFill="1" applyBorder="1" applyAlignment="1" applyProtection="1">
      <alignment horizontal="center" vertical="center"/>
    </xf>
    <xf numFmtId="0" fontId="7" fillId="0" borderId="8" xfId="1" applyFont="1" applyFill="1" applyBorder="1" applyAlignment="1" applyProtection="1">
      <alignment horizontal="center" vertical="center" wrapText="1"/>
    </xf>
    <xf numFmtId="0" fontId="7" fillId="0" borderId="0" xfId="1" applyFont="1" applyFill="1" applyBorder="1" applyAlignment="1" applyProtection="1">
      <alignment horizontal="center" vertical="center" wrapText="1"/>
    </xf>
    <xf numFmtId="0" fontId="7" fillId="0" borderId="13" xfId="1" applyFont="1" applyFill="1" applyBorder="1" applyAlignment="1" applyProtection="1">
      <alignment horizontal="center" vertical="center" wrapText="1"/>
    </xf>
    <xf numFmtId="0" fontId="7" fillId="0" borderId="14" xfId="1" applyFont="1" applyFill="1" applyBorder="1" applyAlignment="1" applyProtection="1">
      <alignment horizontal="center" vertical="center" wrapText="1"/>
    </xf>
    <xf numFmtId="0" fontId="0" fillId="0" borderId="8" xfId="0" applyFont="1" applyFill="1" applyBorder="1" applyAlignment="1" applyProtection="1">
      <alignment horizontal="center" vertical="center" wrapText="1"/>
    </xf>
    <xf numFmtId="0" fontId="0" fillId="0" borderId="0" xfId="0" applyFont="1" applyFill="1" applyBorder="1" applyAlignment="1" applyProtection="1">
      <alignment horizontal="center" vertical="center" wrapText="1"/>
    </xf>
    <xf numFmtId="0" fontId="0" fillId="0" borderId="9" xfId="0" applyFont="1" applyFill="1" applyBorder="1" applyAlignment="1" applyProtection="1">
      <alignment horizontal="center" vertical="center" wrapText="1"/>
    </xf>
    <xf numFmtId="0" fontId="0" fillId="0" borderId="13" xfId="0" applyFont="1" applyFill="1" applyBorder="1" applyAlignment="1" applyProtection="1">
      <alignment horizontal="center" vertical="center" wrapText="1"/>
    </xf>
    <xf numFmtId="0" fontId="0" fillId="0" borderId="14" xfId="0" applyFont="1" applyFill="1" applyBorder="1" applyAlignment="1" applyProtection="1">
      <alignment horizontal="center" vertical="center" wrapText="1"/>
    </xf>
    <xf numFmtId="0" fontId="0" fillId="0" borderId="15" xfId="0" applyFont="1" applyFill="1" applyBorder="1" applyAlignment="1" applyProtection="1">
      <alignment horizontal="center" vertical="center" wrapText="1"/>
    </xf>
    <xf numFmtId="0" fontId="8" fillId="0" borderId="28" xfId="1" applyFont="1" applyFill="1" applyBorder="1" applyAlignment="1" applyProtection="1">
      <alignment horizontal="center" vertical="center" shrinkToFit="1"/>
    </xf>
    <xf numFmtId="0" fontId="8" fillId="0" borderId="29" xfId="1" applyFont="1" applyFill="1" applyBorder="1" applyAlignment="1" applyProtection="1">
      <alignment horizontal="center" vertical="center" shrinkToFit="1"/>
    </xf>
    <xf numFmtId="0" fontId="26" fillId="0" borderId="8" xfId="1" applyFont="1" applyFill="1" applyBorder="1" applyAlignment="1" applyProtection="1">
      <alignment vertical="center" wrapText="1"/>
    </xf>
    <xf numFmtId="0" fontId="26" fillId="0" borderId="0" xfId="1" applyFont="1" applyFill="1" applyBorder="1" applyAlignment="1" applyProtection="1">
      <alignment vertical="center" wrapText="1"/>
    </xf>
    <xf numFmtId="0" fontId="0" fillId="0" borderId="1" xfId="0" applyFill="1" applyBorder="1" applyAlignment="1" applyProtection="1">
      <alignment horizontal="center" vertical="center" shrinkToFit="1"/>
    </xf>
    <xf numFmtId="0" fontId="0" fillId="0" borderId="2" xfId="0" applyFill="1" applyBorder="1" applyAlignment="1" applyProtection="1">
      <alignment horizontal="center" vertical="center" shrinkToFit="1"/>
    </xf>
    <xf numFmtId="0" fontId="0" fillId="0" borderId="3" xfId="0" applyFill="1" applyBorder="1" applyAlignment="1" applyProtection="1">
      <alignment horizontal="center" vertical="center" shrinkToFit="1"/>
    </xf>
    <xf numFmtId="9" fontId="19" fillId="0" borderId="9" xfId="1" applyNumberFormat="1" applyFont="1" applyFill="1" applyBorder="1" applyAlignment="1" applyProtection="1">
      <alignment horizontal="center" vertical="center" shrinkToFit="1"/>
    </xf>
    <xf numFmtId="0" fontId="22" fillId="0" borderId="0" xfId="1" applyFont="1" applyFill="1" applyBorder="1" applyAlignment="1" applyProtection="1">
      <alignment vertical="center"/>
    </xf>
    <xf numFmtId="0" fontId="28" fillId="0" borderId="0" xfId="0" applyFont="1" applyFill="1" applyBorder="1" applyAlignment="1" applyProtection="1">
      <alignment vertical="top" wrapText="1"/>
    </xf>
    <xf numFmtId="0" fontId="8" fillId="0" borderId="0" xfId="4" applyFont="1" applyFill="1" applyAlignment="1" applyProtection="1">
      <alignment vertical="center"/>
      <protection hidden="1"/>
    </xf>
    <xf numFmtId="177" fontId="9" fillId="0" borderId="17" xfId="3" applyNumberFormat="1" applyFont="1" applyFill="1" applyBorder="1" applyAlignment="1" applyProtection="1">
      <alignment horizontal="right" vertical="center"/>
    </xf>
    <xf numFmtId="177" fontId="9" fillId="0" borderId="18" xfId="3" applyNumberFormat="1" applyFont="1" applyFill="1" applyBorder="1" applyAlignment="1" applyProtection="1">
      <alignment horizontal="right" vertical="center"/>
    </xf>
    <xf numFmtId="0" fontId="27" fillId="0" borderId="1" xfId="3" applyFont="1" applyFill="1" applyBorder="1" applyAlignment="1" applyProtection="1">
      <alignment horizontal="center" vertical="center"/>
    </xf>
    <xf numFmtId="0" fontId="27" fillId="0" borderId="2" xfId="3" applyFont="1" applyFill="1" applyBorder="1" applyAlignment="1" applyProtection="1">
      <alignment horizontal="center" vertical="center"/>
    </xf>
    <xf numFmtId="0" fontId="27" fillId="0" borderId="3" xfId="3" applyFont="1" applyFill="1" applyBorder="1" applyAlignment="1" applyProtection="1">
      <alignment horizontal="center" vertical="center"/>
    </xf>
    <xf numFmtId="0" fontId="10" fillId="0" borderId="1" xfId="3" applyFont="1" applyFill="1" applyBorder="1" applyAlignment="1" applyProtection="1">
      <alignment horizontal="left" vertical="center" wrapText="1" indent="1"/>
    </xf>
    <xf numFmtId="0" fontId="10" fillId="0" borderId="2" xfId="3" applyFont="1" applyFill="1" applyBorder="1" applyAlignment="1" applyProtection="1">
      <alignment horizontal="left" vertical="center" wrapText="1" indent="1"/>
    </xf>
    <xf numFmtId="0" fontId="13" fillId="0" borderId="14" xfId="4" applyFont="1" applyFill="1" applyBorder="1" applyAlignment="1" applyProtection="1">
      <alignment horizontal="left" vertical="top" indent="2"/>
      <protection hidden="1"/>
    </xf>
    <xf numFmtId="0" fontId="9" fillId="0" borderId="0" xfId="3" applyFont="1" applyFill="1" applyAlignment="1" applyProtection="1">
      <alignment horizontal="left" vertical="center" shrinkToFit="1"/>
    </xf>
    <xf numFmtId="0" fontId="14" fillId="0" borderId="0" xfId="3" applyFont="1" applyAlignment="1" applyProtection="1">
      <alignment vertical="center" wrapText="1"/>
    </xf>
    <xf numFmtId="0" fontId="14" fillId="0" borderId="0" xfId="3" applyFont="1" applyFill="1" applyAlignment="1" applyProtection="1">
      <alignment horizontal="center" vertical="center"/>
    </xf>
    <xf numFmtId="0" fontId="8" fillId="0" borderId="0" xfId="3" applyFont="1" applyFill="1" applyBorder="1" applyAlignment="1" applyProtection="1">
      <alignment horizontal="center" vertical="center" wrapText="1"/>
    </xf>
    <xf numFmtId="183" fontId="9" fillId="0" borderId="17" xfId="3" applyNumberFormat="1" applyFont="1" applyFill="1" applyBorder="1" applyAlignment="1" applyProtection="1">
      <alignment horizontal="right" vertical="center"/>
    </xf>
    <xf numFmtId="183" fontId="9" fillId="0" borderId="18" xfId="3" applyNumberFormat="1" applyFont="1" applyFill="1" applyBorder="1" applyAlignment="1" applyProtection="1">
      <alignment horizontal="right" vertical="center"/>
    </xf>
    <xf numFmtId="0" fontId="8" fillId="0" borderId="0" xfId="3" applyFont="1" applyFill="1" applyBorder="1" applyAlignment="1" applyProtection="1">
      <alignment horizontal="center" vertical="center"/>
    </xf>
    <xf numFmtId="0" fontId="49" fillId="0" borderId="14" xfId="3" applyFont="1" applyBorder="1" applyAlignment="1" applyProtection="1">
      <alignment horizontal="right" vertical="center"/>
    </xf>
    <xf numFmtId="0" fontId="8" fillId="0" borderId="14" xfId="3" applyFont="1" applyBorder="1" applyAlignment="1" applyProtection="1">
      <alignment horizontal="right" vertical="center"/>
    </xf>
    <xf numFmtId="0" fontId="8" fillId="0" borderId="1" xfId="3" applyFont="1" applyFill="1" applyBorder="1" applyAlignment="1" applyProtection="1">
      <alignment horizontal="center" vertical="center" wrapText="1" shrinkToFit="1"/>
    </xf>
    <xf numFmtId="0" fontId="8" fillId="0" borderId="2" xfId="3" applyFont="1" applyFill="1" applyBorder="1" applyAlignment="1" applyProtection="1">
      <alignment horizontal="center" vertical="center" shrinkToFit="1"/>
    </xf>
    <xf numFmtId="0" fontId="8" fillId="0" borderId="3" xfId="3" applyFont="1" applyFill="1" applyBorder="1" applyAlignment="1" applyProtection="1">
      <alignment horizontal="center" vertical="center" shrinkToFit="1"/>
    </xf>
    <xf numFmtId="0" fontId="8" fillId="0" borderId="1" xfId="3" applyFont="1" applyFill="1" applyBorder="1" applyAlignment="1" applyProtection="1">
      <alignment horizontal="left" vertical="center" wrapText="1" indent="1"/>
    </xf>
    <xf numFmtId="0" fontId="8" fillId="0" borderId="2" xfId="3" applyFont="1" applyFill="1" applyBorder="1" applyAlignment="1" applyProtection="1">
      <alignment horizontal="left" vertical="center" wrapText="1" indent="1"/>
    </xf>
    <xf numFmtId="0" fontId="8" fillId="0" borderId="0" xfId="2" applyFont="1" applyAlignment="1" applyProtection="1">
      <alignment horizontal="left" vertical="center"/>
    </xf>
    <xf numFmtId="0" fontId="3" fillId="0" borderId="4" xfId="1" applyFont="1" applyFill="1" applyBorder="1" applyAlignment="1" applyProtection="1">
      <alignment horizontal="center" vertical="center"/>
    </xf>
    <xf numFmtId="0" fontId="47" fillId="0" borderId="0" xfId="3" applyFont="1" applyAlignment="1" applyProtection="1">
      <alignment vertical="center" wrapText="1"/>
    </xf>
    <xf numFmtId="0" fontId="46" fillId="0" borderId="0" xfId="1" applyFont="1" applyFill="1" applyBorder="1" applyAlignment="1" applyProtection="1">
      <alignment horizontal="center" vertical="center"/>
    </xf>
    <xf numFmtId="0" fontId="27" fillId="0" borderId="1" xfId="3" applyFont="1" applyBorder="1" applyAlignment="1" applyProtection="1">
      <alignment horizontal="center" vertical="center"/>
    </xf>
    <xf numFmtId="0" fontId="27" fillId="0" borderId="3" xfId="3" applyFont="1" applyBorder="1" applyAlignment="1" applyProtection="1">
      <alignment horizontal="center" vertical="center"/>
    </xf>
    <xf numFmtId="0" fontId="27" fillId="0" borderId="1" xfId="3" applyFont="1" applyBorder="1" applyAlignment="1" applyProtection="1">
      <alignment horizontal="center" vertical="center" wrapText="1"/>
    </xf>
    <xf numFmtId="0" fontId="27" fillId="0" borderId="3" xfId="3" applyFont="1" applyBorder="1" applyAlignment="1" applyProtection="1">
      <alignment horizontal="center" vertical="center" wrapText="1"/>
    </xf>
    <xf numFmtId="0" fontId="27" fillId="0" borderId="2" xfId="1" applyFont="1" applyFill="1" applyBorder="1" applyAlignment="1" applyProtection="1">
      <alignment horizontal="left" vertical="center" shrinkToFit="1"/>
    </xf>
    <xf numFmtId="0" fontId="27" fillId="0" borderId="3" xfId="1" applyFont="1" applyFill="1" applyBorder="1" applyAlignment="1" applyProtection="1">
      <alignment horizontal="left" vertical="center" shrinkToFit="1"/>
    </xf>
    <xf numFmtId="0" fontId="27" fillId="0" borderId="2" xfId="1" applyFont="1" applyFill="1" applyBorder="1" applyAlignment="1" applyProtection="1">
      <alignment horizontal="left" vertical="center"/>
    </xf>
    <xf numFmtId="0" fontId="27" fillId="0" borderId="3" xfId="1" applyFont="1" applyFill="1" applyBorder="1" applyAlignment="1" applyProtection="1">
      <alignment horizontal="left" vertical="center"/>
    </xf>
    <xf numFmtId="0" fontId="47" fillId="0" borderId="1" xfId="3" applyFont="1" applyBorder="1" applyAlignment="1" applyProtection="1">
      <alignment horizontal="center" vertical="center"/>
    </xf>
    <xf numFmtId="0" fontId="47" fillId="0" borderId="2" xfId="3" applyFont="1" applyBorder="1" applyAlignment="1" applyProtection="1">
      <alignment horizontal="center" vertical="center"/>
    </xf>
    <xf numFmtId="0" fontId="47" fillId="0" borderId="3" xfId="3" applyFont="1" applyBorder="1" applyAlignment="1" applyProtection="1">
      <alignment horizontal="center" vertical="center"/>
    </xf>
    <xf numFmtId="0" fontId="8" fillId="0" borderId="1" xfId="0" applyFont="1" applyFill="1" applyBorder="1" applyAlignment="1" applyProtection="1">
      <alignment horizontal="center" vertical="center" shrinkToFit="1"/>
    </xf>
    <xf numFmtId="0" fontId="8" fillId="0" borderId="2" xfId="0" applyFont="1" applyFill="1" applyBorder="1" applyAlignment="1" applyProtection="1">
      <alignment horizontal="center" vertical="center" shrinkToFit="1"/>
    </xf>
    <xf numFmtId="0" fontId="8" fillId="0" borderId="3" xfId="0" applyFont="1" applyFill="1" applyBorder="1" applyAlignment="1" applyProtection="1">
      <alignment horizontal="center" vertical="center" shrinkToFit="1"/>
    </xf>
    <xf numFmtId="0" fontId="8" fillId="0" borderId="1" xfId="3" applyFont="1" applyFill="1" applyBorder="1" applyAlignment="1" applyProtection="1">
      <alignment horizontal="center" vertical="center" wrapText="1"/>
    </xf>
    <xf numFmtId="0" fontId="8" fillId="0" borderId="2" xfId="3" applyFont="1" applyFill="1" applyBorder="1" applyAlignment="1" applyProtection="1">
      <alignment horizontal="center" vertical="center" wrapText="1"/>
    </xf>
    <xf numFmtId="0" fontId="8" fillId="0" borderId="3" xfId="3" applyFont="1" applyFill="1" applyBorder="1" applyAlignment="1" applyProtection="1">
      <alignment horizontal="center" vertical="center" wrapText="1"/>
    </xf>
    <xf numFmtId="0" fontId="8" fillId="0" borderId="1" xfId="4" applyFont="1" applyFill="1" applyBorder="1" applyAlignment="1" applyProtection="1">
      <alignment horizontal="left" vertical="center" wrapText="1" indent="1" shrinkToFit="1"/>
      <protection hidden="1"/>
    </xf>
    <xf numFmtId="0" fontId="8" fillId="0" borderId="2" xfId="4" applyFont="1" applyFill="1" applyBorder="1" applyAlignment="1" applyProtection="1">
      <alignment horizontal="left" vertical="center" wrapText="1" indent="1" shrinkToFit="1"/>
      <protection hidden="1"/>
    </xf>
    <xf numFmtId="0" fontId="8" fillId="0" borderId="3" xfId="4" applyFont="1" applyFill="1" applyBorder="1" applyAlignment="1" applyProtection="1">
      <alignment horizontal="left" vertical="center" wrapText="1" indent="1" shrinkToFit="1"/>
      <protection hidden="1"/>
    </xf>
    <xf numFmtId="182" fontId="9" fillId="0" borderId="17" xfId="3" applyNumberFormat="1" applyFont="1" applyFill="1" applyBorder="1" applyAlignment="1" applyProtection="1">
      <alignment vertical="center"/>
    </xf>
    <xf numFmtId="182" fontId="9" fillId="0" borderId="18" xfId="3" applyNumberFormat="1" applyFont="1" applyFill="1" applyBorder="1" applyAlignment="1" applyProtection="1">
      <alignment vertical="center"/>
    </xf>
    <xf numFmtId="0" fontId="2" fillId="0" borderId="31" xfId="3" applyFont="1" applyFill="1" applyBorder="1" applyAlignment="1">
      <alignment horizontal="center" vertical="center" wrapText="1"/>
    </xf>
    <xf numFmtId="0" fontId="2" fillId="0" borderId="6" xfId="3" applyFont="1" applyFill="1" applyBorder="1" applyAlignment="1">
      <alignment horizontal="center" vertical="center" wrapText="1"/>
    </xf>
    <xf numFmtId="0" fontId="2" fillId="0" borderId="7" xfId="3" applyFont="1" applyFill="1" applyBorder="1" applyAlignment="1">
      <alignment horizontal="center" vertical="center" wrapText="1"/>
    </xf>
    <xf numFmtId="0" fontId="2" fillId="0" borderId="13" xfId="3" applyFont="1" applyFill="1" applyBorder="1" applyAlignment="1">
      <alignment horizontal="center" vertical="center" wrapText="1"/>
    </xf>
    <xf numFmtId="0" fontId="2" fillId="0" borderId="14" xfId="3" applyFont="1" applyFill="1" applyBorder="1" applyAlignment="1">
      <alignment horizontal="center" vertical="center" wrapText="1"/>
    </xf>
    <xf numFmtId="0" fontId="2" fillId="0" borderId="15" xfId="3" applyFont="1" applyFill="1" applyBorder="1" applyAlignment="1">
      <alignment horizontal="center" vertical="center" wrapText="1"/>
    </xf>
    <xf numFmtId="0" fontId="16" fillId="0" borderId="31" xfId="3" applyFont="1" applyFill="1" applyBorder="1" applyAlignment="1">
      <alignment horizontal="center" vertical="center" wrapText="1"/>
    </xf>
    <xf numFmtId="0" fontId="16" fillId="0" borderId="30" xfId="3" applyFont="1" applyFill="1" applyBorder="1" applyAlignment="1">
      <alignment horizontal="center" vertical="center" wrapText="1"/>
    </xf>
    <xf numFmtId="0" fontId="16" fillId="0" borderId="35" xfId="3" applyFont="1" applyFill="1" applyBorder="1" applyAlignment="1">
      <alignment horizontal="center" vertical="center" wrapText="1"/>
    </xf>
    <xf numFmtId="0" fontId="16" fillId="0" borderId="36" xfId="3" applyFont="1" applyFill="1" applyBorder="1" applyAlignment="1">
      <alignment horizontal="center" vertical="center" wrapText="1"/>
    </xf>
    <xf numFmtId="182" fontId="15" fillId="0" borderId="17" xfId="3" applyNumberFormat="1" applyFont="1" applyFill="1" applyBorder="1" applyAlignment="1">
      <alignment vertical="center"/>
    </xf>
    <xf numFmtId="182" fontId="15" fillId="0" borderId="18" xfId="2" applyNumberFormat="1" applyFont="1" applyBorder="1" applyAlignment="1">
      <alignment vertical="center"/>
    </xf>
    <xf numFmtId="0" fontId="27" fillId="0" borderId="3" xfId="1" applyFont="1" applyFill="1" applyBorder="1" applyAlignment="1">
      <alignment vertical="center" shrinkToFit="1"/>
    </xf>
    <xf numFmtId="0" fontId="27" fillId="0" borderId="4" xfId="1" applyFont="1" applyFill="1" applyBorder="1" applyAlignment="1">
      <alignment vertical="center" shrinkToFit="1"/>
    </xf>
    <xf numFmtId="0" fontId="2" fillId="0" borderId="35" xfId="3" applyFont="1" applyFill="1" applyBorder="1" applyAlignment="1">
      <alignment horizontal="center" vertical="center" wrapText="1"/>
    </xf>
    <xf numFmtId="0" fontId="8" fillId="0" borderId="0" xfId="2" applyFont="1" applyAlignment="1">
      <alignment horizontal="left" vertical="center"/>
    </xf>
    <xf numFmtId="0" fontId="27" fillId="0" borderId="4" xfId="3" applyFont="1" applyBorder="1" applyAlignment="1">
      <alignment horizontal="center" vertical="center" wrapText="1"/>
    </xf>
    <xf numFmtId="0" fontId="3" fillId="0" borderId="1" xfId="1" applyFont="1" applyFill="1" applyBorder="1" applyAlignment="1">
      <alignment horizontal="center" vertical="center"/>
    </xf>
    <xf numFmtId="0" fontId="3" fillId="0" borderId="2" xfId="1" applyFont="1" applyFill="1" applyBorder="1" applyAlignment="1">
      <alignment horizontal="center" vertical="center"/>
    </xf>
    <xf numFmtId="0" fontId="27" fillId="0" borderId="1" xfId="0" applyFont="1" applyFill="1" applyBorder="1" applyAlignment="1">
      <alignment horizontal="center" vertical="center" shrinkToFit="1"/>
    </xf>
    <xf numFmtId="0" fontId="27" fillId="0" borderId="2" xfId="0" applyFont="1" applyFill="1" applyBorder="1" applyAlignment="1">
      <alignment horizontal="center" vertical="center" shrinkToFit="1"/>
    </xf>
    <xf numFmtId="0" fontId="27" fillId="0" borderId="3" xfId="0" applyFont="1" applyFill="1" applyBorder="1" applyAlignment="1">
      <alignment horizontal="center" vertical="center" shrinkToFit="1"/>
    </xf>
    <xf numFmtId="0" fontId="27" fillId="0" borderId="1" xfId="3" applyFont="1" applyBorder="1" applyAlignment="1">
      <alignment horizontal="center" vertical="center" wrapText="1"/>
    </xf>
    <xf numFmtId="0" fontId="27" fillId="0" borderId="3" xfId="3" applyFont="1" applyBorder="1" applyAlignment="1">
      <alignment horizontal="center" vertical="center" wrapText="1"/>
    </xf>
    <xf numFmtId="0" fontId="47" fillId="0" borderId="1" xfId="3" applyFont="1" applyBorder="1" applyAlignment="1">
      <alignment horizontal="center" vertical="center" shrinkToFit="1"/>
    </xf>
    <xf numFmtId="0" fontId="47" fillId="0" borderId="2" xfId="3" applyFont="1" applyBorder="1" applyAlignment="1">
      <alignment horizontal="center" vertical="center" shrinkToFit="1"/>
    </xf>
    <xf numFmtId="0" fontId="47" fillId="0" borderId="3" xfId="3" applyFont="1" applyBorder="1" applyAlignment="1">
      <alignment horizontal="center" vertical="center" shrinkToFit="1"/>
    </xf>
    <xf numFmtId="0" fontId="46" fillId="0" borderId="0" xfId="1" applyFont="1" applyFill="1" applyBorder="1" applyAlignment="1">
      <alignment horizontal="center" vertical="center"/>
    </xf>
    <xf numFmtId="0" fontId="9" fillId="0" borderId="0" xfId="3" applyFont="1" applyFill="1" applyAlignment="1">
      <alignment horizontal="left" vertical="center" shrinkToFit="1"/>
    </xf>
    <xf numFmtId="0" fontId="27" fillId="0" borderId="1" xfId="1" applyFont="1" applyFill="1" applyBorder="1" applyAlignment="1">
      <alignment horizontal="center" vertical="center"/>
    </xf>
    <xf numFmtId="0" fontId="27" fillId="0" borderId="3" xfId="1" applyFont="1" applyFill="1" applyBorder="1" applyAlignment="1">
      <alignment horizontal="center" vertical="center"/>
    </xf>
    <xf numFmtId="0" fontId="2" fillId="0" borderId="4" xfId="3" applyFont="1" applyFill="1" applyBorder="1" applyAlignment="1">
      <alignment horizontal="center" vertical="center"/>
    </xf>
    <xf numFmtId="0" fontId="27" fillId="0" borderId="1" xfId="1" applyFont="1" applyFill="1" applyBorder="1" applyAlignment="1">
      <alignment horizontal="left" vertical="center"/>
    </xf>
    <xf numFmtId="0" fontId="27" fillId="0" borderId="3" xfId="1" applyFont="1" applyFill="1" applyBorder="1" applyAlignment="1">
      <alignment horizontal="left" vertical="center"/>
    </xf>
    <xf numFmtId="0" fontId="27" fillId="0" borderId="1" xfId="3" applyFont="1" applyBorder="1" applyAlignment="1">
      <alignment horizontal="center" vertical="center" shrinkToFit="1"/>
    </xf>
    <xf numFmtId="0" fontId="27" fillId="0" borderId="2" xfId="3" applyFont="1" applyBorder="1" applyAlignment="1">
      <alignment horizontal="center" vertical="center" shrinkToFit="1"/>
    </xf>
  </cellXfs>
  <cellStyles count="51">
    <cellStyle name="20% - アクセント 1 2" xfId="8"/>
    <cellStyle name="20% - アクセント 2 2" xfId="9"/>
    <cellStyle name="20% - アクセント 3 2" xfId="10"/>
    <cellStyle name="20% - アクセント 4 2" xfId="11"/>
    <cellStyle name="20% - アクセント 5 2" xfId="12"/>
    <cellStyle name="20% - アクセント 6 2" xfId="13"/>
    <cellStyle name="40% - アクセント 1 2" xfId="14"/>
    <cellStyle name="40% - アクセント 2 2" xfId="15"/>
    <cellStyle name="40% - アクセント 3 2" xfId="16"/>
    <cellStyle name="40% - アクセント 4 2" xfId="17"/>
    <cellStyle name="40% - アクセント 5 2" xfId="18"/>
    <cellStyle name="40% - アクセント 6 2" xfId="19"/>
    <cellStyle name="60% - アクセント 1 2" xfId="20"/>
    <cellStyle name="60% - アクセント 2 2" xfId="21"/>
    <cellStyle name="60% - アクセント 3 2" xfId="22"/>
    <cellStyle name="60% - アクセント 4 2" xfId="23"/>
    <cellStyle name="60% - アクセント 5 2" xfId="24"/>
    <cellStyle name="60% - アクセント 6 2" xfId="25"/>
    <cellStyle name="アクセント 1 2" xfId="26"/>
    <cellStyle name="アクセント 2 2" xfId="27"/>
    <cellStyle name="アクセント 3 2" xfId="28"/>
    <cellStyle name="アクセント 4 2" xfId="29"/>
    <cellStyle name="アクセント 5 2" xfId="30"/>
    <cellStyle name="アクセント 6 2" xfId="31"/>
    <cellStyle name="タイトル 2" xfId="32"/>
    <cellStyle name="チェック セル 2" xfId="33"/>
    <cellStyle name="どちらでもない 2" xfId="34"/>
    <cellStyle name="パーセント 2" xfId="35"/>
    <cellStyle name="メモ 2" xfId="36"/>
    <cellStyle name="リンク セル 2" xfId="37"/>
    <cellStyle name="悪い 2" xfId="38"/>
    <cellStyle name="計算 2" xfId="39"/>
    <cellStyle name="警告文 2" xfId="40"/>
    <cellStyle name="桁区切り 2" xfId="5"/>
    <cellStyle name="桁区切り 3" xfId="41"/>
    <cellStyle name="見出し 1 2" xfId="42"/>
    <cellStyle name="見出し 2 2" xfId="43"/>
    <cellStyle name="見出し 3 2" xfId="44"/>
    <cellStyle name="見出し 4 2" xfId="45"/>
    <cellStyle name="集計 2" xfId="46"/>
    <cellStyle name="出力 2" xfId="47"/>
    <cellStyle name="説明文 2" xfId="48"/>
    <cellStyle name="入力 2" xfId="49"/>
    <cellStyle name="標準" xfId="0" builtinId="0"/>
    <cellStyle name="標準 2" xfId="6"/>
    <cellStyle name="標準 2 2" xfId="2"/>
    <cellStyle name="標準 3" xfId="4"/>
    <cellStyle name="標準 4" xfId="7"/>
    <cellStyle name="標準_新規加算の体制届出書" xfId="1"/>
    <cellStyle name="標準_訪問介護員等チェックシート" xfId="3"/>
    <cellStyle name="良い 2" xfId="50"/>
  </cellStyles>
  <dxfs count="20">
    <dxf>
      <fill>
        <patternFill>
          <bgColor rgb="FFFFC7CE"/>
        </patternFill>
      </fill>
    </dxf>
    <dxf>
      <fill>
        <patternFill>
          <bgColor theme="0"/>
        </patternFill>
      </fill>
    </dxf>
    <dxf>
      <font>
        <color theme="0"/>
      </font>
      <fill>
        <patternFill>
          <bgColor theme="0"/>
        </patternFill>
      </fill>
      <border>
        <left/>
        <right/>
        <top/>
        <bottom/>
        <vertical/>
        <horizontal/>
      </border>
    </dxf>
    <dxf>
      <font>
        <b/>
        <i val="0"/>
        <color auto="1"/>
      </font>
      <fill>
        <patternFill>
          <bgColor rgb="FFFFC7CE"/>
        </patternFill>
      </fill>
    </dxf>
    <dxf>
      <fill>
        <patternFill>
          <bgColor rgb="FFFFC7CE"/>
        </patternFill>
      </fill>
    </dxf>
    <dxf>
      <fill>
        <patternFill>
          <bgColor theme="0"/>
        </patternFill>
      </fill>
    </dxf>
    <dxf>
      <fill>
        <patternFill>
          <bgColor theme="0"/>
        </patternFill>
      </fill>
    </dxf>
    <dxf>
      <font>
        <color theme="0"/>
      </font>
      <fill>
        <patternFill>
          <bgColor theme="0"/>
        </patternFill>
      </fill>
      <border>
        <left/>
        <right/>
        <bottom/>
        <vertical/>
        <horizontal/>
      </border>
    </dxf>
    <dxf>
      <fill>
        <patternFill>
          <bgColor theme="0"/>
        </patternFill>
      </fill>
    </dxf>
    <dxf>
      <fill>
        <patternFill>
          <bgColor rgb="FFFFC7CE"/>
        </patternFill>
      </fill>
    </dxf>
    <dxf>
      <fill>
        <patternFill>
          <bgColor rgb="FFFFC7CE"/>
        </patternFill>
      </fill>
    </dxf>
    <dxf>
      <font>
        <color auto="1"/>
      </font>
      <fill>
        <patternFill>
          <bgColor rgb="FFFFC7CE"/>
        </patternFill>
      </fill>
    </dxf>
    <dxf>
      <font>
        <color auto="1"/>
      </font>
      <fill>
        <patternFill>
          <bgColor rgb="FFFFC7CE"/>
        </patternFill>
      </fill>
    </dxf>
    <dxf>
      <font>
        <color auto="1"/>
      </font>
      <fill>
        <patternFill>
          <bgColor rgb="FFFFC7CE"/>
        </patternFill>
      </fill>
    </dxf>
    <dxf>
      <fill>
        <patternFill>
          <bgColor rgb="FFFFFF00"/>
        </patternFill>
      </fill>
    </dxf>
    <dxf>
      <font>
        <color theme="0"/>
      </font>
    </dxf>
    <dxf>
      <fill>
        <patternFill>
          <bgColor rgb="FFFFFF00"/>
        </patternFill>
      </fill>
    </dxf>
    <dxf>
      <fill>
        <patternFill>
          <bgColor rgb="FFFFFF00"/>
        </patternFill>
      </fill>
    </dxf>
    <dxf>
      <font>
        <color theme="0"/>
      </font>
    </dxf>
    <dxf>
      <font>
        <color theme="0"/>
      </font>
    </dxf>
  </dxfs>
  <tableStyles count="0" defaultTableStyle="TableStyleMedium2" defaultPivotStyle="PivotStyleLight16"/>
  <colors>
    <mruColors>
      <color rgb="FFFFC7CE"/>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U48"/>
  <sheetViews>
    <sheetView tabSelected="1" view="pageBreakPreview" zoomScaleNormal="100" zoomScaleSheetLayoutView="100" workbookViewId="0">
      <selection activeCell="G4" sqref="G4:V4"/>
    </sheetView>
  </sheetViews>
  <sheetFormatPr defaultColWidth="2.625" defaultRowHeight="20.100000000000001" customHeight="1" x14ac:dyDescent="0.15"/>
  <cols>
    <col min="1" max="1" width="0.875" style="68" customWidth="1"/>
    <col min="2" max="38" width="2.625" style="68"/>
    <col min="39" max="39" width="0.875" style="68" customWidth="1"/>
    <col min="40" max="41" width="2.625" style="68"/>
    <col min="42" max="42" width="2.625" style="69" hidden="1" customWidth="1"/>
    <col min="43" max="47" width="2.625" style="68" hidden="1" customWidth="1"/>
    <col min="48" max="49" width="2.625" style="68" customWidth="1"/>
    <col min="50" max="16384" width="2.625" style="68"/>
  </cols>
  <sheetData>
    <row r="1" spans="2:47" ht="15" customHeight="1" x14ac:dyDescent="0.15">
      <c r="B1" s="66" t="s">
        <v>118</v>
      </c>
      <c r="C1" s="67"/>
      <c r="D1" s="67"/>
      <c r="E1" s="67"/>
      <c r="F1" s="67"/>
      <c r="G1" s="67"/>
      <c r="H1" s="67"/>
      <c r="I1" s="67"/>
      <c r="J1" s="67"/>
      <c r="K1" s="67"/>
      <c r="L1" s="67"/>
      <c r="M1" s="67"/>
      <c r="N1" s="67"/>
      <c r="O1" s="67"/>
      <c r="P1" s="67"/>
      <c r="Q1" s="67"/>
      <c r="R1" s="67"/>
      <c r="S1" s="67"/>
      <c r="T1" s="67"/>
    </row>
    <row r="2" spans="2:47" ht="20.100000000000001" customHeight="1" x14ac:dyDescent="0.15">
      <c r="B2" s="184" t="s">
        <v>112</v>
      </c>
      <c r="C2" s="184"/>
      <c r="D2" s="184"/>
      <c r="E2" s="184"/>
      <c r="F2" s="184"/>
      <c r="G2" s="184"/>
      <c r="H2" s="184"/>
      <c r="I2" s="184"/>
      <c r="J2" s="184"/>
      <c r="K2" s="184"/>
      <c r="L2" s="184"/>
      <c r="M2" s="184"/>
      <c r="N2" s="184"/>
      <c r="O2" s="184"/>
      <c r="P2" s="184"/>
      <c r="Q2" s="184"/>
      <c r="R2" s="184"/>
      <c r="S2" s="184"/>
      <c r="T2" s="184"/>
      <c r="U2" s="184"/>
      <c r="V2" s="184"/>
      <c r="W2" s="184"/>
      <c r="X2" s="184"/>
      <c r="Y2" s="184"/>
      <c r="Z2" s="184"/>
      <c r="AA2" s="184"/>
      <c r="AB2" s="184"/>
      <c r="AC2" s="184"/>
      <c r="AD2" s="184"/>
      <c r="AE2" s="184"/>
      <c r="AF2" s="184"/>
      <c r="AG2" s="184"/>
      <c r="AH2" s="184"/>
      <c r="AI2" s="184"/>
      <c r="AJ2" s="184"/>
      <c r="AK2" s="184"/>
      <c r="AL2" s="184"/>
    </row>
    <row r="3" spans="2:47" ht="15" customHeight="1" x14ac:dyDescent="0.15">
      <c r="B3" s="67"/>
      <c r="C3" s="70"/>
      <c r="D3" s="70"/>
      <c r="E3" s="70"/>
      <c r="F3" s="70"/>
      <c r="G3" s="70"/>
      <c r="H3" s="70"/>
      <c r="I3" s="70"/>
      <c r="J3" s="70"/>
      <c r="K3" s="70"/>
      <c r="L3" s="70"/>
      <c r="M3" s="70"/>
      <c r="N3" s="70"/>
      <c r="O3" s="70"/>
      <c r="P3" s="70"/>
      <c r="Q3" s="70"/>
      <c r="R3" s="70"/>
      <c r="S3" s="70"/>
      <c r="AE3" s="188" t="s">
        <v>17</v>
      </c>
      <c r="AF3" s="188"/>
      <c r="AG3" s="188"/>
      <c r="AH3" s="188"/>
      <c r="AI3" s="188"/>
      <c r="AJ3" s="188"/>
      <c r="AK3" s="188"/>
      <c r="AL3" s="188"/>
    </row>
    <row r="4" spans="2:47" ht="20.100000000000001" customHeight="1" x14ac:dyDescent="0.15">
      <c r="B4" s="187" t="s">
        <v>0</v>
      </c>
      <c r="C4" s="187"/>
      <c r="D4" s="187"/>
      <c r="E4" s="187"/>
      <c r="F4" s="187"/>
      <c r="G4" s="227"/>
      <c r="H4" s="228"/>
      <c r="I4" s="228"/>
      <c r="J4" s="228"/>
      <c r="K4" s="228"/>
      <c r="L4" s="228"/>
      <c r="M4" s="228"/>
      <c r="N4" s="228"/>
      <c r="O4" s="228"/>
      <c r="P4" s="228"/>
      <c r="Q4" s="228"/>
      <c r="R4" s="228"/>
      <c r="S4" s="228"/>
      <c r="T4" s="228"/>
      <c r="U4" s="228"/>
      <c r="V4" s="229"/>
      <c r="W4" s="224" t="s">
        <v>1</v>
      </c>
      <c r="X4" s="225"/>
      <c r="Y4" s="225"/>
      <c r="Z4" s="226"/>
      <c r="AA4" s="163" t="s">
        <v>2</v>
      </c>
      <c r="AB4" s="185" t="s">
        <v>131</v>
      </c>
      <c r="AC4" s="185"/>
      <c r="AD4" s="185"/>
      <c r="AE4" s="164" t="s">
        <v>2</v>
      </c>
      <c r="AF4" s="185" t="s">
        <v>132</v>
      </c>
      <c r="AG4" s="185"/>
      <c r="AH4" s="185"/>
      <c r="AI4" s="164" t="s">
        <v>2</v>
      </c>
      <c r="AJ4" s="185" t="s">
        <v>133</v>
      </c>
      <c r="AK4" s="185"/>
      <c r="AL4" s="186"/>
    </row>
    <row r="5" spans="2:47" ht="20.100000000000001" customHeight="1" x14ac:dyDescent="0.15">
      <c r="B5" s="189" t="s">
        <v>3</v>
      </c>
      <c r="C5" s="189"/>
      <c r="D5" s="189"/>
      <c r="E5" s="189"/>
      <c r="F5" s="189"/>
      <c r="G5" s="190" t="s">
        <v>2</v>
      </c>
      <c r="H5" s="191"/>
      <c r="I5" s="246" t="s">
        <v>30</v>
      </c>
      <c r="J5" s="246"/>
      <c r="K5" s="246"/>
      <c r="L5" s="246"/>
      <c r="M5" s="246"/>
      <c r="N5" s="246"/>
      <c r="O5" s="246"/>
      <c r="P5" s="246"/>
      <c r="Q5" s="247"/>
      <c r="R5" s="190" t="s">
        <v>2</v>
      </c>
      <c r="S5" s="191"/>
      <c r="T5" s="246" t="s">
        <v>31</v>
      </c>
      <c r="U5" s="246"/>
      <c r="V5" s="246"/>
      <c r="W5" s="246"/>
      <c r="X5" s="246"/>
      <c r="Y5" s="246"/>
      <c r="Z5" s="246"/>
      <c r="AA5" s="246"/>
      <c r="AB5" s="247"/>
      <c r="AC5" s="190" t="s">
        <v>2</v>
      </c>
      <c r="AD5" s="191"/>
      <c r="AE5" s="246" t="s">
        <v>32</v>
      </c>
      <c r="AF5" s="246"/>
      <c r="AG5" s="246"/>
      <c r="AH5" s="246"/>
      <c r="AI5" s="246"/>
      <c r="AJ5" s="246"/>
      <c r="AK5" s="246"/>
      <c r="AL5" s="247"/>
      <c r="AP5" s="69">
        <f>IF(G5="■",1,IF(R5="■",2,IF(AC5="■",3,0)))</f>
        <v>0</v>
      </c>
    </row>
    <row r="6" spans="2:47" ht="20.100000000000001" customHeight="1" x14ac:dyDescent="0.15">
      <c r="B6" s="189"/>
      <c r="C6" s="189"/>
      <c r="D6" s="189"/>
      <c r="E6" s="189"/>
      <c r="F6" s="189"/>
      <c r="G6" s="236" t="s">
        <v>127</v>
      </c>
      <c r="H6" s="237"/>
      <c r="I6" s="237"/>
      <c r="J6" s="237"/>
      <c r="K6" s="237"/>
      <c r="L6" s="237"/>
      <c r="M6" s="237"/>
      <c r="N6" s="237"/>
      <c r="O6" s="237"/>
      <c r="P6" s="237"/>
      <c r="Q6" s="237"/>
      <c r="R6" s="240" t="s">
        <v>128</v>
      </c>
      <c r="S6" s="241"/>
      <c r="T6" s="241"/>
      <c r="U6" s="241"/>
      <c r="V6" s="241"/>
      <c r="W6" s="241"/>
      <c r="X6" s="241"/>
      <c r="Y6" s="241"/>
      <c r="Z6" s="241"/>
      <c r="AA6" s="241"/>
      <c r="AB6" s="242"/>
      <c r="AC6" s="230" t="s">
        <v>138</v>
      </c>
      <c r="AD6" s="231"/>
      <c r="AE6" s="231"/>
      <c r="AF6" s="231"/>
      <c r="AG6" s="231"/>
      <c r="AH6" s="231"/>
      <c r="AI6" s="231"/>
      <c r="AJ6" s="231"/>
      <c r="AK6" s="231"/>
      <c r="AL6" s="232"/>
    </row>
    <row r="7" spans="2:47" ht="20.100000000000001" customHeight="1" x14ac:dyDescent="0.15">
      <c r="B7" s="189"/>
      <c r="C7" s="189"/>
      <c r="D7" s="189"/>
      <c r="E7" s="189"/>
      <c r="F7" s="189"/>
      <c r="G7" s="238"/>
      <c r="H7" s="239"/>
      <c r="I7" s="239"/>
      <c r="J7" s="239"/>
      <c r="K7" s="239"/>
      <c r="L7" s="239"/>
      <c r="M7" s="239"/>
      <c r="N7" s="239"/>
      <c r="O7" s="239"/>
      <c r="P7" s="239"/>
      <c r="Q7" s="239"/>
      <c r="R7" s="243"/>
      <c r="S7" s="244"/>
      <c r="T7" s="244"/>
      <c r="U7" s="244"/>
      <c r="V7" s="244"/>
      <c r="W7" s="244"/>
      <c r="X7" s="244"/>
      <c r="Y7" s="244"/>
      <c r="Z7" s="244"/>
      <c r="AA7" s="244"/>
      <c r="AB7" s="245"/>
      <c r="AC7" s="233"/>
      <c r="AD7" s="234"/>
      <c r="AE7" s="234"/>
      <c r="AF7" s="234"/>
      <c r="AG7" s="234"/>
      <c r="AH7" s="234"/>
      <c r="AI7" s="234"/>
      <c r="AJ7" s="234"/>
      <c r="AK7" s="234"/>
      <c r="AL7" s="235"/>
    </row>
    <row r="8" spans="2:47" ht="20.100000000000001" customHeight="1" x14ac:dyDescent="0.15">
      <c r="B8" s="194" t="s">
        <v>19</v>
      </c>
      <c r="C8" s="195"/>
      <c r="D8" s="195"/>
      <c r="E8" s="195"/>
      <c r="F8" s="196"/>
      <c r="G8" s="250" t="s">
        <v>53</v>
      </c>
      <c r="H8" s="251"/>
      <c r="I8" s="251"/>
      <c r="J8" s="251"/>
      <c r="K8" s="252"/>
      <c r="L8" s="198" t="str">
        <f>IF(AP5=0,"-",IF(AND(COUNTIF(AA4:AL4,"■")=1,COUNTIF(G5:AL5,"■")=1),"OK","NG"))</f>
        <v>-</v>
      </c>
      <c r="M8" s="199"/>
      <c r="N8" s="199"/>
      <c r="O8" s="198" t="s">
        <v>26</v>
      </c>
      <c r="P8" s="199"/>
      <c r="Q8" s="199"/>
      <c r="R8" s="200"/>
      <c r="S8" s="198" t="str">
        <f>IF(AP5=0,"-",IF(COUNTIF(AH11:AH23,"■")=7,"OK","NG"))</f>
        <v>-</v>
      </c>
      <c r="T8" s="199"/>
      <c r="U8" s="199"/>
      <c r="V8" s="198" t="s">
        <v>27</v>
      </c>
      <c r="W8" s="199"/>
      <c r="X8" s="199"/>
      <c r="Y8" s="200"/>
      <c r="Z8" s="198" t="str">
        <f>IF(AP5=0,"-",IF(AP5=3,"OK",AP30))</f>
        <v>-</v>
      </c>
      <c r="AA8" s="199"/>
      <c r="AB8" s="199"/>
      <c r="AC8" s="198" t="s">
        <v>28</v>
      </c>
      <c r="AD8" s="199"/>
      <c r="AE8" s="199"/>
      <c r="AF8" s="199"/>
      <c r="AG8" s="199"/>
      <c r="AH8" s="199"/>
      <c r="AI8" s="200"/>
      <c r="AJ8" s="198" t="str">
        <f>IF(AP5=0,"-",IF(AP5=2,"OK",AP45))</f>
        <v>-</v>
      </c>
      <c r="AK8" s="199"/>
      <c r="AL8" s="200"/>
      <c r="AP8" s="68"/>
    </row>
    <row r="9" spans="2:47" ht="8.1" customHeight="1" x14ac:dyDescent="0.15">
      <c r="C9" s="71"/>
      <c r="D9" s="71"/>
      <c r="E9" s="71"/>
      <c r="F9" s="71"/>
      <c r="G9" s="72"/>
      <c r="H9" s="72"/>
      <c r="I9" s="71"/>
      <c r="J9" s="72"/>
      <c r="K9" s="72"/>
      <c r="L9" s="71"/>
      <c r="M9" s="72"/>
      <c r="N9" s="72"/>
      <c r="O9" s="72"/>
    </row>
    <row r="10" spans="2:47" ht="15" customHeight="1" x14ac:dyDescent="0.15">
      <c r="B10" s="73"/>
      <c r="C10" s="74" t="s">
        <v>18</v>
      </c>
      <c r="D10" s="74"/>
      <c r="E10" s="74"/>
      <c r="F10" s="74"/>
      <c r="G10" s="74"/>
      <c r="H10" s="74"/>
      <c r="I10" s="74"/>
      <c r="J10" s="74"/>
      <c r="K10" s="74"/>
      <c r="L10" s="74"/>
      <c r="M10" s="74"/>
      <c r="N10" s="74"/>
      <c r="O10" s="74"/>
      <c r="P10" s="74"/>
      <c r="Q10" s="74"/>
      <c r="R10" s="74"/>
      <c r="S10" s="74"/>
      <c r="T10" s="74"/>
      <c r="U10" s="74"/>
      <c r="V10" s="74"/>
      <c r="W10" s="75"/>
      <c r="X10" s="75"/>
      <c r="Y10" s="75"/>
      <c r="Z10" s="75"/>
      <c r="AA10" s="75"/>
      <c r="AB10" s="75"/>
      <c r="AC10" s="75"/>
      <c r="AD10" s="75"/>
      <c r="AE10" s="75"/>
      <c r="AF10" s="75"/>
      <c r="AG10" s="75"/>
      <c r="AH10" s="74"/>
      <c r="AI10" s="74"/>
      <c r="AJ10" s="74"/>
      <c r="AK10" s="74"/>
      <c r="AL10" s="76"/>
    </row>
    <row r="11" spans="2:47" ht="30" customHeight="1" x14ac:dyDescent="0.15">
      <c r="B11" s="77"/>
      <c r="C11" s="78" t="s">
        <v>22</v>
      </c>
      <c r="D11" s="192" t="s">
        <v>146</v>
      </c>
      <c r="E11" s="192"/>
      <c r="F11" s="192"/>
      <c r="G11" s="192"/>
      <c r="H11" s="192"/>
      <c r="I11" s="192"/>
      <c r="J11" s="192"/>
      <c r="K11" s="192"/>
      <c r="L11" s="192"/>
      <c r="M11" s="192"/>
      <c r="N11" s="192"/>
      <c r="O11" s="192"/>
      <c r="P11" s="192"/>
      <c r="Q11" s="192"/>
      <c r="R11" s="192"/>
      <c r="S11" s="192"/>
      <c r="T11" s="192"/>
      <c r="U11" s="192"/>
      <c r="V11" s="192"/>
      <c r="W11" s="192"/>
      <c r="X11" s="192"/>
      <c r="Y11" s="192"/>
      <c r="Z11" s="192"/>
      <c r="AA11" s="192"/>
      <c r="AB11" s="192"/>
      <c r="AC11" s="192"/>
      <c r="AD11" s="192"/>
      <c r="AE11" s="192"/>
      <c r="AF11" s="192"/>
      <c r="AG11" s="79"/>
      <c r="AH11" s="165" t="s">
        <v>4</v>
      </c>
      <c r="AI11" s="80" t="s">
        <v>5</v>
      </c>
      <c r="AJ11" s="80" t="s">
        <v>6</v>
      </c>
      <c r="AK11" s="80" t="str">
        <f>IF(AH11="■","□","■")</f>
        <v>■</v>
      </c>
      <c r="AL11" s="81" t="s">
        <v>7</v>
      </c>
      <c r="AT11" s="82"/>
      <c r="AU11" s="82"/>
    </row>
    <row r="12" spans="2:47" ht="5.0999999999999996" customHeight="1" x14ac:dyDescent="0.15">
      <c r="B12" s="77"/>
      <c r="C12" s="83"/>
      <c r="D12" s="84"/>
      <c r="E12" s="84"/>
      <c r="F12" s="84"/>
      <c r="G12" s="84"/>
      <c r="H12" s="84"/>
      <c r="I12" s="84"/>
      <c r="J12" s="84"/>
      <c r="K12" s="84"/>
      <c r="L12" s="84"/>
      <c r="M12" s="84"/>
      <c r="N12" s="84"/>
      <c r="O12" s="84"/>
      <c r="P12" s="84"/>
      <c r="Q12" s="84"/>
      <c r="R12" s="84"/>
      <c r="S12" s="84"/>
      <c r="T12" s="84"/>
      <c r="U12" s="84"/>
      <c r="V12" s="85"/>
      <c r="W12" s="79"/>
      <c r="X12" s="79"/>
      <c r="Y12" s="79"/>
      <c r="Z12" s="79"/>
      <c r="AA12" s="79"/>
      <c r="AB12" s="79"/>
      <c r="AC12" s="79"/>
      <c r="AD12" s="79"/>
      <c r="AE12" s="79"/>
      <c r="AF12" s="79"/>
      <c r="AG12" s="79"/>
      <c r="AH12" s="86"/>
      <c r="AI12" s="87"/>
      <c r="AJ12" s="87"/>
      <c r="AK12" s="87"/>
      <c r="AL12" s="88"/>
    </row>
    <row r="13" spans="2:47" ht="30" customHeight="1" x14ac:dyDescent="0.15">
      <c r="B13" s="77"/>
      <c r="C13" s="89" t="s">
        <v>23</v>
      </c>
      <c r="D13" s="192" t="s">
        <v>114</v>
      </c>
      <c r="E13" s="192"/>
      <c r="F13" s="192"/>
      <c r="G13" s="192"/>
      <c r="H13" s="192"/>
      <c r="I13" s="192"/>
      <c r="J13" s="192"/>
      <c r="K13" s="192"/>
      <c r="L13" s="192"/>
      <c r="M13" s="192"/>
      <c r="N13" s="192"/>
      <c r="O13" s="192"/>
      <c r="P13" s="192"/>
      <c r="Q13" s="192"/>
      <c r="R13" s="192"/>
      <c r="S13" s="192"/>
      <c r="T13" s="192"/>
      <c r="U13" s="192"/>
      <c r="V13" s="192"/>
      <c r="W13" s="192"/>
      <c r="X13" s="192"/>
      <c r="Y13" s="192"/>
      <c r="Z13" s="192"/>
      <c r="AA13" s="192"/>
      <c r="AB13" s="192"/>
      <c r="AC13" s="192"/>
      <c r="AD13" s="192"/>
      <c r="AE13" s="192"/>
      <c r="AF13" s="192"/>
      <c r="AG13" s="79"/>
      <c r="AH13" s="166" t="s">
        <v>8</v>
      </c>
      <c r="AI13" s="90" t="s">
        <v>5</v>
      </c>
      <c r="AJ13" s="90" t="s">
        <v>6</v>
      </c>
      <c r="AK13" s="90" t="str">
        <f>IF(AH13="■","□","■")</f>
        <v>■</v>
      </c>
      <c r="AL13" s="91" t="s">
        <v>7</v>
      </c>
    </row>
    <row r="14" spans="2:47" ht="5.0999999999999996" customHeight="1" x14ac:dyDescent="0.15">
      <c r="B14" s="77"/>
      <c r="C14" s="83"/>
      <c r="D14" s="84"/>
      <c r="E14" s="84"/>
      <c r="F14" s="84"/>
      <c r="G14" s="84"/>
      <c r="H14" s="84"/>
      <c r="I14" s="84"/>
      <c r="J14" s="84"/>
      <c r="K14" s="84"/>
      <c r="L14" s="84"/>
      <c r="M14" s="84"/>
      <c r="N14" s="84"/>
      <c r="O14" s="84"/>
      <c r="P14" s="84"/>
      <c r="Q14" s="84"/>
      <c r="R14" s="84"/>
      <c r="S14" s="84"/>
      <c r="T14" s="84"/>
      <c r="U14" s="84"/>
      <c r="V14" s="85"/>
      <c r="W14" s="79"/>
      <c r="X14" s="79"/>
      <c r="Y14" s="79"/>
      <c r="Z14" s="79"/>
      <c r="AA14" s="79"/>
      <c r="AB14" s="79"/>
      <c r="AC14" s="79"/>
      <c r="AD14" s="79"/>
      <c r="AE14" s="79"/>
      <c r="AF14" s="79"/>
      <c r="AG14" s="79"/>
      <c r="AH14" s="86"/>
      <c r="AI14" s="87"/>
      <c r="AJ14" s="87"/>
      <c r="AK14" s="87"/>
      <c r="AL14" s="88"/>
    </row>
    <row r="15" spans="2:47" ht="45" customHeight="1" x14ac:dyDescent="0.15">
      <c r="B15" s="77"/>
      <c r="C15" s="89" t="s">
        <v>24</v>
      </c>
      <c r="D15" s="192" t="s">
        <v>52</v>
      </c>
      <c r="E15" s="192"/>
      <c r="F15" s="192"/>
      <c r="G15" s="192"/>
      <c r="H15" s="192"/>
      <c r="I15" s="192"/>
      <c r="J15" s="192"/>
      <c r="K15" s="192"/>
      <c r="L15" s="192"/>
      <c r="M15" s="192"/>
      <c r="N15" s="192"/>
      <c r="O15" s="192"/>
      <c r="P15" s="192"/>
      <c r="Q15" s="192"/>
      <c r="R15" s="192"/>
      <c r="S15" s="192"/>
      <c r="T15" s="192"/>
      <c r="U15" s="192"/>
      <c r="V15" s="192"/>
      <c r="W15" s="192"/>
      <c r="X15" s="192"/>
      <c r="Y15" s="192"/>
      <c r="Z15" s="192"/>
      <c r="AA15" s="192"/>
      <c r="AB15" s="192"/>
      <c r="AC15" s="192"/>
      <c r="AD15" s="192"/>
      <c r="AE15" s="192"/>
      <c r="AF15" s="192"/>
      <c r="AG15" s="79"/>
      <c r="AH15" s="166" t="s">
        <v>8</v>
      </c>
      <c r="AI15" s="90" t="s">
        <v>5</v>
      </c>
      <c r="AJ15" s="90" t="s">
        <v>6</v>
      </c>
      <c r="AK15" s="90" t="str">
        <f>IF(AH15="■","□","■")</f>
        <v>■</v>
      </c>
      <c r="AL15" s="91" t="s">
        <v>7</v>
      </c>
    </row>
    <row r="16" spans="2:47" ht="5.0999999999999996" customHeight="1" x14ac:dyDescent="0.15">
      <c r="B16" s="77"/>
      <c r="C16" s="83"/>
      <c r="D16" s="84"/>
      <c r="E16" s="84"/>
      <c r="F16" s="84"/>
      <c r="G16" s="84"/>
      <c r="H16" s="84"/>
      <c r="I16" s="84"/>
      <c r="J16" s="84"/>
      <c r="K16" s="84"/>
      <c r="L16" s="84"/>
      <c r="M16" s="84"/>
      <c r="N16" s="84"/>
      <c r="O16" s="84"/>
      <c r="P16" s="84"/>
      <c r="Q16" s="84"/>
      <c r="R16" s="84"/>
      <c r="S16" s="84"/>
      <c r="T16" s="84"/>
      <c r="U16" s="84"/>
      <c r="V16" s="85"/>
      <c r="W16" s="79"/>
      <c r="X16" s="79"/>
      <c r="Y16" s="79"/>
      <c r="Z16" s="79"/>
      <c r="AA16" s="79"/>
      <c r="AB16" s="79"/>
      <c r="AC16" s="79"/>
      <c r="AD16" s="79"/>
      <c r="AE16" s="79"/>
      <c r="AF16" s="79"/>
      <c r="AG16" s="79"/>
      <c r="AH16" s="86"/>
      <c r="AI16" s="87"/>
      <c r="AJ16" s="87"/>
      <c r="AK16" s="87"/>
      <c r="AL16" s="88"/>
    </row>
    <row r="17" spans="2:42" ht="20.100000000000001" customHeight="1" x14ac:dyDescent="0.15">
      <c r="B17" s="77"/>
      <c r="C17" s="92" t="s">
        <v>20</v>
      </c>
      <c r="D17" s="254" t="s">
        <v>113</v>
      </c>
      <c r="E17" s="254"/>
      <c r="F17" s="254"/>
      <c r="G17" s="254"/>
      <c r="H17" s="254"/>
      <c r="I17" s="254"/>
      <c r="J17" s="254"/>
      <c r="K17" s="254"/>
      <c r="L17" s="254"/>
      <c r="M17" s="254"/>
      <c r="N17" s="254"/>
      <c r="O17" s="254"/>
      <c r="P17" s="254"/>
      <c r="Q17" s="254"/>
      <c r="R17" s="254"/>
      <c r="S17" s="254"/>
      <c r="T17" s="254"/>
      <c r="U17" s="254"/>
      <c r="V17" s="254"/>
      <c r="W17" s="254"/>
      <c r="X17" s="254"/>
      <c r="Y17" s="254"/>
      <c r="Z17" s="254"/>
      <c r="AA17" s="254"/>
      <c r="AB17" s="254"/>
      <c r="AC17" s="254"/>
      <c r="AD17" s="254"/>
      <c r="AE17" s="254"/>
      <c r="AF17" s="254"/>
      <c r="AG17" s="79"/>
      <c r="AH17" s="166" t="s">
        <v>8</v>
      </c>
      <c r="AI17" s="90" t="s">
        <v>5</v>
      </c>
      <c r="AJ17" s="90" t="s">
        <v>6</v>
      </c>
      <c r="AK17" s="90" t="str">
        <f>IF(AH17="■","□","■")</f>
        <v>■</v>
      </c>
      <c r="AL17" s="91" t="s">
        <v>7</v>
      </c>
    </row>
    <row r="18" spans="2:42" ht="5.0999999999999996" customHeight="1" x14ac:dyDescent="0.15">
      <c r="B18" s="77"/>
      <c r="C18" s="83"/>
      <c r="D18" s="84"/>
      <c r="E18" s="84"/>
      <c r="F18" s="84"/>
      <c r="G18" s="84"/>
      <c r="H18" s="84"/>
      <c r="I18" s="84"/>
      <c r="J18" s="84"/>
      <c r="K18" s="84"/>
      <c r="L18" s="84"/>
      <c r="M18" s="84"/>
      <c r="N18" s="84"/>
      <c r="O18" s="84"/>
      <c r="P18" s="84"/>
      <c r="Q18" s="84"/>
      <c r="R18" s="84"/>
      <c r="S18" s="84"/>
      <c r="T18" s="84"/>
      <c r="U18" s="84"/>
      <c r="V18" s="85"/>
      <c r="W18" s="79"/>
      <c r="X18" s="79"/>
      <c r="Y18" s="79"/>
      <c r="Z18" s="79"/>
      <c r="AA18" s="79"/>
      <c r="AB18" s="79"/>
      <c r="AC18" s="79"/>
      <c r="AD18" s="79"/>
      <c r="AE18" s="79"/>
      <c r="AF18" s="79"/>
      <c r="AG18" s="79"/>
      <c r="AH18" s="86"/>
      <c r="AI18" s="87"/>
      <c r="AJ18" s="87"/>
      <c r="AK18" s="87"/>
      <c r="AL18" s="88"/>
    </row>
    <row r="19" spans="2:42" ht="20.100000000000001" customHeight="1" x14ac:dyDescent="0.15">
      <c r="B19" s="77"/>
      <c r="C19" s="92" t="s">
        <v>21</v>
      </c>
      <c r="D19" s="254" t="s">
        <v>46</v>
      </c>
      <c r="E19" s="254"/>
      <c r="F19" s="254"/>
      <c r="G19" s="254"/>
      <c r="H19" s="254"/>
      <c r="I19" s="254"/>
      <c r="J19" s="254"/>
      <c r="K19" s="254"/>
      <c r="L19" s="254"/>
      <c r="M19" s="254"/>
      <c r="N19" s="254"/>
      <c r="O19" s="254"/>
      <c r="P19" s="254"/>
      <c r="Q19" s="254"/>
      <c r="R19" s="254"/>
      <c r="S19" s="254"/>
      <c r="T19" s="254"/>
      <c r="U19" s="254"/>
      <c r="V19" s="254"/>
      <c r="W19" s="254"/>
      <c r="X19" s="254"/>
      <c r="Y19" s="254"/>
      <c r="Z19" s="254"/>
      <c r="AA19" s="254"/>
      <c r="AB19" s="254"/>
      <c r="AC19" s="254"/>
      <c r="AD19" s="254"/>
      <c r="AE19" s="254"/>
      <c r="AF19" s="254"/>
      <c r="AG19" s="79"/>
      <c r="AH19" s="166" t="s">
        <v>8</v>
      </c>
      <c r="AI19" s="90" t="s">
        <v>5</v>
      </c>
      <c r="AJ19" s="90" t="s">
        <v>6</v>
      </c>
      <c r="AK19" s="90" t="str">
        <f>IF(AH19="■","□","■")</f>
        <v>■</v>
      </c>
      <c r="AL19" s="91" t="s">
        <v>7</v>
      </c>
    </row>
    <row r="20" spans="2:42" ht="5.0999999999999996" customHeight="1" x14ac:dyDescent="0.15">
      <c r="B20" s="77"/>
      <c r="C20" s="83"/>
      <c r="D20" s="84"/>
      <c r="E20" s="84"/>
      <c r="F20" s="84"/>
      <c r="G20" s="84"/>
      <c r="H20" s="84"/>
      <c r="I20" s="84"/>
      <c r="J20" s="84"/>
      <c r="K20" s="84"/>
      <c r="L20" s="84"/>
      <c r="M20" s="84"/>
      <c r="N20" s="84"/>
      <c r="O20" s="84"/>
      <c r="P20" s="84"/>
      <c r="Q20" s="84"/>
      <c r="R20" s="84"/>
      <c r="S20" s="84"/>
      <c r="T20" s="84"/>
      <c r="U20" s="84"/>
      <c r="V20" s="85"/>
      <c r="W20" s="79"/>
      <c r="X20" s="79"/>
      <c r="Y20" s="79"/>
      <c r="Z20" s="79"/>
      <c r="AA20" s="79"/>
      <c r="AB20" s="79"/>
      <c r="AC20" s="79"/>
      <c r="AD20" s="79"/>
      <c r="AE20" s="79"/>
      <c r="AF20" s="79"/>
      <c r="AG20" s="79"/>
      <c r="AH20" s="86"/>
      <c r="AI20" s="87"/>
      <c r="AJ20" s="87"/>
      <c r="AK20" s="87"/>
      <c r="AL20" s="88"/>
    </row>
    <row r="21" spans="2:42" ht="30" customHeight="1" x14ac:dyDescent="0.15">
      <c r="B21" s="77"/>
      <c r="C21" s="93" t="s">
        <v>25</v>
      </c>
      <c r="D21" s="192" t="s">
        <v>115</v>
      </c>
      <c r="E21" s="192"/>
      <c r="F21" s="192"/>
      <c r="G21" s="192"/>
      <c r="H21" s="192"/>
      <c r="I21" s="192"/>
      <c r="J21" s="192"/>
      <c r="K21" s="192"/>
      <c r="L21" s="192"/>
      <c r="M21" s="192"/>
      <c r="N21" s="192"/>
      <c r="O21" s="192"/>
      <c r="P21" s="192"/>
      <c r="Q21" s="192"/>
      <c r="R21" s="192"/>
      <c r="S21" s="192"/>
      <c r="T21" s="192"/>
      <c r="U21" s="192"/>
      <c r="V21" s="192"/>
      <c r="W21" s="192"/>
      <c r="X21" s="192"/>
      <c r="Y21" s="192"/>
      <c r="Z21" s="192"/>
      <c r="AA21" s="192"/>
      <c r="AB21" s="192"/>
      <c r="AC21" s="192"/>
      <c r="AD21" s="192"/>
      <c r="AE21" s="192"/>
      <c r="AF21" s="192"/>
      <c r="AG21" s="79"/>
      <c r="AH21" s="166" t="s">
        <v>8</v>
      </c>
      <c r="AI21" s="90" t="s">
        <v>5</v>
      </c>
      <c r="AJ21" s="90" t="s">
        <v>6</v>
      </c>
      <c r="AK21" s="90" t="str">
        <f>IF(AH21="■","□","■")</f>
        <v>■</v>
      </c>
      <c r="AL21" s="91" t="s">
        <v>7</v>
      </c>
    </row>
    <row r="22" spans="2:42" ht="5.0999999999999996" customHeight="1" x14ac:dyDescent="0.15">
      <c r="B22" s="77"/>
      <c r="C22" s="83"/>
      <c r="D22" s="84"/>
      <c r="E22" s="84"/>
      <c r="F22" s="84"/>
      <c r="G22" s="84"/>
      <c r="H22" s="84"/>
      <c r="I22" s="84"/>
      <c r="J22" s="84"/>
      <c r="K22" s="84"/>
      <c r="L22" s="84"/>
      <c r="M22" s="84"/>
      <c r="N22" s="84"/>
      <c r="O22" s="84"/>
      <c r="P22" s="84"/>
      <c r="Q22" s="84"/>
      <c r="R22" s="84"/>
      <c r="S22" s="84"/>
      <c r="T22" s="84"/>
      <c r="U22" s="84"/>
      <c r="V22" s="85"/>
      <c r="W22" s="79"/>
      <c r="X22" s="79"/>
      <c r="Y22" s="79"/>
      <c r="Z22" s="79"/>
      <c r="AA22" s="79"/>
      <c r="AB22" s="79"/>
      <c r="AC22" s="79"/>
      <c r="AD22" s="79"/>
      <c r="AE22" s="79"/>
      <c r="AF22" s="79"/>
      <c r="AG22" s="79"/>
      <c r="AH22" s="86"/>
      <c r="AI22" s="87"/>
      <c r="AJ22" s="87"/>
      <c r="AK22" s="87"/>
      <c r="AL22" s="88"/>
    </row>
    <row r="23" spans="2:42" ht="30" customHeight="1" x14ac:dyDescent="0.15">
      <c r="B23" s="77"/>
      <c r="C23" s="93" t="s">
        <v>33</v>
      </c>
      <c r="D23" s="192" t="s">
        <v>121</v>
      </c>
      <c r="E23" s="192"/>
      <c r="F23" s="192"/>
      <c r="G23" s="192"/>
      <c r="H23" s="192"/>
      <c r="I23" s="192"/>
      <c r="J23" s="192"/>
      <c r="K23" s="192"/>
      <c r="L23" s="192"/>
      <c r="M23" s="192"/>
      <c r="N23" s="192"/>
      <c r="O23" s="192"/>
      <c r="P23" s="192"/>
      <c r="Q23" s="192"/>
      <c r="R23" s="192"/>
      <c r="S23" s="192"/>
      <c r="T23" s="192"/>
      <c r="U23" s="192"/>
      <c r="V23" s="192"/>
      <c r="W23" s="192"/>
      <c r="X23" s="192"/>
      <c r="Y23" s="192"/>
      <c r="Z23" s="192"/>
      <c r="AA23" s="192"/>
      <c r="AB23" s="192"/>
      <c r="AC23" s="192"/>
      <c r="AD23" s="192"/>
      <c r="AE23" s="192"/>
      <c r="AF23" s="192"/>
      <c r="AG23" s="79"/>
      <c r="AH23" s="166" t="s">
        <v>4</v>
      </c>
      <c r="AI23" s="90" t="s">
        <v>5</v>
      </c>
      <c r="AJ23" s="90" t="s">
        <v>6</v>
      </c>
      <c r="AK23" s="90" t="str">
        <f>IF(AH23="■","□","■")</f>
        <v>■</v>
      </c>
      <c r="AL23" s="91" t="s">
        <v>7</v>
      </c>
    </row>
    <row r="24" spans="2:42" ht="5.0999999999999996" customHeight="1" x14ac:dyDescent="0.15">
      <c r="B24" s="77"/>
      <c r="C24" s="83"/>
      <c r="D24" s="84"/>
      <c r="E24" s="84"/>
      <c r="F24" s="84"/>
      <c r="G24" s="84"/>
      <c r="H24" s="84"/>
      <c r="I24" s="84"/>
      <c r="J24" s="84"/>
      <c r="K24" s="84"/>
      <c r="L24" s="84"/>
      <c r="M24" s="84"/>
      <c r="N24" s="84"/>
      <c r="O24" s="84"/>
      <c r="P24" s="84"/>
      <c r="Q24" s="84"/>
      <c r="R24" s="84"/>
      <c r="S24" s="84"/>
      <c r="T24" s="84"/>
      <c r="U24" s="84"/>
      <c r="V24" s="85"/>
      <c r="W24" s="79"/>
      <c r="X24" s="79"/>
      <c r="Y24" s="79"/>
      <c r="Z24" s="79"/>
      <c r="AA24" s="79"/>
      <c r="AB24" s="79"/>
      <c r="AC24" s="79"/>
      <c r="AD24" s="79"/>
      <c r="AE24" s="79"/>
      <c r="AF24" s="79"/>
      <c r="AG24" s="79"/>
      <c r="AH24" s="86"/>
      <c r="AI24" s="87"/>
      <c r="AJ24" s="87"/>
      <c r="AK24" s="87"/>
      <c r="AL24" s="88"/>
    </row>
    <row r="25" spans="2:42" ht="30" customHeight="1" x14ac:dyDescent="0.15">
      <c r="B25" s="77"/>
      <c r="C25" s="94" t="s">
        <v>54</v>
      </c>
      <c r="D25" s="255" t="s">
        <v>122</v>
      </c>
      <c r="E25" s="255"/>
      <c r="F25" s="255"/>
      <c r="G25" s="255"/>
      <c r="H25" s="255"/>
      <c r="I25" s="255"/>
      <c r="J25" s="255"/>
      <c r="K25" s="255"/>
      <c r="L25" s="255"/>
      <c r="M25" s="255"/>
      <c r="N25" s="255"/>
      <c r="O25" s="255"/>
      <c r="P25" s="255"/>
      <c r="Q25" s="255"/>
      <c r="R25" s="255"/>
      <c r="S25" s="255"/>
      <c r="T25" s="255"/>
      <c r="U25" s="255"/>
      <c r="V25" s="255"/>
      <c r="W25" s="255"/>
      <c r="X25" s="255"/>
      <c r="Y25" s="255"/>
      <c r="Z25" s="255"/>
      <c r="AA25" s="255"/>
      <c r="AB25" s="255"/>
      <c r="AC25" s="255"/>
      <c r="AD25" s="255"/>
      <c r="AE25" s="255"/>
      <c r="AF25" s="255"/>
      <c r="AG25" s="79"/>
      <c r="AH25" s="86"/>
      <c r="AI25" s="87"/>
      <c r="AJ25" s="87"/>
      <c r="AK25" s="87"/>
      <c r="AL25" s="88"/>
    </row>
    <row r="26" spans="2:42" ht="5.0999999999999996" customHeight="1" x14ac:dyDescent="0.15">
      <c r="B26" s="95"/>
      <c r="C26" s="96"/>
      <c r="D26" s="96"/>
      <c r="E26" s="96"/>
      <c r="F26" s="96"/>
      <c r="G26" s="96"/>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7"/>
      <c r="AI26" s="98"/>
      <c r="AJ26" s="98"/>
      <c r="AK26" s="98"/>
      <c r="AL26" s="99"/>
    </row>
    <row r="27" spans="2:42" s="104" customFormat="1" ht="8.1" customHeight="1" x14ac:dyDescent="0.15">
      <c r="B27" s="100"/>
      <c r="C27" s="101"/>
      <c r="D27" s="101"/>
      <c r="E27" s="101"/>
      <c r="F27" s="101"/>
      <c r="G27" s="101"/>
      <c r="H27" s="101"/>
      <c r="I27" s="101"/>
      <c r="J27" s="101"/>
      <c r="K27" s="101"/>
      <c r="L27" s="101"/>
      <c r="M27" s="101"/>
      <c r="N27" s="101"/>
      <c r="O27" s="101"/>
      <c r="P27" s="101"/>
      <c r="Q27" s="101"/>
      <c r="R27" s="101"/>
      <c r="S27" s="101"/>
      <c r="T27" s="101"/>
      <c r="U27" s="102"/>
      <c r="V27" s="102"/>
      <c r="W27" s="102"/>
      <c r="X27" s="102"/>
      <c r="Y27" s="102"/>
      <c r="Z27" s="102"/>
      <c r="AA27" s="102"/>
      <c r="AB27" s="102"/>
      <c r="AC27" s="102"/>
      <c r="AD27" s="102"/>
      <c r="AE27" s="102"/>
      <c r="AF27" s="102"/>
      <c r="AG27" s="102"/>
      <c r="AH27" s="103"/>
      <c r="AI27" s="103"/>
      <c r="AJ27" s="103"/>
      <c r="AK27" s="103"/>
      <c r="AL27" s="103"/>
      <c r="AP27" s="105"/>
    </row>
    <row r="28" spans="2:42" s="104" customFormat="1" ht="15" customHeight="1" x14ac:dyDescent="0.15">
      <c r="B28" s="106"/>
      <c r="C28" s="74" t="s">
        <v>29</v>
      </c>
      <c r="D28" s="107"/>
      <c r="E28" s="107"/>
      <c r="F28" s="107"/>
      <c r="G28" s="107"/>
      <c r="H28" s="107"/>
      <c r="I28" s="108"/>
      <c r="J28" s="108"/>
      <c r="K28" s="108"/>
      <c r="L28" s="108"/>
      <c r="M28" s="108"/>
      <c r="N28" s="108"/>
      <c r="O28" s="108"/>
      <c r="P28" s="108"/>
      <c r="Q28" s="108"/>
      <c r="R28" s="108"/>
      <c r="S28" s="108"/>
      <c r="T28" s="109"/>
      <c r="U28" s="109"/>
      <c r="V28" s="109"/>
      <c r="W28" s="109"/>
      <c r="X28" s="109"/>
      <c r="Y28" s="109"/>
      <c r="Z28" s="109"/>
      <c r="AA28" s="109"/>
      <c r="AB28" s="109"/>
      <c r="AC28" s="109"/>
      <c r="AD28" s="109"/>
      <c r="AE28" s="109"/>
      <c r="AF28" s="109"/>
      <c r="AG28" s="109"/>
      <c r="AH28" s="109"/>
      <c r="AI28" s="110"/>
      <c r="AJ28" s="110"/>
      <c r="AK28" s="110"/>
      <c r="AL28" s="111"/>
      <c r="AP28" s="105"/>
    </row>
    <row r="29" spans="2:42" s="104" customFormat="1" ht="20.100000000000001" customHeight="1" x14ac:dyDescent="0.15">
      <c r="B29" s="112"/>
      <c r="C29" s="113" t="s">
        <v>124</v>
      </c>
      <c r="D29" s="114" t="s">
        <v>116</v>
      </c>
      <c r="E29" s="114"/>
      <c r="F29" s="114"/>
      <c r="G29" s="114"/>
      <c r="H29" s="114"/>
      <c r="I29" s="114"/>
      <c r="J29" s="114"/>
      <c r="K29" s="114"/>
      <c r="L29" s="114"/>
      <c r="M29" s="114"/>
      <c r="N29" s="114"/>
      <c r="O29" s="114"/>
      <c r="P29" s="114"/>
      <c r="Q29" s="114"/>
      <c r="R29" s="114"/>
      <c r="S29" s="114"/>
      <c r="T29" s="102"/>
      <c r="U29" s="102"/>
      <c r="V29" s="102"/>
      <c r="W29" s="102"/>
      <c r="X29" s="102"/>
      <c r="Y29" s="102"/>
      <c r="Z29" s="102"/>
      <c r="AA29" s="102"/>
      <c r="AB29" s="102"/>
      <c r="AC29" s="102"/>
      <c r="AD29" s="102"/>
      <c r="AE29" s="102"/>
      <c r="AF29" s="102"/>
      <c r="AG29" s="102"/>
      <c r="AH29" s="115"/>
      <c r="AI29" s="110"/>
      <c r="AJ29" s="110"/>
      <c r="AK29" s="110"/>
      <c r="AL29" s="111"/>
      <c r="AP29" s="105"/>
    </row>
    <row r="30" spans="2:42" s="104" customFormat="1" ht="20.100000000000001" customHeight="1" x14ac:dyDescent="0.15">
      <c r="B30" s="112"/>
      <c r="C30" s="114"/>
      <c r="D30" s="203" t="s">
        <v>51</v>
      </c>
      <c r="E30" s="203"/>
      <c r="F30" s="203"/>
      <c r="G30" s="203"/>
      <c r="H30" s="203"/>
      <c r="I30" s="203"/>
      <c r="J30" s="203"/>
      <c r="K30" s="203"/>
      <c r="L30" s="203"/>
      <c r="M30" s="203"/>
      <c r="N30" s="203"/>
      <c r="O30" s="203"/>
      <c r="P30" s="203"/>
      <c r="Q30" s="203"/>
      <c r="R30" s="203"/>
      <c r="S30" s="203"/>
      <c r="T30" s="203"/>
      <c r="U30" s="203"/>
      <c r="V30" s="203"/>
      <c r="W30" s="203"/>
      <c r="X30" s="203"/>
      <c r="Y30" s="203"/>
      <c r="Z30" s="203"/>
      <c r="AA30" s="203"/>
      <c r="AB30" s="203"/>
      <c r="AC30" s="203"/>
      <c r="AD30" s="203"/>
      <c r="AE30" s="203"/>
      <c r="AF30" s="203"/>
      <c r="AG30" s="102"/>
      <c r="AH30" s="116" t="s">
        <v>43</v>
      </c>
      <c r="AI30" s="117"/>
      <c r="AJ30" s="117"/>
      <c r="AK30" s="117"/>
      <c r="AL30" s="118"/>
      <c r="AP30" s="105" t="str">
        <f>IF(AP5=AP31,"OK",IF(AP5=2,IF(AP31=1,"OK","NG"),"NG"))</f>
        <v>NG</v>
      </c>
    </row>
    <row r="31" spans="2:42" s="104" customFormat="1" ht="24.95" customHeight="1" x14ac:dyDescent="0.15">
      <c r="B31" s="112"/>
      <c r="C31" s="119"/>
      <c r="D31" s="223"/>
      <c r="E31" s="223"/>
      <c r="F31" s="223"/>
      <c r="G31" s="223"/>
      <c r="H31" s="223"/>
      <c r="I31" s="223"/>
      <c r="J31" s="223"/>
      <c r="K31" s="223"/>
      <c r="L31" s="223"/>
      <c r="M31" s="223"/>
      <c r="N31" s="223"/>
      <c r="O31" s="223"/>
      <c r="P31" s="223"/>
      <c r="Q31" s="223"/>
      <c r="R31" s="221" t="s">
        <v>9</v>
      </c>
      <c r="S31" s="222"/>
      <c r="T31" s="222"/>
      <c r="U31" s="222"/>
      <c r="V31" s="212" t="s">
        <v>10</v>
      </c>
      <c r="W31" s="212"/>
      <c r="X31" s="212"/>
      <c r="Y31" s="212"/>
      <c r="Z31" s="212"/>
      <c r="AA31" s="120"/>
      <c r="AB31" s="102"/>
      <c r="AC31" s="102"/>
      <c r="AD31" s="102"/>
      <c r="AE31" s="102"/>
      <c r="AF31" s="102"/>
      <c r="AG31" s="102"/>
      <c r="AH31" s="167" t="s">
        <v>2</v>
      </c>
      <c r="AI31" s="27" t="s">
        <v>11</v>
      </c>
      <c r="AJ31" s="27"/>
      <c r="AK31" s="103"/>
      <c r="AL31" s="121"/>
      <c r="AP31" s="122" t="str">
        <f>IF(COUNTIF(AP32:AP34,"OK")=3,IF(AP38="OK",1,2),IF(AP38="OK",2,IF(AH41="■",4,"NG")))</f>
        <v>NG</v>
      </c>
    </row>
    <row r="32" spans="2:42" s="104" customFormat="1" ht="24.95" customHeight="1" x14ac:dyDescent="0.15">
      <c r="B32" s="112"/>
      <c r="C32" s="123" t="s">
        <v>34</v>
      </c>
      <c r="D32" s="193" t="s">
        <v>117</v>
      </c>
      <c r="E32" s="193"/>
      <c r="F32" s="193"/>
      <c r="G32" s="193"/>
      <c r="H32" s="193"/>
      <c r="I32" s="193"/>
      <c r="J32" s="193"/>
      <c r="K32" s="193"/>
      <c r="L32" s="193"/>
      <c r="M32" s="193"/>
      <c r="N32" s="193"/>
      <c r="O32" s="193"/>
      <c r="P32" s="193"/>
      <c r="Q32" s="193"/>
      <c r="R32" s="209">
        <v>0</v>
      </c>
      <c r="S32" s="210"/>
      <c r="T32" s="210"/>
      <c r="U32" s="210"/>
      <c r="V32" s="213">
        <v>0</v>
      </c>
      <c r="W32" s="213"/>
      <c r="X32" s="213"/>
      <c r="Y32" s="213"/>
      <c r="Z32" s="213"/>
      <c r="AA32" s="120"/>
      <c r="AB32" s="102"/>
      <c r="AC32" s="102"/>
      <c r="AD32" s="102"/>
      <c r="AE32" s="102"/>
      <c r="AF32" s="102"/>
      <c r="AG32" s="102"/>
      <c r="AH32" s="168" t="s">
        <v>2</v>
      </c>
      <c r="AI32" s="124" t="s">
        <v>12</v>
      </c>
      <c r="AJ32" s="124"/>
      <c r="AK32" s="103"/>
      <c r="AL32" s="125"/>
      <c r="AP32" s="105" t="str">
        <f>IF(COUNTIF(AH31:AH32,"■")=1,"OK","NG")</f>
        <v>NG</v>
      </c>
    </row>
    <row r="33" spans="2:47" s="104" customFormat="1" ht="24.95" customHeight="1" x14ac:dyDescent="0.15">
      <c r="B33" s="112"/>
      <c r="C33" s="123" t="s">
        <v>35</v>
      </c>
      <c r="D33" s="193" t="s">
        <v>13</v>
      </c>
      <c r="E33" s="193"/>
      <c r="F33" s="193"/>
      <c r="G33" s="193"/>
      <c r="H33" s="193"/>
      <c r="I33" s="193"/>
      <c r="J33" s="193"/>
      <c r="K33" s="193"/>
      <c r="L33" s="193"/>
      <c r="M33" s="193"/>
      <c r="N33" s="193"/>
      <c r="O33" s="193"/>
      <c r="P33" s="193"/>
      <c r="Q33" s="193"/>
      <c r="R33" s="209">
        <v>0</v>
      </c>
      <c r="S33" s="210"/>
      <c r="T33" s="210"/>
      <c r="U33" s="210"/>
      <c r="V33" s="214"/>
      <c r="W33" s="214"/>
      <c r="X33" s="214"/>
      <c r="Y33" s="214"/>
      <c r="Z33" s="214"/>
      <c r="AA33" s="248" t="s">
        <v>39</v>
      </c>
      <c r="AB33" s="249"/>
      <c r="AC33" s="249"/>
      <c r="AD33" s="249"/>
      <c r="AE33" s="249"/>
      <c r="AF33" s="253">
        <f>IF(R33=0,0,ROUNDDOWN(R33/R32,1))</f>
        <v>0</v>
      </c>
      <c r="AG33" s="253"/>
      <c r="AH33" s="126" t="str">
        <f>IF(ISERROR(AF33),"□",IF(AF33&gt;=0.3,"■","□"))</f>
        <v>□</v>
      </c>
      <c r="AI33" s="127" t="s">
        <v>5</v>
      </c>
      <c r="AJ33" s="127" t="s">
        <v>6</v>
      </c>
      <c r="AK33" s="90" t="str">
        <f>IF(AH33="■","□","■")</f>
        <v>■</v>
      </c>
      <c r="AL33" s="128" t="s">
        <v>7</v>
      </c>
      <c r="AP33" s="105" t="str">
        <f>IF(COUNTIF(AH33:AH35,"■")=0,"NG","OK")</f>
        <v>NG</v>
      </c>
    </row>
    <row r="34" spans="2:47" s="104" customFormat="1" ht="24.95" customHeight="1" x14ac:dyDescent="0.15">
      <c r="B34" s="112"/>
      <c r="C34" s="123" t="s">
        <v>36</v>
      </c>
      <c r="D34" s="220" t="s">
        <v>38</v>
      </c>
      <c r="E34" s="220"/>
      <c r="F34" s="220"/>
      <c r="G34" s="220"/>
      <c r="H34" s="220"/>
      <c r="I34" s="220"/>
      <c r="J34" s="220"/>
      <c r="K34" s="220"/>
      <c r="L34" s="220"/>
      <c r="M34" s="220"/>
      <c r="N34" s="220"/>
      <c r="O34" s="220"/>
      <c r="P34" s="220"/>
      <c r="Q34" s="220"/>
      <c r="R34" s="209">
        <v>0</v>
      </c>
      <c r="S34" s="210"/>
      <c r="T34" s="210"/>
      <c r="U34" s="210"/>
      <c r="V34" s="214"/>
      <c r="W34" s="214"/>
      <c r="X34" s="214"/>
      <c r="Y34" s="214"/>
      <c r="Z34" s="214"/>
      <c r="AA34" s="248" t="s">
        <v>40</v>
      </c>
      <c r="AB34" s="249"/>
      <c r="AC34" s="249"/>
      <c r="AD34" s="249"/>
      <c r="AE34" s="249"/>
      <c r="AF34" s="253">
        <f>IF(R34=0,0,ROUNDDOWN(R34/R32,1))</f>
        <v>0</v>
      </c>
      <c r="AG34" s="253"/>
      <c r="AH34" s="126" t="str">
        <f>IF(ISERROR(AF34),"□",IF(AF34&gt;=0.5,"■","□"))</f>
        <v>□</v>
      </c>
      <c r="AI34" s="127" t="s">
        <v>5</v>
      </c>
      <c r="AJ34" s="127" t="s">
        <v>6</v>
      </c>
      <c r="AK34" s="90" t="str">
        <f>IF(AH34="■","□","■")</f>
        <v>■</v>
      </c>
      <c r="AL34" s="128" t="s">
        <v>7</v>
      </c>
      <c r="AP34" s="105" t="str">
        <f>IF(AH36="■","OK","NG")</f>
        <v>NG</v>
      </c>
    </row>
    <row r="35" spans="2:47" s="104" customFormat="1" ht="24.95" customHeight="1" x14ac:dyDescent="0.15">
      <c r="B35" s="112"/>
      <c r="C35" s="123" t="s">
        <v>37</v>
      </c>
      <c r="D35" s="220" t="s">
        <v>134</v>
      </c>
      <c r="E35" s="220"/>
      <c r="F35" s="220"/>
      <c r="G35" s="220"/>
      <c r="H35" s="220"/>
      <c r="I35" s="220"/>
      <c r="J35" s="220"/>
      <c r="K35" s="220"/>
      <c r="L35" s="220"/>
      <c r="M35" s="220"/>
      <c r="N35" s="220"/>
      <c r="O35" s="220"/>
      <c r="P35" s="220"/>
      <c r="Q35" s="220"/>
      <c r="R35" s="201"/>
      <c r="S35" s="202"/>
      <c r="T35" s="202"/>
      <c r="U35" s="202"/>
      <c r="V35" s="213">
        <v>0</v>
      </c>
      <c r="W35" s="213"/>
      <c r="X35" s="213"/>
      <c r="Y35" s="213"/>
      <c r="Z35" s="213"/>
      <c r="AA35" s="248" t="s">
        <v>41</v>
      </c>
      <c r="AB35" s="249"/>
      <c r="AC35" s="249"/>
      <c r="AD35" s="249"/>
      <c r="AE35" s="249"/>
      <c r="AF35" s="253">
        <f>IF(V35=0,0,ROUNDDOWN(V35/V32,1))</f>
        <v>0</v>
      </c>
      <c r="AG35" s="253"/>
      <c r="AH35" s="126" t="str">
        <f>IF(ISERROR(AF35),"□",IF(AF35&gt;=0.4,"■","□"))</f>
        <v>□</v>
      </c>
      <c r="AI35" s="127" t="s">
        <v>5</v>
      </c>
      <c r="AJ35" s="127" t="s">
        <v>6</v>
      </c>
      <c r="AK35" s="90" t="str">
        <f>IF(AH35="■","□","■")</f>
        <v>■</v>
      </c>
      <c r="AL35" s="128" t="s">
        <v>7</v>
      </c>
      <c r="AP35" s="105"/>
    </row>
    <row r="36" spans="2:47" s="104" customFormat="1" ht="20.100000000000001" customHeight="1" x14ac:dyDescent="0.15">
      <c r="B36" s="112"/>
      <c r="C36" s="129" t="str">
        <f>IF(COUNTIF(AK33:AK35,"■")=3,"",AT36)</f>
        <v/>
      </c>
      <c r="D36" s="206" t="str">
        <f>IF(COUNTIF(AK33:AK35,"■")=3,"",AU36)</f>
        <v/>
      </c>
      <c r="E36" s="206"/>
      <c r="F36" s="206"/>
      <c r="G36" s="206"/>
      <c r="H36" s="206"/>
      <c r="I36" s="206"/>
      <c r="J36" s="206"/>
      <c r="K36" s="206"/>
      <c r="L36" s="206"/>
      <c r="M36" s="206"/>
      <c r="N36" s="206"/>
      <c r="O36" s="206"/>
      <c r="P36" s="206"/>
      <c r="Q36" s="206"/>
      <c r="R36" s="207"/>
      <c r="S36" s="207"/>
      <c r="T36" s="207"/>
      <c r="U36" s="207"/>
      <c r="V36" s="207"/>
      <c r="W36" s="207"/>
      <c r="X36" s="207"/>
      <c r="Y36" s="207"/>
      <c r="Z36" s="120"/>
      <c r="AA36" s="120"/>
      <c r="AB36" s="120"/>
      <c r="AC36" s="120"/>
      <c r="AD36" s="120"/>
      <c r="AE36" s="120"/>
      <c r="AF36" s="130"/>
      <c r="AG36" s="130"/>
      <c r="AH36" s="169" t="s">
        <v>2</v>
      </c>
      <c r="AI36" s="131" t="s">
        <v>5</v>
      </c>
      <c r="AJ36" s="131" t="s">
        <v>6</v>
      </c>
      <c r="AK36" s="131" t="str">
        <f>IF(AH36="■","□","■")</f>
        <v>■</v>
      </c>
      <c r="AL36" s="132" t="s">
        <v>7</v>
      </c>
      <c r="AP36" s="105"/>
      <c r="AT36" s="133" t="s">
        <v>44</v>
      </c>
      <c r="AU36" s="134" t="s">
        <v>45</v>
      </c>
    </row>
    <row r="37" spans="2:47" s="104" customFormat="1" ht="8.1" customHeight="1" x14ac:dyDescent="0.15">
      <c r="B37" s="112"/>
      <c r="C37" s="102"/>
      <c r="D37" s="102"/>
      <c r="E37" s="102"/>
      <c r="F37" s="102"/>
      <c r="G37" s="102"/>
      <c r="H37" s="102"/>
      <c r="I37" s="102"/>
      <c r="J37" s="102"/>
      <c r="K37" s="102"/>
      <c r="L37" s="102"/>
      <c r="M37" s="102"/>
      <c r="N37" s="102"/>
      <c r="O37" s="102"/>
      <c r="P37" s="102"/>
      <c r="Q37" s="102"/>
      <c r="R37" s="102"/>
      <c r="S37" s="102"/>
      <c r="T37" s="102"/>
      <c r="U37" s="102"/>
      <c r="V37" s="102"/>
      <c r="W37" s="102"/>
      <c r="X37" s="102"/>
      <c r="Y37" s="102"/>
      <c r="Z37" s="102"/>
      <c r="AA37" s="102"/>
      <c r="AB37" s="102"/>
      <c r="AC37" s="102"/>
      <c r="AD37" s="102"/>
      <c r="AE37" s="102"/>
      <c r="AF37" s="102"/>
      <c r="AG37" s="102"/>
      <c r="AH37" s="135"/>
      <c r="AI37" s="136"/>
      <c r="AJ37" s="136"/>
      <c r="AK37" s="136"/>
      <c r="AL37" s="137"/>
      <c r="AP37" s="105"/>
    </row>
    <row r="38" spans="2:47" s="104" customFormat="1" ht="45" customHeight="1" x14ac:dyDescent="0.15">
      <c r="B38" s="112"/>
      <c r="C38" s="138" t="s">
        <v>125</v>
      </c>
      <c r="D38" s="204" t="s">
        <v>123</v>
      </c>
      <c r="E38" s="205"/>
      <c r="F38" s="205"/>
      <c r="G38" s="205"/>
      <c r="H38" s="205"/>
      <c r="I38" s="205"/>
      <c r="J38" s="205"/>
      <c r="K38" s="205"/>
      <c r="L38" s="205"/>
      <c r="M38" s="205"/>
      <c r="N38" s="205"/>
      <c r="O38" s="205"/>
      <c r="P38" s="205"/>
      <c r="Q38" s="205"/>
      <c r="R38" s="205"/>
      <c r="S38" s="205"/>
      <c r="T38" s="205"/>
      <c r="U38" s="205"/>
      <c r="V38" s="205"/>
      <c r="W38" s="205"/>
      <c r="X38" s="205"/>
      <c r="Y38" s="205"/>
      <c r="Z38" s="205"/>
      <c r="AA38" s="205"/>
      <c r="AB38" s="205"/>
      <c r="AC38" s="205"/>
      <c r="AD38" s="205"/>
      <c r="AE38" s="205"/>
      <c r="AF38" s="205"/>
      <c r="AG38" s="102"/>
      <c r="AH38" s="170" t="s">
        <v>2</v>
      </c>
      <c r="AI38" s="131" t="s">
        <v>5</v>
      </c>
      <c r="AJ38" s="131" t="s">
        <v>6</v>
      </c>
      <c r="AK38" s="90" t="str">
        <f>IF(AH38="■","□","■")</f>
        <v>■</v>
      </c>
      <c r="AL38" s="132" t="s">
        <v>7</v>
      </c>
      <c r="AP38" s="105" t="str">
        <f>IF(COUNTIF(AH38:AH41,"■")=3,"OK","NG")</f>
        <v>NG</v>
      </c>
    </row>
    <row r="39" spans="2:47" s="104" customFormat="1" ht="30" customHeight="1" x14ac:dyDescent="0.15">
      <c r="B39" s="112"/>
      <c r="C39" s="129" t="str">
        <f>IF(AK38="■","",AT39)</f>
        <v/>
      </c>
      <c r="D39" s="208" t="str">
        <f>IF(AK38="■","",AU39)</f>
        <v/>
      </c>
      <c r="E39" s="208"/>
      <c r="F39" s="208"/>
      <c r="G39" s="208"/>
      <c r="H39" s="208"/>
      <c r="I39" s="208"/>
      <c r="J39" s="208"/>
      <c r="K39" s="208"/>
      <c r="L39" s="208"/>
      <c r="M39" s="208"/>
      <c r="N39" s="208"/>
      <c r="O39" s="208"/>
      <c r="P39" s="208"/>
      <c r="Q39" s="208"/>
      <c r="R39" s="208"/>
      <c r="S39" s="208"/>
      <c r="T39" s="208"/>
      <c r="U39" s="208"/>
      <c r="V39" s="208"/>
      <c r="W39" s="208"/>
      <c r="X39" s="208"/>
      <c r="Y39" s="208"/>
      <c r="Z39" s="208"/>
      <c r="AA39" s="208"/>
      <c r="AB39" s="208"/>
      <c r="AC39" s="208"/>
      <c r="AD39" s="208"/>
      <c r="AE39" s="208"/>
      <c r="AF39" s="208"/>
      <c r="AG39" s="130"/>
      <c r="AH39" s="169" t="s">
        <v>2</v>
      </c>
      <c r="AI39" s="131" t="s">
        <v>5</v>
      </c>
      <c r="AJ39" s="131" t="s">
        <v>6</v>
      </c>
      <c r="AK39" s="131" t="str">
        <f>IF(AH39="■","□","■")</f>
        <v>■</v>
      </c>
      <c r="AL39" s="132" t="s">
        <v>7</v>
      </c>
      <c r="AP39" s="105"/>
      <c r="AT39" s="133" t="s">
        <v>44</v>
      </c>
      <c r="AU39" s="134" t="s">
        <v>94</v>
      </c>
    </row>
    <row r="40" spans="2:47" s="104" customFormat="1" ht="8.1" customHeight="1" x14ac:dyDescent="0.15">
      <c r="B40" s="112"/>
      <c r="C40" s="139"/>
      <c r="D40" s="114"/>
      <c r="E40" s="114"/>
      <c r="F40" s="114"/>
      <c r="G40" s="114"/>
      <c r="H40" s="114"/>
      <c r="I40" s="114"/>
      <c r="J40" s="114"/>
      <c r="K40" s="114"/>
      <c r="L40" s="114"/>
      <c r="M40" s="114"/>
      <c r="N40" s="114"/>
      <c r="O40" s="114"/>
      <c r="P40" s="114"/>
      <c r="Q40" s="114"/>
      <c r="R40" s="114"/>
      <c r="S40" s="114"/>
      <c r="T40" s="114"/>
      <c r="U40" s="114"/>
      <c r="V40" s="102"/>
      <c r="W40" s="102"/>
      <c r="X40" s="102"/>
      <c r="Y40" s="102"/>
      <c r="Z40" s="102"/>
      <c r="AA40" s="102"/>
      <c r="AB40" s="102"/>
      <c r="AC40" s="102"/>
      <c r="AD40" s="102"/>
      <c r="AE40" s="102"/>
      <c r="AF40" s="102"/>
      <c r="AG40" s="102"/>
      <c r="AH40" s="135"/>
      <c r="AI40" s="136"/>
      <c r="AJ40" s="136"/>
      <c r="AK40" s="136"/>
      <c r="AL40" s="137"/>
      <c r="AP40" s="105"/>
    </row>
    <row r="41" spans="2:47" s="104" customFormat="1" ht="45" customHeight="1" x14ac:dyDescent="0.15">
      <c r="B41" s="112"/>
      <c r="C41" s="140" t="s">
        <v>42</v>
      </c>
      <c r="D41" s="197" t="s">
        <v>145</v>
      </c>
      <c r="E41" s="197"/>
      <c r="F41" s="197"/>
      <c r="G41" s="197"/>
      <c r="H41" s="197"/>
      <c r="I41" s="197"/>
      <c r="J41" s="197"/>
      <c r="K41" s="197"/>
      <c r="L41" s="197"/>
      <c r="M41" s="197"/>
      <c r="N41" s="197"/>
      <c r="O41" s="197"/>
      <c r="P41" s="197"/>
      <c r="Q41" s="197"/>
      <c r="R41" s="197"/>
      <c r="S41" s="197"/>
      <c r="T41" s="197"/>
      <c r="U41" s="197"/>
      <c r="V41" s="197"/>
      <c r="W41" s="197"/>
      <c r="X41" s="197"/>
      <c r="Y41" s="197"/>
      <c r="Z41" s="197"/>
      <c r="AA41" s="197"/>
      <c r="AB41" s="197"/>
      <c r="AC41" s="197"/>
      <c r="AD41" s="197"/>
      <c r="AE41" s="197"/>
      <c r="AF41" s="197"/>
      <c r="AG41" s="102"/>
      <c r="AH41" s="170" t="s">
        <v>2</v>
      </c>
      <c r="AI41" s="131" t="s">
        <v>5</v>
      </c>
      <c r="AJ41" s="131" t="s">
        <v>6</v>
      </c>
      <c r="AK41" s="90" t="str">
        <f>IF(AH41="■","□","■")</f>
        <v>■</v>
      </c>
      <c r="AL41" s="132" t="s">
        <v>7</v>
      </c>
      <c r="AP41" s="105"/>
      <c r="AT41" s="134"/>
      <c r="AU41" s="134"/>
    </row>
    <row r="42" spans="2:47" s="104" customFormat="1" ht="5.0999999999999996" customHeight="1" x14ac:dyDescent="0.15">
      <c r="B42" s="141"/>
      <c r="C42" s="142"/>
      <c r="D42" s="142"/>
      <c r="E42" s="142"/>
      <c r="F42" s="142"/>
      <c r="G42" s="142"/>
      <c r="H42" s="142"/>
      <c r="I42" s="142"/>
      <c r="J42" s="142"/>
      <c r="K42" s="142"/>
      <c r="L42" s="142"/>
      <c r="M42" s="142"/>
      <c r="N42" s="142"/>
      <c r="O42" s="142"/>
      <c r="P42" s="142"/>
      <c r="Q42" s="142"/>
      <c r="R42" s="142"/>
      <c r="S42" s="142"/>
      <c r="T42" s="142"/>
      <c r="U42" s="143"/>
      <c r="V42" s="143"/>
      <c r="W42" s="143"/>
      <c r="X42" s="143"/>
      <c r="Y42" s="143"/>
      <c r="Z42" s="143"/>
      <c r="AA42" s="143"/>
      <c r="AB42" s="143"/>
      <c r="AC42" s="143"/>
      <c r="AD42" s="143"/>
      <c r="AE42" s="143"/>
      <c r="AF42" s="143"/>
      <c r="AG42" s="143"/>
      <c r="AH42" s="144"/>
      <c r="AI42" s="145"/>
      <c r="AJ42" s="145"/>
      <c r="AK42" s="145"/>
      <c r="AL42" s="146"/>
      <c r="AP42" s="105"/>
    </row>
    <row r="43" spans="2:47" s="104" customFormat="1" ht="8.1" customHeight="1" x14ac:dyDescent="0.15">
      <c r="B43" s="147"/>
      <c r="C43" s="101"/>
      <c r="D43" s="101"/>
      <c r="E43" s="101"/>
      <c r="F43" s="101"/>
      <c r="G43" s="101"/>
      <c r="H43" s="101"/>
      <c r="I43" s="101"/>
      <c r="J43" s="101"/>
      <c r="K43" s="101"/>
      <c r="L43" s="101"/>
      <c r="M43" s="101"/>
      <c r="N43" s="101"/>
      <c r="O43" s="101"/>
      <c r="P43" s="101"/>
      <c r="Q43" s="101"/>
      <c r="R43" s="101"/>
      <c r="S43" s="101"/>
      <c r="T43" s="101"/>
      <c r="U43" s="148"/>
      <c r="V43" s="148"/>
      <c r="W43" s="148"/>
      <c r="X43" s="148"/>
      <c r="Y43" s="148"/>
      <c r="Z43" s="148"/>
      <c r="AA43" s="148"/>
      <c r="AB43" s="148"/>
      <c r="AC43" s="148"/>
      <c r="AD43" s="148"/>
      <c r="AE43" s="148"/>
      <c r="AF43" s="148"/>
      <c r="AG43" s="148"/>
      <c r="AH43" s="149"/>
      <c r="AI43" s="136"/>
      <c r="AJ43" s="136"/>
      <c r="AK43" s="136"/>
      <c r="AL43" s="136"/>
      <c r="AM43" s="139"/>
      <c r="AP43" s="105"/>
    </row>
    <row r="44" spans="2:47" s="104" customFormat="1" ht="15" customHeight="1" x14ac:dyDescent="0.15">
      <c r="B44" s="106"/>
      <c r="C44" s="74" t="s">
        <v>47</v>
      </c>
      <c r="D44" s="150"/>
      <c r="E44" s="150"/>
      <c r="F44" s="150"/>
      <c r="G44" s="150"/>
      <c r="H44" s="150"/>
      <c r="I44" s="150"/>
      <c r="J44" s="150"/>
      <c r="K44" s="150"/>
      <c r="L44" s="150"/>
      <c r="M44" s="150"/>
      <c r="N44" s="150"/>
      <c r="O44" s="150"/>
      <c r="P44" s="150"/>
      <c r="Q44" s="150"/>
      <c r="R44" s="150"/>
      <c r="S44" s="150"/>
      <c r="T44" s="150"/>
      <c r="U44" s="150"/>
      <c r="V44" s="150"/>
      <c r="W44" s="150"/>
      <c r="X44" s="150"/>
      <c r="Y44" s="150"/>
      <c r="Z44" s="150"/>
      <c r="AA44" s="150"/>
      <c r="AB44" s="150"/>
      <c r="AC44" s="150"/>
      <c r="AD44" s="150"/>
      <c r="AE44" s="150"/>
      <c r="AF44" s="150"/>
      <c r="AG44" s="150"/>
      <c r="AH44" s="151"/>
      <c r="AI44" s="151"/>
      <c r="AJ44" s="151"/>
      <c r="AK44" s="151"/>
      <c r="AL44" s="152"/>
      <c r="AP44" s="105"/>
    </row>
    <row r="45" spans="2:47" ht="45" customHeight="1" x14ac:dyDescent="0.15">
      <c r="B45" s="77"/>
      <c r="C45" s="153" t="s">
        <v>126</v>
      </c>
      <c r="D45" s="197" t="s">
        <v>144</v>
      </c>
      <c r="E45" s="197"/>
      <c r="F45" s="197"/>
      <c r="G45" s="197"/>
      <c r="H45" s="197"/>
      <c r="I45" s="197"/>
      <c r="J45" s="197"/>
      <c r="K45" s="197"/>
      <c r="L45" s="197"/>
      <c r="M45" s="197"/>
      <c r="N45" s="197"/>
      <c r="O45" s="197"/>
      <c r="P45" s="197"/>
      <c r="Q45" s="197"/>
      <c r="R45" s="197"/>
      <c r="S45" s="197"/>
      <c r="T45" s="197"/>
      <c r="U45" s="197"/>
      <c r="V45" s="197"/>
      <c r="W45" s="197"/>
      <c r="X45" s="197"/>
      <c r="Y45" s="197"/>
      <c r="Z45" s="197"/>
      <c r="AA45" s="197"/>
      <c r="AB45" s="197"/>
      <c r="AC45" s="197"/>
      <c r="AD45" s="197"/>
      <c r="AE45" s="197"/>
      <c r="AF45" s="197"/>
      <c r="AG45" s="79"/>
      <c r="AH45" s="154" t="str">
        <f>IF(N46&gt;=0.5,"■","□")</f>
        <v>□</v>
      </c>
      <c r="AI45" s="155" t="s">
        <v>5</v>
      </c>
      <c r="AJ45" s="155" t="s">
        <v>6</v>
      </c>
      <c r="AK45" s="80" t="str">
        <f>IF(AH45="■","□","■")</f>
        <v>■</v>
      </c>
      <c r="AL45" s="156" t="s">
        <v>7</v>
      </c>
      <c r="AP45" s="105" t="str">
        <f>IF(COUNTIF(AH45:AH48,"■")=2,"OK","NG")</f>
        <v>NG</v>
      </c>
      <c r="AT45" s="157"/>
      <c r="AU45" s="157"/>
    </row>
    <row r="46" spans="2:47" ht="20.100000000000001" customHeight="1" x14ac:dyDescent="0.15">
      <c r="B46" s="77"/>
      <c r="C46" s="79"/>
      <c r="D46" s="158" t="s">
        <v>49</v>
      </c>
      <c r="E46" s="215" t="s">
        <v>48</v>
      </c>
      <c r="F46" s="215"/>
      <c r="G46" s="215"/>
      <c r="H46" s="215"/>
      <c r="I46" s="215"/>
      <c r="J46" s="215"/>
      <c r="K46" s="215"/>
      <c r="L46" s="215"/>
      <c r="M46" s="215"/>
      <c r="N46" s="216">
        <v>0</v>
      </c>
      <c r="O46" s="216"/>
      <c r="P46" s="216"/>
      <c r="Q46" s="216"/>
      <c r="R46" s="79"/>
      <c r="S46" s="158" t="s">
        <v>50</v>
      </c>
      <c r="T46" s="217" t="s">
        <v>129</v>
      </c>
      <c r="U46" s="218"/>
      <c r="V46" s="218"/>
      <c r="W46" s="218"/>
      <c r="X46" s="218"/>
      <c r="Y46" s="218"/>
      <c r="Z46" s="218"/>
      <c r="AA46" s="218"/>
      <c r="AB46" s="219"/>
      <c r="AC46" s="216">
        <v>0</v>
      </c>
      <c r="AD46" s="216"/>
      <c r="AE46" s="216"/>
      <c r="AF46" s="216"/>
      <c r="AG46" s="79"/>
      <c r="AH46" s="86"/>
      <c r="AI46" s="87"/>
      <c r="AJ46" s="87"/>
      <c r="AK46" s="87"/>
      <c r="AL46" s="88"/>
    </row>
    <row r="47" spans="2:47" ht="20.100000000000001" customHeight="1" x14ac:dyDescent="0.15">
      <c r="B47" s="77"/>
      <c r="C47" s="159" t="str">
        <f>IF(AK45="■","",AT47)</f>
        <v/>
      </c>
      <c r="D47" s="211" t="str">
        <f>IF(AK45="■","",AU47)</f>
        <v/>
      </c>
      <c r="E47" s="211"/>
      <c r="F47" s="211"/>
      <c r="G47" s="211"/>
      <c r="H47" s="211"/>
      <c r="I47" s="211"/>
      <c r="J47" s="211"/>
      <c r="K47" s="211"/>
      <c r="L47" s="211"/>
      <c r="M47" s="211"/>
      <c r="N47" s="211"/>
      <c r="O47" s="211"/>
      <c r="P47" s="211"/>
      <c r="Q47" s="211"/>
      <c r="R47" s="211"/>
      <c r="S47" s="211"/>
      <c r="T47" s="211"/>
      <c r="U47" s="211"/>
      <c r="V47" s="211"/>
      <c r="W47" s="211"/>
      <c r="X47" s="211"/>
      <c r="Y47" s="211"/>
      <c r="Z47" s="211"/>
      <c r="AA47" s="211"/>
      <c r="AB47" s="211"/>
      <c r="AC47" s="211"/>
      <c r="AD47" s="211"/>
      <c r="AE47" s="211"/>
      <c r="AF47" s="211"/>
      <c r="AG47" s="160"/>
      <c r="AH47" s="171" t="s">
        <v>2</v>
      </c>
      <c r="AI47" s="161" t="s">
        <v>5</v>
      </c>
      <c r="AJ47" s="161" t="s">
        <v>6</v>
      </c>
      <c r="AK47" s="161" t="str">
        <f>IF(AH47="■","□","■")</f>
        <v>■</v>
      </c>
      <c r="AL47" s="162" t="s">
        <v>7</v>
      </c>
      <c r="AT47" s="133" t="s">
        <v>44</v>
      </c>
      <c r="AU47" s="134" t="s">
        <v>55</v>
      </c>
    </row>
    <row r="48" spans="2:47" ht="5.0999999999999996" customHeight="1" x14ac:dyDescent="0.15">
      <c r="B48" s="95"/>
      <c r="C48" s="96"/>
      <c r="D48" s="96"/>
      <c r="E48" s="96"/>
      <c r="F48" s="96"/>
      <c r="G48" s="96"/>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7"/>
      <c r="AI48" s="98"/>
      <c r="AJ48" s="98"/>
      <c r="AK48" s="98"/>
      <c r="AL48" s="99"/>
    </row>
  </sheetData>
  <sheetProtection password="C6C5" sheet="1" objects="1" scenarios="1" selectLockedCells="1"/>
  <mergeCells count="67">
    <mergeCell ref="D11:AF11"/>
    <mergeCell ref="AA33:AE33"/>
    <mergeCell ref="AA34:AE34"/>
    <mergeCell ref="AA35:AE35"/>
    <mergeCell ref="G8:K8"/>
    <mergeCell ref="AF33:AG33"/>
    <mergeCell ref="AF34:AG34"/>
    <mergeCell ref="AF35:AG35"/>
    <mergeCell ref="D21:AF21"/>
    <mergeCell ref="D19:AF19"/>
    <mergeCell ref="D17:AF17"/>
    <mergeCell ref="D15:AF15"/>
    <mergeCell ref="S8:U8"/>
    <mergeCell ref="L8:N8"/>
    <mergeCell ref="D25:AF25"/>
    <mergeCell ref="D23:AF23"/>
    <mergeCell ref="V8:Y8"/>
    <mergeCell ref="AC8:AI8"/>
    <mergeCell ref="AB4:AD4"/>
    <mergeCell ref="W4:Z4"/>
    <mergeCell ref="G4:V4"/>
    <mergeCell ref="O8:R8"/>
    <mergeCell ref="AC6:AL7"/>
    <mergeCell ref="G6:Q7"/>
    <mergeCell ref="R6:AB7"/>
    <mergeCell ref="AE5:AL5"/>
    <mergeCell ref="AC5:AD5"/>
    <mergeCell ref="T5:AB5"/>
    <mergeCell ref="R5:S5"/>
    <mergeCell ref="I5:Q5"/>
    <mergeCell ref="D47:AF47"/>
    <mergeCell ref="V31:Z31"/>
    <mergeCell ref="V32:Z32"/>
    <mergeCell ref="V33:Z33"/>
    <mergeCell ref="V34:Z34"/>
    <mergeCell ref="E46:M46"/>
    <mergeCell ref="N46:Q46"/>
    <mergeCell ref="AC46:AF46"/>
    <mergeCell ref="T46:AB46"/>
    <mergeCell ref="D34:Q34"/>
    <mergeCell ref="D35:Q35"/>
    <mergeCell ref="V35:Z35"/>
    <mergeCell ref="R31:U31"/>
    <mergeCell ref="D31:Q31"/>
    <mergeCell ref="D13:AF13"/>
    <mergeCell ref="D32:Q32"/>
    <mergeCell ref="B8:F8"/>
    <mergeCell ref="D45:AF45"/>
    <mergeCell ref="AJ8:AL8"/>
    <mergeCell ref="R35:U35"/>
    <mergeCell ref="Z8:AB8"/>
    <mergeCell ref="D30:AF30"/>
    <mergeCell ref="D38:AF38"/>
    <mergeCell ref="D41:AF41"/>
    <mergeCell ref="D36:Y36"/>
    <mergeCell ref="D39:AF39"/>
    <mergeCell ref="R32:U32"/>
    <mergeCell ref="R33:U33"/>
    <mergeCell ref="R34:U34"/>
    <mergeCell ref="D33:Q33"/>
    <mergeCell ref="B2:AL2"/>
    <mergeCell ref="AJ4:AL4"/>
    <mergeCell ref="B4:F4"/>
    <mergeCell ref="AE3:AL3"/>
    <mergeCell ref="B5:F7"/>
    <mergeCell ref="AF4:AH4"/>
    <mergeCell ref="G5:H5"/>
  </mergeCells>
  <phoneticPr fontId="4"/>
  <conditionalFormatting sqref="AH36:AL36">
    <cfRule type="expression" dxfId="19" priority="15">
      <formula>COUNTIF($AK$33:$AK$35,"■")=3</formula>
    </cfRule>
  </conditionalFormatting>
  <conditionalFormatting sqref="AH39:AL39">
    <cfRule type="expression" dxfId="18" priority="7">
      <formula>$AH$38="□"</formula>
    </cfRule>
  </conditionalFormatting>
  <conditionalFormatting sqref="AH39">
    <cfRule type="expression" dxfId="17" priority="6">
      <formula>$AH$38="■"</formula>
    </cfRule>
  </conditionalFormatting>
  <conditionalFormatting sqref="AH36">
    <cfRule type="expression" dxfId="16" priority="5">
      <formula>COUNTIF($AH$33:$AH$35,"■")&gt;0</formula>
    </cfRule>
  </conditionalFormatting>
  <conditionalFormatting sqref="AH47:AL47">
    <cfRule type="expression" dxfId="15" priority="4">
      <formula>$AH$45="□"</formula>
    </cfRule>
  </conditionalFormatting>
  <conditionalFormatting sqref="AH47">
    <cfRule type="expression" dxfId="14" priority="3">
      <formula>$AH$45="■"</formula>
    </cfRule>
  </conditionalFormatting>
  <conditionalFormatting sqref="S8 Z8 AJ8">
    <cfRule type="cellIs" dxfId="13" priority="2" operator="equal">
      <formula>"NG"</formula>
    </cfRule>
  </conditionalFormatting>
  <conditionalFormatting sqref="L8">
    <cfRule type="cellIs" dxfId="12" priority="1" operator="equal">
      <formula>"NG"</formula>
    </cfRule>
  </conditionalFormatting>
  <dataValidations count="2">
    <dataValidation type="list" allowBlank="1" showInputMessage="1" showErrorMessage="1" sqref="R5 F9 AA4 AI4 L9 AC5 I9 G5 AE4">
      <formula1>"□,■"</formula1>
    </dataValidation>
    <dataValidation type="list" showInputMessage="1" showErrorMessage="1" sqref="AH11 AH13 AH15 AH17 AH19 AK47 AH41 AH36 AH31:AH32 AK36 AH38:AH39 AK39 AH47 AH21 AH23">
      <formula1>"□,■"</formula1>
    </dataValidation>
  </dataValidations>
  <printOptions horizontalCentered="1"/>
  <pageMargins left="0.59055118110236227" right="0.39370078740157483" top="0.39370078740157483" bottom="0.39370078740157483" header="0.31496062992125984" footer="0.31496062992125984"/>
  <pageSetup paperSize="9" scale="95" fitToHeight="0" orientation="portrait" errors="blank" r:id="rId1"/>
  <ignoredErrors>
    <ignoredError sqref="C32:C35"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44"/>
  <sheetViews>
    <sheetView view="pageBreakPreview" zoomScale="85" zoomScaleNormal="100" zoomScaleSheetLayoutView="85" workbookViewId="0">
      <selection activeCell="D4" sqref="D4"/>
    </sheetView>
  </sheetViews>
  <sheetFormatPr defaultRowHeight="24.95" customHeight="1" x14ac:dyDescent="0.15"/>
  <cols>
    <col min="1" max="1" width="0.875" style="25" customWidth="1"/>
    <col min="2" max="4" width="8.625" style="25" customWidth="1"/>
    <col min="5" max="15" width="7.125" style="25" customWidth="1"/>
    <col min="16" max="17" width="9.125" style="25" customWidth="1"/>
    <col min="18" max="18" width="7.5" style="25" bestFit="1" customWidth="1"/>
    <col min="19" max="19" width="0.875" style="25" customWidth="1"/>
    <col min="20" max="20" width="3.625" style="25" customWidth="1"/>
    <col min="21" max="22" width="3.625" style="25" hidden="1" customWidth="1"/>
    <col min="23" max="24" width="8.5" style="25" hidden="1" customWidth="1"/>
    <col min="25" max="25" width="5.625" style="25" customWidth="1"/>
    <col min="26" max="29" width="5.625" style="26" customWidth="1"/>
    <col min="30" max="30" width="2.625" style="25" customWidth="1"/>
    <col min="31" max="34" width="5.625" style="25" customWidth="1"/>
    <col min="35" max="35" width="2.625" style="25" customWidth="1"/>
    <col min="36" max="61" width="5.625" style="25" customWidth="1"/>
    <col min="62" max="16384" width="9" style="25"/>
  </cols>
  <sheetData>
    <row r="1" spans="1:29" ht="20.100000000000001" customHeight="1" x14ac:dyDescent="0.15">
      <c r="B1" s="279" t="s">
        <v>119</v>
      </c>
      <c r="C1" s="279"/>
    </row>
    <row r="2" spans="1:29" s="28" customFormat="1" ht="30" customHeight="1" x14ac:dyDescent="0.15">
      <c r="A2" s="282" t="s">
        <v>107</v>
      </c>
      <c r="B2" s="282"/>
      <c r="C2" s="282"/>
      <c r="D2" s="282"/>
      <c r="E2" s="282"/>
      <c r="F2" s="282"/>
      <c r="G2" s="282"/>
      <c r="H2" s="282"/>
      <c r="I2" s="282"/>
      <c r="J2" s="282"/>
      <c r="K2" s="282"/>
      <c r="L2" s="282"/>
      <c r="M2" s="282"/>
      <c r="N2" s="282"/>
      <c r="O2" s="282"/>
      <c r="P2" s="282"/>
      <c r="Q2" s="282"/>
      <c r="R2" s="282"/>
      <c r="S2" s="282"/>
      <c r="T2" s="27"/>
      <c r="U2" s="27"/>
      <c r="Z2" s="29"/>
      <c r="AA2" s="29"/>
      <c r="AB2" s="29"/>
      <c r="AC2" s="29"/>
    </row>
    <row r="3" spans="1:29" ht="24.95" customHeight="1" x14ac:dyDescent="0.15">
      <c r="B3" s="280" t="s">
        <v>0</v>
      </c>
      <c r="C3" s="280"/>
      <c r="D3" s="294">
        <f>'（別紙3-2-1） 特定事業所加算【重訪】'!G4</f>
        <v>0</v>
      </c>
      <c r="E3" s="295"/>
      <c r="F3" s="295"/>
      <c r="G3" s="295"/>
      <c r="H3" s="295"/>
      <c r="I3" s="295"/>
      <c r="J3" s="295"/>
      <c r="K3" s="296"/>
      <c r="L3" s="283" t="s">
        <v>27</v>
      </c>
      <c r="M3" s="284"/>
      <c r="N3" s="291" t="str">
        <f>IF(U4="NG","実績期間を選択",IF(U3="OK",IF(COUNTIF(Q27:Q37,"OK")&gt;0,"OK","NG"),"入力内容に不備あり"))</f>
        <v>実績期間を選択</v>
      </c>
      <c r="O3" s="292"/>
      <c r="P3" s="292"/>
      <c r="Q3" s="293"/>
      <c r="U3" s="25" t="str">
        <f>IF(OR(COUNTIF(U12:U16,"OK")=4,COUNTIF(U33:U35,"OK")=3),"OK","NG")</f>
        <v>OK</v>
      </c>
      <c r="V3" s="28"/>
      <c r="W3" s="28"/>
    </row>
    <row r="4" spans="1:29" ht="24.95" customHeight="1" x14ac:dyDescent="0.15">
      <c r="A4" s="30"/>
      <c r="B4" s="285" t="s">
        <v>61</v>
      </c>
      <c r="C4" s="286"/>
      <c r="D4" s="63" t="s">
        <v>2</v>
      </c>
      <c r="E4" s="289" t="s">
        <v>11</v>
      </c>
      <c r="F4" s="290"/>
      <c r="G4" s="63" t="s">
        <v>2</v>
      </c>
      <c r="H4" s="287" t="s">
        <v>63</v>
      </c>
      <c r="I4" s="288"/>
      <c r="L4" s="285" t="s">
        <v>90</v>
      </c>
      <c r="M4" s="286"/>
      <c r="N4" s="65">
        <v>4</v>
      </c>
      <c r="O4" s="31" t="s">
        <v>91</v>
      </c>
      <c r="P4" s="32"/>
      <c r="Q4" s="33"/>
      <c r="S4" s="30"/>
      <c r="U4" s="25" t="str">
        <f>IF(COUNTIF(D4:I4,"■")=1,"OK","NG")</f>
        <v>NG</v>
      </c>
      <c r="V4" s="25">
        <f>N4-2</f>
        <v>2</v>
      </c>
      <c r="W4" s="28"/>
    </row>
    <row r="5" spans="1:29" ht="15" customHeight="1" x14ac:dyDescent="0.15">
      <c r="V5" s="28"/>
      <c r="W5" s="28"/>
    </row>
    <row r="6" spans="1:29" ht="21" customHeight="1" x14ac:dyDescent="0.15">
      <c r="A6" s="34"/>
      <c r="B6" s="281" t="s">
        <v>65</v>
      </c>
      <c r="C6" s="281"/>
      <c r="D6" s="34"/>
      <c r="E6" s="34"/>
      <c r="F6" s="34"/>
      <c r="G6" s="34"/>
      <c r="H6" s="34"/>
      <c r="I6" s="34"/>
      <c r="J6" s="34"/>
      <c r="K6" s="34"/>
      <c r="L6" s="34"/>
      <c r="M6" s="34"/>
      <c r="N6" s="34"/>
      <c r="O6" s="34"/>
      <c r="P6" s="34"/>
      <c r="Q6" s="34"/>
      <c r="R6" s="34"/>
      <c r="S6" s="34"/>
    </row>
    <row r="7" spans="1:29" ht="21" customHeight="1" x14ac:dyDescent="0.15">
      <c r="A7" s="35"/>
      <c r="B7" s="266" t="s">
        <v>108</v>
      </c>
      <c r="C7" s="266"/>
      <c r="D7" s="266"/>
      <c r="E7" s="266"/>
      <c r="F7" s="266"/>
      <c r="G7" s="266"/>
      <c r="H7" s="266"/>
      <c r="I7" s="266"/>
      <c r="J7" s="266"/>
      <c r="K7" s="266"/>
      <c r="L7" s="266"/>
      <c r="M7" s="266"/>
      <c r="N7" s="266"/>
      <c r="O7" s="266"/>
      <c r="P7" s="266"/>
      <c r="Q7" s="266"/>
      <c r="R7" s="266"/>
      <c r="S7" s="35"/>
    </row>
    <row r="8" spans="1:29" ht="21" customHeight="1" x14ac:dyDescent="0.15">
      <c r="B8" s="266" t="s">
        <v>95</v>
      </c>
      <c r="C8" s="266"/>
      <c r="D8" s="266"/>
      <c r="E8" s="266"/>
      <c r="F8" s="266"/>
      <c r="G8" s="266"/>
      <c r="H8" s="266"/>
      <c r="I8" s="266"/>
      <c r="J8" s="266"/>
      <c r="K8" s="266"/>
      <c r="L8" s="266"/>
      <c r="M8" s="266"/>
      <c r="N8" s="266"/>
      <c r="O8" s="266"/>
      <c r="P8" s="266"/>
      <c r="Q8" s="266"/>
      <c r="R8" s="266"/>
    </row>
    <row r="9" spans="1:29" ht="21" customHeight="1" x14ac:dyDescent="0.15">
      <c r="B9" s="266" t="s">
        <v>96</v>
      </c>
      <c r="C9" s="266"/>
      <c r="D9" s="266"/>
      <c r="E9" s="266"/>
      <c r="F9" s="266"/>
      <c r="G9" s="266"/>
      <c r="H9" s="266"/>
      <c r="I9" s="266"/>
      <c r="J9" s="266"/>
      <c r="K9" s="266"/>
      <c r="L9" s="266"/>
      <c r="M9" s="266"/>
      <c r="N9" s="266"/>
      <c r="O9" s="266"/>
      <c r="P9" s="266"/>
      <c r="Q9" s="266"/>
      <c r="R9" s="266"/>
    </row>
    <row r="10" spans="1:29" ht="21" customHeight="1" x14ac:dyDescent="0.15">
      <c r="A10" s="34"/>
      <c r="B10" s="34"/>
      <c r="C10" s="34"/>
      <c r="D10" s="34"/>
      <c r="E10" s="34"/>
      <c r="F10" s="34"/>
      <c r="G10" s="34"/>
      <c r="H10" s="34"/>
      <c r="I10" s="34"/>
      <c r="J10" s="34"/>
      <c r="K10" s="34"/>
      <c r="L10" s="34"/>
      <c r="M10" s="34"/>
      <c r="N10" s="34"/>
      <c r="O10" s="34"/>
      <c r="P10" s="272" t="s">
        <v>74</v>
      </c>
      <c r="Q10" s="273"/>
      <c r="S10" s="34"/>
      <c r="Z10" s="25"/>
      <c r="AA10" s="25"/>
      <c r="AB10" s="25"/>
      <c r="AC10" s="25"/>
    </row>
    <row r="11" spans="1:29" ht="45" customHeight="1" x14ac:dyDescent="0.15">
      <c r="B11" s="274" t="s">
        <v>89</v>
      </c>
      <c r="C11" s="275"/>
      <c r="D11" s="276"/>
      <c r="E11" s="36">
        <f>IF(F11=1,12,F11-1)</f>
        <v>4</v>
      </c>
      <c r="F11" s="36">
        <f>IF(G11=1,12,G11-1)</f>
        <v>5</v>
      </c>
      <c r="G11" s="36">
        <f>IF($G$4="■",IF($V$4=0,12,IF($V$4=-1,11,$V$4)),6)</f>
        <v>6</v>
      </c>
      <c r="H11" s="36">
        <f>IF($G$4="■","",7)</f>
        <v>7</v>
      </c>
      <c r="I11" s="36">
        <f>IF($G$4="■","",8)</f>
        <v>8</v>
      </c>
      <c r="J11" s="36">
        <f>IF($G$4="■","",9)</f>
        <v>9</v>
      </c>
      <c r="K11" s="36">
        <f>IF($G$4="■","",10)</f>
        <v>10</v>
      </c>
      <c r="L11" s="36">
        <f>IF($G$4="■","",11)</f>
        <v>11</v>
      </c>
      <c r="M11" s="36">
        <f>IF($G$4="■","",12)</f>
        <v>12</v>
      </c>
      <c r="N11" s="36">
        <f>IF($G$4="■","",1)</f>
        <v>1</v>
      </c>
      <c r="O11" s="36">
        <f>IF($G$4="■","",2)</f>
        <v>2</v>
      </c>
      <c r="P11" s="37" t="str">
        <f>IF($G$4="■",W12,W11)</f>
        <v>前年度
合計</v>
      </c>
      <c r="Q11" s="37" t="str">
        <f>IF($G$4="■",X12,X11)</f>
        <v>前年度
平均</v>
      </c>
      <c r="W11" s="37" t="s">
        <v>62</v>
      </c>
      <c r="X11" s="37" t="s">
        <v>59</v>
      </c>
      <c r="Z11" s="25"/>
      <c r="AA11" s="25"/>
      <c r="AB11" s="25"/>
      <c r="AC11" s="25"/>
    </row>
    <row r="12" spans="1:29" ht="45" customHeight="1" x14ac:dyDescent="0.15">
      <c r="B12" s="277" t="s">
        <v>56</v>
      </c>
      <c r="C12" s="278"/>
      <c r="D12" s="278"/>
      <c r="E12" s="180"/>
      <c r="F12" s="180"/>
      <c r="G12" s="180"/>
      <c r="H12" s="180"/>
      <c r="I12" s="180"/>
      <c r="J12" s="180"/>
      <c r="K12" s="180"/>
      <c r="L12" s="180"/>
      <c r="M12" s="180"/>
      <c r="N12" s="180"/>
      <c r="O12" s="180"/>
      <c r="P12" s="172">
        <f>IF($G$4="■",SUM(E12:G12),SUM(E12:O12))</f>
        <v>0</v>
      </c>
      <c r="Q12" s="181">
        <f>IF($G$4="■",ROUNDDOWN(P12/3,1),ROUNDDOWN(P12/11,1))</f>
        <v>0</v>
      </c>
      <c r="R12" s="38" t="s">
        <v>99</v>
      </c>
      <c r="S12" s="39"/>
      <c r="U12" s="25" t="str">
        <f>IF(AND($G$4="■",COUNTA(E12:O12)&gt;3),"NG","OK")</f>
        <v>OK</v>
      </c>
      <c r="W12" s="37" t="s">
        <v>64</v>
      </c>
      <c r="X12" s="37" t="s">
        <v>60</v>
      </c>
      <c r="Z12" s="25"/>
      <c r="AA12" s="25"/>
      <c r="AB12" s="25"/>
      <c r="AC12" s="25"/>
    </row>
    <row r="13" spans="1:29" ht="50.1" customHeight="1" x14ac:dyDescent="0.15">
      <c r="B13" s="277" t="s">
        <v>57</v>
      </c>
      <c r="C13" s="278"/>
      <c r="D13" s="278"/>
      <c r="E13" s="180"/>
      <c r="F13" s="180"/>
      <c r="G13" s="180"/>
      <c r="H13" s="180"/>
      <c r="I13" s="180"/>
      <c r="J13" s="180"/>
      <c r="K13" s="180"/>
      <c r="L13" s="180"/>
      <c r="M13" s="180"/>
      <c r="N13" s="180"/>
      <c r="O13" s="180"/>
      <c r="P13" s="172">
        <f>IF($G$4="■",SUM(E13:G13),SUM(E13:O13))</f>
        <v>0</v>
      </c>
      <c r="Q13" s="181">
        <f>IF($G$4="■",ROUNDDOWN(P13/3,1),ROUNDDOWN(P13/11,1))</f>
        <v>0</v>
      </c>
      <c r="R13" s="38" t="s">
        <v>100</v>
      </c>
      <c r="S13" s="39"/>
      <c r="U13" s="25" t="str">
        <f>IF(AND($G$4="■",COUNTA(E13:O13)&gt;3),"NG","OK")</f>
        <v>OK</v>
      </c>
      <c r="Z13" s="25"/>
      <c r="AA13" s="25"/>
      <c r="AB13" s="25"/>
      <c r="AC13" s="25"/>
    </row>
    <row r="14" spans="1:29" ht="45" customHeight="1" x14ac:dyDescent="0.15">
      <c r="B14" s="277" t="s">
        <v>58</v>
      </c>
      <c r="C14" s="278"/>
      <c r="D14" s="278"/>
      <c r="E14" s="180"/>
      <c r="F14" s="180"/>
      <c r="G14" s="180"/>
      <c r="H14" s="180"/>
      <c r="I14" s="180"/>
      <c r="J14" s="180"/>
      <c r="K14" s="180"/>
      <c r="L14" s="180"/>
      <c r="M14" s="180"/>
      <c r="N14" s="180"/>
      <c r="O14" s="180"/>
      <c r="P14" s="172">
        <f>IF($G$4="■",SUM(E14:G14),SUM(E14:O14))</f>
        <v>0</v>
      </c>
      <c r="Q14" s="181">
        <f>IF($G$4="■",ROUNDDOWN(P14/3,1),ROUNDDOWN(P14/11,1))</f>
        <v>0</v>
      </c>
      <c r="R14" s="38" t="s">
        <v>101</v>
      </c>
      <c r="S14" s="39"/>
      <c r="U14" s="25" t="str">
        <f>IF(AND($G$4="■",COUNTA(E14:O14)&gt;3),"NG","OK")</f>
        <v>OK</v>
      </c>
      <c r="Z14" s="25"/>
      <c r="AA14" s="25"/>
      <c r="AB14" s="25"/>
      <c r="AC14" s="25"/>
    </row>
    <row r="15" spans="1:29" ht="45" customHeight="1" x14ac:dyDescent="0.15">
      <c r="B15" s="297" t="s">
        <v>15</v>
      </c>
      <c r="C15" s="298"/>
      <c r="D15" s="299"/>
      <c r="E15" s="174">
        <f>SUM(E12:E14)</f>
        <v>0</v>
      </c>
      <c r="F15" s="174">
        <f t="shared" ref="F15:O15" si="0">SUM(F12:F14)</f>
        <v>0</v>
      </c>
      <c r="G15" s="174">
        <f t="shared" si="0"/>
        <v>0</v>
      </c>
      <c r="H15" s="174">
        <f>SUM(H12:H14)</f>
        <v>0</v>
      </c>
      <c r="I15" s="174">
        <f t="shared" si="0"/>
        <v>0</v>
      </c>
      <c r="J15" s="174">
        <f t="shared" si="0"/>
        <v>0</v>
      </c>
      <c r="K15" s="174">
        <f t="shared" si="0"/>
        <v>0</v>
      </c>
      <c r="L15" s="174">
        <f t="shared" si="0"/>
        <v>0</v>
      </c>
      <c r="M15" s="174">
        <f t="shared" si="0"/>
        <v>0</v>
      </c>
      <c r="N15" s="174">
        <f t="shared" si="0"/>
        <v>0</v>
      </c>
      <c r="O15" s="174">
        <f t="shared" si="0"/>
        <v>0</v>
      </c>
      <c r="P15" s="172">
        <f>SUM(P12:P14)</f>
        <v>0</v>
      </c>
      <c r="Q15" s="173">
        <f>IF($G$4="■",ROUNDDOWN(P15/3,1),ROUNDDOWN(P15/11,1))</f>
        <v>0</v>
      </c>
      <c r="R15" s="38" t="s">
        <v>102</v>
      </c>
      <c r="S15" s="39"/>
      <c r="Z15" s="25"/>
      <c r="AA15" s="25"/>
      <c r="AB15" s="25"/>
      <c r="AC15" s="25"/>
    </row>
    <row r="16" spans="1:29" ht="45" customHeight="1" x14ac:dyDescent="0.15">
      <c r="B16" s="300" t="s">
        <v>66</v>
      </c>
      <c r="C16" s="301"/>
      <c r="D16" s="302"/>
      <c r="E16" s="175"/>
      <c r="F16" s="176"/>
      <c r="G16" s="176"/>
      <c r="H16" s="176"/>
      <c r="I16" s="176"/>
      <c r="J16" s="176"/>
      <c r="K16" s="176"/>
      <c r="L16" s="176"/>
      <c r="M16" s="176"/>
      <c r="N16" s="176"/>
      <c r="O16" s="176"/>
      <c r="P16" s="177">
        <f>SUM(E16:O16)</f>
        <v>0</v>
      </c>
      <c r="Q16" s="173">
        <f>IF($G$4="■",ROUNDDOWN(P16/3,1),ROUNDDOWN(P16/11,1))</f>
        <v>0</v>
      </c>
      <c r="R16" s="38" t="s">
        <v>103</v>
      </c>
      <c r="S16" s="39"/>
      <c r="U16" s="40" t="str">
        <f>IF(OR(AND($G$4="■",COUNTA(E16:O16)=3),AND($D$4="■",COUNTA(E16:O16)=11)),"OK","NG")</f>
        <v>NG</v>
      </c>
      <c r="Z16" s="25"/>
      <c r="AA16" s="25"/>
      <c r="AB16" s="25"/>
      <c r="AC16" s="25"/>
    </row>
    <row r="17" spans="1:29" ht="15" customHeight="1" x14ac:dyDescent="0.15">
      <c r="B17" s="41"/>
      <c r="C17" s="41"/>
      <c r="D17" s="42"/>
      <c r="E17" s="42"/>
      <c r="F17" s="43"/>
      <c r="G17" s="44"/>
      <c r="H17" s="44"/>
      <c r="I17" s="44"/>
      <c r="J17" s="44"/>
      <c r="K17" s="44"/>
      <c r="L17" s="44"/>
      <c r="M17" s="44"/>
      <c r="N17" s="44"/>
      <c r="O17" s="44"/>
      <c r="Z17" s="25"/>
      <c r="AA17" s="25"/>
      <c r="AB17" s="25"/>
      <c r="AC17" s="25"/>
    </row>
    <row r="18" spans="1:29" ht="24.95" customHeight="1" x14ac:dyDescent="0.15">
      <c r="B18" s="45" t="s">
        <v>70</v>
      </c>
      <c r="C18" s="45"/>
      <c r="D18" s="46"/>
      <c r="E18" s="46"/>
      <c r="F18" s="43"/>
      <c r="J18" s="44"/>
      <c r="K18" s="47"/>
      <c r="L18" s="47"/>
      <c r="O18" s="44"/>
      <c r="Z18" s="25"/>
      <c r="AA18" s="25"/>
      <c r="AB18" s="25"/>
      <c r="AC18" s="25"/>
    </row>
    <row r="19" spans="1:29" ht="24.95" customHeight="1" thickBot="1" x14ac:dyDescent="0.2">
      <c r="A19" s="44"/>
      <c r="B19" s="43"/>
      <c r="C19" s="43"/>
      <c r="D19" s="43"/>
      <c r="E19" s="43"/>
      <c r="F19" s="43"/>
      <c r="H19" s="267" t="str">
        <f>IF(G4="■","【前３月実績】","【前年度実績】")</f>
        <v>【前年度実績】</v>
      </c>
      <c r="I19" s="267"/>
      <c r="J19" s="44"/>
      <c r="K19" s="47"/>
      <c r="L19" s="47"/>
      <c r="O19" s="44"/>
      <c r="R19" s="44"/>
      <c r="S19" s="44"/>
      <c r="Z19" s="25"/>
      <c r="AA19" s="25"/>
      <c r="AB19" s="25"/>
      <c r="AC19" s="25"/>
    </row>
    <row r="20" spans="1:29" ht="50.1" customHeight="1" thickBot="1" x14ac:dyDescent="0.2">
      <c r="A20" s="44"/>
      <c r="B20" s="48" t="s">
        <v>67</v>
      </c>
      <c r="C20" s="268" t="s">
        <v>92</v>
      </c>
      <c r="D20" s="268"/>
      <c r="E20" s="268"/>
      <c r="F20" s="268"/>
      <c r="H20" s="303" t="str">
        <f>IFERROR(ROUNDDOWN(Q15/Q$16,2),"")</f>
        <v/>
      </c>
      <c r="I20" s="304"/>
      <c r="J20" s="49" t="s">
        <v>72</v>
      </c>
      <c r="K20" s="265" t="s">
        <v>135</v>
      </c>
      <c r="L20" s="265"/>
      <c r="M20" s="265"/>
      <c r="N20" s="265"/>
      <c r="O20" s="265"/>
      <c r="P20" s="265"/>
      <c r="Q20" s="265"/>
      <c r="R20" s="43"/>
      <c r="S20" s="44"/>
    </row>
    <row r="21" spans="1:29" ht="9.9499999999999993" customHeight="1" thickBot="1" x14ac:dyDescent="0.2">
      <c r="A21" s="44"/>
      <c r="B21" s="50"/>
      <c r="C21" s="50"/>
      <c r="D21" s="50"/>
      <c r="E21" s="50"/>
      <c r="F21" s="50"/>
      <c r="H21" s="51"/>
      <c r="I21" s="51"/>
      <c r="J21" s="41"/>
      <c r="K21" s="44"/>
      <c r="L21" s="44"/>
      <c r="P21" s="44"/>
      <c r="Q21" s="44"/>
      <c r="R21" s="44"/>
      <c r="S21" s="44"/>
    </row>
    <row r="22" spans="1:29" ht="50.1" customHeight="1" thickBot="1" x14ac:dyDescent="0.2">
      <c r="A22" s="44"/>
      <c r="B22" s="48" t="s">
        <v>68</v>
      </c>
      <c r="C22" s="268" t="s">
        <v>93</v>
      </c>
      <c r="D22" s="268"/>
      <c r="E22" s="268"/>
      <c r="F22" s="268"/>
      <c r="H22" s="303" t="str">
        <f>IFERROR(ROUNDDOWN(Q12/Q$16,2),"")</f>
        <v/>
      </c>
      <c r="I22" s="304"/>
      <c r="J22" s="49" t="s">
        <v>72</v>
      </c>
      <c r="K22" s="265" t="s">
        <v>136</v>
      </c>
      <c r="L22" s="265"/>
      <c r="M22" s="265"/>
      <c r="N22" s="265"/>
      <c r="O22" s="265"/>
      <c r="P22" s="265"/>
      <c r="Q22" s="265"/>
      <c r="R22" s="44"/>
      <c r="S22" s="44"/>
    </row>
    <row r="23" spans="1:29" ht="9.9499999999999993" customHeight="1" thickBot="1" x14ac:dyDescent="0.2">
      <c r="A23" s="44"/>
      <c r="B23" s="50"/>
      <c r="C23" s="50"/>
      <c r="H23" s="51"/>
      <c r="I23" s="51"/>
      <c r="J23" s="41"/>
      <c r="K23" s="44"/>
      <c r="L23" s="44"/>
      <c r="P23" s="44"/>
      <c r="Q23" s="44"/>
      <c r="R23" s="44"/>
      <c r="S23" s="44"/>
    </row>
    <row r="24" spans="1:29" ht="60" customHeight="1" thickBot="1" x14ac:dyDescent="0.2">
      <c r="A24" s="44"/>
      <c r="B24" s="48" t="s">
        <v>69</v>
      </c>
      <c r="C24" s="268" t="s">
        <v>148</v>
      </c>
      <c r="D24" s="268"/>
      <c r="E24" s="268"/>
      <c r="F24" s="268"/>
      <c r="H24" s="303" t="str">
        <f>IFERROR(ROUNDDOWN(SUM(Q12:Q13)/Q$16,2),"")</f>
        <v/>
      </c>
      <c r="I24" s="304"/>
      <c r="J24" s="49" t="s">
        <v>72</v>
      </c>
      <c r="K24" s="265" t="s">
        <v>137</v>
      </c>
      <c r="L24" s="265"/>
      <c r="M24" s="265"/>
      <c r="N24" s="265"/>
      <c r="O24" s="265"/>
      <c r="P24" s="265"/>
      <c r="Q24" s="265"/>
      <c r="R24" s="44"/>
      <c r="S24" s="44"/>
    </row>
    <row r="25" spans="1:29" ht="20.100000000000001" customHeight="1" x14ac:dyDescent="0.15">
      <c r="A25" s="44"/>
      <c r="B25" s="52"/>
      <c r="C25" s="52"/>
      <c r="D25" s="52"/>
      <c r="E25" s="52"/>
      <c r="F25" s="52"/>
      <c r="J25" s="44"/>
      <c r="K25" s="47"/>
      <c r="L25" s="47"/>
      <c r="M25" s="44"/>
      <c r="N25" s="44"/>
      <c r="O25" s="44"/>
      <c r="P25" s="44"/>
      <c r="Q25" s="44"/>
      <c r="R25" s="44"/>
      <c r="S25" s="44"/>
    </row>
    <row r="26" spans="1:29" ht="20.100000000000001" customHeight="1" thickBot="1" x14ac:dyDescent="0.2">
      <c r="A26" s="44"/>
      <c r="B26" s="45" t="s">
        <v>73</v>
      </c>
      <c r="C26" s="44"/>
      <c r="D26" s="44"/>
      <c r="E26" s="44"/>
      <c r="F26" s="44"/>
      <c r="M26" s="44"/>
      <c r="N26" s="44"/>
      <c r="O26" s="44"/>
      <c r="P26" s="44"/>
      <c r="Q26" s="44"/>
      <c r="R26" s="44"/>
      <c r="S26" s="44"/>
    </row>
    <row r="27" spans="1:29" ht="60" customHeight="1" thickBot="1" x14ac:dyDescent="0.2">
      <c r="A27" s="44"/>
      <c r="B27" s="268" t="s">
        <v>75</v>
      </c>
      <c r="C27" s="268"/>
      <c r="D27" s="268"/>
      <c r="E27" s="268"/>
      <c r="F27" s="268"/>
      <c r="H27" s="269" t="str">
        <f>IFERROR(ROUNDDOWN(H22/H20*100,2),"")</f>
        <v/>
      </c>
      <c r="I27" s="270"/>
      <c r="J27" s="53" t="s">
        <v>71</v>
      </c>
      <c r="K27" s="54" t="str">
        <f>IF(H27&gt;=L27,"≧","≦")</f>
        <v>≧</v>
      </c>
      <c r="L27" s="55">
        <v>30</v>
      </c>
      <c r="M27" s="56"/>
      <c r="N27" s="44"/>
      <c r="O27" s="44"/>
      <c r="P27" s="57" t="s">
        <v>79</v>
      </c>
      <c r="Q27" s="58" t="str">
        <f>IF(H27="","",IF(K27="≧","OK","NG"))</f>
        <v/>
      </c>
      <c r="R27" s="44"/>
      <c r="S27" s="44"/>
    </row>
    <row r="28" spans="1:29" ht="9.9499999999999993" customHeight="1" thickBot="1" x14ac:dyDescent="0.2">
      <c r="A28" s="44"/>
      <c r="B28" s="50"/>
      <c r="C28" s="50"/>
      <c r="D28" s="50"/>
      <c r="E28" s="50"/>
      <c r="F28" s="50"/>
      <c r="G28" s="51"/>
      <c r="H28" s="51"/>
      <c r="I28" s="56"/>
      <c r="J28" s="44"/>
      <c r="K28" s="47"/>
      <c r="L28" s="47"/>
      <c r="M28" s="44"/>
      <c r="N28" s="44"/>
      <c r="O28" s="44"/>
      <c r="P28" s="44"/>
      <c r="Q28" s="44"/>
      <c r="R28" s="44"/>
      <c r="S28" s="44"/>
    </row>
    <row r="29" spans="1:29" ht="60" customHeight="1" thickBot="1" x14ac:dyDescent="0.2">
      <c r="A29" s="44"/>
      <c r="B29" s="268" t="s">
        <v>76</v>
      </c>
      <c r="C29" s="271"/>
      <c r="D29" s="271"/>
      <c r="E29" s="271"/>
      <c r="F29" s="271"/>
      <c r="H29" s="269" t="str">
        <f>IFERROR(ROUNDDOWN(H24/H20*100,2),"")</f>
        <v/>
      </c>
      <c r="I29" s="270"/>
      <c r="J29" s="53" t="s">
        <v>71</v>
      </c>
      <c r="K29" s="54" t="str">
        <f>IF(H29&gt;=L29,"≧","≦")</f>
        <v>≧</v>
      </c>
      <c r="L29" s="55">
        <v>50</v>
      </c>
      <c r="M29" s="56"/>
      <c r="N29" s="44"/>
      <c r="O29" s="44"/>
      <c r="P29" s="57" t="s">
        <v>79</v>
      </c>
      <c r="Q29" s="58" t="str">
        <f>IF(H29="","",IF(K29="≧","OK","NG"))</f>
        <v/>
      </c>
      <c r="R29" s="44"/>
      <c r="S29" s="44"/>
    </row>
    <row r="30" spans="1:29" ht="20.100000000000001" customHeight="1" x14ac:dyDescent="0.15">
      <c r="A30" s="44"/>
      <c r="B30" s="52"/>
      <c r="C30" s="52"/>
      <c r="D30" s="52"/>
      <c r="E30" s="52"/>
      <c r="F30" s="52"/>
      <c r="J30" s="44"/>
      <c r="K30" s="47"/>
      <c r="L30" s="47"/>
      <c r="M30" s="44"/>
      <c r="N30" s="44"/>
      <c r="O30" s="44"/>
      <c r="P30" s="44"/>
      <c r="Q30" s="44"/>
      <c r="R30" s="44"/>
      <c r="S30" s="44"/>
    </row>
    <row r="31" spans="1:29" ht="24.95" customHeight="1" x14ac:dyDescent="0.15">
      <c r="A31" s="44"/>
      <c r="B31" s="256" t="s">
        <v>147</v>
      </c>
      <c r="C31" s="256"/>
      <c r="D31" s="256"/>
      <c r="E31" s="256"/>
      <c r="F31" s="256"/>
      <c r="G31" s="256"/>
      <c r="H31" s="256"/>
      <c r="I31" s="256"/>
      <c r="J31" s="256"/>
      <c r="K31" s="256"/>
      <c r="L31" s="256"/>
      <c r="M31" s="256"/>
      <c r="N31" s="256"/>
      <c r="O31" s="256"/>
      <c r="P31" s="256"/>
      <c r="Q31" s="256"/>
      <c r="R31" s="44"/>
      <c r="S31" s="44"/>
    </row>
    <row r="32" spans="1:29" ht="20.100000000000001" customHeight="1" x14ac:dyDescent="0.15">
      <c r="B32" s="264" t="s">
        <v>77</v>
      </c>
      <c r="C32" s="264"/>
      <c r="D32" s="264"/>
      <c r="E32" s="264"/>
      <c r="F32" s="264"/>
      <c r="G32" s="264"/>
      <c r="H32" s="264"/>
      <c r="I32" s="264"/>
      <c r="J32" s="264"/>
      <c r="K32" s="264"/>
      <c r="L32" s="264"/>
      <c r="M32" s="264"/>
      <c r="N32" s="264"/>
      <c r="O32" s="264"/>
      <c r="P32" s="264"/>
      <c r="Q32" s="264"/>
    </row>
    <row r="33" spans="2:29" ht="39.950000000000003" customHeight="1" x14ac:dyDescent="0.15">
      <c r="B33" s="259" t="s">
        <v>109</v>
      </c>
      <c r="C33" s="260"/>
      <c r="D33" s="261"/>
      <c r="E33" s="36">
        <f>IF(F33=1,12,F33-1)</f>
        <v>4</v>
      </c>
      <c r="F33" s="36">
        <f>IF(G33=1,12,G33-1)</f>
        <v>5</v>
      </c>
      <c r="G33" s="36">
        <f>IF($G$4="■",IF($V$4=0,12,IF($V$4=-1,11,$V$4)),6)</f>
        <v>6</v>
      </c>
      <c r="H33" s="36">
        <f>IF($G$4="■","",7)</f>
        <v>7</v>
      </c>
      <c r="I33" s="36">
        <f>IF($G$4="■","",8)</f>
        <v>8</v>
      </c>
      <c r="J33" s="36">
        <f>IF($G$4="■","",9)</f>
        <v>9</v>
      </c>
      <c r="K33" s="36">
        <f>IF($G$4="■","",10)</f>
        <v>10</v>
      </c>
      <c r="L33" s="36">
        <f>IF($G$4="■","",11)</f>
        <v>11</v>
      </c>
      <c r="M33" s="36">
        <f>IF($G$4="■","",12)</f>
        <v>12</v>
      </c>
      <c r="N33" s="36">
        <f>IF($G$4="■","",1)</f>
        <v>1</v>
      </c>
      <c r="O33" s="36">
        <f>IF($G$4="■","",2)</f>
        <v>2</v>
      </c>
      <c r="P33" s="37" t="str">
        <f>IF($G$4="■",W12,W11)</f>
        <v>前年度
合計</v>
      </c>
      <c r="Q33" s="37" t="str">
        <f>IF($G$4="■",X12,X11)</f>
        <v>前年度
平均</v>
      </c>
      <c r="U33" s="25" t="str">
        <f>IF(AND(E35&lt;=E34,F35&lt;=F34,G35&lt;=G34,H35&lt;=H34,I35&lt;=I34,J35&lt;=J34,K35&lt;=K34,L35&lt;=L34,M35&lt;=M34,N35&lt;=N34,O35&lt;=O34),"OK","NG")</f>
        <v>OK</v>
      </c>
      <c r="Z33" s="25"/>
      <c r="AA33" s="25"/>
      <c r="AB33" s="25"/>
      <c r="AC33" s="25"/>
    </row>
    <row r="34" spans="2:29" ht="50.1" customHeight="1" x14ac:dyDescent="0.15">
      <c r="B34" s="262" t="s">
        <v>110</v>
      </c>
      <c r="C34" s="263"/>
      <c r="D34" s="263"/>
      <c r="E34" s="180"/>
      <c r="F34" s="180"/>
      <c r="G34" s="180"/>
      <c r="H34" s="180"/>
      <c r="I34" s="180"/>
      <c r="J34" s="180"/>
      <c r="K34" s="180"/>
      <c r="L34" s="180"/>
      <c r="M34" s="180"/>
      <c r="N34" s="180"/>
      <c r="O34" s="180"/>
      <c r="P34" s="178">
        <f>IF($G$4="■",SUM(E34:G34),SUM(E34:O34))</f>
        <v>0</v>
      </c>
      <c r="Q34" s="179">
        <f>IF($G$4="■",ROUNDDOWN(P34/3,1),ROUNDDOWN(P34/11,1))</f>
        <v>0</v>
      </c>
      <c r="R34" s="59" t="s">
        <v>98</v>
      </c>
      <c r="S34" s="60"/>
      <c r="U34" s="25" t="str">
        <f>IF(AND($G$4="■",COUNTA(E34:O34)&gt;3),"NG","OK")</f>
        <v>OK</v>
      </c>
      <c r="Z34" s="25"/>
      <c r="AA34" s="25"/>
      <c r="AB34" s="25"/>
      <c r="AC34" s="25"/>
    </row>
    <row r="35" spans="2:29" ht="50.1" customHeight="1" x14ac:dyDescent="0.15">
      <c r="B35" s="262" t="s">
        <v>111</v>
      </c>
      <c r="C35" s="263"/>
      <c r="D35" s="263"/>
      <c r="E35" s="180"/>
      <c r="F35" s="180"/>
      <c r="G35" s="180"/>
      <c r="H35" s="180"/>
      <c r="I35" s="180"/>
      <c r="J35" s="180"/>
      <c r="K35" s="180"/>
      <c r="L35" s="180"/>
      <c r="M35" s="180"/>
      <c r="N35" s="180"/>
      <c r="O35" s="180"/>
      <c r="P35" s="178">
        <f>IF($G$4="■",SUM(E35:G35),SUM(E35:O35))</f>
        <v>0</v>
      </c>
      <c r="Q35" s="179">
        <f>IF($G$4="■",ROUNDDOWN(P35/3,1),ROUNDDOWN(P35/11,1))</f>
        <v>0</v>
      </c>
      <c r="R35" s="59" t="s">
        <v>97</v>
      </c>
      <c r="S35" s="60"/>
      <c r="U35" s="25" t="str">
        <f>IF(AND($G$4="■",COUNTA(E35:O35)&gt;3),"NG","OK")</f>
        <v>OK</v>
      </c>
      <c r="Z35" s="25"/>
      <c r="AA35" s="25"/>
      <c r="AB35" s="25"/>
      <c r="AC35" s="25"/>
    </row>
    <row r="36" spans="2:29" ht="9.9499999999999993" customHeight="1" thickBot="1" x14ac:dyDescent="0.2">
      <c r="Z36" s="25"/>
      <c r="AA36" s="25"/>
      <c r="AB36" s="25"/>
      <c r="AC36" s="25"/>
    </row>
    <row r="37" spans="2:29" ht="60" customHeight="1" thickBot="1" x14ac:dyDescent="0.2">
      <c r="B37" s="268" t="s">
        <v>78</v>
      </c>
      <c r="C37" s="268"/>
      <c r="D37" s="268"/>
      <c r="E37" s="268"/>
      <c r="F37" s="268"/>
      <c r="G37" s="61"/>
      <c r="H37" s="257" t="str">
        <f>IFERROR(ROUNDDOWN(Q35/Q34*100,1),"")</f>
        <v/>
      </c>
      <c r="I37" s="258"/>
      <c r="J37" s="53" t="s">
        <v>71</v>
      </c>
      <c r="K37" s="54" t="str">
        <f>IF(H37&gt;=L37,"≧","≦")</f>
        <v>≧</v>
      </c>
      <c r="L37" s="55">
        <v>40</v>
      </c>
      <c r="P37" s="57" t="s">
        <v>79</v>
      </c>
      <c r="Q37" s="58" t="str">
        <f>IF(H37="","-",IF(K37="≧","OK","NG"))</f>
        <v>-</v>
      </c>
      <c r="Z37" s="25"/>
      <c r="AA37" s="25"/>
      <c r="AB37" s="25"/>
      <c r="AC37" s="25"/>
    </row>
    <row r="38" spans="2:29" ht="15" customHeight="1" x14ac:dyDescent="0.15">
      <c r="B38" s="45"/>
      <c r="C38" s="61"/>
      <c r="D38" s="61"/>
      <c r="E38" s="61"/>
      <c r="F38" s="61"/>
      <c r="G38" s="267"/>
      <c r="H38" s="267"/>
      <c r="I38" s="62"/>
      <c r="Z38" s="25"/>
      <c r="AA38" s="25"/>
      <c r="AB38" s="25"/>
      <c r="AC38" s="25"/>
    </row>
    <row r="39" spans="2:29" ht="15" customHeight="1" x14ac:dyDescent="0.15">
      <c r="B39" s="43"/>
      <c r="C39" s="43"/>
      <c r="D39" s="43"/>
      <c r="E39" s="43"/>
      <c r="F39" s="43"/>
      <c r="G39" s="43"/>
      <c r="H39" s="43"/>
      <c r="I39" s="43"/>
      <c r="J39" s="43"/>
      <c r="K39" s="43"/>
      <c r="L39" s="43"/>
      <c r="M39" s="43"/>
      <c r="Z39" s="25"/>
      <c r="AA39" s="25"/>
      <c r="AB39" s="25"/>
      <c r="AC39" s="25"/>
    </row>
    <row r="40" spans="2:29" ht="15" customHeight="1" x14ac:dyDescent="0.15">
      <c r="B40" s="44"/>
      <c r="C40" s="44"/>
      <c r="D40" s="44"/>
      <c r="E40" s="44"/>
      <c r="F40" s="44"/>
      <c r="G40" s="44"/>
      <c r="H40" s="44"/>
      <c r="Z40" s="25"/>
      <c r="AA40" s="25"/>
      <c r="AB40" s="25"/>
      <c r="AC40" s="25"/>
    </row>
    <row r="41" spans="2:29" ht="15" customHeight="1" x14ac:dyDescent="0.15">
      <c r="Z41" s="25"/>
      <c r="AA41" s="25"/>
      <c r="AB41" s="25"/>
      <c r="AC41" s="25"/>
    </row>
    <row r="42" spans="2:29" ht="15" customHeight="1" x14ac:dyDescent="0.15">
      <c r="Z42" s="25"/>
      <c r="AA42" s="25"/>
      <c r="AB42" s="25"/>
      <c r="AC42" s="25"/>
    </row>
    <row r="43" spans="2:29" ht="15" customHeight="1" x14ac:dyDescent="0.15"/>
    <row r="44" spans="2:29" ht="15" customHeight="1" x14ac:dyDescent="0.15"/>
  </sheetData>
  <sheetProtection password="C6C5" sheet="1" objects="1" scenarios="1" selectLockedCells="1"/>
  <mergeCells count="43">
    <mergeCell ref="B15:D15"/>
    <mergeCell ref="B16:D16"/>
    <mergeCell ref="H19:I19"/>
    <mergeCell ref="H24:I24"/>
    <mergeCell ref="H22:I22"/>
    <mergeCell ref="H20:I20"/>
    <mergeCell ref="C24:F24"/>
    <mergeCell ref="C22:F22"/>
    <mergeCell ref="C20:F20"/>
    <mergeCell ref="B1:C1"/>
    <mergeCell ref="B3:C3"/>
    <mergeCell ref="B7:R7"/>
    <mergeCell ref="B6:C6"/>
    <mergeCell ref="A2:S2"/>
    <mergeCell ref="L3:M3"/>
    <mergeCell ref="B4:C4"/>
    <mergeCell ref="H4:I4"/>
    <mergeCell ref="E4:F4"/>
    <mergeCell ref="L4:M4"/>
    <mergeCell ref="N3:Q3"/>
    <mergeCell ref="D3:K3"/>
    <mergeCell ref="K20:Q20"/>
    <mergeCell ref="B9:R9"/>
    <mergeCell ref="B8:R8"/>
    <mergeCell ref="G38:H38"/>
    <mergeCell ref="B37:F37"/>
    <mergeCell ref="K24:Q24"/>
    <mergeCell ref="K22:Q22"/>
    <mergeCell ref="B27:F27"/>
    <mergeCell ref="H27:I27"/>
    <mergeCell ref="B29:F29"/>
    <mergeCell ref="H29:I29"/>
    <mergeCell ref="P10:Q10"/>
    <mergeCell ref="B11:D11"/>
    <mergeCell ref="B12:D12"/>
    <mergeCell ref="B13:D13"/>
    <mergeCell ref="B14:D14"/>
    <mergeCell ref="B31:Q31"/>
    <mergeCell ref="H37:I37"/>
    <mergeCell ref="B33:D33"/>
    <mergeCell ref="B34:D34"/>
    <mergeCell ref="B35:D35"/>
    <mergeCell ref="B32:Q32"/>
  </mergeCells>
  <phoneticPr fontId="4"/>
  <conditionalFormatting sqref="N3:Q3">
    <cfRule type="containsText" dxfId="11" priority="10" operator="containsText" text="NG">
      <formula>NOT(ISERROR(SEARCH("NG",N3)))</formula>
    </cfRule>
    <cfRule type="cellIs" dxfId="10" priority="11" operator="equal">
      <formula>"入力内容に不備あり"</formula>
    </cfRule>
  </conditionalFormatting>
  <conditionalFormatting sqref="Q27 Q29 Q37">
    <cfRule type="cellIs" dxfId="9" priority="9" operator="equal">
      <formula>"NG"</formula>
    </cfRule>
  </conditionalFormatting>
  <conditionalFormatting sqref="H12:O13 H15:O15">
    <cfRule type="expression" dxfId="8" priority="8">
      <formula>$G$4="■"</formula>
    </cfRule>
  </conditionalFormatting>
  <conditionalFormatting sqref="L4:P4">
    <cfRule type="expression" dxfId="7" priority="7">
      <formula>$G$4&lt;&gt;"■"</formula>
    </cfRule>
  </conditionalFormatting>
  <conditionalFormatting sqref="H34:O35">
    <cfRule type="expression" dxfId="6" priority="5">
      <formula>$G$4="■"</formula>
    </cfRule>
  </conditionalFormatting>
  <conditionalFormatting sqref="H16:O16">
    <cfRule type="expression" dxfId="5" priority="2">
      <formula>$G$4="■"</formula>
    </cfRule>
  </conditionalFormatting>
  <dataValidations count="2">
    <dataValidation type="list" showInputMessage="1" showErrorMessage="1" sqref="JB3:JB4 SX3:SX4 ACT3:ACT4 AMP3:AMP4 AWL3:AWL4 BGH3:BGH4 BQD3:BQD4 BZZ3:BZZ4 CJV3:CJV4 CTR3:CTR4 DDN3:DDN4 DNJ3:DNJ4 DXF3:DXF4 EHB3:EHB4 EQX3:EQX4 FAT3:FAT4 FKP3:FKP4 FUL3:FUL4 GEH3:GEH4 GOD3:GOD4 GXZ3:GXZ4 HHV3:HHV4 HRR3:HRR4 IBN3:IBN4 ILJ3:ILJ4 IVF3:IVF4 JFB3:JFB4 JOX3:JOX4 JYT3:JYT4 KIP3:KIP4 KSL3:KSL4 LCH3:LCH4 LMD3:LMD4 LVZ3:LVZ4 MFV3:MFV4 MPR3:MPR4 MZN3:MZN4 NJJ3:NJJ4 NTF3:NTF4 ODB3:ODB4 OMX3:OMX4 OWT3:OWT4 PGP3:PGP4 PQL3:PQL4 QAH3:QAH4 QKD3:QKD4 QTZ3:QTZ4 RDV3:RDV4 RNR3:RNR4 RXN3:RXN4 SHJ3:SHJ4 SRF3:SRF4 TBB3:TBB4 TKX3:TKX4 TUT3:TUT4 UEP3:UEP4 UOL3:UOL4 UYH3:UYH4 VID3:VID4 VRZ3:VRZ4 WBV3:WBV4 WLR3:WLR4 WVN3:WVN4 H65528:H65529 JB65527:JB65528 SX65527:SX65528 ACT65527:ACT65528 AMP65527:AMP65528 AWL65527:AWL65528 BGH65527:BGH65528 BQD65527:BQD65528 BZZ65527:BZZ65528 CJV65527:CJV65528 CTR65527:CTR65528 DDN65527:DDN65528 DNJ65527:DNJ65528 DXF65527:DXF65528 EHB65527:EHB65528 EQX65527:EQX65528 FAT65527:FAT65528 FKP65527:FKP65528 FUL65527:FUL65528 GEH65527:GEH65528 GOD65527:GOD65528 GXZ65527:GXZ65528 HHV65527:HHV65528 HRR65527:HRR65528 IBN65527:IBN65528 ILJ65527:ILJ65528 IVF65527:IVF65528 JFB65527:JFB65528 JOX65527:JOX65528 JYT65527:JYT65528 KIP65527:KIP65528 KSL65527:KSL65528 LCH65527:LCH65528 LMD65527:LMD65528 LVZ65527:LVZ65528 MFV65527:MFV65528 MPR65527:MPR65528 MZN65527:MZN65528 NJJ65527:NJJ65528 NTF65527:NTF65528 ODB65527:ODB65528 OMX65527:OMX65528 OWT65527:OWT65528 PGP65527:PGP65528 PQL65527:PQL65528 QAH65527:QAH65528 QKD65527:QKD65528 QTZ65527:QTZ65528 RDV65527:RDV65528 RNR65527:RNR65528 RXN65527:RXN65528 SHJ65527:SHJ65528 SRF65527:SRF65528 TBB65527:TBB65528 TKX65527:TKX65528 TUT65527:TUT65528 UEP65527:UEP65528 UOL65527:UOL65528 UYH65527:UYH65528 VID65527:VID65528 VRZ65527:VRZ65528 WBV65527:WBV65528 WLR65527:WLR65528 WVN65527:WVN65528 H131064:H131065 JB131063:JB131064 SX131063:SX131064 ACT131063:ACT131064 AMP131063:AMP131064 AWL131063:AWL131064 BGH131063:BGH131064 BQD131063:BQD131064 BZZ131063:BZZ131064 CJV131063:CJV131064 CTR131063:CTR131064 DDN131063:DDN131064 DNJ131063:DNJ131064 DXF131063:DXF131064 EHB131063:EHB131064 EQX131063:EQX131064 FAT131063:FAT131064 FKP131063:FKP131064 FUL131063:FUL131064 GEH131063:GEH131064 GOD131063:GOD131064 GXZ131063:GXZ131064 HHV131063:HHV131064 HRR131063:HRR131064 IBN131063:IBN131064 ILJ131063:ILJ131064 IVF131063:IVF131064 JFB131063:JFB131064 JOX131063:JOX131064 JYT131063:JYT131064 KIP131063:KIP131064 KSL131063:KSL131064 LCH131063:LCH131064 LMD131063:LMD131064 LVZ131063:LVZ131064 MFV131063:MFV131064 MPR131063:MPR131064 MZN131063:MZN131064 NJJ131063:NJJ131064 NTF131063:NTF131064 ODB131063:ODB131064 OMX131063:OMX131064 OWT131063:OWT131064 PGP131063:PGP131064 PQL131063:PQL131064 QAH131063:QAH131064 QKD131063:QKD131064 QTZ131063:QTZ131064 RDV131063:RDV131064 RNR131063:RNR131064 RXN131063:RXN131064 SHJ131063:SHJ131064 SRF131063:SRF131064 TBB131063:TBB131064 TKX131063:TKX131064 TUT131063:TUT131064 UEP131063:UEP131064 UOL131063:UOL131064 UYH131063:UYH131064 VID131063:VID131064 VRZ131063:VRZ131064 WBV131063:WBV131064 WLR131063:WLR131064 WVN131063:WVN131064 H196600:H196601 JB196599:JB196600 SX196599:SX196600 ACT196599:ACT196600 AMP196599:AMP196600 AWL196599:AWL196600 BGH196599:BGH196600 BQD196599:BQD196600 BZZ196599:BZZ196600 CJV196599:CJV196600 CTR196599:CTR196600 DDN196599:DDN196600 DNJ196599:DNJ196600 DXF196599:DXF196600 EHB196599:EHB196600 EQX196599:EQX196600 FAT196599:FAT196600 FKP196599:FKP196600 FUL196599:FUL196600 GEH196599:GEH196600 GOD196599:GOD196600 GXZ196599:GXZ196600 HHV196599:HHV196600 HRR196599:HRR196600 IBN196599:IBN196600 ILJ196599:ILJ196600 IVF196599:IVF196600 JFB196599:JFB196600 JOX196599:JOX196600 JYT196599:JYT196600 KIP196599:KIP196600 KSL196599:KSL196600 LCH196599:LCH196600 LMD196599:LMD196600 LVZ196599:LVZ196600 MFV196599:MFV196600 MPR196599:MPR196600 MZN196599:MZN196600 NJJ196599:NJJ196600 NTF196599:NTF196600 ODB196599:ODB196600 OMX196599:OMX196600 OWT196599:OWT196600 PGP196599:PGP196600 PQL196599:PQL196600 QAH196599:QAH196600 QKD196599:QKD196600 QTZ196599:QTZ196600 RDV196599:RDV196600 RNR196599:RNR196600 RXN196599:RXN196600 SHJ196599:SHJ196600 SRF196599:SRF196600 TBB196599:TBB196600 TKX196599:TKX196600 TUT196599:TUT196600 UEP196599:UEP196600 UOL196599:UOL196600 UYH196599:UYH196600 VID196599:VID196600 VRZ196599:VRZ196600 WBV196599:WBV196600 WLR196599:WLR196600 WVN196599:WVN196600 H262136:H262137 JB262135:JB262136 SX262135:SX262136 ACT262135:ACT262136 AMP262135:AMP262136 AWL262135:AWL262136 BGH262135:BGH262136 BQD262135:BQD262136 BZZ262135:BZZ262136 CJV262135:CJV262136 CTR262135:CTR262136 DDN262135:DDN262136 DNJ262135:DNJ262136 DXF262135:DXF262136 EHB262135:EHB262136 EQX262135:EQX262136 FAT262135:FAT262136 FKP262135:FKP262136 FUL262135:FUL262136 GEH262135:GEH262136 GOD262135:GOD262136 GXZ262135:GXZ262136 HHV262135:HHV262136 HRR262135:HRR262136 IBN262135:IBN262136 ILJ262135:ILJ262136 IVF262135:IVF262136 JFB262135:JFB262136 JOX262135:JOX262136 JYT262135:JYT262136 KIP262135:KIP262136 KSL262135:KSL262136 LCH262135:LCH262136 LMD262135:LMD262136 LVZ262135:LVZ262136 MFV262135:MFV262136 MPR262135:MPR262136 MZN262135:MZN262136 NJJ262135:NJJ262136 NTF262135:NTF262136 ODB262135:ODB262136 OMX262135:OMX262136 OWT262135:OWT262136 PGP262135:PGP262136 PQL262135:PQL262136 QAH262135:QAH262136 QKD262135:QKD262136 QTZ262135:QTZ262136 RDV262135:RDV262136 RNR262135:RNR262136 RXN262135:RXN262136 SHJ262135:SHJ262136 SRF262135:SRF262136 TBB262135:TBB262136 TKX262135:TKX262136 TUT262135:TUT262136 UEP262135:UEP262136 UOL262135:UOL262136 UYH262135:UYH262136 VID262135:VID262136 VRZ262135:VRZ262136 WBV262135:WBV262136 WLR262135:WLR262136 WVN262135:WVN262136 H327672:H327673 JB327671:JB327672 SX327671:SX327672 ACT327671:ACT327672 AMP327671:AMP327672 AWL327671:AWL327672 BGH327671:BGH327672 BQD327671:BQD327672 BZZ327671:BZZ327672 CJV327671:CJV327672 CTR327671:CTR327672 DDN327671:DDN327672 DNJ327671:DNJ327672 DXF327671:DXF327672 EHB327671:EHB327672 EQX327671:EQX327672 FAT327671:FAT327672 FKP327671:FKP327672 FUL327671:FUL327672 GEH327671:GEH327672 GOD327671:GOD327672 GXZ327671:GXZ327672 HHV327671:HHV327672 HRR327671:HRR327672 IBN327671:IBN327672 ILJ327671:ILJ327672 IVF327671:IVF327672 JFB327671:JFB327672 JOX327671:JOX327672 JYT327671:JYT327672 KIP327671:KIP327672 KSL327671:KSL327672 LCH327671:LCH327672 LMD327671:LMD327672 LVZ327671:LVZ327672 MFV327671:MFV327672 MPR327671:MPR327672 MZN327671:MZN327672 NJJ327671:NJJ327672 NTF327671:NTF327672 ODB327671:ODB327672 OMX327671:OMX327672 OWT327671:OWT327672 PGP327671:PGP327672 PQL327671:PQL327672 QAH327671:QAH327672 QKD327671:QKD327672 QTZ327671:QTZ327672 RDV327671:RDV327672 RNR327671:RNR327672 RXN327671:RXN327672 SHJ327671:SHJ327672 SRF327671:SRF327672 TBB327671:TBB327672 TKX327671:TKX327672 TUT327671:TUT327672 UEP327671:UEP327672 UOL327671:UOL327672 UYH327671:UYH327672 VID327671:VID327672 VRZ327671:VRZ327672 WBV327671:WBV327672 WLR327671:WLR327672 WVN327671:WVN327672 H393208:H393209 JB393207:JB393208 SX393207:SX393208 ACT393207:ACT393208 AMP393207:AMP393208 AWL393207:AWL393208 BGH393207:BGH393208 BQD393207:BQD393208 BZZ393207:BZZ393208 CJV393207:CJV393208 CTR393207:CTR393208 DDN393207:DDN393208 DNJ393207:DNJ393208 DXF393207:DXF393208 EHB393207:EHB393208 EQX393207:EQX393208 FAT393207:FAT393208 FKP393207:FKP393208 FUL393207:FUL393208 GEH393207:GEH393208 GOD393207:GOD393208 GXZ393207:GXZ393208 HHV393207:HHV393208 HRR393207:HRR393208 IBN393207:IBN393208 ILJ393207:ILJ393208 IVF393207:IVF393208 JFB393207:JFB393208 JOX393207:JOX393208 JYT393207:JYT393208 KIP393207:KIP393208 KSL393207:KSL393208 LCH393207:LCH393208 LMD393207:LMD393208 LVZ393207:LVZ393208 MFV393207:MFV393208 MPR393207:MPR393208 MZN393207:MZN393208 NJJ393207:NJJ393208 NTF393207:NTF393208 ODB393207:ODB393208 OMX393207:OMX393208 OWT393207:OWT393208 PGP393207:PGP393208 PQL393207:PQL393208 QAH393207:QAH393208 QKD393207:QKD393208 QTZ393207:QTZ393208 RDV393207:RDV393208 RNR393207:RNR393208 RXN393207:RXN393208 SHJ393207:SHJ393208 SRF393207:SRF393208 TBB393207:TBB393208 TKX393207:TKX393208 TUT393207:TUT393208 UEP393207:UEP393208 UOL393207:UOL393208 UYH393207:UYH393208 VID393207:VID393208 VRZ393207:VRZ393208 WBV393207:WBV393208 WLR393207:WLR393208 WVN393207:WVN393208 H458744:H458745 JB458743:JB458744 SX458743:SX458744 ACT458743:ACT458744 AMP458743:AMP458744 AWL458743:AWL458744 BGH458743:BGH458744 BQD458743:BQD458744 BZZ458743:BZZ458744 CJV458743:CJV458744 CTR458743:CTR458744 DDN458743:DDN458744 DNJ458743:DNJ458744 DXF458743:DXF458744 EHB458743:EHB458744 EQX458743:EQX458744 FAT458743:FAT458744 FKP458743:FKP458744 FUL458743:FUL458744 GEH458743:GEH458744 GOD458743:GOD458744 GXZ458743:GXZ458744 HHV458743:HHV458744 HRR458743:HRR458744 IBN458743:IBN458744 ILJ458743:ILJ458744 IVF458743:IVF458744 JFB458743:JFB458744 JOX458743:JOX458744 JYT458743:JYT458744 KIP458743:KIP458744 KSL458743:KSL458744 LCH458743:LCH458744 LMD458743:LMD458744 LVZ458743:LVZ458744 MFV458743:MFV458744 MPR458743:MPR458744 MZN458743:MZN458744 NJJ458743:NJJ458744 NTF458743:NTF458744 ODB458743:ODB458744 OMX458743:OMX458744 OWT458743:OWT458744 PGP458743:PGP458744 PQL458743:PQL458744 QAH458743:QAH458744 QKD458743:QKD458744 QTZ458743:QTZ458744 RDV458743:RDV458744 RNR458743:RNR458744 RXN458743:RXN458744 SHJ458743:SHJ458744 SRF458743:SRF458744 TBB458743:TBB458744 TKX458743:TKX458744 TUT458743:TUT458744 UEP458743:UEP458744 UOL458743:UOL458744 UYH458743:UYH458744 VID458743:VID458744 VRZ458743:VRZ458744 WBV458743:WBV458744 WLR458743:WLR458744 WVN458743:WVN458744 H524280:H524281 JB524279:JB524280 SX524279:SX524280 ACT524279:ACT524280 AMP524279:AMP524280 AWL524279:AWL524280 BGH524279:BGH524280 BQD524279:BQD524280 BZZ524279:BZZ524280 CJV524279:CJV524280 CTR524279:CTR524280 DDN524279:DDN524280 DNJ524279:DNJ524280 DXF524279:DXF524280 EHB524279:EHB524280 EQX524279:EQX524280 FAT524279:FAT524280 FKP524279:FKP524280 FUL524279:FUL524280 GEH524279:GEH524280 GOD524279:GOD524280 GXZ524279:GXZ524280 HHV524279:HHV524280 HRR524279:HRR524280 IBN524279:IBN524280 ILJ524279:ILJ524280 IVF524279:IVF524280 JFB524279:JFB524280 JOX524279:JOX524280 JYT524279:JYT524280 KIP524279:KIP524280 KSL524279:KSL524280 LCH524279:LCH524280 LMD524279:LMD524280 LVZ524279:LVZ524280 MFV524279:MFV524280 MPR524279:MPR524280 MZN524279:MZN524280 NJJ524279:NJJ524280 NTF524279:NTF524280 ODB524279:ODB524280 OMX524279:OMX524280 OWT524279:OWT524280 PGP524279:PGP524280 PQL524279:PQL524280 QAH524279:QAH524280 QKD524279:QKD524280 QTZ524279:QTZ524280 RDV524279:RDV524280 RNR524279:RNR524280 RXN524279:RXN524280 SHJ524279:SHJ524280 SRF524279:SRF524280 TBB524279:TBB524280 TKX524279:TKX524280 TUT524279:TUT524280 UEP524279:UEP524280 UOL524279:UOL524280 UYH524279:UYH524280 VID524279:VID524280 VRZ524279:VRZ524280 WBV524279:WBV524280 WLR524279:WLR524280 WVN524279:WVN524280 H589816:H589817 JB589815:JB589816 SX589815:SX589816 ACT589815:ACT589816 AMP589815:AMP589816 AWL589815:AWL589816 BGH589815:BGH589816 BQD589815:BQD589816 BZZ589815:BZZ589816 CJV589815:CJV589816 CTR589815:CTR589816 DDN589815:DDN589816 DNJ589815:DNJ589816 DXF589815:DXF589816 EHB589815:EHB589816 EQX589815:EQX589816 FAT589815:FAT589816 FKP589815:FKP589816 FUL589815:FUL589816 GEH589815:GEH589816 GOD589815:GOD589816 GXZ589815:GXZ589816 HHV589815:HHV589816 HRR589815:HRR589816 IBN589815:IBN589816 ILJ589815:ILJ589816 IVF589815:IVF589816 JFB589815:JFB589816 JOX589815:JOX589816 JYT589815:JYT589816 KIP589815:KIP589816 KSL589815:KSL589816 LCH589815:LCH589816 LMD589815:LMD589816 LVZ589815:LVZ589816 MFV589815:MFV589816 MPR589815:MPR589816 MZN589815:MZN589816 NJJ589815:NJJ589816 NTF589815:NTF589816 ODB589815:ODB589816 OMX589815:OMX589816 OWT589815:OWT589816 PGP589815:PGP589816 PQL589815:PQL589816 QAH589815:QAH589816 QKD589815:QKD589816 QTZ589815:QTZ589816 RDV589815:RDV589816 RNR589815:RNR589816 RXN589815:RXN589816 SHJ589815:SHJ589816 SRF589815:SRF589816 TBB589815:TBB589816 TKX589815:TKX589816 TUT589815:TUT589816 UEP589815:UEP589816 UOL589815:UOL589816 UYH589815:UYH589816 VID589815:VID589816 VRZ589815:VRZ589816 WBV589815:WBV589816 WLR589815:WLR589816 WVN589815:WVN589816 H655352:H655353 JB655351:JB655352 SX655351:SX655352 ACT655351:ACT655352 AMP655351:AMP655352 AWL655351:AWL655352 BGH655351:BGH655352 BQD655351:BQD655352 BZZ655351:BZZ655352 CJV655351:CJV655352 CTR655351:CTR655352 DDN655351:DDN655352 DNJ655351:DNJ655352 DXF655351:DXF655352 EHB655351:EHB655352 EQX655351:EQX655352 FAT655351:FAT655352 FKP655351:FKP655352 FUL655351:FUL655352 GEH655351:GEH655352 GOD655351:GOD655352 GXZ655351:GXZ655352 HHV655351:HHV655352 HRR655351:HRR655352 IBN655351:IBN655352 ILJ655351:ILJ655352 IVF655351:IVF655352 JFB655351:JFB655352 JOX655351:JOX655352 JYT655351:JYT655352 KIP655351:KIP655352 KSL655351:KSL655352 LCH655351:LCH655352 LMD655351:LMD655352 LVZ655351:LVZ655352 MFV655351:MFV655352 MPR655351:MPR655352 MZN655351:MZN655352 NJJ655351:NJJ655352 NTF655351:NTF655352 ODB655351:ODB655352 OMX655351:OMX655352 OWT655351:OWT655352 PGP655351:PGP655352 PQL655351:PQL655352 QAH655351:QAH655352 QKD655351:QKD655352 QTZ655351:QTZ655352 RDV655351:RDV655352 RNR655351:RNR655352 RXN655351:RXN655352 SHJ655351:SHJ655352 SRF655351:SRF655352 TBB655351:TBB655352 TKX655351:TKX655352 TUT655351:TUT655352 UEP655351:UEP655352 UOL655351:UOL655352 UYH655351:UYH655352 VID655351:VID655352 VRZ655351:VRZ655352 WBV655351:WBV655352 WLR655351:WLR655352 WVN655351:WVN655352 H720888:H720889 JB720887:JB720888 SX720887:SX720888 ACT720887:ACT720888 AMP720887:AMP720888 AWL720887:AWL720888 BGH720887:BGH720888 BQD720887:BQD720888 BZZ720887:BZZ720888 CJV720887:CJV720888 CTR720887:CTR720888 DDN720887:DDN720888 DNJ720887:DNJ720888 DXF720887:DXF720888 EHB720887:EHB720888 EQX720887:EQX720888 FAT720887:FAT720888 FKP720887:FKP720888 FUL720887:FUL720888 GEH720887:GEH720888 GOD720887:GOD720888 GXZ720887:GXZ720888 HHV720887:HHV720888 HRR720887:HRR720888 IBN720887:IBN720888 ILJ720887:ILJ720888 IVF720887:IVF720888 JFB720887:JFB720888 JOX720887:JOX720888 JYT720887:JYT720888 KIP720887:KIP720888 KSL720887:KSL720888 LCH720887:LCH720888 LMD720887:LMD720888 LVZ720887:LVZ720888 MFV720887:MFV720888 MPR720887:MPR720888 MZN720887:MZN720888 NJJ720887:NJJ720888 NTF720887:NTF720888 ODB720887:ODB720888 OMX720887:OMX720888 OWT720887:OWT720888 PGP720887:PGP720888 PQL720887:PQL720888 QAH720887:QAH720888 QKD720887:QKD720888 QTZ720887:QTZ720888 RDV720887:RDV720888 RNR720887:RNR720888 RXN720887:RXN720888 SHJ720887:SHJ720888 SRF720887:SRF720888 TBB720887:TBB720888 TKX720887:TKX720888 TUT720887:TUT720888 UEP720887:UEP720888 UOL720887:UOL720888 UYH720887:UYH720888 VID720887:VID720888 VRZ720887:VRZ720888 WBV720887:WBV720888 WLR720887:WLR720888 WVN720887:WVN720888 H786424:H786425 JB786423:JB786424 SX786423:SX786424 ACT786423:ACT786424 AMP786423:AMP786424 AWL786423:AWL786424 BGH786423:BGH786424 BQD786423:BQD786424 BZZ786423:BZZ786424 CJV786423:CJV786424 CTR786423:CTR786424 DDN786423:DDN786424 DNJ786423:DNJ786424 DXF786423:DXF786424 EHB786423:EHB786424 EQX786423:EQX786424 FAT786423:FAT786424 FKP786423:FKP786424 FUL786423:FUL786424 GEH786423:GEH786424 GOD786423:GOD786424 GXZ786423:GXZ786424 HHV786423:HHV786424 HRR786423:HRR786424 IBN786423:IBN786424 ILJ786423:ILJ786424 IVF786423:IVF786424 JFB786423:JFB786424 JOX786423:JOX786424 JYT786423:JYT786424 KIP786423:KIP786424 KSL786423:KSL786424 LCH786423:LCH786424 LMD786423:LMD786424 LVZ786423:LVZ786424 MFV786423:MFV786424 MPR786423:MPR786424 MZN786423:MZN786424 NJJ786423:NJJ786424 NTF786423:NTF786424 ODB786423:ODB786424 OMX786423:OMX786424 OWT786423:OWT786424 PGP786423:PGP786424 PQL786423:PQL786424 QAH786423:QAH786424 QKD786423:QKD786424 QTZ786423:QTZ786424 RDV786423:RDV786424 RNR786423:RNR786424 RXN786423:RXN786424 SHJ786423:SHJ786424 SRF786423:SRF786424 TBB786423:TBB786424 TKX786423:TKX786424 TUT786423:TUT786424 UEP786423:UEP786424 UOL786423:UOL786424 UYH786423:UYH786424 VID786423:VID786424 VRZ786423:VRZ786424 WBV786423:WBV786424 WLR786423:WLR786424 WVN786423:WVN786424 H851960:H851961 JB851959:JB851960 SX851959:SX851960 ACT851959:ACT851960 AMP851959:AMP851960 AWL851959:AWL851960 BGH851959:BGH851960 BQD851959:BQD851960 BZZ851959:BZZ851960 CJV851959:CJV851960 CTR851959:CTR851960 DDN851959:DDN851960 DNJ851959:DNJ851960 DXF851959:DXF851960 EHB851959:EHB851960 EQX851959:EQX851960 FAT851959:FAT851960 FKP851959:FKP851960 FUL851959:FUL851960 GEH851959:GEH851960 GOD851959:GOD851960 GXZ851959:GXZ851960 HHV851959:HHV851960 HRR851959:HRR851960 IBN851959:IBN851960 ILJ851959:ILJ851960 IVF851959:IVF851960 JFB851959:JFB851960 JOX851959:JOX851960 JYT851959:JYT851960 KIP851959:KIP851960 KSL851959:KSL851960 LCH851959:LCH851960 LMD851959:LMD851960 LVZ851959:LVZ851960 MFV851959:MFV851960 MPR851959:MPR851960 MZN851959:MZN851960 NJJ851959:NJJ851960 NTF851959:NTF851960 ODB851959:ODB851960 OMX851959:OMX851960 OWT851959:OWT851960 PGP851959:PGP851960 PQL851959:PQL851960 QAH851959:QAH851960 QKD851959:QKD851960 QTZ851959:QTZ851960 RDV851959:RDV851960 RNR851959:RNR851960 RXN851959:RXN851960 SHJ851959:SHJ851960 SRF851959:SRF851960 TBB851959:TBB851960 TKX851959:TKX851960 TUT851959:TUT851960 UEP851959:UEP851960 UOL851959:UOL851960 UYH851959:UYH851960 VID851959:VID851960 VRZ851959:VRZ851960 WBV851959:WBV851960 WLR851959:WLR851960 WVN851959:WVN851960 H917496:H917497 JB917495:JB917496 SX917495:SX917496 ACT917495:ACT917496 AMP917495:AMP917496 AWL917495:AWL917496 BGH917495:BGH917496 BQD917495:BQD917496 BZZ917495:BZZ917496 CJV917495:CJV917496 CTR917495:CTR917496 DDN917495:DDN917496 DNJ917495:DNJ917496 DXF917495:DXF917496 EHB917495:EHB917496 EQX917495:EQX917496 FAT917495:FAT917496 FKP917495:FKP917496 FUL917495:FUL917496 GEH917495:GEH917496 GOD917495:GOD917496 GXZ917495:GXZ917496 HHV917495:HHV917496 HRR917495:HRR917496 IBN917495:IBN917496 ILJ917495:ILJ917496 IVF917495:IVF917496 JFB917495:JFB917496 JOX917495:JOX917496 JYT917495:JYT917496 KIP917495:KIP917496 KSL917495:KSL917496 LCH917495:LCH917496 LMD917495:LMD917496 LVZ917495:LVZ917496 MFV917495:MFV917496 MPR917495:MPR917496 MZN917495:MZN917496 NJJ917495:NJJ917496 NTF917495:NTF917496 ODB917495:ODB917496 OMX917495:OMX917496 OWT917495:OWT917496 PGP917495:PGP917496 PQL917495:PQL917496 QAH917495:QAH917496 QKD917495:QKD917496 QTZ917495:QTZ917496 RDV917495:RDV917496 RNR917495:RNR917496 RXN917495:RXN917496 SHJ917495:SHJ917496 SRF917495:SRF917496 TBB917495:TBB917496 TKX917495:TKX917496 TUT917495:TUT917496 UEP917495:UEP917496 UOL917495:UOL917496 UYH917495:UYH917496 VID917495:VID917496 VRZ917495:VRZ917496 WBV917495:WBV917496 WLR917495:WLR917496 WVN917495:WVN917496 H983032:H983033 JB983031:JB983032 SX983031:SX983032 ACT983031:ACT983032 AMP983031:AMP983032 AWL983031:AWL983032 BGH983031:BGH983032 BQD983031:BQD983032 BZZ983031:BZZ983032 CJV983031:CJV983032 CTR983031:CTR983032 DDN983031:DDN983032 DNJ983031:DNJ983032 DXF983031:DXF983032 EHB983031:EHB983032 EQX983031:EQX983032 FAT983031:FAT983032 FKP983031:FKP983032 FUL983031:FUL983032 GEH983031:GEH983032 GOD983031:GOD983032 GXZ983031:GXZ983032 HHV983031:HHV983032 HRR983031:HRR983032 IBN983031:IBN983032 ILJ983031:ILJ983032 IVF983031:IVF983032 JFB983031:JFB983032 JOX983031:JOX983032 JYT983031:JYT983032 KIP983031:KIP983032 KSL983031:KSL983032 LCH983031:LCH983032 LMD983031:LMD983032 LVZ983031:LVZ983032 MFV983031:MFV983032 MPR983031:MPR983032 MZN983031:MZN983032 NJJ983031:NJJ983032 NTF983031:NTF983032 ODB983031:ODB983032 OMX983031:OMX983032 OWT983031:OWT983032 PGP983031:PGP983032 PQL983031:PQL983032 QAH983031:QAH983032 QKD983031:QKD983032 QTZ983031:QTZ983032 RDV983031:RDV983032 RNR983031:RNR983032 RXN983031:RXN983032 SHJ983031:SHJ983032 SRF983031:SRF983032 TBB983031:TBB983032 TKX983031:TKX983032 TUT983031:TUT983032 UEP983031:UEP983032 UOL983031:UOL983032 UYH983031:UYH983032 VID983031:VID983032 VRZ983031:VRZ983032 WBV983031:WBV983032 WLR983031:WLR983032 WVN983031:WVN983032 D4 G4">
      <formula1>"□,■"</formula1>
    </dataValidation>
    <dataValidation type="list" allowBlank="1" showInputMessage="1" showErrorMessage="1" sqref="VRW983030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I65526 JC65525 SY65525 ACU65525 AMQ65525 AWM65525 BGI65525 BQE65525 CAA65525 CJW65525 CTS65525 DDO65525 DNK65525 DXG65525 EHC65525 EQY65525 FAU65525 FKQ65525 FUM65525 GEI65525 GOE65525 GYA65525 HHW65525 HRS65525 IBO65525 ILK65525 IVG65525 JFC65525 JOY65525 JYU65525 KIQ65525 KSM65525 LCI65525 LME65525 LWA65525 MFW65525 MPS65525 MZO65525 NJK65525 NTG65525 ODC65525 OMY65525 OWU65525 PGQ65525 PQM65525 QAI65525 QKE65525 QUA65525 RDW65525 RNS65525 RXO65525 SHK65525 SRG65525 TBC65525 TKY65525 TUU65525 UEQ65525 UOM65525 UYI65525 VIE65525 VSA65525 WBW65525 WLS65525 WVO65525 I131062 JC131061 SY131061 ACU131061 AMQ131061 AWM131061 BGI131061 BQE131061 CAA131061 CJW131061 CTS131061 DDO131061 DNK131061 DXG131061 EHC131061 EQY131061 FAU131061 FKQ131061 FUM131061 GEI131061 GOE131061 GYA131061 HHW131061 HRS131061 IBO131061 ILK131061 IVG131061 JFC131061 JOY131061 JYU131061 KIQ131061 KSM131061 LCI131061 LME131061 LWA131061 MFW131061 MPS131061 MZO131061 NJK131061 NTG131061 ODC131061 OMY131061 OWU131061 PGQ131061 PQM131061 QAI131061 QKE131061 QUA131061 RDW131061 RNS131061 RXO131061 SHK131061 SRG131061 TBC131061 TKY131061 TUU131061 UEQ131061 UOM131061 UYI131061 VIE131061 VSA131061 WBW131061 WLS131061 WVO131061 I196598 JC196597 SY196597 ACU196597 AMQ196597 AWM196597 BGI196597 BQE196597 CAA196597 CJW196597 CTS196597 DDO196597 DNK196597 DXG196597 EHC196597 EQY196597 FAU196597 FKQ196597 FUM196597 GEI196597 GOE196597 GYA196597 HHW196597 HRS196597 IBO196597 ILK196597 IVG196597 JFC196597 JOY196597 JYU196597 KIQ196597 KSM196597 LCI196597 LME196597 LWA196597 MFW196597 MPS196597 MZO196597 NJK196597 NTG196597 ODC196597 OMY196597 OWU196597 PGQ196597 PQM196597 QAI196597 QKE196597 QUA196597 RDW196597 RNS196597 RXO196597 SHK196597 SRG196597 TBC196597 TKY196597 TUU196597 UEQ196597 UOM196597 UYI196597 VIE196597 VSA196597 WBW196597 WLS196597 WVO196597 I262134 JC262133 SY262133 ACU262133 AMQ262133 AWM262133 BGI262133 BQE262133 CAA262133 CJW262133 CTS262133 DDO262133 DNK262133 DXG262133 EHC262133 EQY262133 FAU262133 FKQ262133 FUM262133 GEI262133 GOE262133 GYA262133 HHW262133 HRS262133 IBO262133 ILK262133 IVG262133 JFC262133 JOY262133 JYU262133 KIQ262133 KSM262133 LCI262133 LME262133 LWA262133 MFW262133 MPS262133 MZO262133 NJK262133 NTG262133 ODC262133 OMY262133 OWU262133 PGQ262133 PQM262133 QAI262133 QKE262133 QUA262133 RDW262133 RNS262133 RXO262133 SHK262133 SRG262133 TBC262133 TKY262133 TUU262133 UEQ262133 UOM262133 UYI262133 VIE262133 VSA262133 WBW262133 WLS262133 WVO262133 I327670 JC327669 SY327669 ACU327669 AMQ327669 AWM327669 BGI327669 BQE327669 CAA327669 CJW327669 CTS327669 DDO327669 DNK327669 DXG327669 EHC327669 EQY327669 FAU327669 FKQ327669 FUM327669 GEI327669 GOE327669 GYA327669 HHW327669 HRS327669 IBO327669 ILK327669 IVG327669 JFC327669 JOY327669 JYU327669 KIQ327669 KSM327669 LCI327669 LME327669 LWA327669 MFW327669 MPS327669 MZO327669 NJK327669 NTG327669 ODC327669 OMY327669 OWU327669 PGQ327669 PQM327669 QAI327669 QKE327669 QUA327669 RDW327669 RNS327669 RXO327669 SHK327669 SRG327669 TBC327669 TKY327669 TUU327669 UEQ327669 UOM327669 UYI327669 VIE327669 VSA327669 WBW327669 WLS327669 WVO327669 I393206 JC393205 SY393205 ACU393205 AMQ393205 AWM393205 BGI393205 BQE393205 CAA393205 CJW393205 CTS393205 DDO393205 DNK393205 DXG393205 EHC393205 EQY393205 FAU393205 FKQ393205 FUM393205 GEI393205 GOE393205 GYA393205 HHW393205 HRS393205 IBO393205 ILK393205 IVG393205 JFC393205 JOY393205 JYU393205 KIQ393205 KSM393205 LCI393205 LME393205 LWA393205 MFW393205 MPS393205 MZO393205 NJK393205 NTG393205 ODC393205 OMY393205 OWU393205 PGQ393205 PQM393205 QAI393205 QKE393205 QUA393205 RDW393205 RNS393205 RXO393205 SHK393205 SRG393205 TBC393205 TKY393205 TUU393205 UEQ393205 UOM393205 UYI393205 VIE393205 VSA393205 WBW393205 WLS393205 WVO393205 I458742 JC458741 SY458741 ACU458741 AMQ458741 AWM458741 BGI458741 BQE458741 CAA458741 CJW458741 CTS458741 DDO458741 DNK458741 DXG458741 EHC458741 EQY458741 FAU458741 FKQ458741 FUM458741 GEI458741 GOE458741 GYA458741 HHW458741 HRS458741 IBO458741 ILK458741 IVG458741 JFC458741 JOY458741 JYU458741 KIQ458741 KSM458741 LCI458741 LME458741 LWA458741 MFW458741 MPS458741 MZO458741 NJK458741 NTG458741 ODC458741 OMY458741 OWU458741 PGQ458741 PQM458741 QAI458741 QKE458741 QUA458741 RDW458741 RNS458741 RXO458741 SHK458741 SRG458741 TBC458741 TKY458741 TUU458741 UEQ458741 UOM458741 UYI458741 VIE458741 VSA458741 WBW458741 WLS458741 WVO458741 I524278 JC524277 SY524277 ACU524277 AMQ524277 AWM524277 BGI524277 BQE524277 CAA524277 CJW524277 CTS524277 DDO524277 DNK524277 DXG524277 EHC524277 EQY524277 FAU524277 FKQ524277 FUM524277 GEI524277 GOE524277 GYA524277 HHW524277 HRS524277 IBO524277 ILK524277 IVG524277 JFC524277 JOY524277 JYU524277 KIQ524277 KSM524277 LCI524277 LME524277 LWA524277 MFW524277 MPS524277 MZO524277 NJK524277 NTG524277 ODC524277 OMY524277 OWU524277 PGQ524277 PQM524277 QAI524277 QKE524277 QUA524277 RDW524277 RNS524277 RXO524277 SHK524277 SRG524277 TBC524277 TKY524277 TUU524277 UEQ524277 UOM524277 UYI524277 VIE524277 VSA524277 WBW524277 WLS524277 WVO524277 I589814 JC589813 SY589813 ACU589813 AMQ589813 AWM589813 BGI589813 BQE589813 CAA589813 CJW589813 CTS589813 DDO589813 DNK589813 DXG589813 EHC589813 EQY589813 FAU589813 FKQ589813 FUM589813 GEI589813 GOE589813 GYA589813 HHW589813 HRS589813 IBO589813 ILK589813 IVG589813 JFC589813 JOY589813 JYU589813 KIQ589813 KSM589813 LCI589813 LME589813 LWA589813 MFW589813 MPS589813 MZO589813 NJK589813 NTG589813 ODC589813 OMY589813 OWU589813 PGQ589813 PQM589813 QAI589813 QKE589813 QUA589813 RDW589813 RNS589813 RXO589813 SHK589813 SRG589813 TBC589813 TKY589813 TUU589813 UEQ589813 UOM589813 UYI589813 VIE589813 VSA589813 WBW589813 WLS589813 WVO589813 I655350 JC655349 SY655349 ACU655349 AMQ655349 AWM655349 BGI655349 BQE655349 CAA655349 CJW655349 CTS655349 DDO655349 DNK655349 DXG655349 EHC655349 EQY655349 FAU655349 FKQ655349 FUM655349 GEI655349 GOE655349 GYA655349 HHW655349 HRS655349 IBO655349 ILK655349 IVG655349 JFC655349 JOY655349 JYU655349 KIQ655349 KSM655349 LCI655349 LME655349 LWA655349 MFW655349 MPS655349 MZO655349 NJK655349 NTG655349 ODC655349 OMY655349 OWU655349 PGQ655349 PQM655349 QAI655349 QKE655349 QUA655349 RDW655349 RNS655349 RXO655349 SHK655349 SRG655349 TBC655349 TKY655349 TUU655349 UEQ655349 UOM655349 UYI655349 VIE655349 VSA655349 WBW655349 WLS655349 WVO655349 I720886 JC720885 SY720885 ACU720885 AMQ720885 AWM720885 BGI720885 BQE720885 CAA720885 CJW720885 CTS720885 DDO720885 DNK720885 DXG720885 EHC720885 EQY720885 FAU720885 FKQ720885 FUM720885 GEI720885 GOE720885 GYA720885 HHW720885 HRS720885 IBO720885 ILK720885 IVG720885 JFC720885 JOY720885 JYU720885 KIQ720885 KSM720885 LCI720885 LME720885 LWA720885 MFW720885 MPS720885 MZO720885 NJK720885 NTG720885 ODC720885 OMY720885 OWU720885 PGQ720885 PQM720885 QAI720885 QKE720885 QUA720885 RDW720885 RNS720885 RXO720885 SHK720885 SRG720885 TBC720885 TKY720885 TUU720885 UEQ720885 UOM720885 UYI720885 VIE720885 VSA720885 WBW720885 WLS720885 WVO720885 I786422 JC786421 SY786421 ACU786421 AMQ786421 AWM786421 BGI786421 BQE786421 CAA786421 CJW786421 CTS786421 DDO786421 DNK786421 DXG786421 EHC786421 EQY786421 FAU786421 FKQ786421 FUM786421 GEI786421 GOE786421 GYA786421 HHW786421 HRS786421 IBO786421 ILK786421 IVG786421 JFC786421 JOY786421 JYU786421 KIQ786421 KSM786421 LCI786421 LME786421 LWA786421 MFW786421 MPS786421 MZO786421 NJK786421 NTG786421 ODC786421 OMY786421 OWU786421 PGQ786421 PQM786421 QAI786421 QKE786421 QUA786421 RDW786421 RNS786421 RXO786421 SHK786421 SRG786421 TBC786421 TKY786421 TUU786421 UEQ786421 UOM786421 UYI786421 VIE786421 VSA786421 WBW786421 WLS786421 WVO786421 I851958 JC851957 SY851957 ACU851957 AMQ851957 AWM851957 BGI851957 BQE851957 CAA851957 CJW851957 CTS851957 DDO851957 DNK851957 DXG851957 EHC851957 EQY851957 FAU851957 FKQ851957 FUM851957 GEI851957 GOE851957 GYA851957 HHW851957 HRS851957 IBO851957 ILK851957 IVG851957 JFC851957 JOY851957 JYU851957 KIQ851957 KSM851957 LCI851957 LME851957 LWA851957 MFW851957 MPS851957 MZO851957 NJK851957 NTG851957 ODC851957 OMY851957 OWU851957 PGQ851957 PQM851957 QAI851957 QKE851957 QUA851957 RDW851957 RNS851957 RXO851957 SHK851957 SRG851957 TBC851957 TKY851957 TUU851957 UEQ851957 UOM851957 UYI851957 VIE851957 VSA851957 WBW851957 WLS851957 WVO851957 I917494 JC917493 SY917493 ACU917493 AMQ917493 AWM917493 BGI917493 BQE917493 CAA917493 CJW917493 CTS917493 DDO917493 DNK917493 DXG917493 EHC917493 EQY917493 FAU917493 FKQ917493 FUM917493 GEI917493 GOE917493 GYA917493 HHW917493 HRS917493 IBO917493 ILK917493 IVG917493 JFC917493 JOY917493 JYU917493 KIQ917493 KSM917493 LCI917493 LME917493 LWA917493 MFW917493 MPS917493 MZO917493 NJK917493 NTG917493 ODC917493 OMY917493 OWU917493 PGQ917493 PQM917493 QAI917493 QKE917493 QUA917493 RDW917493 RNS917493 RXO917493 SHK917493 SRG917493 TBC917493 TKY917493 TUU917493 UEQ917493 UOM917493 UYI917493 VIE917493 VSA917493 WBW917493 WLS917493 WVO917493 I983030 JC983029 SY983029 ACU983029 AMQ983029 AWM983029 BGI983029 BQE983029 CAA983029 CJW983029 CTS983029 DDO983029 DNK983029 DXG983029 EHC983029 EQY983029 FAU983029 FKQ983029 FUM983029 GEI983029 GOE983029 GYA983029 HHW983029 HRS983029 IBO983029 ILK983029 IVG983029 JFC983029 JOY983029 JYU983029 KIQ983029 KSM983029 LCI983029 LME983029 LWA983029 MFW983029 MPS983029 MZO983029 NJK983029 NTG983029 ODC983029 OMY983029 OWU983029 PGQ983029 PQM983029 QAI983029 QKE983029 QUA983029 RDW983029 RNS983029 RXO983029 SHK983029 SRG983029 TBC983029 TKY983029 TUU983029 UEQ983029 UOM983029 UYI983029 VIE983029 VSA983029 WBW983029 WLS983029 WVO983029 UOI983030 N65527 JH65526 TD65526 ACZ65526 AMV65526 AWR65526 BGN65526 BQJ65526 CAF65526 CKB65526 CTX65526 DDT65526 DNP65526 DXL65526 EHH65526 ERD65526 FAZ65526 FKV65526 FUR65526 GEN65526 GOJ65526 GYF65526 HIB65526 HRX65526 IBT65526 ILP65526 IVL65526 JFH65526 JPD65526 JYZ65526 KIV65526 KSR65526 LCN65526 LMJ65526 LWF65526 MGB65526 MPX65526 MZT65526 NJP65526 NTL65526 ODH65526 OND65526 OWZ65526 PGV65526 PQR65526 QAN65526 QKJ65526 QUF65526 REB65526 RNX65526 RXT65526 SHP65526 SRL65526 TBH65526 TLD65526 TUZ65526 UEV65526 UOR65526 UYN65526 VIJ65526 VSF65526 WCB65526 WLX65526 WVT65526 N131063 JH131062 TD131062 ACZ131062 AMV131062 AWR131062 BGN131062 BQJ131062 CAF131062 CKB131062 CTX131062 DDT131062 DNP131062 DXL131062 EHH131062 ERD131062 FAZ131062 FKV131062 FUR131062 GEN131062 GOJ131062 GYF131062 HIB131062 HRX131062 IBT131062 ILP131062 IVL131062 JFH131062 JPD131062 JYZ131062 KIV131062 KSR131062 LCN131062 LMJ131062 LWF131062 MGB131062 MPX131062 MZT131062 NJP131062 NTL131062 ODH131062 OND131062 OWZ131062 PGV131062 PQR131062 QAN131062 QKJ131062 QUF131062 REB131062 RNX131062 RXT131062 SHP131062 SRL131062 TBH131062 TLD131062 TUZ131062 UEV131062 UOR131062 UYN131062 VIJ131062 VSF131062 WCB131062 WLX131062 WVT131062 N196599 JH196598 TD196598 ACZ196598 AMV196598 AWR196598 BGN196598 BQJ196598 CAF196598 CKB196598 CTX196598 DDT196598 DNP196598 DXL196598 EHH196598 ERD196598 FAZ196598 FKV196598 FUR196598 GEN196598 GOJ196598 GYF196598 HIB196598 HRX196598 IBT196598 ILP196598 IVL196598 JFH196598 JPD196598 JYZ196598 KIV196598 KSR196598 LCN196598 LMJ196598 LWF196598 MGB196598 MPX196598 MZT196598 NJP196598 NTL196598 ODH196598 OND196598 OWZ196598 PGV196598 PQR196598 QAN196598 QKJ196598 QUF196598 REB196598 RNX196598 RXT196598 SHP196598 SRL196598 TBH196598 TLD196598 TUZ196598 UEV196598 UOR196598 UYN196598 VIJ196598 VSF196598 WCB196598 WLX196598 WVT196598 N262135 JH262134 TD262134 ACZ262134 AMV262134 AWR262134 BGN262134 BQJ262134 CAF262134 CKB262134 CTX262134 DDT262134 DNP262134 DXL262134 EHH262134 ERD262134 FAZ262134 FKV262134 FUR262134 GEN262134 GOJ262134 GYF262134 HIB262134 HRX262134 IBT262134 ILP262134 IVL262134 JFH262134 JPD262134 JYZ262134 KIV262134 KSR262134 LCN262134 LMJ262134 LWF262134 MGB262134 MPX262134 MZT262134 NJP262134 NTL262134 ODH262134 OND262134 OWZ262134 PGV262134 PQR262134 QAN262134 QKJ262134 QUF262134 REB262134 RNX262134 RXT262134 SHP262134 SRL262134 TBH262134 TLD262134 TUZ262134 UEV262134 UOR262134 UYN262134 VIJ262134 VSF262134 WCB262134 WLX262134 WVT262134 N327671 JH327670 TD327670 ACZ327670 AMV327670 AWR327670 BGN327670 BQJ327670 CAF327670 CKB327670 CTX327670 DDT327670 DNP327670 DXL327670 EHH327670 ERD327670 FAZ327670 FKV327670 FUR327670 GEN327670 GOJ327670 GYF327670 HIB327670 HRX327670 IBT327670 ILP327670 IVL327670 JFH327670 JPD327670 JYZ327670 KIV327670 KSR327670 LCN327670 LMJ327670 LWF327670 MGB327670 MPX327670 MZT327670 NJP327670 NTL327670 ODH327670 OND327670 OWZ327670 PGV327670 PQR327670 QAN327670 QKJ327670 QUF327670 REB327670 RNX327670 RXT327670 SHP327670 SRL327670 TBH327670 TLD327670 TUZ327670 UEV327670 UOR327670 UYN327670 VIJ327670 VSF327670 WCB327670 WLX327670 WVT327670 N393207 JH393206 TD393206 ACZ393206 AMV393206 AWR393206 BGN393206 BQJ393206 CAF393206 CKB393206 CTX393206 DDT393206 DNP393206 DXL393206 EHH393206 ERD393206 FAZ393206 FKV393206 FUR393206 GEN393206 GOJ393206 GYF393206 HIB393206 HRX393206 IBT393206 ILP393206 IVL393206 JFH393206 JPD393206 JYZ393206 KIV393206 KSR393206 LCN393206 LMJ393206 LWF393206 MGB393206 MPX393206 MZT393206 NJP393206 NTL393206 ODH393206 OND393206 OWZ393206 PGV393206 PQR393206 QAN393206 QKJ393206 QUF393206 REB393206 RNX393206 RXT393206 SHP393206 SRL393206 TBH393206 TLD393206 TUZ393206 UEV393206 UOR393206 UYN393206 VIJ393206 VSF393206 WCB393206 WLX393206 WVT393206 N458743 JH458742 TD458742 ACZ458742 AMV458742 AWR458742 BGN458742 BQJ458742 CAF458742 CKB458742 CTX458742 DDT458742 DNP458742 DXL458742 EHH458742 ERD458742 FAZ458742 FKV458742 FUR458742 GEN458742 GOJ458742 GYF458742 HIB458742 HRX458742 IBT458742 ILP458742 IVL458742 JFH458742 JPD458742 JYZ458742 KIV458742 KSR458742 LCN458742 LMJ458742 LWF458742 MGB458742 MPX458742 MZT458742 NJP458742 NTL458742 ODH458742 OND458742 OWZ458742 PGV458742 PQR458742 QAN458742 QKJ458742 QUF458742 REB458742 RNX458742 RXT458742 SHP458742 SRL458742 TBH458742 TLD458742 TUZ458742 UEV458742 UOR458742 UYN458742 VIJ458742 VSF458742 WCB458742 WLX458742 WVT458742 N524279 JH524278 TD524278 ACZ524278 AMV524278 AWR524278 BGN524278 BQJ524278 CAF524278 CKB524278 CTX524278 DDT524278 DNP524278 DXL524278 EHH524278 ERD524278 FAZ524278 FKV524278 FUR524278 GEN524278 GOJ524278 GYF524278 HIB524278 HRX524278 IBT524278 ILP524278 IVL524278 JFH524278 JPD524278 JYZ524278 KIV524278 KSR524278 LCN524278 LMJ524278 LWF524278 MGB524278 MPX524278 MZT524278 NJP524278 NTL524278 ODH524278 OND524278 OWZ524278 PGV524278 PQR524278 QAN524278 QKJ524278 QUF524278 REB524278 RNX524278 RXT524278 SHP524278 SRL524278 TBH524278 TLD524278 TUZ524278 UEV524278 UOR524278 UYN524278 VIJ524278 VSF524278 WCB524278 WLX524278 WVT524278 N589815 JH589814 TD589814 ACZ589814 AMV589814 AWR589814 BGN589814 BQJ589814 CAF589814 CKB589814 CTX589814 DDT589814 DNP589814 DXL589814 EHH589814 ERD589814 FAZ589814 FKV589814 FUR589814 GEN589814 GOJ589814 GYF589814 HIB589814 HRX589814 IBT589814 ILP589814 IVL589814 JFH589814 JPD589814 JYZ589814 KIV589814 KSR589814 LCN589814 LMJ589814 LWF589814 MGB589814 MPX589814 MZT589814 NJP589814 NTL589814 ODH589814 OND589814 OWZ589814 PGV589814 PQR589814 QAN589814 QKJ589814 QUF589814 REB589814 RNX589814 RXT589814 SHP589814 SRL589814 TBH589814 TLD589814 TUZ589814 UEV589814 UOR589814 UYN589814 VIJ589814 VSF589814 WCB589814 WLX589814 WVT589814 N655351 JH655350 TD655350 ACZ655350 AMV655350 AWR655350 BGN655350 BQJ655350 CAF655350 CKB655350 CTX655350 DDT655350 DNP655350 DXL655350 EHH655350 ERD655350 FAZ655350 FKV655350 FUR655350 GEN655350 GOJ655350 GYF655350 HIB655350 HRX655350 IBT655350 ILP655350 IVL655350 JFH655350 JPD655350 JYZ655350 KIV655350 KSR655350 LCN655350 LMJ655350 LWF655350 MGB655350 MPX655350 MZT655350 NJP655350 NTL655350 ODH655350 OND655350 OWZ655350 PGV655350 PQR655350 QAN655350 QKJ655350 QUF655350 REB655350 RNX655350 RXT655350 SHP655350 SRL655350 TBH655350 TLD655350 TUZ655350 UEV655350 UOR655350 UYN655350 VIJ655350 VSF655350 WCB655350 WLX655350 WVT655350 N720887 JH720886 TD720886 ACZ720886 AMV720886 AWR720886 BGN720886 BQJ720886 CAF720886 CKB720886 CTX720886 DDT720886 DNP720886 DXL720886 EHH720886 ERD720886 FAZ720886 FKV720886 FUR720886 GEN720886 GOJ720886 GYF720886 HIB720886 HRX720886 IBT720886 ILP720886 IVL720886 JFH720886 JPD720886 JYZ720886 KIV720886 KSR720886 LCN720886 LMJ720886 LWF720886 MGB720886 MPX720886 MZT720886 NJP720886 NTL720886 ODH720886 OND720886 OWZ720886 PGV720886 PQR720886 QAN720886 QKJ720886 QUF720886 REB720886 RNX720886 RXT720886 SHP720886 SRL720886 TBH720886 TLD720886 TUZ720886 UEV720886 UOR720886 UYN720886 VIJ720886 VSF720886 WCB720886 WLX720886 WVT720886 N786423 JH786422 TD786422 ACZ786422 AMV786422 AWR786422 BGN786422 BQJ786422 CAF786422 CKB786422 CTX786422 DDT786422 DNP786422 DXL786422 EHH786422 ERD786422 FAZ786422 FKV786422 FUR786422 GEN786422 GOJ786422 GYF786422 HIB786422 HRX786422 IBT786422 ILP786422 IVL786422 JFH786422 JPD786422 JYZ786422 KIV786422 KSR786422 LCN786422 LMJ786422 LWF786422 MGB786422 MPX786422 MZT786422 NJP786422 NTL786422 ODH786422 OND786422 OWZ786422 PGV786422 PQR786422 QAN786422 QKJ786422 QUF786422 REB786422 RNX786422 RXT786422 SHP786422 SRL786422 TBH786422 TLD786422 TUZ786422 UEV786422 UOR786422 UYN786422 VIJ786422 VSF786422 WCB786422 WLX786422 WVT786422 N851959 JH851958 TD851958 ACZ851958 AMV851958 AWR851958 BGN851958 BQJ851958 CAF851958 CKB851958 CTX851958 DDT851958 DNP851958 DXL851958 EHH851958 ERD851958 FAZ851958 FKV851958 FUR851958 GEN851958 GOJ851958 GYF851958 HIB851958 HRX851958 IBT851958 ILP851958 IVL851958 JFH851958 JPD851958 JYZ851958 KIV851958 KSR851958 LCN851958 LMJ851958 LWF851958 MGB851958 MPX851958 MZT851958 NJP851958 NTL851958 ODH851958 OND851958 OWZ851958 PGV851958 PQR851958 QAN851958 QKJ851958 QUF851958 REB851958 RNX851958 RXT851958 SHP851958 SRL851958 TBH851958 TLD851958 TUZ851958 UEV851958 UOR851958 UYN851958 VIJ851958 VSF851958 WCB851958 WLX851958 WVT851958 N917495 JH917494 TD917494 ACZ917494 AMV917494 AWR917494 BGN917494 BQJ917494 CAF917494 CKB917494 CTX917494 DDT917494 DNP917494 DXL917494 EHH917494 ERD917494 FAZ917494 FKV917494 FUR917494 GEN917494 GOJ917494 GYF917494 HIB917494 HRX917494 IBT917494 ILP917494 IVL917494 JFH917494 JPD917494 JYZ917494 KIV917494 KSR917494 LCN917494 LMJ917494 LWF917494 MGB917494 MPX917494 MZT917494 NJP917494 NTL917494 ODH917494 OND917494 OWZ917494 PGV917494 PQR917494 QAN917494 QKJ917494 QUF917494 REB917494 RNX917494 RXT917494 SHP917494 SRL917494 TBH917494 TLD917494 TUZ917494 UEV917494 UOR917494 UYN917494 VIJ917494 VSF917494 WCB917494 WLX917494 WVT917494 N983031 JH983030 TD983030 ACZ983030 AMV983030 AWR983030 BGN983030 BQJ983030 CAF983030 CKB983030 CTX983030 DDT983030 DNP983030 DXL983030 EHH983030 ERD983030 FAZ983030 FKV983030 FUR983030 GEN983030 GOJ983030 GYF983030 HIB983030 HRX983030 IBT983030 ILP983030 IVL983030 JFH983030 JPD983030 JYZ983030 KIV983030 KSR983030 LCN983030 LMJ983030 LWF983030 MGB983030 MPX983030 MZT983030 NJP983030 NTL983030 ODH983030 OND983030 OWZ983030 PGV983030 PQR983030 QAN983030 QKJ983030 QUF983030 REB983030 RNX983030 RXT983030 SHP983030 SRL983030 TBH983030 TLD983030 TUZ983030 UEV983030 UOR983030 UYN983030 VIJ983030 VSF983030 WCB983030 WLX983030 WVT983030 UYE983030 H65527 JB65526 SX65526 ACT65526 AMP65526 AWL65526 BGH65526 BQD65526 BZZ65526 CJV65526 CTR65526 DDN65526 DNJ65526 DXF65526 EHB65526 EQX65526 FAT65526 FKP65526 FUL65526 GEH65526 GOD65526 GXZ65526 HHV65526 HRR65526 IBN65526 ILJ65526 IVF65526 JFB65526 JOX65526 JYT65526 KIP65526 KSL65526 LCH65526 LMD65526 LVZ65526 MFV65526 MPR65526 MZN65526 NJJ65526 NTF65526 ODB65526 OMX65526 OWT65526 PGP65526 PQL65526 QAH65526 QKD65526 QTZ65526 RDV65526 RNR65526 RXN65526 SHJ65526 SRF65526 TBB65526 TKX65526 TUT65526 UEP65526 UOL65526 UYH65526 VID65526 VRZ65526 WBV65526 WLR65526 WVN65526 H131063 JB131062 SX131062 ACT131062 AMP131062 AWL131062 BGH131062 BQD131062 BZZ131062 CJV131062 CTR131062 DDN131062 DNJ131062 DXF131062 EHB131062 EQX131062 FAT131062 FKP131062 FUL131062 GEH131062 GOD131062 GXZ131062 HHV131062 HRR131062 IBN131062 ILJ131062 IVF131062 JFB131062 JOX131062 JYT131062 KIP131062 KSL131062 LCH131062 LMD131062 LVZ131062 MFV131062 MPR131062 MZN131062 NJJ131062 NTF131062 ODB131062 OMX131062 OWT131062 PGP131062 PQL131062 QAH131062 QKD131062 QTZ131062 RDV131062 RNR131062 RXN131062 SHJ131062 SRF131062 TBB131062 TKX131062 TUT131062 UEP131062 UOL131062 UYH131062 VID131062 VRZ131062 WBV131062 WLR131062 WVN131062 H196599 JB196598 SX196598 ACT196598 AMP196598 AWL196598 BGH196598 BQD196598 BZZ196598 CJV196598 CTR196598 DDN196598 DNJ196598 DXF196598 EHB196598 EQX196598 FAT196598 FKP196598 FUL196598 GEH196598 GOD196598 GXZ196598 HHV196598 HRR196598 IBN196598 ILJ196598 IVF196598 JFB196598 JOX196598 JYT196598 KIP196598 KSL196598 LCH196598 LMD196598 LVZ196598 MFV196598 MPR196598 MZN196598 NJJ196598 NTF196598 ODB196598 OMX196598 OWT196598 PGP196598 PQL196598 QAH196598 QKD196598 QTZ196598 RDV196598 RNR196598 RXN196598 SHJ196598 SRF196598 TBB196598 TKX196598 TUT196598 UEP196598 UOL196598 UYH196598 VID196598 VRZ196598 WBV196598 WLR196598 WVN196598 H262135 JB262134 SX262134 ACT262134 AMP262134 AWL262134 BGH262134 BQD262134 BZZ262134 CJV262134 CTR262134 DDN262134 DNJ262134 DXF262134 EHB262134 EQX262134 FAT262134 FKP262134 FUL262134 GEH262134 GOD262134 GXZ262134 HHV262134 HRR262134 IBN262134 ILJ262134 IVF262134 JFB262134 JOX262134 JYT262134 KIP262134 KSL262134 LCH262134 LMD262134 LVZ262134 MFV262134 MPR262134 MZN262134 NJJ262134 NTF262134 ODB262134 OMX262134 OWT262134 PGP262134 PQL262134 QAH262134 QKD262134 QTZ262134 RDV262134 RNR262134 RXN262134 SHJ262134 SRF262134 TBB262134 TKX262134 TUT262134 UEP262134 UOL262134 UYH262134 VID262134 VRZ262134 WBV262134 WLR262134 WVN262134 H327671 JB327670 SX327670 ACT327670 AMP327670 AWL327670 BGH327670 BQD327670 BZZ327670 CJV327670 CTR327670 DDN327670 DNJ327670 DXF327670 EHB327670 EQX327670 FAT327670 FKP327670 FUL327670 GEH327670 GOD327670 GXZ327670 HHV327670 HRR327670 IBN327670 ILJ327670 IVF327670 JFB327670 JOX327670 JYT327670 KIP327670 KSL327670 LCH327670 LMD327670 LVZ327670 MFV327670 MPR327670 MZN327670 NJJ327670 NTF327670 ODB327670 OMX327670 OWT327670 PGP327670 PQL327670 QAH327670 QKD327670 QTZ327670 RDV327670 RNR327670 RXN327670 SHJ327670 SRF327670 TBB327670 TKX327670 TUT327670 UEP327670 UOL327670 UYH327670 VID327670 VRZ327670 WBV327670 WLR327670 WVN327670 H393207 JB393206 SX393206 ACT393206 AMP393206 AWL393206 BGH393206 BQD393206 BZZ393206 CJV393206 CTR393206 DDN393206 DNJ393206 DXF393206 EHB393206 EQX393206 FAT393206 FKP393206 FUL393206 GEH393206 GOD393206 GXZ393206 HHV393206 HRR393206 IBN393206 ILJ393206 IVF393206 JFB393206 JOX393206 JYT393206 KIP393206 KSL393206 LCH393206 LMD393206 LVZ393206 MFV393206 MPR393206 MZN393206 NJJ393206 NTF393206 ODB393206 OMX393206 OWT393206 PGP393206 PQL393206 QAH393206 QKD393206 QTZ393206 RDV393206 RNR393206 RXN393206 SHJ393206 SRF393206 TBB393206 TKX393206 TUT393206 UEP393206 UOL393206 UYH393206 VID393206 VRZ393206 WBV393206 WLR393206 WVN393206 H458743 JB458742 SX458742 ACT458742 AMP458742 AWL458742 BGH458742 BQD458742 BZZ458742 CJV458742 CTR458742 DDN458742 DNJ458742 DXF458742 EHB458742 EQX458742 FAT458742 FKP458742 FUL458742 GEH458742 GOD458742 GXZ458742 HHV458742 HRR458742 IBN458742 ILJ458742 IVF458742 JFB458742 JOX458742 JYT458742 KIP458742 KSL458742 LCH458742 LMD458742 LVZ458742 MFV458742 MPR458742 MZN458742 NJJ458742 NTF458742 ODB458742 OMX458742 OWT458742 PGP458742 PQL458742 QAH458742 QKD458742 QTZ458742 RDV458742 RNR458742 RXN458742 SHJ458742 SRF458742 TBB458742 TKX458742 TUT458742 UEP458742 UOL458742 UYH458742 VID458742 VRZ458742 WBV458742 WLR458742 WVN458742 H524279 JB524278 SX524278 ACT524278 AMP524278 AWL524278 BGH524278 BQD524278 BZZ524278 CJV524278 CTR524278 DDN524278 DNJ524278 DXF524278 EHB524278 EQX524278 FAT524278 FKP524278 FUL524278 GEH524278 GOD524278 GXZ524278 HHV524278 HRR524278 IBN524278 ILJ524278 IVF524278 JFB524278 JOX524278 JYT524278 KIP524278 KSL524278 LCH524278 LMD524278 LVZ524278 MFV524278 MPR524278 MZN524278 NJJ524278 NTF524278 ODB524278 OMX524278 OWT524278 PGP524278 PQL524278 QAH524278 QKD524278 QTZ524278 RDV524278 RNR524278 RXN524278 SHJ524278 SRF524278 TBB524278 TKX524278 TUT524278 UEP524278 UOL524278 UYH524278 VID524278 VRZ524278 WBV524278 WLR524278 WVN524278 H589815 JB589814 SX589814 ACT589814 AMP589814 AWL589814 BGH589814 BQD589814 BZZ589814 CJV589814 CTR589814 DDN589814 DNJ589814 DXF589814 EHB589814 EQX589814 FAT589814 FKP589814 FUL589814 GEH589814 GOD589814 GXZ589814 HHV589814 HRR589814 IBN589814 ILJ589814 IVF589814 JFB589814 JOX589814 JYT589814 KIP589814 KSL589814 LCH589814 LMD589814 LVZ589814 MFV589814 MPR589814 MZN589814 NJJ589814 NTF589814 ODB589814 OMX589814 OWT589814 PGP589814 PQL589814 QAH589814 QKD589814 QTZ589814 RDV589814 RNR589814 RXN589814 SHJ589814 SRF589814 TBB589814 TKX589814 TUT589814 UEP589814 UOL589814 UYH589814 VID589814 VRZ589814 WBV589814 WLR589814 WVN589814 H655351 JB655350 SX655350 ACT655350 AMP655350 AWL655350 BGH655350 BQD655350 BZZ655350 CJV655350 CTR655350 DDN655350 DNJ655350 DXF655350 EHB655350 EQX655350 FAT655350 FKP655350 FUL655350 GEH655350 GOD655350 GXZ655350 HHV655350 HRR655350 IBN655350 ILJ655350 IVF655350 JFB655350 JOX655350 JYT655350 KIP655350 KSL655350 LCH655350 LMD655350 LVZ655350 MFV655350 MPR655350 MZN655350 NJJ655350 NTF655350 ODB655350 OMX655350 OWT655350 PGP655350 PQL655350 QAH655350 QKD655350 QTZ655350 RDV655350 RNR655350 RXN655350 SHJ655350 SRF655350 TBB655350 TKX655350 TUT655350 UEP655350 UOL655350 UYH655350 VID655350 VRZ655350 WBV655350 WLR655350 WVN655350 H720887 JB720886 SX720886 ACT720886 AMP720886 AWL720886 BGH720886 BQD720886 BZZ720886 CJV720886 CTR720886 DDN720886 DNJ720886 DXF720886 EHB720886 EQX720886 FAT720886 FKP720886 FUL720886 GEH720886 GOD720886 GXZ720886 HHV720886 HRR720886 IBN720886 ILJ720886 IVF720886 JFB720886 JOX720886 JYT720886 KIP720886 KSL720886 LCH720886 LMD720886 LVZ720886 MFV720886 MPR720886 MZN720886 NJJ720886 NTF720886 ODB720886 OMX720886 OWT720886 PGP720886 PQL720886 QAH720886 QKD720886 QTZ720886 RDV720886 RNR720886 RXN720886 SHJ720886 SRF720886 TBB720886 TKX720886 TUT720886 UEP720886 UOL720886 UYH720886 VID720886 VRZ720886 WBV720886 WLR720886 WVN720886 H786423 JB786422 SX786422 ACT786422 AMP786422 AWL786422 BGH786422 BQD786422 BZZ786422 CJV786422 CTR786422 DDN786422 DNJ786422 DXF786422 EHB786422 EQX786422 FAT786422 FKP786422 FUL786422 GEH786422 GOD786422 GXZ786422 HHV786422 HRR786422 IBN786422 ILJ786422 IVF786422 JFB786422 JOX786422 JYT786422 KIP786422 KSL786422 LCH786422 LMD786422 LVZ786422 MFV786422 MPR786422 MZN786422 NJJ786422 NTF786422 ODB786422 OMX786422 OWT786422 PGP786422 PQL786422 QAH786422 QKD786422 QTZ786422 RDV786422 RNR786422 RXN786422 SHJ786422 SRF786422 TBB786422 TKX786422 TUT786422 UEP786422 UOL786422 UYH786422 VID786422 VRZ786422 WBV786422 WLR786422 WVN786422 H851959 JB851958 SX851958 ACT851958 AMP851958 AWL851958 BGH851958 BQD851958 BZZ851958 CJV851958 CTR851958 DDN851958 DNJ851958 DXF851958 EHB851958 EQX851958 FAT851958 FKP851958 FUL851958 GEH851958 GOD851958 GXZ851958 HHV851958 HRR851958 IBN851958 ILJ851958 IVF851958 JFB851958 JOX851958 JYT851958 KIP851958 KSL851958 LCH851958 LMD851958 LVZ851958 MFV851958 MPR851958 MZN851958 NJJ851958 NTF851958 ODB851958 OMX851958 OWT851958 PGP851958 PQL851958 QAH851958 QKD851958 QTZ851958 RDV851958 RNR851958 RXN851958 SHJ851958 SRF851958 TBB851958 TKX851958 TUT851958 UEP851958 UOL851958 UYH851958 VID851958 VRZ851958 WBV851958 WLR851958 WVN851958 H917495 JB917494 SX917494 ACT917494 AMP917494 AWL917494 BGH917494 BQD917494 BZZ917494 CJV917494 CTR917494 DDN917494 DNJ917494 DXF917494 EHB917494 EQX917494 FAT917494 FKP917494 FUL917494 GEH917494 GOD917494 GXZ917494 HHV917494 HRR917494 IBN917494 ILJ917494 IVF917494 JFB917494 JOX917494 JYT917494 KIP917494 KSL917494 LCH917494 LMD917494 LVZ917494 MFV917494 MPR917494 MZN917494 NJJ917494 NTF917494 ODB917494 OMX917494 OWT917494 PGP917494 PQL917494 QAH917494 QKD917494 QTZ917494 RDV917494 RNR917494 RXN917494 SHJ917494 SRF917494 TBB917494 TKX917494 TUT917494 UEP917494 UOL917494 UYH917494 VID917494 VRZ917494 WBV917494 WLR917494 WVN917494 H983031 JB983030 SX983030 ACT983030 AMP983030 AWL983030 BGH983030 BQD983030 BZZ983030 CJV983030 CTR983030 DDN983030 DNJ983030 DXF983030 EHB983030 EQX983030 FAT983030 FKP983030 FUL983030 GEH983030 GOD983030 GXZ983030 HHV983030 HRR983030 IBN983030 ILJ983030 IVF983030 JFB983030 JOX983030 JYT983030 KIP983030 KSL983030 LCH983030 LMD983030 LVZ983030 MFV983030 MPR983030 MZN983030 NJJ983030 NTF983030 ODB983030 OMX983030 OWT983030 PGP983030 PQL983030 QAH983030 QKD983030 QTZ983030 RDV983030 RNR983030 RXN983030 SHJ983030 SRF983030 TBB983030 TKX983030 TUT983030 UEP983030 UOL983030 UYH983030 VID983030 VRZ983030 WBV983030 WLR983030 WVN983030 VIA983030 K65527 JE65526 TA65526 ACW65526 AMS65526 AWO65526 BGK65526 BQG65526 CAC65526 CJY65526 CTU65526 DDQ65526 DNM65526 DXI65526 EHE65526 ERA65526 FAW65526 FKS65526 FUO65526 GEK65526 GOG65526 GYC65526 HHY65526 HRU65526 IBQ65526 ILM65526 IVI65526 JFE65526 JPA65526 JYW65526 KIS65526 KSO65526 LCK65526 LMG65526 LWC65526 MFY65526 MPU65526 MZQ65526 NJM65526 NTI65526 ODE65526 ONA65526 OWW65526 PGS65526 PQO65526 QAK65526 QKG65526 QUC65526 RDY65526 RNU65526 RXQ65526 SHM65526 SRI65526 TBE65526 TLA65526 TUW65526 UES65526 UOO65526 UYK65526 VIG65526 VSC65526 WBY65526 WLU65526 WVQ65526 K131063 JE131062 TA131062 ACW131062 AMS131062 AWO131062 BGK131062 BQG131062 CAC131062 CJY131062 CTU131062 DDQ131062 DNM131062 DXI131062 EHE131062 ERA131062 FAW131062 FKS131062 FUO131062 GEK131062 GOG131062 GYC131062 HHY131062 HRU131062 IBQ131062 ILM131062 IVI131062 JFE131062 JPA131062 JYW131062 KIS131062 KSO131062 LCK131062 LMG131062 LWC131062 MFY131062 MPU131062 MZQ131062 NJM131062 NTI131062 ODE131062 ONA131062 OWW131062 PGS131062 PQO131062 QAK131062 QKG131062 QUC131062 RDY131062 RNU131062 RXQ131062 SHM131062 SRI131062 TBE131062 TLA131062 TUW131062 UES131062 UOO131062 UYK131062 VIG131062 VSC131062 WBY131062 WLU131062 WVQ131062 K196599 JE196598 TA196598 ACW196598 AMS196598 AWO196598 BGK196598 BQG196598 CAC196598 CJY196598 CTU196598 DDQ196598 DNM196598 DXI196598 EHE196598 ERA196598 FAW196598 FKS196598 FUO196598 GEK196598 GOG196598 GYC196598 HHY196598 HRU196598 IBQ196598 ILM196598 IVI196598 JFE196598 JPA196598 JYW196598 KIS196598 KSO196598 LCK196598 LMG196598 LWC196598 MFY196598 MPU196598 MZQ196598 NJM196598 NTI196598 ODE196598 ONA196598 OWW196598 PGS196598 PQO196598 QAK196598 QKG196598 QUC196598 RDY196598 RNU196598 RXQ196598 SHM196598 SRI196598 TBE196598 TLA196598 TUW196598 UES196598 UOO196598 UYK196598 VIG196598 VSC196598 WBY196598 WLU196598 WVQ196598 K262135 JE262134 TA262134 ACW262134 AMS262134 AWO262134 BGK262134 BQG262134 CAC262134 CJY262134 CTU262134 DDQ262134 DNM262134 DXI262134 EHE262134 ERA262134 FAW262134 FKS262134 FUO262134 GEK262134 GOG262134 GYC262134 HHY262134 HRU262134 IBQ262134 ILM262134 IVI262134 JFE262134 JPA262134 JYW262134 KIS262134 KSO262134 LCK262134 LMG262134 LWC262134 MFY262134 MPU262134 MZQ262134 NJM262134 NTI262134 ODE262134 ONA262134 OWW262134 PGS262134 PQO262134 QAK262134 QKG262134 QUC262134 RDY262134 RNU262134 RXQ262134 SHM262134 SRI262134 TBE262134 TLA262134 TUW262134 UES262134 UOO262134 UYK262134 VIG262134 VSC262134 WBY262134 WLU262134 WVQ262134 K327671 JE327670 TA327670 ACW327670 AMS327670 AWO327670 BGK327670 BQG327670 CAC327670 CJY327670 CTU327670 DDQ327670 DNM327670 DXI327670 EHE327670 ERA327670 FAW327670 FKS327670 FUO327670 GEK327670 GOG327670 GYC327670 HHY327670 HRU327670 IBQ327670 ILM327670 IVI327670 JFE327670 JPA327670 JYW327670 KIS327670 KSO327670 LCK327670 LMG327670 LWC327670 MFY327670 MPU327670 MZQ327670 NJM327670 NTI327670 ODE327670 ONA327670 OWW327670 PGS327670 PQO327670 QAK327670 QKG327670 QUC327670 RDY327670 RNU327670 RXQ327670 SHM327670 SRI327670 TBE327670 TLA327670 TUW327670 UES327670 UOO327670 UYK327670 VIG327670 VSC327670 WBY327670 WLU327670 WVQ327670 K393207 JE393206 TA393206 ACW393206 AMS393206 AWO393206 BGK393206 BQG393206 CAC393206 CJY393206 CTU393206 DDQ393206 DNM393206 DXI393206 EHE393206 ERA393206 FAW393206 FKS393206 FUO393206 GEK393206 GOG393206 GYC393206 HHY393206 HRU393206 IBQ393206 ILM393206 IVI393206 JFE393206 JPA393206 JYW393206 KIS393206 KSO393206 LCK393206 LMG393206 LWC393206 MFY393206 MPU393206 MZQ393206 NJM393206 NTI393206 ODE393206 ONA393206 OWW393206 PGS393206 PQO393206 QAK393206 QKG393206 QUC393206 RDY393206 RNU393206 RXQ393206 SHM393206 SRI393206 TBE393206 TLA393206 TUW393206 UES393206 UOO393206 UYK393206 VIG393206 VSC393206 WBY393206 WLU393206 WVQ393206 K458743 JE458742 TA458742 ACW458742 AMS458742 AWO458742 BGK458742 BQG458742 CAC458742 CJY458742 CTU458742 DDQ458742 DNM458742 DXI458742 EHE458742 ERA458742 FAW458742 FKS458742 FUO458742 GEK458742 GOG458742 GYC458742 HHY458742 HRU458742 IBQ458742 ILM458742 IVI458742 JFE458742 JPA458742 JYW458742 KIS458742 KSO458742 LCK458742 LMG458742 LWC458742 MFY458742 MPU458742 MZQ458742 NJM458742 NTI458742 ODE458742 ONA458742 OWW458742 PGS458742 PQO458742 QAK458742 QKG458742 QUC458742 RDY458742 RNU458742 RXQ458742 SHM458742 SRI458742 TBE458742 TLA458742 TUW458742 UES458742 UOO458742 UYK458742 VIG458742 VSC458742 WBY458742 WLU458742 WVQ458742 K524279 JE524278 TA524278 ACW524278 AMS524278 AWO524278 BGK524278 BQG524278 CAC524278 CJY524278 CTU524278 DDQ524278 DNM524278 DXI524278 EHE524278 ERA524278 FAW524278 FKS524278 FUO524278 GEK524278 GOG524278 GYC524278 HHY524278 HRU524278 IBQ524278 ILM524278 IVI524278 JFE524278 JPA524278 JYW524278 KIS524278 KSO524278 LCK524278 LMG524278 LWC524278 MFY524278 MPU524278 MZQ524278 NJM524278 NTI524278 ODE524278 ONA524278 OWW524278 PGS524278 PQO524278 QAK524278 QKG524278 QUC524278 RDY524278 RNU524278 RXQ524278 SHM524278 SRI524278 TBE524278 TLA524278 TUW524278 UES524278 UOO524278 UYK524278 VIG524278 VSC524278 WBY524278 WLU524278 WVQ524278 K589815 JE589814 TA589814 ACW589814 AMS589814 AWO589814 BGK589814 BQG589814 CAC589814 CJY589814 CTU589814 DDQ589814 DNM589814 DXI589814 EHE589814 ERA589814 FAW589814 FKS589814 FUO589814 GEK589814 GOG589814 GYC589814 HHY589814 HRU589814 IBQ589814 ILM589814 IVI589814 JFE589814 JPA589814 JYW589814 KIS589814 KSO589814 LCK589814 LMG589814 LWC589814 MFY589814 MPU589814 MZQ589814 NJM589814 NTI589814 ODE589814 ONA589814 OWW589814 PGS589814 PQO589814 QAK589814 QKG589814 QUC589814 RDY589814 RNU589814 RXQ589814 SHM589814 SRI589814 TBE589814 TLA589814 TUW589814 UES589814 UOO589814 UYK589814 VIG589814 VSC589814 WBY589814 WLU589814 WVQ589814 K655351 JE655350 TA655350 ACW655350 AMS655350 AWO655350 BGK655350 BQG655350 CAC655350 CJY655350 CTU655350 DDQ655350 DNM655350 DXI655350 EHE655350 ERA655350 FAW655350 FKS655350 FUO655350 GEK655350 GOG655350 GYC655350 HHY655350 HRU655350 IBQ655350 ILM655350 IVI655350 JFE655350 JPA655350 JYW655350 KIS655350 KSO655350 LCK655350 LMG655350 LWC655350 MFY655350 MPU655350 MZQ655350 NJM655350 NTI655350 ODE655350 ONA655350 OWW655350 PGS655350 PQO655350 QAK655350 QKG655350 QUC655350 RDY655350 RNU655350 RXQ655350 SHM655350 SRI655350 TBE655350 TLA655350 TUW655350 UES655350 UOO655350 UYK655350 VIG655350 VSC655350 WBY655350 WLU655350 WVQ655350 K720887 JE720886 TA720886 ACW720886 AMS720886 AWO720886 BGK720886 BQG720886 CAC720886 CJY720886 CTU720886 DDQ720886 DNM720886 DXI720886 EHE720886 ERA720886 FAW720886 FKS720886 FUO720886 GEK720886 GOG720886 GYC720886 HHY720886 HRU720886 IBQ720886 ILM720886 IVI720886 JFE720886 JPA720886 JYW720886 KIS720886 KSO720886 LCK720886 LMG720886 LWC720886 MFY720886 MPU720886 MZQ720886 NJM720886 NTI720886 ODE720886 ONA720886 OWW720886 PGS720886 PQO720886 QAK720886 QKG720886 QUC720886 RDY720886 RNU720886 RXQ720886 SHM720886 SRI720886 TBE720886 TLA720886 TUW720886 UES720886 UOO720886 UYK720886 VIG720886 VSC720886 WBY720886 WLU720886 WVQ720886 K786423 JE786422 TA786422 ACW786422 AMS786422 AWO786422 BGK786422 BQG786422 CAC786422 CJY786422 CTU786422 DDQ786422 DNM786422 DXI786422 EHE786422 ERA786422 FAW786422 FKS786422 FUO786422 GEK786422 GOG786422 GYC786422 HHY786422 HRU786422 IBQ786422 ILM786422 IVI786422 JFE786422 JPA786422 JYW786422 KIS786422 KSO786422 LCK786422 LMG786422 LWC786422 MFY786422 MPU786422 MZQ786422 NJM786422 NTI786422 ODE786422 ONA786422 OWW786422 PGS786422 PQO786422 QAK786422 QKG786422 QUC786422 RDY786422 RNU786422 RXQ786422 SHM786422 SRI786422 TBE786422 TLA786422 TUW786422 UES786422 UOO786422 UYK786422 VIG786422 VSC786422 WBY786422 WLU786422 WVQ786422 K851959 JE851958 TA851958 ACW851958 AMS851958 AWO851958 BGK851958 BQG851958 CAC851958 CJY851958 CTU851958 DDQ851958 DNM851958 DXI851958 EHE851958 ERA851958 FAW851958 FKS851958 FUO851958 GEK851958 GOG851958 GYC851958 HHY851958 HRU851958 IBQ851958 ILM851958 IVI851958 JFE851958 JPA851958 JYW851958 KIS851958 KSO851958 LCK851958 LMG851958 LWC851958 MFY851958 MPU851958 MZQ851958 NJM851958 NTI851958 ODE851958 ONA851958 OWW851958 PGS851958 PQO851958 QAK851958 QKG851958 QUC851958 RDY851958 RNU851958 RXQ851958 SHM851958 SRI851958 TBE851958 TLA851958 TUW851958 UES851958 UOO851958 UYK851958 VIG851958 VSC851958 WBY851958 WLU851958 WVQ851958 K917495 JE917494 TA917494 ACW917494 AMS917494 AWO917494 BGK917494 BQG917494 CAC917494 CJY917494 CTU917494 DDQ917494 DNM917494 DXI917494 EHE917494 ERA917494 FAW917494 FKS917494 FUO917494 GEK917494 GOG917494 GYC917494 HHY917494 HRU917494 IBQ917494 ILM917494 IVI917494 JFE917494 JPA917494 JYW917494 KIS917494 KSO917494 LCK917494 LMG917494 LWC917494 MFY917494 MPU917494 MZQ917494 NJM917494 NTI917494 ODE917494 ONA917494 OWW917494 PGS917494 PQO917494 QAK917494 QKG917494 QUC917494 RDY917494 RNU917494 RXQ917494 SHM917494 SRI917494 TBE917494 TLA917494 TUW917494 UES917494 UOO917494 UYK917494 VIG917494 VSC917494 WBY917494 WLU917494 WVQ917494 K983031 JE983030 TA983030 ACW983030 AMS983030 AWO983030 BGK983030 BQG983030 CAC983030 CJY983030 CTU983030 DDQ983030 DNM983030 DXI983030 EHE983030 ERA983030 FAW983030 FKS983030 FUO983030 GEK983030 GOG983030 GYC983030 HHY983030 HRU983030 IBQ983030 ILM983030 IVI983030 JFE983030 JPA983030 JYW983030 KIS983030 KSO983030 LCK983030 LMG983030 LWC983030 MFY983030 MPU983030 MZQ983030 NJM983030 NTI983030 ODE983030 ONA983030 OWW983030 PGS983030 PQO983030 QAK983030 QKG983030 QUC983030 RDY983030 RNU983030 RXQ983030 SHM983030 SRI983030 TBE983030 TLA983030 TUW983030 UES983030 UOO983030 UYK983030 VIG983030 VSC983030 WBY983030 WLU983030 WVQ983030 WBS983030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F65526 IZ65525 SV65525 ACR65525 AMN65525 AWJ65525 BGF65525 BQB65525 BZX65525 CJT65525 CTP65525 DDL65525 DNH65525 DXD65525 EGZ65525 EQV65525 FAR65525 FKN65525 FUJ65525 GEF65525 GOB65525 GXX65525 HHT65525 HRP65525 IBL65525 ILH65525 IVD65525 JEZ65525 JOV65525 JYR65525 KIN65525 KSJ65525 LCF65525 LMB65525 LVX65525 MFT65525 MPP65525 MZL65525 NJH65525 NTD65525 OCZ65525 OMV65525 OWR65525 PGN65525 PQJ65525 QAF65525 QKB65525 QTX65525 RDT65525 RNP65525 RXL65525 SHH65525 SRD65525 TAZ65525 TKV65525 TUR65525 UEN65525 UOJ65525 UYF65525 VIB65525 VRX65525 WBT65525 WLP65525 WVL65525 F131062 IZ131061 SV131061 ACR131061 AMN131061 AWJ131061 BGF131061 BQB131061 BZX131061 CJT131061 CTP131061 DDL131061 DNH131061 DXD131061 EGZ131061 EQV131061 FAR131061 FKN131061 FUJ131061 GEF131061 GOB131061 GXX131061 HHT131061 HRP131061 IBL131061 ILH131061 IVD131061 JEZ131061 JOV131061 JYR131061 KIN131061 KSJ131061 LCF131061 LMB131061 LVX131061 MFT131061 MPP131061 MZL131061 NJH131061 NTD131061 OCZ131061 OMV131061 OWR131061 PGN131061 PQJ131061 QAF131061 QKB131061 QTX131061 RDT131061 RNP131061 RXL131061 SHH131061 SRD131061 TAZ131061 TKV131061 TUR131061 UEN131061 UOJ131061 UYF131061 VIB131061 VRX131061 WBT131061 WLP131061 WVL131061 F196598 IZ196597 SV196597 ACR196597 AMN196597 AWJ196597 BGF196597 BQB196597 BZX196597 CJT196597 CTP196597 DDL196597 DNH196597 DXD196597 EGZ196597 EQV196597 FAR196597 FKN196597 FUJ196597 GEF196597 GOB196597 GXX196597 HHT196597 HRP196597 IBL196597 ILH196597 IVD196597 JEZ196597 JOV196597 JYR196597 KIN196597 KSJ196597 LCF196597 LMB196597 LVX196597 MFT196597 MPP196597 MZL196597 NJH196597 NTD196597 OCZ196597 OMV196597 OWR196597 PGN196597 PQJ196597 QAF196597 QKB196597 QTX196597 RDT196597 RNP196597 RXL196597 SHH196597 SRD196597 TAZ196597 TKV196597 TUR196597 UEN196597 UOJ196597 UYF196597 VIB196597 VRX196597 WBT196597 WLP196597 WVL196597 F262134 IZ262133 SV262133 ACR262133 AMN262133 AWJ262133 BGF262133 BQB262133 BZX262133 CJT262133 CTP262133 DDL262133 DNH262133 DXD262133 EGZ262133 EQV262133 FAR262133 FKN262133 FUJ262133 GEF262133 GOB262133 GXX262133 HHT262133 HRP262133 IBL262133 ILH262133 IVD262133 JEZ262133 JOV262133 JYR262133 KIN262133 KSJ262133 LCF262133 LMB262133 LVX262133 MFT262133 MPP262133 MZL262133 NJH262133 NTD262133 OCZ262133 OMV262133 OWR262133 PGN262133 PQJ262133 QAF262133 QKB262133 QTX262133 RDT262133 RNP262133 RXL262133 SHH262133 SRD262133 TAZ262133 TKV262133 TUR262133 UEN262133 UOJ262133 UYF262133 VIB262133 VRX262133 WBT262133 WLP262133 WVL262133 F327670 IZ327669 SV327669 ACR327669 AMN327669 AWJ327669 BGF327669 BQB327669 BZX327669 CJT327669 CTP327669 DDL327669 DNH327669 DXD327669 EGZ327669 EQV327669 FAR327669 FKN327669 FUJ327669 GEF327669 GOB327669 GXX327669 HHT327669 HRP327669 IBL327669 ILH327669 IVD327669 JEZ327669 JOV327669 JYR327669 KIN327669 KSJ327669 LCF327669 LMB327669 LVX327669 MFT327669 MPP327669 MZL327669 NJH327669 NTD327669 OCZ327669 OMV327669 OWR327669 PGN327669 PQJ327669 QAF327669 QKB327669 QTX327669 RDT327669 RNP327669 RXL327669 SHH327669 SRD327669 TAZ327669 TKV327669 TUR327669 UEN327669 UOJ327669 UYF327669 VIB327669 VRX327669 WBT327669 WLP327669 WVL327669 F393206 IZ393205 SV393205 ACR393205 AMN393205 AWJ393205 BGF393205 BQB393205 BZX393205 CJT393205 CTP393205 DDL393205 DNH393205 DXD393205 EGZ393205 EQV393205 FAR393205 FKN393205 FUJ393205 GEF393205 GOB393205 GXX393205 HHT393205 HRP393205 IBL393205 ILH393205 IVD393205 JEZ393205 JOV393205 JYR393205 KIN393205 KSJ393205 LCF393205 LMB393205 LVX393205 MFT393205 MPP393205 MZL393205 NJH393205 NTD393205 OCZ393205 OMV393205 OWR393205 PGN393205 PQJ393205 QAF393205 QKB393205 QTX393205 RDT393205 RNP393205 RXL393205 SHH393205 SRD393205 TAZ393205 TKV393205 TUR393205 UEN393205 UOJ393205 UYF393205 VIB393205 VRX393205 WBT393205 WLP393205 WVL393205 F458742 IZ458741 SV458741 ACR458741 AMN458741 AWJ458741 BGF458741 BQB458741 BZX458741 CJT458741 CTP458741 DDL458741 DNH458741 DXD458741 EGZ458741 EQV458741 FAR458741 FKN458741 FUJ458741 GEF458741 GOB458741 GXX458741 HHT458741 HRP458741 IBL458741 ILH458741 IVD458741 JEZ458741 JOV458741 JYR458741 KIN458741 KSJ458741 LCF458741 LMB458741 LVX458741 MFT458741 MPP458741 MZL458741 NJH458741 NTD458741 OCZ458741 OMV458741 OWR458741 PGN458741 PQJ458741 QAF458741 QKB458741 QTX458741 RDT458741 RNP458741 RXL458741 SHH458741 SRD458741 TAZ458741 TKV458741 TUR458741 UEN458741 UOJ458741 UYF458741 VIB458741 VRX458741 WBT458741 WLP458741 WVL458741 F524278 IZ524277 SV524277 ACR524277 AMN524277 AWJ524277 BGF524277 BQB524277 BZX524277 CJT524277 CTP524277 DDL524277 DNH524277 DXD524277 EGZ524277 EQV524277 FAR524277 FKN524277 FUJ524277 GEF524277 GOB524277 GXX524277 HHT524277 HRP524277 IBL524277 ILH524277 IVD524277 JEZ524277 JOV524277 JYR524277 KIN524277 KSJ524277 LCF524277 LMB524277 LVX524277 MFT524277 MPP524277 MZL524277 NJH524277 NTD524277 OCZ524277 OMV524277 OWR524277 PGN524277 PQJ524277 QAF524277 QKB524277 QTX524277 RDT524277 RNP524277 RXL524277 SHH524277 SRD524277 TAZ524277 TKV524277 TUR524277 UEN524277 UOJ524277 UYF524277 VIB524277 VRX524277 WBT524277 WLP524277 WVL524277 F589814 IZ589813 SV589813 ACR589813 AMN589813 AWJ589813 BGF589813 BQB589813 BZX589813 CJT589813 CTP589813 DDL589813 DNH589813 DXD589813 EGZ589813 EQV589813 FAR589813 FKN589813 FUJ589813 GEF589813 GOB589813 GXX589813 HHT589813 HRP589813 IBL589813 ILH589813 IVD589813 JEZ589813 JOV589813 JYR589813 KIN589813 KSJ589813 LCF589813 LMB589813 LVX589813 MFT589813 MPP589813 MZL589813 NJH589813 NTD589813 OCZ589813 OMV589813 OWR589813 PGN589813 PQJ589813 QAF589813 QKB589813 QTX589813 RDT589813 RNP589813 RXL589813 SHH589813 SRD589813 TAZ589813 TKV589813 TUR589813 UEN589813 UOJ589813 UYF589813 VIB589813 VRX589813 WBT589813 WLP589813 WVL589813 F655350 IZ655349 SV655349 ACR655349 AMN655349 AWJ655349 BGF655349 BQB655349 BZX655349 CJT655349 CTP655349 DDL655349 DNH655349 DXD655349 EGZ655349 EQV655349 FAR655349 FKN655349 FUJ655349 GEF655349 GOB655349 GXX655349 HHT655349 HRP655349 IBL655349 ILH655349 IVD655349 JEZ655349 JOV655349 JYR655349 KIN655349 KSJ655349 LCF655349 LMB655349 LVX655349 MFT655349 MPP655349 MZL655349 NJH655349 NTD655349 OCZ655349 OMV655349 OWR655349 PGN655349 PQJ655349 QAF655349 QKB655349 QTX655349 RDT655349 RNP655349 RXL655349 SHH655349 SRD655349 TAZ655349 TKV655349 TUR655349 UEN655349 UOJ655349 UYF655349 VIB655349 VRX655349 WBT655349 WLP655349 WVL655349 F720886 IZ720885 SV720885 ACR720885 AMN720885 AWJ720885 BGF720885 BQB720885 BZX720885 CJT720885 CTP720885 DDL720885 DNH720885 DXD720885 EGZ720885 EQV720885 FAR720885 FKN720885 FUJ720885 GEF720885 GOB720885 GXX720885 HHT720885 HRP720885 IBL720885 ILH720885 IVD720885 JEZ720885 JOV720885 JYR720885 KIN720885 KSJ720885 LCF720885 LMB720885 LVX720885 MFT720885 MPP720885 MZL720885 NJH720885 NTD720885 OCZ720885 OMV720885 OWR720885 PGN720885 PQJ720885 QAF720885 QKB720885 QTX720885 RDT720885 RNP720885 RXL720885 SHH720885 SRD720885 TAZ720885 TKV720885 TUR720885 UEN720885 UOJ720885 UYF720885 VIB720885 VRX720885 WBT720885 WLP720885 WVL720885 F786422 IZ786421 SV786421 ACR786421 AMN786421 AWJ786421 BGF786421 BQB786421 BZX786421 CJT786421 CTP786421 DDL786421 DNH786421 DXD786421 EGZ786421 EQV786421 FAR786421 FKN786421 FUJ786421 GEF786421 GOB786421 GXX786421 HHT786421 HRP786421 IBL786421 ILH786421 IVD786421 JEZ786421 JOV786421 JYR786421 KIN786421 KSJ786421 LCF786421 LMB786421 LVX786421 MFT786421 MPP786421 MZL786421 NJH786421 NTD786421 OCZ786421 OMV786421 OWR786421 PGN786421 PQJ786421 QAF786421 QKB786421 QTX786421 RDT786421 RNP786421 RXL786421 SHH786421 SRD786421 TAZ786421 TKV786421 TUR786421 UEN786421 UOJ786421 UYF786421 VIB786421 VRX786421 WBT786421 WLP786421 WVL786421 F851958 IZ851957 SV851957 ACR851957 AMN851957 AWJ851957 BGF851957 BQB851957 BZX851957 CJT851957 CTP851957 DDL851957 DNH851957 DXD851957 EGZ851957 EQV851957 FAR851957 FKN851957 FUJ851957 GEF851957 GOB851957 GXX851957 HHT851957 HRP851957 IBL851957 ILH851957 IVD851957 JEZ851957 JOV851957 JYR851957 KIN851957 KSJ851957 LCF851957 LMB851957 LVX851957 MFT851957 MPP851957 MZL851957 NJH851957 NTD851957 OCZ851957 OMV851957 OWR851957 PGN851957 PQJ851957 QAF851957 QKB851957 QTX851957 RDT851957 RNP851957 RXL851957 SHH851957 SRD851957 TAZ851957 TKV851957 TUR851957 UEN851957 UOJ851957 UYF851957 VIB851957 VRX851957 WBT851957 WLP851957 WVL851957 F917494 IZ917493 SV917493 ACR917493 AMN917493 AWJ917493 BGF917493 BQB917493 BZX917493 CJT917493 CTP917493 DDL917493 DNH917493 DXD917493 EGZ917493 EQV917493 FAR917493 FKN917493 FUJ917493 GEF917493 GOB917493 GXX917493 HHT917493 HRP917493 IBL917493 ILH917493 IVD917493 JEZ917493 JOV917493 JYR917493 KIN917493 KSJ917493 LCF917493 LMB917493 LVX917493 MFT917493 MPP917493 MZL917493 NJH917493 NTD917493 OCZ917493 OMV917493 OWR917493 PGN917493 PQJ917493 QAF917493 QKB917493 QTX917493 RDT917493 RNP917493 RXL917493 SHH917493 SRD917493 TAZ917493 TKV917493 TUR917493 UEN917493 UOJ917493 UYF917493 VIB917493 VRX917493 WBT917493 WLP917493 WVL917493 F983030 IZ983029 SV983029 ACR983029 AMN983029 AWJ983029 BGF983029 BQB983029 BZX983029 CJT983029 CTP983029 DDL983029 DNH983029 DXD983029 EGZ983029 EQV983029 FAR983029 FKN983029 FUJ983029 GEF983029 GOB983029 GXX983029 HHT983029 HRP983029 IBL983029 ILH983029 IVD983029 JEZ983029 JOV983029 JYR983029 KIN983029 KSJ983029 LCF983029 LMB983029 LVX983029 MFT983029 MPP983029 MZL983029 NJH983029 NTD983029 OCZ983029 OMV983029 OWR983029 PGN983029 PQJ983029 QAF983029 QKB983029 QTX983029 RDT983029 RNP983029 RXL983029 SHH983029 SRD983029 TAZ983029 TKV983029 TUR983029 UEN983029 UOJ983029 UYF983029 VIB983029 VRX983029 WBT983029 WLP983029 WVL983029 WLO983030 JF2 TB2 ACX2 AMT2 AWP2 BGL2 BQH2 CAD2 CJZ2 CTV2 DDR2 DNN2 DXJ2 EHF2 ERB2 FAX2 FKT2 FUP2 GEL2 GOH2 GYD2 HHZ2 HRV2 IBR2 ILN2 IVJ2 JFF2 JPB2 JYX2 KIT2 KSP2 LCL2 LMH2 LWD2 MFZ2 MPV2 MZR2 NJN2 NTJ2 ODF2 ONB2 OWX2 PGT2 PQP2 QAL2 QKH2 QUD2 RDZ2 RNV2 RXR2 SHN2 SRJ2 TBF2 TLB2 TUX2 UET2 UOP2 UYL2 VIH2 VSD2 WBZ2 WLV2 WVR2 L65526 JF65525 TB65525 ACX65525 AMT65525 AWP65525 BGL65525 BQH65525 CAD65525 CJZ65525 CTV65525 DDR65525 DNN65525 DXJ65525 EHF65525 ERB65525 FAX65525 FKT65525 FUP65525 GEL65525 GOH65525 GYD65525 HHZ65525 HRV65525 IBR65525 ILN65525 IVJ65525 JFF65525 JPB65525 JYX65525 KIT65525 KSP65525 LCL65525 LMH65525 LWD65525 MFZ65525 MPV65525 MZR65525 NJN65525 NTJ65525 ODF65525 ONB65525 OWX65525 PGT65525 PQP65525 QAL65525 QKH65525 QUD65525 RDZ65525 RNV65525 RXR65525 SHN65525 SRJ65525 TBF65525 TLB65525 TUX65525 UET65525 UOP65525 UYL65525 VIH65525 VSD65525 WBZ65525 WLV65525 WVR65525 L131062 JF131061 TB131061 ACX131061 AMT131061 AWP131061 BGL131061 BQH131061 CAD131061 CJZ131061 CTV131061 DDR131061 DNN131061 DXJ131061 EHF131061 ERB131061 FAX131061 FKT131061 FUP131061 GEL131061 GOH131061 GYD131061 HHZ131061 HRV131061 IBR131061 ILN131061 IVJ131061 JFF131061 JPB131061 JYX131061 KIT131061 KSP131061 LCL131061 LMH131061 LWD131061 MFZ131061 MPV131061 MZR131061 NJN131061 NTJ131061 ODF131061 ONB131061 OWX131061 PGT131061 PQP131061 QAL131061 QKH131061 QUD131061 RDZ131061 RNV131061 RXR131061 SHN131061 SRJ131061 TBF131061 TLB131061 TUX131061 UET131061 UOP131061 UYL131061 VIH131061 VSD131061 WBZ131061 WLV131061 WVR131061 L196598 JF196597 TB196597 ACX196597 AMT196597 AWP196597 BGL196597 BQH196597 CAD196597 CJZ196597 CTV196597 DDR196597 DNN196597 DXJ196597 EHF196597 ERB196597 FAX196597 FKT196597 FUP196597 GEL196597 GOH196597 GYD196597 HHZ196597 HRV196597 IBR196597 ILN196597 IVJ196597 JFF196597 JPB196597 JYX196597 KIT196597 KSP196597 LCL196597 LMH196597 LWD196597 MFZ196597 MPV196597 MZR196597 NJN196597 NTJ196597 ODF196597 ONB196597 OWX196597 PGT196597 PQP196597 QAL196597 QKH196597 QUD196597 RDZ196597 RNV196597 RXR196597 SHN196597 SRJ196597 TBF196597 TLB196597 TUX196597 UET196597 UOP196597 UYL196597 VIH196597 VSD196597 WBZ196597 WLV196597 WVR196597 L262134 JF262133 TB262133 ACX262133 AMT262133 AWP262133 BGL262133 BQH262133 CAD262133 CJZ262133 CTV262133 DDR262133 DNN262133 DXJ262133 EHF262133 ERB262133 FAX262133 FKT262133 FUP262133 GEL262133 GOH262133 GYD262133 HHZ262133 HRV262133 IBR262133 ILN262133 IVJ262133 JFF262133 JPB262133 JYX262133 KIT262133 KSP262133 LCL262133 LMH262133 LWD262133 MFZ262133 MPV262133 MZR262133 NJN262133 NTJ262133 ODF262133 ONB262133 OWX262133 PGT262133 PQP262133 QAL262133 QKH262133 QUD262133 RDZ262133 RNV262133 RXR262133 SHN262133 SRJ262133 TBF262133 TLB262133 TUX262133 UET262133 UOP262133 UYL262133 VIH262133 VSD262133 WBZ262133 WLV262133 WVR262133 L327670 JF327669 TB327669 ACX327669 AMT327669 AWP327669 BGL327669 BQH327669 CAD327669 CJZ327669 CTV327669 DDR327669 DNN327669 DXJ327669 EHF327669 ERB327669 FAX327669 FKT327669 FUP327669 GEL327669 GOH327669 GYD327669 HHZ327669 HRV327669 IBR327669 ILN327669 IVJ327669 JFF327669 JPB327669 JYX327669 KIT327669 KSP327669 LCL327669 LMH327669 LWD327669 MFZ327669 MPV327669 MZR327669 NJN327669 NTJ327669 ODF327669 ONB327669 OWX327669 PGT327669 PQP327669 QAL327669 QKH327669 QUD327669 RDZ327669 RNV327669 RXR327669 SHN327669 SRJ327669 TBF327669 TLB327669 TUX327669 UET327669 UOP327669 UYL327669 VIH327669 VSD327669 WBZ327669 WLV327669 WVR327669 L393206 JF393205 TB393205 ACX393205 AMT393205 AWP393205 BGL393205 BQH393205 CAD393205 CJZ393205 CTV393205 DDR393205 DNN393205 DXJ393205 EHF393205 ERB393205 FAX393205 FKT393205 FUP393205 GEL393205 GOH393205 GYD393205 HHZ393205 HRV393205 IBR393205 ILN393205 IVJ393205 JFF393205 JPB393205 JYX393205 KIT393205 KSP393205 LCL393205 LMH393205 LWD393205 MFZ393205 MPV393205 MZR393205 NJN393205 NTJ393205 ODF393205 ONB393205 OWX393205 PGT393205 PQP393205 QAL393205 QKH393205 QUD393205 RDZ393205 RNV393205 RXR393205 SHN393205 SRJ393205 TBF393205 TLB393205 TUX393205 UET393205 UOP393205 UYL393205 VIH393205 VSD393205 WBZ393205 WLV393205 WVR393205 L458742 JF458741 TB458741 ACX458741 AMT458741 AWP458741 BGL458741 BQH458741 CAD458741 CJZ458741 CTV458741 DDR458741 DNN458741 DXJ458741 EHF458741 ERB458741 FAX458741 FKT458741 FUP458741 GEL458741 GOH458741 GYD458741 HHZ458741 HRV458741 IBR458741 ILN458741 IVJ458741 JFF458741 JPB458741 JYX458741 KIT458741 KSP458741 LCL458741 LMH458741 LWD458741 MFZ458741 MPV458741 MZR458741 NJN458741 NTJ458741 ODF458741 ONB458741 OWX458741 PGT458741 PQP458741 QAL458741 QKH458741 QUD458741 RDZ458741 RNV458741 RXR458741 SHN458741 SRJ458741 TBF458741 TLB458741 TUX458741 UET458741 UOP458741 UYL458741 VIH458741 VSD458741 WBZ458741 WLV458741 WVR458741 L524278 JF524277 TB524277 ACX524277 AMT524277 AWP524277 BGL524277 BQH524277 CAD524277 CJZ524277 CTV524277 DDR524277 DNN524277 DXJ524277 EHF524277 ERB524277 FAX524277 FKT524277 FUP524277 GEL524277 GOH524277 GYD524277 HHZ524277 HRV524277 IBR524277 ILN524277 IVJ524277 JFF524277 JPB524277 JYX524277 KIT524277 KSP524277 LCL524277 LMH524277 LWD524277 MFZ524277 MPV524277 MZR524277 NJN524277 NTJ524277 ODF524277 ONB524277 OWX524277 PGT524277 PQP524277 QAL524277 QKH524277 QUD524277 RDZ524277 RNV524277 RXR524277 SHN524277 SRJ524277 TBF524277 TLB524277 TUX524277 UET524277 UOP524277 UYL524277 VIH524277 VSD524277 WBZ524277 WLV524277 WVR524277 L589814 JF589813 TB589813 ACX589813 AMT589813 AWP589813 BGL589813 BQH589813 CAD589813 CJZ589813 CTV589813 DDR589813 DNN589813 DXJ589813 EHF589813 ERB589813 FAX589813 FKT589813 FUP589813 GEL589813 GOH589813 GYD589813 HHZ589813 HRV589813 IBR589813 ILN589813 IVJ589813 JFF589813 JPB589813 JYX589813 KIT589813 KSP589813 LCL589813 LMH589813 LWD589813 MFZ589813 MPV589813 MZR589813 NJN589813 NTJ589813 ODF589813 ONB589813 OWX589813 PGT589813 PQP589813 QAL589813 QKH589813 QUD589813 RDZ589813 RNV589813 RXR589813 SHN589813 SRJ589813 TBF589813 TLB589813 TUX589813 UET589813 UOP589813 UYL589813 VIH589813 VSD589813 WBZ589813 WLV589813 WVR589813 L655350 JF655349 TB655349 ACX655349 AMT655349 AWP655349 BGL655349 BQH655349 CAD655349 CJZ655349 CTV655349 DDR655349 DNN655349 DXJ655349 EHF655349 ERB655349 FAX655349 FKT655349 FUP655349 GEL655349 GOH655349 GYD655349 HHZ655349 HRV655349 IBR655349 ILN655349 IVJ655349 JFF655349 JPB655349 JYX655349 KIT655349 KSP655349 LCL655349 LMH655349 LWD655349 MFZ655349 MPV655349 MZR655349 NJN655349 NTJ655349 ODF655349 ONB655349 OWX655349 PGT655349 PQP655349 QAL655349 QKH655349 QUD655349 RDZ655349 RNV655349 RXR655349 SHN655349 SRJ655349 TBF655349 TLB655349 TUX655349 UET655349 UOP655349 UYL655349 VIH655349 VSD655349 WBZ655349 WLV655349 WVR655349 L720886 JF720885 TB720885 ACX720885 AMT720885 AWP720885 BGL720885 BQH720885 CAD720885 CJZ720885 CTV720885 DDR720885 DNN720885 DXJ720885 EHF720885 ERB720885 FAX720885 FKT720885 FUP720885 GEL720885 GOH720885 GYD720885 HHZ720885 HRV720885 IBR720885 ILN720885 IVJ720885 JFF720885 JPB720885 JYX720885 KIT720885 KSP720885 LCL720885 LMH720885 LWD720885 MFZ720885 MPV720885 MZR720885 NJN720885 NTJ720885 ODF720885 ONB720885 OWX720885 PGT720885 PQP720885 QAL720885 QKH720885 QUD720885 RDZ720885 RNV720885 RXR720885 SHN720885 SRJ720885 TBF720885 TLB720885 TUX720885 UET720885 UOP720885 UYL720885 VIH720885 VSD720885 WBZ720885 WLV720885 WVR720885 L786422 JF786421 TB786421 ACX786421 AMT786421 AWP786421 BGL786421 BQH786421 CAD786421 CJZ786421 CTV786421 DDR786421 DNN786421 DXJ786421 EHF786421 ERB786421 FAX786421 FKT786421 FUP786421 GEL786421 GOH786421 GYD786421 HHZ786421 HRV786421 IBR786421 ILN786421 IVJ786421 JFF786421 JPB786421 JYX786421 KIT786421 KSP786421 LCL786421 LMH786421 LWD786421 MFZ786421 MPV786421 MZR786421 NJN786421 NTJ786421 ODF786421 ONB786421 OWX786421 PGT786421 PQP786421 QAL786421 QKH786421 QUD786421 RDZ786421 RNV786421 RXR786421 SHN786421 SRJ786421 TBF786421 TLB786421 TUX786421 UET786421 UOP786421 UYL786421 VIH786421 VSD786421 WBZ786421 WLV786421 WVR786421 L851958 JF851957 TB851957 ACX851957 AMT851957 AWP851957 BGL851957 BQH851957 CAD851957 CJZ851957 CTV851957 DDR851957 DNN851957 DXJ851957 EHF851957 ERB851957 FAX851957 FKT851957 FUP851957 GEL851957 GOH851957 GYD851957 HHZ851957 HRV851957 IBR851957 ILN851957 IVJ851957 JFF851957 JPB851957 JYX851957 KIT851957 KSP851957 LCL851957 LMH851957 LWD851957 MFZ851957 MPV851957 MZR851957 NJN851957 NTJ851957 ODF851957 ONB851957 OWX851957 PGT851957 PQP851957 QAL851957 QKH851957 QUD851957 RDZ851957 RNV851957 RXR851957 SHN851957 SRJ851957 TBF851957 TLB851957 TUX851957 UET851957 UOP851957 UYL851957 VIH851957 VSD851957 WBZ851957 WLV851957 WVR851957 L917494 JF917493 TB917493 ACX917493 AMT917493 AWP917493 BGL917493 BQH917493 CAD917493 CJZ917493 CTV917493 DDR917493 DNN917493 DXJ917493 EHF917493 ERB917493 FAX917493 FKT917493 FUP917493 GEL917493 GOH917493 GYD917493 HHZ917493 HRV917493 IBR917493 ILN917493 IVJ917493 JFF917493 JPB917493 JYX917493 KIT917493 KSP917493 LCL917493 LMH917493 LWD917493 MFZ917493 MPV917493 MZR917493 NJN917493 NTJ917493 ODF917493 ONB917493 OWX917493 PGT917493 PQP917493 QAL917493 QKH917493 QUD917493 RDZ917493 RNV917493 RXR917493 SHN917493 SRJ917493 TBF917493 TLB917493 TUX917493 UET917493 UOP917493 UYL917493 VIH917493 VSD917493 WBZ917493 WLV917493 WVR917493 L983030 JF983029 TB983029 ACX983029 AMT983029 AWP983029 BGL983029 BQH983029 CAD983029 CJZ983029 CTV983029 DDR983029 DNN983029 DXJ983029 EHF983029 ERB983029 FAX983029 FKT983029 FUP983029 GEL983029 GOH983029 GYD983029 HHZ983029 HRV983029 IBR983029 ILN983029 IVJ983029 JFF983029 JPB983029 JYX983029 KIT983029 KSP983029 LCL983029 LMH983029 LWD983029 MFZ983029 MPV983029 MZR983029 NJN983029 NTJ983029 ODF983029 ONB983029 OWX983029 PGT983029 PQP983029 QAL983029 QKH983029 QUD983029 RDZ983029 RNV983029 RXR983029 SHN983029 SRJ983029 TBF983029 TLB983029 TUX983029 UET983029 UOP983029 UYL983029 VIH983029 VSD983029 WBZ983029 WLV983029 WVR983029 WVK983030 JI2 TE2 ADA2 AMW2 AWS2 BGO2 BQK2 CAG2 CKC2 CTY2 DDU2 DNQ2 DXM2 EHI2 ERE2 FBA2 FKW2 FUS2 GEO2 GOK2 GYG2 HIC2 HRY2 IBU2 ILQ2 IVM2 JFI2 JPE2 JZA2 KIW2 KSS2 LCO2 LMK2 LWG2 MGC2 MPY2 MZU2 NJQ2 NTM2 ODI2 ONE2 OXA2 PGW2 PQS2 QAO2 QKK2 QUG2 REC2 RNY2 RXU2 SHQ2 SRM2 TBI2 TLE2 TVA2 UEW2 UOS2 UYO2 VIK2 VSG2 WCC2 WLY2 WVU2 O65526 JI65525 TE65525 ADA65525 AMW65525 AWS65525 BGO65525 BQK65525 CAG65525 CKC65525 CTY65525 DDU65525 DNQ65525 DXM65525 EHI65525 ERE65525 FBA65525 FKW65525 FUS65525 GEO65525 GOK65525 GYG65525 HIC65525 HRY65525 IBU65525 ILQ65525 IVM65525 JFI65525 JPE65525 JZA65525 KIW65525 KSS65525 LCO65525 LMK65525 LWG65525 MGC65525 MPY65525 MZU65525 NJQ65525 NTM65525 ODI65525 ONE65525 OXA65525 PGW65525 PQS65525 QAO65525 QKK65525 QUG65525 REC65525 RNY65525 RXU65525 SHQ65525 SRM65525 TBI65525 TLE65525 TVA65525 UEW65525 UOS65525 UYO65525 VIK65525 VSG65525 WCC65525 WLY65525 WVU65525 O131062 JI131061 TE131061 ADA131061 AMW131061 AWS131061 BGO131061 BQK131061 CAG131061 CKC131061 CTY131061 DDU131061 DNQ131061 DXM131061 EHI131061 ERE131061 FBA131061 FKW131061 FUS131061 GEO131061 GOK131061 GYG131061 HIC131061 HRY131061 IBU131061 ILQ131061 IVM131061 JFI131061 JPE131061 JZA131061 KIW131061 KSS131061 LCO131061 LMK131061 LWG131061 MGC131061 MPY131061 MZU131061 NJQ131061 NTM131061 ODI131061 ONE131061 OXA131061 PGW131061 PQS131061 QAO131061 QKK131061 QUG131061 REC131061 RNY131061 RXU131061 SHQ131061 SRM131061 TBI131061 TLE131061 TVA131061 UEW131061 UOS131061 UYO131061 VIK131061 VSG131061 WCC131061 WLY131061 WVU131061 O196598 JI196597 TE196597 ADA196597 AMW196597 AWS196597 BGO196597 BQK196597 CAG196597 CKC196597 CTY196597 DDU196597 DNQ196597 DXM196597 EHI196597 ERE196597 FBA196597 FKW196597 FUS196597 GEO196597 GOK196597 GYG196597 HIC196597 HRY196597 IBU196597 ILQ196597 IVM196597 JFI196597 JPE196597 JZA196597 KIW196597 KSS196597 LCO196597 LMK196597 LWG196597 MGC196597 MPY196597 MZU196597 NJQ196597 NTM196597 ODI196597 ONE196597 OXA196597 PGW196597 PQS196597 QAO196597 QKK196597 QUG196597 REC196597 RNY196597 RXU196597 SHQ196597 SRM196597 TBI196597 TLE196597 TVA196597 UEW196597 UOS196597 UYO196597 VIK196597 VSG196597 WCC196597 WLY196597 WVU196597 O262134 JI262133 TE262133 ADA262133 AMW262133 AWS262133 BGO262133 BQK262133 CAG262133 CKC262133 CTY262133 DDU262133 DNQ262133 DXM262133 EHI262133 ERE262133 FBA262133 FKW262133 FUS262133 GEO262133 GOK262133 GYG262133 HIC262133 HRY262133 IBU262133 ILQ262133 IVM262133 JFI262133 JPE262133 JZA262133 KIW262133 KSS262133 LCO262133 LMK262133 LWG262133 MGC262133 MPY262133 MZU262133 NJQ262133 NTM262133 ODI262133 ONE262133 OXA262133 PGW262133 PQS262133 QAO262133 QKK262133 QUG262133 REC262133 RNY262133 RXU262133 SHQ262133 SRM262133 TBI262133 TLE262133 TVA262133 UEW262133 UOS262133 UYO262133 VIK262133 VSG262133 WCC262133 WLY262133 WVU262133 O327670 JI327669 TE327669 ADA327669 AMW327669 AWS327669 BGO327669 BQK327669 CAG327669 CKC327669 CTY327669 DDU327669 DNQ327669 DXM327669 EHI327669 ERE327669 FBA327669 FKW327669 FUS327669 GEO327669 GOK327669 GYG327669 HIC327669 HRY327669 IBU327669 ILQ327669 IVM327669 JFI327669 JPE327669 JZA327669 KIW327669 KSS327669 LCO327669 LMK327669 LWG327669 MGC327669 MPY327669 MZU327669 NJQ327669 NTM327669 ODI327669 ONE327669 OXA327669 PGW327669 PQS327669 QAO327669 QKK327669 QUG327669 REC327669 RNY327669 RXU327669 SHQ327669 SRM327669 TBI327669 TLE327669 TVA327669 UEW327669 UOS327669 UYO327669 VIK327669 VSG327669 WCC327669 WLY327669 WVU327669 O393206 JI393205 TE393205 ADA393205 AMW393205 AWS393205 BGO393205 BQK393205 CAG393205 CKC393205 CTY393205 DDU393205 DNQ393205 DXM393205 EHI393205 ERE393205 FBA393205 FKW393205 FUS393205 GEO393205 GOK393205 GYG393205 HIC393205 HRY393205 IBU393205 ILQ393205 IVM393205 JFI393205 JPE393205 JZA393205 KIW393205 KSS393205 LCO393205 LMK393205 LWG393205 MGC393205 MPY393205 MZU393205 NJQ393205 NTM393205 ODI393205 ONE393205 OXA393205 PGW393205 PQS393205 QAO393205 QKK393205 QUG393205 REC393205 RNY393205 RXU393205 SHQ393205 SRM393205 TBI393205 TLE393205 TVA393205 UEW393205 UOS393205 UYO393205 VIK393205 VSG393205 WCC393205 WLY393205 WVU393205 O458742 JI458741 TE458741 ADA458741 AMW458741 AWS458741 BGO458741 BQK458741 CAG458741 CKC458741 CTY458741 DDU458741 DNQ458741 DXM458741 EHI458741 ERE458741 FBA458741 FKW458741 FUS458741 GEO458741 GOK458741 GYG458741 HIC458741 HRY458741 IBU458741 ILQ458741 IVM458741 JFI458741 JPE458741 JZA458741 KIW458741 KSS458741 LCO458741 LMK458741 LWG458741 MGC458741 MPY458741 MZU458741 NJQ458741 NTM458741 ODI458741 ONE458741 OXA458741 PGW458741 PQS458741 QAO458741 QKK458741 QUG458741 REC458741 RNY458741 RXU458741 SHQ458741 SRM458741 TBI458741 TLE458741 TVA458741 UEW458741 UOS458741 UYO458741 VIK458741 VSG458741 WCC458741 WLY458741 WVU458741 O524278 JI524277 TE524277 ADA524277 AMW524277 AWS524277 BGO524277 BQK524277 CAG524277 CKC524277 CTY524277 DDU524277 DNQ524277 DXM524277 EHI524277 ERE524277 FBA524277 FKW524277 FUS524277 GEO524277 GOK524277 GYG524277 HIC524277 HRY524277 IBU524277 ILQ524277 IVM524277 JFI524277 JPE524277 JZA524277 KIW524277 KSS524277 LCO524277 LMK524277 LWG524277 MGC524277 MPY524277 MZU524277 NJQ524277 NTM524277 ODI524277 ONE524277 OXA524277 PGW524277 PQS524277 QAO524277 QKK524277 QUG524277 REC524277 RNY524277 RXU524277 SHQ524277 SRM524277 TBI524277 TLE524277 TVA524277 UEW524277 UOS524277 UYO524277 VIK524277 VSG524277 WCC524277 WLY524277 WVU524277 O589814 JI589813 TE589813 ADA589813 AMW589813 AWS589813 BGO589813 BQK589813 CAG589813 CKC589813 CTY589813 DDU589813 DNQ589813 DXM589813 EHI589813 ERE589813 FBA589813 FKW589813 FUS589813 GEO589813 GOK589813 GYG589813 HIC589813 HRY589813 IBU589813 ILQ589813 IVM589813 JFI589813 JPE589813 JZA589813 KIW589813 KSS589813 LCO589813 LMK589813 LWG589813 MGC589813 MPY589813 MZU589813 NJQ589813 NTM589813 ODI589813 ONE589813 OXA589813 PGW589813 PQS589813 QAO589813 QKK589813 QUG589813 REC589813 RNY589813 RXU589813 SHQ589813 SRM589813 TBI589813 TLE589813 TVA589813 UEW589813 UOS589813 UYO589813 VIK589813 VSG589813 WCC589813 WLY589813 WVU589813 O655350 JI655349 TE655349 ADA655349 AMW655349 AWS655349 BGO655349 BQK655349 CAG655349 CKC655349 CTY655349 DDU655349 DNQ655349 DXM655349 EHI655349 ERE655349 FBA655349 FKW655349 FUS655349 GEO655349 GOK655349 GYG655349 HIC655349 HRY655349 IBU655349 ILQ655349 IVM655349 JFI655349 JPE655349 JZA655349 KIW655349 KSS655349 LCO655349 LMK655349 LWG655349 MGC655349 MPY655349 MZU655349 NJQ655349 NTM655349 ODI655349 ONE655349 OXA655349 PGW655349 PQS655349 QAO655349 QKK655349 QUG655349 REC655349 RNY655349 RXU655349 SHQ655349 SRM655349 TBI655349 TLE655349 TVA655349 UEW655349 UOS655349 UYO655349 VIK655349 VSG655349 WCC655349 WLY655349 WVU655349 O720886 JI720885 TE720885 ADA720885 AMW720885 AWS720885 BGO720885 BQK720885 CAG720885 CKC720885 CTY720885 DDU720885 DNQ720885 DXM720885 EHI720885 ERE720885 FBA720885 FKW720885 FUS720885 GEO720885 GOK720885 GYG720885 HIC720885 HRY720885 IBU720885 ILQ720885 IVM720885 JFI720885 JPE720885 JZA720885 KIW720885 KSS720885 LCO720885 LMK720885 LWG720885 MGC720885 MPY720885 MZU720885 NJQ720885 NTM720885 ODI720885 ONE720885 OXA720885 PGW720885 PQS720885 QAO720885 QKK720885 QUG720885 REC720885 RNY720885 RXU720885 SHQ720885 SRM720885 TBI720885 TLE720885 TVA720885 UEW720885 UOS720885 UYO720885 VIK720885 VSG720885 WCC720885 WLY720885 WVU720885 O786422 JI786421 TE786421 ADA786421 AMW786421 AWS786421 BGO786421 BQK786421 CAG786421 CKC786421 CTY786421 DDU786421 DNQ786421 DXM786421 EHI786421 ERE786421 FBA786421 FKW786421 FUS786421 GEO786421 GOK786421 GYG786421 HIC786421 HRY786421 IBU786421 ILQ786421 IVM786421 JFI786421 JPE786421 JZA786421 KIW786421 KSS786421 LCO786421 LMK786421 LWG786421 MGC786421 MPY786421 MZU786421 NJQ786421 NTM786421 ODI786421 ONE786421 OXA786421 PGW786421 PQS786421 QAO786421 QKK786421 QUG786421 REC786421 RNY786421 RXU786421 SHQ786421 SRM786421 TBI786421 TLE786421 TVA786421 UEW786421 UOS786421 UYO786421 VIK786421 VSG786421 WCC786421 WLY786421 WVU786421 O851958 JI851957 TE851957 ADA851957 AMW851957 AWS851957 BGO851957 BQK851957 CAG851957 CKC851957 CTY851957 DDU851957 DNQ851957 DXM851957 EHI851957 ERE851957 FBA851957 FKW851957 FUS851957 GEO851957 GOK851957 GYG851957 HIC851957 HRY851957 IBU851957 ILQ851957 IVM851957 JFI851957 JPE851957 JZA851957 KIW851957 KSS851957 LCO851957 LMK851957 LWG851957 MGC851957 MPY851957 MZU851957 NJQ851957 NTM851957 ODI851957 ONE851957 OXA851957 PGW851957 PQS851957 QAO851957 QKK851957 QUG851957 REC851957 RNY851957 RXU851957 SHQ851957 SRM851957 TBI851957 TLE851957 TVA851957 UEW851957 UOS851957 UYO851957 VIK851957 VSG851957 WCC851957 WLY851957 WVU851957 O917494 JI917493 TE917493 ADA917493 AMW917493 AWS917493 BGO917493 BQK917493 CAG917493 CKC917493 CTY917493 DDU917493 DNQ917493 DXM917493 EHI917493 ERE917493 FBA917493 FKW917493 FUS917493 GEO917493 GOK917493 GYG917493 HIC917493 HRY917493 IBU917493 ILQ917493 IVM917493 JFI917493 JPE917493 JZA917493 KIW917493 KSS917493 LCO917493 LMK917493 LWG917493 MGC917493 MPY917493 MZU917493 NJQ917493 NTM917493 ODI917493 ONE917493 OXA917493 PGW917493 PQS917493 QAO917493 QKK917493 QUG917493 REC917493 RNY917493 RXU917493 SHQ917493 SRM917493 TBI917493 TLE917493 TVA917493 UEW917493 UOS917493 UYO917493 VIK917493 VSG917493 WCC917493 WLY917493 WVU917493 O983030 JI983029 TE983029 ADA983029 AMW983029 AWS983029 BGO983029 BQK983029 CAG983029 CKC983029 CTY983029 DDU983029 DNQ983029 DXM983029 EHI983029 ERE983029 FBA983029 FKW983029 FUS983029 GEO983029 GOK983029 GYG983029 HIC983029 HRY983029 IBU983029 ILQ983029 IVM983029 JFI983029 JPE983029 JZA983029 KIW983029 KSS983029 LCO983029 LMK983029 LWG983029 MGC983029 MPY983029 MZU983029 NJQ983029 NTM983029 ODI983029 ONE983029 OXA983029 PGW983029 PQS983029 QAO983029 QKK983029 QUG983029 REC983029 RNY983029 RXU983029 SHQ983029 SRM983029 TBI983029 TLE983029 TVA983029 UEW983029 UOS983029 UYO983029 VIK983029 VSG983029 WCC983029 WLY983029 WVU983029 UEM983030 E65527 IY65526 SU65526 ACQ65526 AMM65526 AWI65526 BGE65526 BQA65526 BZW65526 CJS65526 CTO65526 DDK65526 DNG65526 DXC65526 EGY65526 EQU65526 FAQ65526 FKM65526 FUI65526 GEE65526 GOA65526 GXW65526 HHS65526 HRO65526 IBK65526 ILG65526 IVC65526 JEY65526 JOU65526 JYQ65526 KIM65526 KSI65526 LCE65526 LMA65526 LVW65526 MFS65526 MPO65526 MZK65526 NJG65526 NTC65526 OCY65526 OMU65526 OWQ65526 PGM65526 PQI65526 QAE65526 QKA65526 QTW65526 RDS65526 RNO65526 RXK65526 SHG65526 SRC65526 TAY65526 TKU65526 TUQ65526 UEM65526 UOI65526 UYE65526 VIA65526 VRW65526 WBS65526 WLO65526 WVK65526 E131063 IY131062 SU131062 ACQ131062 AMM131062 AWI131062 BGE131062 BQA131062 BZW131062 CJS131062 CTO131062 DDK131062 DNG131062 DXC131062 EGY131062 EQU131062 FAQ131062 FKM131062 FUI131062 GEE131062 GOA131062 GXW131062 HHS131062 HRO131062 IBK131062 ILG131062 IVC131062 JEY131062 JOU131062 JYQ131062 KIM131062 KSI131062 LCE131062 LMA131062 LVW131062 MFS131062 MPO131062 MZK131062 NJG131062 NTC131062 OCY131062 OMU131062 OWQ131062 PGM131062 PQI131062 QAE131062 QKA131062 QTW131062 RDS131062 RNO131062 RXK131062 SHG131062 SRC131062 TAY131062 TKU131062 TUQ131062 UEM131062 UOI131062 UYE131062 VIA131062 VRW131062 WBS131062 WLO131062 WVK131062 E196599 IY196598 SU196598 ACQ196598 AMM196598 AWI196598 BGE196598 BQA196598 BZW196598 CJS196598 CTO196598 DDK196598 DNG196598 DXC196598 EGY196598 EQU196598 FAQ196598 FKM196598 FUI196598 GEE196598 GOA196598 GXW196598 HHS196598 HRO196598 IBK196598 ILG196598 IVC196598 JEY196598 JOU196598 JYQ196598 KIM196598 KSI196598 LCE196598 LMA196598 LVW196598 MFS196598 MPO196598 MZK196598 NJG196598 NTC196598 OCY196598 OMU196598 OWQ196598 PGM196598 PQI196598 QAE196598 QKA196598 QTW196598 RDS196598 RNO196598 RXK196598 SHG196598 SRC196598 TAY196598 TKU196598 TUQ196598 UEM196598 UOI196598 UYE196598 VIA196598 VRW196598 WBS196598 WLO196598 WVK196598 E262135 IY262134 SU262134 ACQ262134 AMM262134 AWI262134 BGE262134 BQA262134 BZW262134 CJS262134 CTO262134 DDK262134 DNG262134 DXC262134 EGY262134 EQU262134 FAQ262134 FKM262134 FUI262134 GEE262134 GOA262134 GXW262134 HHS262134 HRO262134 IBK262134 ILG262134 IVC262134 JEY262134 JOU262134 JYQ262134 KIM262134 KSI262134 LCE262134 LMA262134 LVW262134 MFS262134 MPO262134 MZK262134 NJG262134 NTC262134 OCY262134 OMU262134 OWQ262134 PGM262134 PQI262134 QAE262134 QKA262134 QTW262134 RDS262134 RNO262134 RXK262134 SHG262134 SRC262134 TAY262134 TKU262134 TUQ262134 UEM262134 UOI262134 UYE262134 VIA262134 VRW262134 WBS262134 WLO262134 WVK262134 E327671 IY327670 SU327670 ACQ327670 AMM327670 AWI327670 BGE327670 BQA327670 BZW327670 CJS327670 CTO327670 DDK327670 DNG327670 DXC327670 EGY327670 EQU327670 FAQ327670 FKM327670 FUI327670 GEE327670 GOA327670 GXW327670 HHS327670 HRO327670 IBK327670 ILG327670 IVC327670 JEY327670 JOU327670 JYQ327670 KIM327670 KSI327670 LCE327670 LMA327670 LVW327670 MFS327670 MPO327670 MZK327670 NJG327670 NTC327670 OCY327670 OMU327670 OWQ327670 PGM327670 PQI327670 QAE327670 QKA327670 QTW327670 RDS327670 RNO327670 RXK327670 SHG327670 SRC327670 TAY327670 TKU327670 TUQ327670 UEM327670 UOI327670 UYE327670 VIA327670 VRW327670 WBS327670 WLO327670 WVK327670 E393207 IY393206 SU393206 ACQ393206 AMM393206 AWI393206 BGE393206 BQA393206 BZW393206 CJS393206 CTO393206 DDK393206 DNG393206 DXC393206 EGY393206 EQU393206 FAQ393206 FKM393206 FUI393206 GEE393206 GOA393206 GXW393206 HHS393206 HRO393206 IBK393206 ILG393206 IVC393206 JEY393206 JOU393206 JYQ393206 KIM393206 KSI393206 LCE393206 LMA393206 LVW393206 MFS393206 MPO393206 MZK393206 NJG393206 NTC393206 OCY393206 OMU393206 OWQ393206 PGM393206 PQI393206 QAE393206 QKA393206 QTW393206 RDS393206 RNO393206 RXK393206 SHG393206 SRC393206 TAY393206 TKU393206 TUQ393206 UEM393206 UOI393206 UYE393206 VIA393206 VRW393206 WBS393206 WLO393206 WVK393206 E458743 IY458742 SU458742 ACQ458742 AMM458742 AWI458742 BGE458742 BQA458742 BZW458742 CJS458742 CTO458742 DDK458742 DNG458742 DXC458742 EGY458742 EQU458742 FAQ458742 FKM458742 FUI458742 GEE458742 GOA458742 GXW458742 HHS458742 HRO458742 IBK458742 ILG458742 IVC458742 JEY458742 JOU458742 JYQ458742 KIM458742 KSI458742 LCE458742 LMA458742 LVW458742 MFS458742 MPO458742 MZK458742 NJG458742 NTC458742 OCY458742 OMU458742 OWQ458742 PGM458742 PQI458742 QAE458742 QKA458742 QTW458742 RDS458742 RNO458742 RXK458742 SHG458742 SRC458742 TAY458742 TKU458742 TUQ458742 UEM458742 UOI458742 UYE458742 VIA458742 VRW458742 WBS458742 WLO458742 WVK458742 E524279 IY524278 SU524278 ACQ524278 AMM524278 AWI524278 BGE524278 BQA524278 BZW524278 CJS524278 CTO524278 DDK524278 DNG524278 DXC524278 EGY524278 EQU524278 FAQ524278 FKM524278 FUI524278 GEE524278 GOA524278 GXW524278 HHS524278 HRO524278 IBK524278 ILG524278 IVC524278 JEY524278 JOU524278 JYQ524278 KIM524278 KSI524278 LCE524278 LMA524278 LVW524278 MFS524278 MPO524278 MZK524278 NJG524278 NTC524278 OCY524278 OMU524278 OWQ524278 PGM524278 PQI524278 QAE524278 QKA524278 QTW524278 RDS524278 RNO524278 RXK524278 SHG524278 SRC524278 TAY524278 TKU524278 TUQ524278 UEM524278 UOI524278 UYE524278 VIA524278 VRW524278 WBS524278 WLO524278 WVK524278 E589815 IY589814 SU589814 ACQ589814 AMM589814 AWI589814 BGE589814 BQA589814 BZW589814 CJS589814 CTO589814 DDK589814 DNG589814 DXC589814 EGY589814 EQU589814 FAQ589814 FKM589814 FUI589814 GEE589814 GOA589814 GXW589814 HHS589814 HRO589814 IBK589814 ILG589814 IVC589814 JEY589814 JOU589814 JYQ589814 KIM589814 KSI589814 LCE589814 LMA589814 LVW589814 MFS589814 MPO589814 MZK589814 NJG589814 NTC589814 OCY589814 OMU589814 OWQ589814 PGM589814 PQI589814 QAE589814 QKA589814 QTW589814 RDS589814 RNO589814 RXK589814 SHG589814 SRC589814 TAY589814 TKU589814 TUQ589814 UEM589814 UOI589814 UYE589814 VIA589814 VRW589814 WBS589814 WLO589814 WVK589814 E655351 IY655350 SU655350 ACQ655350 AMM655350 AWI655350 BGE655350 BQA655350 BZW655350 CJS655350 CTO655350 DDK655350 DNG655350 DXC655350 EGY655350 EQU655350 FAQ655350 FKM655350 FUI655350 GEE655350 GOA655350 GXW655350 HHS655350 HRO655350 IBK655350 ILG655350 IVC655350 JEY655350 JOU655350 JYQ655350 KIM655350 KSI655350 LCE655350 LMA655350 LVW655350 MFS655350 MPO655350 MZK655350 NJG655350 NTC655350 OCY655350 OMU655350 OWQ655350 PGM655350 PQI655350 QAE655350 QKA655350 QTW655350 RDS655350 RNO655350 RXK655350 SHG655350 SRC655350 TAY655350 TKU655350 TUQ655350 UEM655350 UOI655350 UYE655350 VIA655350 VRW655350 WBS655350 WLO655350 WVK655350 E720887 IY720886 SU720886 ACQ720886 AMM720886 AWI720886 BGE720886 BQA720886 BZW720886 CJS720886 CTO720886 DDK720886 DNG720886 DXC720886 EGY720886 EQU720886 FAQ720886 FKM720886 FUI720886 GEE720886 GOA720886 GXW720886 HHS720886 HRO720886 IBK720886 ILG720886 IVC720886 JEY720886 JOU720886 JYQ720886 KIM720886 KSI720886 LCE720886 LMA720886 LVW720886 MFS720886 MPO720886 MZK720886 NJG720886 NTC720886 OCY720886 OMU720886 OWQ720886 PGM720886 PQI720886 QAE720886 QKA720886 QTW720886 RDS720886 RNO720886 RXK720886 SHG720886 SRC720886 TAY720886 TKU720886 TUQ720886 UEM720886 UOI720886 UYE720886 VIA720886 VRW720886 WBS720886 WLO720886 WVK720886 E786423 IY786422 SU786422 ACQ786422 AMM786422 AWI786422 BGE786422 BQA786422 BZW786422 CJS786422 CTO786422 DDK786422 DNG786422 DXC786422 EGY786422 EQU786422 FAQ786422 FKM786422 FUI786422 GEE786422 GOA786422 GXW786422 HHS786422 HRO786422 IBK786422 ILG786422 IVC786422 JEY786422 JOU786422 JYQ786422 KIM786422 KSI786422 LCE786422 LMA786422 LVW786422 MFS786422 MPO786422 MZK786422 NJG786422 NTC786422 OCY786422 OMU786422 OWQ786422 PGM786422 PQI786422 QAE786422 QKA786422 QTW786422 RDS786422 RNO786422 RXK786422 SHG786422 SRC786422 TAY786422 TKU786422 TUQ786422 UEM786422 UOI786422 UYE786422 VIA786422 VRW786422 WBS786422 WLO786422 WVK786422 E851959 IY851958 SU851958 ACQ851958 AMM851958 AWI851958 BGE851958 BQA851958 BZW851958 CJS851958 CTO851958 DDK851958 DNG851958 DXC851958 EGY851958 EQU851958 FAQ851958 FKM851958 FUI851958 GEE851958 GOA851958 GXW851958 HHS851958 HRO851958 IBK851958 ILG851958 IVC851958 JEY851958 JOU851958 JYQ851958 KIM851958 KSI851958 LCE851958 LMA851958 LVW851958 MFS851958 MPO851958 MZK851958 NJG851958 NTC851958 OCY851958 OMU851958 OWQ851958 PGM851958 PQI851958 QAE851958 QKA851958 QTW851958 RDS851958 RNO851958 RXK851958 SHG851958 SRC851958 TAY851958 TKU851958 TUQ851958 UEM851958 UOI851958 UYE851958 VIA851958 VRW851958 WBS851958 WLO851958 WVK851958 E917495 IY917494 SU917494 ACQ917494 AMM917494 AWI917494 BGE917494 BQA917494 BZW917494 CJS917494 CTO917494 DDK917494 DNG917494 DXC917494 EGY917494 EQU917494 FAQ917494 FKM917494 FUI917494 GEE917494 GOA917494 GXW917494 HHS917494 HRO917494 IBK917494 ILG917494 IVC917494 JEY917494 JOU917494 JYQ917494 KIM917494 KSI917494 LCE917494 LMA917494 LVW917494 MFS917494 MPO917494 MZK917494 NJG917494 NTC917494 OCY917494 OMU917494 OWQ917494 PGM917494 PQI917494 QAE917494 QKA917494 QTW917494 RDS917494 RNO917494 RXK917494 SHG917494 SRC917494 TAY917494 TKU917494 TUQ917494 UEM917494 UOI917494 UYE917494 VIA917494 VRW917494 WBS917494 WLO917494 WVK917494 E983031 IY983030 SU983030 ACQ983030 AMM983030 AWI983030 BGE983030 BQA983030 BZW983030 CJS983030 CTO983030 DDK983030 DNG983030 DXC983030 EGY983030 EQU983030 FAQ983030 FKM983030 FUI983030 GEE983030 GOA983030 GXW983030 HHS983030 HRO983030 IBK983030 ILG983030 IVC983030 JEY983030 JOU983030 JYQ983030 KIM983030 KSI983030 LCE983030 LMA983030 LVW983030 MFS983030 MPO983030 MZK983030 NJG983030 NTC983030 OCY983030 OMU983030 OWQ983030 PGM983030 PQI983030 QAE983030 QKA983030 QTW983030 RDS983030 RNO983030 RXK983030 SHG983030 SRC983030 TAY983030 TKU983030 TUQ983030">
      <formula1>"□,■"</formula1>
    </dataValidation>
  </dataValidations>
  <printOptions horizontalCentered="1"/>
  <pageMargins left="0.59055118110236227" right="0.39370078740157483" top="0.39370078740157483" bottom="0.39370078740157483" header="0.31496062992125984" footer="0.31496062992125984"/>
  <pageSetup paperSize="9" scale="72" fitToHeight="0" orientation="portrait" r:id="rId1"/>
  <extLst>
    <ext xmlns:x14="http://schemas.microsoft.com/office/spreadsheetml/2009/9/main" uri="{78C0D931-6437-407d-A8EE-F0AAD7539E65}">
      <x14:conditionalFormattings>
        <x14:conditionalFormatting xmlns:xm="http://schemas.microsoft.com/office/excel/2006/main">
          <x14:cfRule type="containsText" priority="1" operator="containsText" id="{8D32318F-80C4-4832-A7BD-F5C53488D6FB}">
            <xm:f>NOT(ISERROR(SEARCH("実績期間を選択",N3)))</xm:f>
            <xm:f>"実績期間を選択"</xm:f>
            <x14:dxf>
              <fill>
                <patternFill>
                  <bgColor rgb="FFFFC7CE"/>
                </patternFill>
              </fill>
            </x14:dxf>
          </x14:cfRule>
          <xm:sqref>N3:Q3</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74"/>
  <sheetViews>
    <sheetView view="pageBreakPreview" zoomScale="80" zoomScaleNormal="80" zoomScaleSheetLayoutView="80" workbookViewId="0">
      <selection activeCell="D6" sqref="D6"/>
    </sheetView>
  </sheetViews>
  <sheetFormatPr defaultRowHeight="13.5" x14ac:dyDescent="0.15"/>
  <cols>
    <col min="1" max="1" width="0.875" style="3" customWidth="1"/>
    <col min="2" max="17" width="7.625" style="3" customWidth="1"/>
    <col min="18" max="18" width="0.875" style="3" customWidth="1"/>
    <col min="19" max="19" width="3.625" style="3" customWidth="1"/>
    <col min="20" max="21" width="3.625" style="3" hidden="1" customWidth="1"/>
    <col min="22" max="16384" width="9" style="3"/>
  </cols>
  <sheetData>
    <row r="1" spans="1:21" s="16" customFormat="1" ht="24.95" customHeight="1" x14ac:dyDescent="0.15">
      <c r="B1" s="320" t="s">
        <v>120</v>
      </c>
      <c r="C1" s="320"/>
      <c r="D1" s="320"/>
      <c r="E1" s="320"/>
    </row>
    <row r="2" spans="1:21" s="6" customFormat="1" ht="30" customHeight="1" x14ac:dyDescent="0.15">
      <c r="A2" s="13"/>
      <c r="B2" s="332" t="s">
        <v>106</v>
      </c>
      <c r="C2" s="332"/>
      <c r="D2" s="332"/>
      <c r="E2" s="332"/>
      <c r="F2" s="332"/>
      <c r="G2" s="332"/>
      <c r="H2" s="332"/>
      <c r="I2" s="332"/>
      <c r="J2" s="332"/>
      <c r="K2" s="332"/>
      <c r="L2" s="332"/>
      <c r="M2" s="332"/>
      <c r="N2" s="332"/>
      <c r="O2" s="332"/>
      <c r="P2" s="332"/>
      <c r="Q2" s="332"/>
      <c r="R2" s="13"/>
      <c r="S2" s="13"/>
    </row>
    <row r="3" spans="1:21" s="6" customFormat="1" ht="9.9499999999999993" customHeight="1" x14ac:dyDescent="0.15">
      <c r="A3" s="1"/>
      <c r="E3" s="1"/>
      <c r="F3" s="1"/>
      <c r="G3" s="1"/>
      <c r="H3" s="1"/>
      <c r="I3" s="1"/>
      <c r="J3" s="1"/>
      <c r="K3" s="1"/>
      <c r="L3" s="1"/>
      <c r="M3" s="1"/>
      <c r="N3" s="16"/>
      <c r="O3" s="1"/>
      <c r="P3" s="1"/>
      <c r="Q3" s="1"/>
      <c r="R3" s="1"/>
      <c r="S3" s="1"/>
    </row>
    <row r="4" spans="1:21" s="16" customFormat="1" ht="24.95" customHeight="1" x14ac:dyDescent="0.15">
      <c r="B4" s="322" t="s">
        <v>0</v>
      </c>
      <c r="C4" s="323"/>
      <c r="D4" s="324">
        <f>'（別紙3-2-1） 特定事業所加算【重訪】'!G4</f>
        <v>0</v>
      </c>
      <c r="E4" s="325"/>
      <c r="F4" s="325"/>
      <c r="G4" s="325"/>
      <c r="H4" s="325"/>
      <c r="I4" s="325"/>
      <c r="J4" s="326"/>
      <c r="L4" s="339" t="s">
        <v>104</v>
      </c>
      <c r="M4" s="340"/>
      <c r="N4" s="329" t="str">
        <f>IF(T8="NG","届出項目・実績期間を選択",IF(AND(G30&gt;0,J30="≧"),"OK","NG"))</f>
        <v>届出項目・実績期間を選択</v>
      </c>
      <c r="O4" s="330"/>
      <c r="P4" s="330"/>
      <c r="Q4" s="331"/>
      <c r="R4" s="6"/>
      <c r="S4" s="10"/>
    </row>
    <row r="5" spans="1:21" s="16" customFormat="1" ht="9.9499999999999993" customHeight="1" x14ac:dyDescent="0.15">
      <c r="A5" s="8"/>
    </row>
    <row r="6" spans="1:21" s="7" customFormat="1" ht="24.95" customHeight="1" x14ac:dyDescent="0.15">
      <c r="B6" s="334" t="s">
        <v>3</v>
      </c>
      <c r="C6" s="335"/>
      <c r="D6" s="63" t="s">
        <v>2</v>
      </c>
      <c r="E6" s="317" t="s">
        <v>87</v>
      </c>
      <c r="F6" s="318"/>
      <c r="G6" s="318"/>
      <c r="H6" s="64" t="s">
        <v>2</v>
      </c>
      <c r="I6" s="317" t="s">
        <v>88</v>
      </c>
      <c r="J6" s="318"/>
      <c r="K6" s="318"/>
    </row>
    <row r="7" spans="1:21" s="7" customFormat="1" ht="9.9499999999999993" customHeight="1" x14ac:dyDescent="0.15">
      <c r="B7" s="17"/>
      <c r="C7" s="17"/>
      <c r="D7" s="17"/>
      <c r="E7" s="17"/>
      <c r="F7" s="17"/>
      <c r="G7" s="17"/>
      <c r="H7" s="17"/>
      <c r="I7" s="17"/>
      <c r="J7" s="17"/>
      <c r="K7" s="17"/>
      <c r="L7" s="17"/>
      <c r="M7" s="17"/>
      <c r="N7" s="17"/>
      <c r="O7" s="17"/>
    </row>
    <row r="8" spans="1:21" s="7" customFormat="1" ht="24.95" customHeight="1" x14ac:dyDescent="0.15">
      <c r="B8" s="321" t="s">
        <v>61</v>
      </c>
      <c r="C8" s="321"/>
      <c r="D8" s="63" t="s">
        <v>2</v>
      </c>
      <c r="E8" s="20" t="s">
        <v>11</v>
      </c>
      <c r="F8" s="63" t="s">
        <v>2</v>
      </c>
      <c r="G8" s="20" t="s">
        <v>63</v>
      </c>
      <c r="H8" s="17"/>
      <c r="I8" s="327" t="s">
        <v>90</v>
      </c>
      <c r="J8" s="328"/>
      <c r="K8" s="65">
        <v>4</v>
      </c>
      <c r="L8" s="337" t="s">
        <v>105</v>
      </c>
      <c r="M8" s="338"/>
      <c r="T8" s="16" t="str">
        <f>IF(AND(COUNTIF(D6:K6,"■")=1,COUNTIF(D8:G8,"■")=1),"OK","NG")</f>
        <v>NG</v>
      </c>
      <c r="U8" s="7">
        <f>K8-2</f>
        <v>2</v>
      </c>
    </row>
    <row r="9" spans="1:21" ht="26.25" customHeight="1" x14ac:dyDescent="0.15">
      <c r="B9" s="2"/>
      <c r="C9" s="2"/>
      <c r="D9" s="2"/>
      <c r="E9" s="2"/>
      <c r="Q9" s="14"/>
    </row>
    <row r="10" spans="1:21" ht="30" customHeight="1" x14ac:dyDescent="0.15">
      <c r="B10" s="336"/>
      <c r="C10" s="336"/>
      <c r="D10" s="336"/>
      <c r="E10" s="336"/>
      <c r="F10" s="336"/>
      <c r="G10" s="19">
        <f>IF(H10=1,12,H10-1)</f>
        <v>4</v>
      </c>
      <c r="H10" s="19">
        <f>IF(I10=1,12,I10-1)</f>
        <v>5</v>
      </c>
      <c r="I10" s="19">
        <f>IF($F$8="■",IF($U$8=0,12,IF($U$8=-1,11,$U$8)),6)</f>
        <v>6</v>
      </c>
      <c r="J10" s="19">
        <f>IF($F$8="■","",7)</f>
        <v>7</v>
      </c>
      <c r="K10" s="19">
        <f>IF($F$8="■","",8)</f>
        <v>8</v>
      </c>
      <c r="L10" s="19">
        <f>IF($F$8="■","",9)</f>
        <v>9</v>
      </c>
      <c r="M10" s="19">
        <f>IF($F$8="■","",10)</f>
        <v>10</v>
      </c>
      <c r="N10" s="19">
        <f>IF($F$8="■","",11)</f>
        <v>11</v>
      </c>
      <c r="O10" s="19">
        <f>IF($F$8="■","",12)</f>
        <v>12</v>
      </c>
      <c r="P10" s="19">
        <f>IF($F$8="■","",1)</f>
        <v>1</v>
      </c>
      <c r="Q10" s="19">
        <f>IF($F$8="■","",2)</f>
        <v>2</v>
      </c>
    </row>
    <row r="11" spans="1:21" ht="39.950000000000003" customHeight="1" x14ac:dyDescent="0.15">
      <c r="B11" s="311" t="s">
        <v>81</v>
      </c>
      <c r="C11" s="311"/>
      <c r="D11" s="311"/>
      <c r="E11" s="305" t="s">
        <v>80</v>
      </c>
      <c r="F11" s="305"/>
      <c r="G11" s="182"/>
      <c r="H11" s="182"/>
      <c r="I11" s="182"/>
      <c r="J11" s="182"/>
      <c r="K11" s="182"/>
      <c r="L11" s="182"/>
      <c r="M11" s="182"/>
      <c r="N11" s="182"/>
      <c r="O11" s="182"/>
      <c r="P11" s="182"/>
      <c r="Q11" s="182"/>
    </row>
    <row r="12" spans="1:21" ht="39.950000000000003" customHeight="1" x14ac:dyDescent="0.15">
      <c r="B12" s="313"/>
      <c r="C12" s="313"/>
      <c r="D12" s="313"/>
      <c r="E12" s="319" t="s">
        <v>130</v>
      </c>
      <c r="F12" s="319"/>
      <c r="G12" s="183"/>
      <c r="H12" s="183"/>
      <c r="I12" s="183"/>
      <c r="J12" s="183"/>
      <c r="K12" s="183"/>
      <c r="L12" s="183"/>
      <c r="M12" s="183"/>
      <c r="N12" s="183"/>
      <c r="O12" s="183"/>
      <c r="P12" s="183"/>
      <c r="Q12" s="183"/>
    </row>
    <row r="13" spans="1:21" ht="39.950000000000003" customHeight="1" x14ac:dyDescent="0.15">
      <c r="B13" s="311" t="s">
        <v>82</v>
      </c>
      <c r="C13" s="311"/>
      <c r="D13" s="311"/>
      <c r="E13" s="305" t="s">
        <v>80</v>
      </c>
      <c r="F13" s="305"/>
      <c r="G13" s="182"/>
      <c r="H13" s="182"/>
      <c r="I13" s="182"/>
      <c r="J13" s="182"/>
      <c r="K13" s="182"/>
      <c r="L13" s="182"/>
      <c r="M13" s="182"/>
      <c r="N13" s="182"/>
      <c r="O13" s="182"/>
      <c r="P13" s="182"/>
      <c r="Q13" s="182"/>
    </row>
    <row r="14" spans="1:21" ht="39.950000000000003" customHeight="1" x14ac:dyDescent="0.15">
      <c r="B14" s="313"/>
      <c r="C14" s="313"/>
      <c r="D14" s="313"/>
      <c r="E14" s="319" t="s">
        <v>130</v>
      </c>
      <c r="F14" s="319"/>
      <c r="G14" s="183"/>
      <c r="H14" s="183"/>
      <c r="I14" s="183"/>
      <c r="J14" s="183"/>
      <c r="K14" s="183"/>
      <c r="L14" s="183"/>
      <c r="M14" s="183"/>
      <c r="N14" s="183"/>
      <c r="O14" s="183"/>
      <c r="P14" s="183"/>
      <c r="Q14" s="183"/>
    </row>
    <row r="15" spans="1:21" ht="39.950000000000003" customHeight="1" x14ac:dyDescent="0.15">
      <c r="B15" s="311" t="s">
        <v>83</v>
      </c>
      <c r="C15" s="311"/>
      <c r="D15" s="311"/>
      <c r="E15" s="305" t="s">
        <v>80</v>
      </c>
      <c r="F15" s="305"/>
      <c r="G15" s="182"/>
      <c r="H15" s="182"/>
      <c r="I15" s="182"/>
      <c r="J15" s="182"/>
      <c r="K15" s="182"/>
      <c r="L15" s="182"/>
      <c r="M15" s="182"/>
      <c r="N15" s="182"/>
      <c r="O15" s="182"/>
      <c r="P15" s="182"/>
      <c r="Q15" s="182"/>
    </row>
    <row r="16" spans="1:21" ht="39.950000000000003" customHeight="1" x14ac:dyDescent="0.15">
      <c r="B16" s="313"/>
      <c r="C16" s="313"/>
      <c r="D16" s="313"/>
      <c r="E16" s="319" t="s">
        <v>130</v>
      </c>
      <c r="F16" s="319"/>
      <c r="G16" s="183"/>
      <c r="H16" s="183"/>
      <c r="I16" s="183"/>
      <c r="J16" s="183"/>
      <c r="K16" s="183"/>
      <c r="L16" s="183"/>
      <c r="M16" s="183"/>
      <c r="N16" s="183"/>
      <c r="O16" s="183"/>
      <c r="P16" s="183"/>
      <c r="Q16" s="183"/>
    </row>
    <row r="17" spans="1:17" ht="39.950000000000003" customHeight="1" x14ac:dyDescent="0.15">
      <c r="B17" s="311" t="s">
        <v>84</v>
      </c>
      <c r="C17" s="311"/>
      <c r="D17" s="311"/>
      <c r="E17" s="305" t="s">
        <v>80</v>
      </c>
      <c r="F17" s="305"/>
      <c r="G17" s="182"/>
      <c r="H17" s="182"/>
      <c r="I17" s="182"/>
      <c r="J17" s="182"/>
      <c r="K17" s="182"/>
      <c r="L17" s="182"/>
      <c r="M17" s="182"/>
      <c r="N17" s="182"/>
      <c r="O17" s="182"/>
      <c r="P17" s="182"/>
      <c r="Q17" s="182"/>
    </row>
    <row r="18" spans="1:17" ht="39.950000000000003" customHeight="1" x14ac:dyDescent="0.15">
      <c r="B18" s="313"/>
      <c r="C18" s="313"/>
      <c r="D18" s="313"/>
      <c r="E18" s="319" t="s">
        <v>130</v>
      </c>
      <c r="F18" s="319"/>
      <c r="G18" s="183"/>
      <c r="H18" s="183"/>
      <c r="I18" s="183"/>
      <c r="J18" s="183"/>
      <c r="K18" s="183"/>
      <c r="L18" s="183"/>
      <c r="M18" s="183"/>
      <c r="N18" s="183"/>
      <c r="O18" s="183"/>
      <c r="P18" s="183"/>
      <c r="Q18" s="183"/>
    </row>
    <row r="19" spans="1:17" ht="39.950000000000003" customHeight="1" x14ac:dyDescent="0.15">
      <c r="B19" s="311" t="s">
        <v>85</v>
      </c>
      <c r="C19" s="311"/>
      <c r="D19" s="311"/>
      <c r="E19" s="305" t="s">
        <v>80</v>
      </c>
      <c r="F19" s="305"/>
      <c r="G19" s="182"/>
      <c r="H19" s="182"/>
      <c r="I19" s="182"/>
      <c r="J19" s="182"/>
      <c r="K19" s="182"/>
      <c r="L19" s="182"/>
      <c r="M19" s="182"/>
      <c r="N19" s="182"/>
      <c r="O19" s="182"/>
      <c r="P19" s="182"/>
      <c r="Q19" s="182"/>
    </row>
    <row r="20" spans="1:17" ht="39.950000000000003" customHeight="1" x14ac:dyDescent="0.15">
      <c r="B20" s="313"/>
      <c r="C20" s="313"/>
      <c r="D20" s="313"/>
      <c r="E20" s="319" t="s">
        <v>130</v>
      </c>
      <c r="F20" s="319"/>
      <c r="G20" s="183"/>
      <c r="H20" s="183"/>
      <c r="I20" s="183"/>
      <c r="J20" s="183"/>
      <c r="K20" s="183"/>
      <c r="L20" s="183"/>
      <c r="M20" s="183"/>
      <c r="N20" s="183"/>
      <c r="O20" s="183"/>
      <c r="P20" s="183"/>
      <c r="Q20" s="183"/>
    </row>
    <row r="21" spans="1:17" ht="39.950000000000003" customHeight="1" x14ac:dyDescent="0.15">
      <c r="B21" s="311" t="s">
        <v>86</v>
      </c>
      <c r="C21" s="311"/>
      <c r="D21" s="311"/>
      <c r="E21" s="305" t="s">
        <v>80</v>
      </c>
      <c r="F21" s="305"/>
      <c r="G21" s="182"/>
      <c r="H21" s="182"/>
      <c r="I21" s="182"/>
      <c r="J21" s="182"/>
      <c r="K21" s="182"/>
      <c r="L21" s="182"/>
      <c r="M21" s="182"/>
      <c r="N21" s="182"/>
      <c r="O21" s="182"/>
      <c r="P21" s="182"/>
      <c r="Q21" s="182"/>
    </row>
    <row r="22" spans="1:17" ht="39.950000000000003" customHeight="1" x14ac:dyDescent="0.15">
      <c r="B22" s="313"/>
      <c r="C22" s="313"/>
      <c r="D22" s="313"/>
      <c r="E22" s="319" t="s">
        <v>130</v>
      </c>
      <c r="F22" s="319"/>
      <c r="G22" s="183"/>
      <c r="H22" s="183"/>
      <c r="I22" s="183"/>
      <c r="J22" s="183"/>
      <c r="K22" s="183"/>
      <c r="L22" s="183"/>
      <c r="M22" s="183"/>
      <c r="N22" s="183"/>
      <c r="O22" s="183"/>
      <c r="P22" s="183"/>
      <c r="Q22" s="183"/>
    </row>
    <row r="23" spans="1:17" ht="39.950000000000003" customHeight="1" x14ac:dyDescent="0.15">
      <c r="B23" s="305" t="s">
        <v>139</v>
      </c>
      <c r="C23" s="305"/>
      <c r="D23" s="305"/>
      <c r="E23" s="305" t="s">
        <v>80</v>
      </c>
      <c r="F23" s="305"/>
      <c r="G23" s="182"/>
      <c r="H23" s="182"/>
      <c r="I23" s="182"/>
      <c r="J23" s="182"/>
      <c r="K23" s="182"/>
      <c r="L23" s="182"/>
      <c r="M23" s="182"/>
      <c r="N23" s="182"/>
      <c r="O23" s="182"/>
      <c r="P23" s="182"/>
      <c r="Q23" s="182"/>
    </row>
    <row r="24" spans="1:17" ht="39.950000000000003" customHeight="1" x14ac:dyDescent="0.15">
      <c r="B24" s="319"/>
      <c r="C24" s="319"/>
      <c r="D24" s="319"/>
      <c r="E24" s="319" t="s">
        <v>130</v>
      </c>
      <c r="F24" s="319"/>
      <c r="G24" s="183"/>
      <c r="H24" s="183"/>
      <c r="I24" s="183"/>
      <c r="J24" s="183"/>
      <c r="K24" s="183"/>
      <c r="L24" s="183"/>
      <c r="M24" s="183"/>
      <c r="N24" s="183"/>
      <c r="O24" s="183"/>
      <c r="P24" s="183"/>
      <c r="Q24" s="183"/>
    </row>
    <row r="25" spans="1:17" ht="39.950000000000003" customHeight="1" x14ac:dyDescent="0.15">
      <c r="B25" s="311" t="s">
        <v>15</v>
      </c>
      <c r="C25" s="311"/>
      <c r="D25" s="311"/>
      <c r="E25" s="305" t="s">
        <v>80</v>
      </c>
      <c r="F25" s="305"/>
      <c r="G25" s="22">
        <f t="shared" ref="G25:Q25" si="0">SUM(G11,G13,G15,G17,G19,G21)</f>
        <v>0</v>
      </c>
      <c r="H25" s="22">
        <f t="shared" si="0"/>
        <v>0</v>
      </c>
      <c r="I25" s="22">
        <f t="shared" si="0"/>
        <v>0</v>
      </c>
      <c r="J25" s="22">
        <f t="shared" si="0"/>
        <v>0</v>
      </c>
      <c r="K25" s="22">
        <f t="shared" si="0"/>
        <v>0</v>
      </c>
      <c r="L25" s="22">
        <f t="shared" si="0"/>
        <v>0</v>
      </c>
      <c r="M25" s="22">
        <f t="shared" si="0"/>
        <v>0</v>
      </c>
      <c r="N25" s="22">
        <f t="shared" si="0"/>
        <v>0</v>
      </c>
      <c r="O25" s="22">
        <f t="shared" si="0"/>
        <v>0</v>
      </c>
      <c r="P25" s="22">
        <f t="shared" si="0"/>
        <v>0</v>
      </c>
      <c r="Q25" s="22">
        <f t="shared" si="0"/>
        <v>0</v>
      </c>
    </row>
    <row r="26" spans="1:17" ht="39.950000000000003" customHeight="1" x14ac:dyDescent="0.15">
      <c r="B26" s="313"/>
      <c r="C26" s="313"/>
      <c r="D26" s="313"/>
      <c r="E26" s="319" t="s">
        <v>130</v>
      </c>
      <c r="F26" s="319"/>
      <c r="G26" s="23">
        <f t="shared" ref="G26:Q26" si="1">SUM(G12,G14,G16,G18,G20,G22)</f>
        <v>0</v>
      </c>
      <c r="H26" s="23">
        <f t="shared" si="1"/>
        <v>0</v>
      </c>
      <c r="I26" s="23">
        <f t="shared" si="1"/>
        <v>0</v>
      </c>
      <c r="J26" s="23">
        <f t="shared" si="1"/>
        <v>0</v>
      </c>
      <c r="K26" s="23">
        <f t="shared" si="1"/>
        <v>0</v>
      </c>
      <c r="L26" s="23">
        <f t="shared" si="1"/>
        <v>0</v>
      </c>
      <c r="M26" s="23">
        <f t="shared" si="1"/>
        <v>0</v>
      </c>
      <c r="N26" s="23">
        <f t="shared" si="1"/>
        <v>0</v>
      </c>
      <c r="O26" s="23">
        <f t="shared" si="1"/>
        <v>0</v>
      </c>
      <c r="P26" s="23">
        <f t="shared" si="1"/>
        <v>0</v>
      </c>
      <c r="Q26" s="23">
        <f t="shared" si="1"/>
        <v>0</v>
      </c>
    </row>
    <row r="27" spans="1:17" ht="39.950000000000003" customHeight="1" x14ac:dyDescent="0.15">
      <c r="B27" s="305" t="s">
        <v>140</v>
      </c>
      <c r="C27" s="305"/>
      <c r="D27" s="305"/>
      <c r="E27" s="305" t="s">
        <v>80</v>
      </c>
      <c r="F27" s="305"/>
      <c r="G27" s="22">
        <f>SUM(G19,G21,G23)</f>
        <v>0</v>
      </c>
      <c r="H27" s="22">
        <f>SUM(H19,H21,H23)</f>
        <v>0</v>
      </c>
      <c r="I27" s="22">
        <f>SUM(I19,I21,I23)</f>
        <v>0</v>
      </c>
      <c r="J27" s="22">
        <f t="shared" ref="J27:Q27" si="2">SUM(J19,J21,J23)</f>
        <v>0</v>
      </c>
      <c r="K27" s="22">
        <f t="shared" si="2"/>
        <v>0</v>
      </c>
      <c r="L27" s="22">
        <f t="shared" si="2"/>
        <v>0</v>
      </c>
      <c r="M27" s="22">
        <f t="shared" si="2"/>
        <v>0</v>
      </c>
      <c r="N27" s="22">
        <f>SUM(N19,N21,N23)</f>
        <v>0</v>
      </c>
      <c r="O27" s="22">
        <f t="shared" si="2"/>
        <v>0</v>
      </c>
      <c r="P27" s="22">
        <f t="shared" si="2"/>
        <v>0</v>
      </c>
      <c r="Q27" s="22">
        <f t="shared" si="2"/>
        <v>0</v>
      </c>
    </row>
    <row r="28" spans="1:17" ht="39.950000000000003" customHeight="1" x14ac:dyDescent="0.15">
      <c r="B28" s="319"/>
      <c r="C28" s="319"/>
      <c r="D28" s="319"/>
      <c r="E28" s="319" t="s">
        <v>130</v>
      </c>
      <c r="F28" s="319"/>
      <c r="G28" s="23">
        <f>SUM(G20,G22,G24)</f>
        <v>0</v>
      </c>
      <c r="H28" s="23">
        <f t="shared" ref="H28:Q28" si="3">SUM(H20,H22,H24)</f>
        <v>0</v>
      </c>
      <c r="I28" s="23">
        <f t="shared" si="3"/>
        <v>0</v>
      </c>
      <c r="J28" s="23">
        <f t="shared" si="3"/>
        <v>0</v>
      </c>
      <c r="K28" s="23">
        <f t="shared" si="3"/>
        <v>0</v>
      </c>
      <c r="L28" s="23">
        <f t="shared" si="3"/>
        <v>0</v>
      </c>
      <c r="M28" s="23">
        <f t="shared" si="3"/>
        <v>0</v>
      </c>
      <c r="N28" s="23">
        <f t="shared" si="3"/>
        <v>0</v>
      </c>
      <c r="O28" s="23">
        <f t="shared" si="3"/>
        <v>0</v>
      </c>
      <c r="P28" s="23">
        <f t="shared" si="3"/>
        <v>0</v>
      </c>
      <c r="Q28" s="23">
        <f t="shared" si="3"/>
        <v>0</v>
      </c>
    </row>
    <row r="29" spans="1:17" ht="35.1" customHeight="1" thickBot="1" x14ac:dyDescent="0.2">
      <c r="E29" s="4"/>
      <c r="F29" s="4"/>
      <c r="Q29" s="15"/>
    </row>
    <row r="30" spans="1:17" ht="50.1" customHeight="1" thickBot="1" x14ac:dyDescent="0.2">
      <c r="A30" s="5"/>
      <c r="B30" s="305" t="s">
        <v>141</v>
      </c>
      <c r="C30" s="306"/>
      <c r="D30" s="307"/>
      <c r="E30" s="311" t="s">
        <v>80</v>
      </c>
      <c r="F30" s="312"/>
      <c r="G30" s="315">
        <f>IFERROR(IF($F$8="■",(ROUNDDOWN(SUM(G27:I27)/SUM(G25:I25),4)*100),(ROUNDDOWN(SUM(G27:Q27)/SUM(G25:Q25),4)*100)),0)</f>
        <v>0</v>
      </c>
      <c r="H30" s="316"/>
      <c r="I30" s="24" t="s">
        <v>16</v>
      </c>
      <c r="J30" s="9" t="str">
        <f>IF(G30&gt;=K30,"≧","≦")</f>
        <v>≦</v>
      </c>
      <c r="K30" s="18">
        <v>50</v>
      </c>
      <c r="L30" s="333" t="s">
        <v>142</v>
      </c>
      <c r="M30" s="333"/>
      <c r="N30" s="333"/>
      <c r="O30" s="333"/>
      <c r="P30" s="333"/>
      <c r="Q30" s="333"/>
    </row>
    <row r="31" spans="1:17" ht="50.1" customHeight="1" thickBot="1" x14ac:dyDescent="0.2">
      <c r="A31" s="5"/>
      <c r="B31" s="308"/>
      <c r="C31" s="309"/>
      <c r="D31" s="310"/>
      <c r="E31" s="313" t="s">
        <v>130</v>
      </c>
      <c r="F31" s="314"/>
      <c r="G31" s="315">
        <f>IFERROR(IF($F$8="■",(ROUNDDOWN(SUM(G28:I28)/SUM(G26:I26),4)*100),(ROUNDDOWN(SUM(G28:Q28)/SUM(G26:Q26),4)*100)),0)</f>
        <v>0</v>
      </c>
      <c r="H31" s="316"/>
      <c r="I31" s="24" t="s">
        <v>14</v>
      </c>
      <c r="J31" s="9" t="str">
        <f>IF(G31&gt;=K31,"≧","≦")</f>
        <v>≦</v>
      </c>
      <c r="K31" s="18">
        <v>50</v>
      </c>
      <c r="L31" s="333" t="s">
        <v>143</v>
      </c>
      <c r="M31" s="333"/>
      <c r="N31" s="333"/>
      <c r="O31" s="333"/>
      <c r="P31" s="333"/>
      <c r="Q31" s="333"/>
    </row>
    <row r="32" spans="1:17" ht="35.1" customHeight="1" x14ac:dyDescent="0.15">
      <c r="A32" s="5"/>
      <c r="B32" s="5"/>
      <c r="C32" s="5"/>
      <c r="D32" s="5"/>
      <c r="E32" s="5"/>
      <c r="F32" s="5"/>
      <c r="G32" s="5"/>
      <c r="H32" s="5"/>
      <c r="I32" s="5"/>
      <c r="J32" s="5"/>
      <c r="K32" s="5"/>
      <c r="L32" s="5"/>
      <c r="M32" s="5"/>
      <c r="N32" s="5"/>
    </row>
    <row r="33" spans="1:9" ht="35.1" customHeight="1" x14ac:dyDescent="0.15">
      <c r="A33" s="21"/>
      <c r="B33" s="21"/>
      <c r="C33" s="21"/>
      <c r="D33" s="21"/>
      <c r="E33" s="21"/>
      <c r="F33" s="11"/>
      <c r="G33" s="11"/>
      <c r="H33" s="12"/>
      <c r="I33" s="5"/>
    </row>
    <row r="34" spans="1:9" ht="35.1" customHeight="1" x14ac:dyDescent="0.15">
      <c r="A34" s="5"/>
      <c r="B34" s="5"/>
      <c r="C34" s="5"/>
      <c r="D34" s="5"/>
      <c r="E34" s="5"/>
      <c r="F34" s="5"/>
      <c r="G34" s="5"/>
      <c r="H34" s="5"/>
      <c r="I34" s="5"/>
    </row>
    <row r="35" spans="1:9" ht="35.1" customHeight="1" x14ac:dyDescent="0.15">
      <c r="A35" s="5"/>
      <c r="B35" s="5"/>
      <c r="C35" s="5"/>
      <c r="D35" s="5"/>
      <c r="E35" s="5"/>
      <c r="F35" s="5"/>
      <c r="G35" s="5"/>
      <c r="H35" s="5"/>
      <c r="I35" s="5"/>
    </row>
    <row r="36" spans="1:9" ht="35.1" customHeight="1" x14ac:dyDescent="0.15">
      <c r="A36" s="5"/>
      <c r="B36" s="5"/>
      <c r="C36" s="5"/>
      <c r="D36" s="5"/>
      <c r="E36" s="5"/>
      <c r="F36" s="5"/>
      <c r="G36" s="5"/>
      <c r="H36" s="5"/>
      <c r="I36" s="5"/>
    </row>
    <row r="37" spans="1:9" ht="35.1" customHeight="1" x14ac:dyDescent="0.15">
      <c r="A37" s="5"/>
      <c r="B37" s="5"/>
      <c r="C37" s="5"/>
      <c r="D37" s="5"/>
      <c r="E37" s="5"/>
      <c r="F37" s="5"/>
      <c r="G37" s="5"/>
      <c r="H37" s="5"/>
      <c r="I37" s="5"/>
    </row>
    <row r="38" spans="1:9" ht="35.1" customHeight="1" x14ac:dyDescent="0.15">
      <c r="A38" s="5"/>
      <c r="B38" s="5"/>
      <c r="C38" s="5"/>
      <c r="D38" s="5"/>
      <c r="E38" s="5"/>
      <c r="F38" s="5"/>
      <c r="G38" s="5"/>
      <c r="H38" s="5"/>
      <c r="I38" s="5"/>
    </row>
    <row r="39" spans="1:9" ht="35.1" customHeight="1" x14ac:dyDescent="0.15">
      <c r="A39" s="5"/>
      <c r="B39" s="5"/>
      <c r="C39" s="5"/>
      <c r="D39" s="5"/>
      <c r="E39" s="5"/>
      <c r="F39" s="5"/>
      <c r="G39" s="5"/>
      <c r="H39" s="5"/>
      <c r="I39" s="5"/>
    </row>
    <row r="40" spans="1:9" ht="35.1" customHeight="1" x14ac:dyDescent="0.15"/>
    <row r="41" spans="1:9" ht="35.1" customHeight="1" x14ac:dyDescent="0.15"/>
    <row r="42" spans="1:9" ht="35.1" customHeight="1" x14ac:dyDescent="0.15"/>
    <row r="43" spans="1:9" ht="35.1" customHeight="1" x14ac:dyDescent="0.15"/>
    <row r="44" spans="1:9" ht="35.1" customHeight="1" x14ac:dyDescent="0.15"/>
    <row r="45" spans="1:9" ht="35.1" customHeight="1" x14ac:dyDescent="0.15"/>
    <row r="46" spans="1:9" ht="35.1" customHeight="1" x14ac:dyDescent="0.15"/>
    <row r="47" spans="1:9" ht="35.1" customHeight="1" x14ac:dyDescent="0.15"/>
    <row r="48" spans="1:9" ht="35.1" customHeight="1" x14ac:dyDescent="0.15"/>
    <row r="49" ht="35.1" customHeight="1" x14ac:dyDescent="0.15"/>
    <row r="50" ht="35.1" customHeight="1" x14ac:dyDescent="0.15"/>
    <row r="51" ht="35.1" customHeight="1" x14ac:dyDescent="0.15"/>
    <row r="52" ht="35.1" customHeight="1" x14ac:dyDescent="0.15"/>
    <row r="53" ht="35.1" customHeight="1" x14ac:dyDescent="0.15"/>
    <row r="54" ht="35.1" customHeight="1" x14ac:dyDescent="0.15"/>
    <row r="55" ht="35.1" customHeight="1" x14ac:dyDescent="0.15"/>
    <row r="56" ht="35.1" customHeight="1" x14ac:dyDescent="0.15"/>
    <row r="57" ht="35.1" customHeight="1" x14ac:dyDescent="0.15"/>
    <row r="58" ht="35.1" customHeight="1" x14ac:dyDescent="0.15"/>
    <row r="59" ht="35.1" customHeight="1" x14ac:dyDescent="0.15"/>
    <row r="60" ht="35.1" customHeight="1" x14ac:dyDescent="0.15"/>
    <row r="61" ht="35.1" customHeight="1" x14ac:dyDescent="0.15"/>
    <row r="62" ht="35.1" customHeight="1" x14ac:dyDescent="0.15"/>
    <row r="63" ht="15" customHeight="1" x14ac:dyDescent="0.15"/>
    <row r="64" ht="15" customHeight="1" x14ac:dyDescent="0.15"/>
    <row r="65" ht="15" customHeight="1" x14ac:dyDescent="0.15"/>
    <row r="66" ht="15" customHeight="1" x14ac:dyDescent="0.15"/>
    <row r="67" ht="15" customHeight="1" x14ac:dyDescent="0.15"/>
    <row r="68" ht="15" customHeight="1" x14ac:dyDescent="0.15"/>
    <row r="69" ht="15" customHeight="1" x14ac:dyDescent="0.15"/>
    <row r="70" ht="15" customHeight="1" x14ac:dyDescent="0.15"/>
    <row r="71" ht="15" customHeight="1" x14ac:dyDescent="0.15"/>
    <row r="72" ht="15" customHeight="1" x14ac:dyDescent="0.15"/>
    <row r="73" ht="15" customHeight="1" x14ac:dyDescent="0.15"/>
    <row r="74" ht="15" customHeight="1" x14ac:dyDescent="0.15"/>
  </sheetData>
  <sheetProtection password="C6C5" sheet="1" objects="1" scenarios="1" selectLockedCells="1"/>
  <mergeCells count="47">
    <mergeCell ref="N4:Q4"/>
    <mergeCell ref="B2:Q2"/>
    <mergeCell ref="L31:Q31"/>
    <mergeCell ref="L30:Q30"/>
    <mergeCell ref="G30:H30"/>
    <mergeCell ref="B6:C6"/>
    <mergeCell ref="B10:F10"/>
    <mergeCell ref="B15:D16"/>
    <mergeCell ref="E15:F15"/>
    <mergeCell ref="E16:F16"/>
    <mergeCell ref="B17:D18"/>
    <mergeCell ref="E17:F17"/>
    <mergeCell ref="E18:F18"/>
    <mergeCell ref="B11:D12"/>
    <mergeCell ref="L8:M8"/>
    <mergeCell ref="L4:M4"/>
    <mergeCell ref="B21:D22"/>
    <mergeCell ref="E21:F21"/>
    <mergeCell ref="E22:F22"/>
    <mergeCell ref="B19:D20"/>
    <mergeCell ref="B1:E1"/>
    <mergeCell ref="B8:C8"/>
    <mergeCell ref="B4:C4"/>
    <mergeCell ref="B13:D14"/>
    <mergeCell ref="E13:F13"/>
    <mergeCell ref="D4:J4"/>
    <mergeCell ref="E12:F12"/>
    <mergeCell ref="E11:F11"/>
    <mergeCell ref="I6:K6"/>
    <mergeCell ref="E14:F14"/>
    <mergeCell ref="I8:J8"/>
    <mergeCell ref="B30:D31"/>
    <mergeCell ref="E30:F30"/>
    <mergeCell ref="E31:F31"/>
    <mergeCell ref="G31:H31"/>
    <mergeCell ref="E6:G6"/>
    <mergeCell ref="B27:D28"/>
    <mergeCell ref="E27:F27"/>
    <mergeCell ref="E28:F28"/>
    <mergeCell ref="B23:D24"/>
    <mergeCell ref="E23:F23"/>
    <mergeCell ref="E24:F24"/>
    <mergeCell ref="B25:D26"/>
    <mergeCell ref="E25:F25"/>
    <mergeCell ref="E26:F26"/>
    <mergeCell ref="E19:F19"/>
    <mergeCell ref="E20:F20"/>
  </mergeCells>
  <phoneticPr fontId="4"/>
  <conditionalFormatting sqref="N4">
    <cfRule type="containsText" dxfId="3" priority="4" operator="containsText" text="NG">
      <formula>NOT(ISERROR(SEARCH("NG",N4)))</formula>
    </cfRule>
  </conditionalFormatting>
  <conditionalFormatting sqref="I8:M8">
    <cfRule type="expression" dxfId="2" priority="3">
      <formula>$F$8&lt;&gt;"■"</formula>
    </cfRule>
  </conditionalFormatting>
  <conditionalFormatting sqref="J11:Q24">
    <cfRule type="expression" dxfId="1" priority="2">
      <formula>$F$8="■"</formula>
    </cfRule>
  </conditionalFormatting>
  <conditionalFormatting sqref="N4:Q4">
    <cfRule type="cellIs" dxfId="0" priority="1" operator="equal">
      <formula>"届出項目・実績期間を選択"</formula>
    </cfRule>
  </conditionalFormatting>
  <dataValidations count="2">
    <dataValidation type="list" showInputMessage="1" showErrorMessage="1" sqref="F917518:F917520 IA917518:IA917520 RW917518:RW917520 ABS917518:ABS917520 ALO917518:ALO917520 AVK917518:AVK917520 BFG917518:BFG917520 BPC917518:BPC917520 BYY917518:BYY917520 CIU917518:CIU917520 CSQ917518:CSQ917520 DCM917518:DCM917520 DMI917518:DMI917520 DWE917518:DWE917520 EGA917518:EGA917520 EPW917518:EPW917520 EZS917518:EZS917520 FJO917518:FJO917520 FTK917518:FTK917520 GDG917518:GDG917520 GNC917518:GNC917520 GWY917518:GWY917520 HGU917518:HGU917520 HQQ917518:HQQ917520 IAM917518:IAM917520 IKI917518:IKI917520 IUE917518:IUE917520 JEA917518:JEA917520 JNW917518:JNW917520 JXS917518:JXS917520 KHO917518:KHO917520 KRK917518:KRK917520 LBG917518:LBG917520 LLC917518:LLC917520 LUY917518:LUY917520 MEU917518:MEU917520 MOQ917518:MOQ917520 MYM917518:MYM917520 NII917518:NII917520 NSE917518:NSE917520 OCA917518:OCA917520 OLW917518:OLW917520 OVS917518:OVS917520 PFO917518:PFO917520 PPK917518:PPK917520 PZG917518:PZG917520 QJC917518:QJC917520 QSY917518:QSY917520 RCU917518:RCU917520 RMQ917518:RMQ917520 RWM917518:RWM917520 SGI917518:SGI917520 SQE917518:SQE917520 TAA917518:TAA917520 TJW917518:TJW917520 TTS917518:TTS917520 UDO917518:UDO917520 UNK917518:UNK917520 UXG917518:UXG917520 VHC917518:VHC917520 VQY917518:VQY917520 WAU917518:WAU917520 WKQ917518:WKQ917520 WUM917518:WUM917520 I65550:I65552 ID65550:ID65552 RZ65550:RZ65552 ABV65550:ABV65552 ALR65550:ALR65552 AVN65550:AVN65552 BFJ65550:BFJ65552 BPF65550:BPF65552 BZB65550:BZB65552 CIX65550:CIX65552 CST65550:CST65552 DCP65550:DCP65552 DML65550:DML65552 DWH65550:DWH65552 EGD65550:EGD65552 EPZ65550:EPZ65552 EZV65550:EZV65552 FJR65550:FJR65552 FTN65550:FTN65552 GDJ65550:GDJ65552 GNF65550:GNF65552 GXB65550:GXB65552 HGX65550:HGX65552 HQT65550:HQT65552 IAP65550:IAP65552 IKL65550:IKL65552 IUH65550:IUH65552 JED65550:JED65552 JNZ65550:JNZ65552 JXV65550:JXV65552 KHR65550:KHR65552 KRN65550:KRN65552 LBJ65550:LBJ65552 LLF65550:LLF65552 LVB65550:LVB65552 MEX65550:MEX65552 MOT65550:MOT65552 MYP65550:MYP65552 NIL65550:NIL65552 NSH65550:NSH65552 OCD65550:OCD65552 OLZ65550:OLZ65552 OVV65550:OVV65552 PFR65550:PFR65552 PPN65550:PPN65552 PZJ65550:PZJ65552 QJF65550:QJF65552 QTB65550:QTB65552 RCX65550:RCX65552 RMT65550:RMT65552 RWP65550:RWP65552 SGL65550:SGL65552 SQH65550:SQH65552 TAD65550:TAD65552 TJZ65550:TJZ65552 TTV65550:TTV65552 UDR65550:UDR65552 UNN65550:UNN65552 UXJ65550:UXJ65552 VHF65550:VHF65552 VRB65550:VRB65552 WAX65550:WAX65552 WKT65550:WKT65552 WUP65550:WUP65552 I131086:I131088 ID131086:ID131088 RZ131086:RZ131088 ABV131086:ABV131088 ALR131086:ALR131088 AVN131086:AVN131088 BFJ131086:BFJ131088 BPF131086:BPF131088 BZB131086:BZB131088 CIX131086:CIX131088 CST131086:CST131088 DCP131086:DCP131088 DML131086:DML131088 DWH131086:DWH131088 EGD131086:EGD131088 EPZ131086:EPZ131088 EZV131086:EZV131088 FJR131086:FJR131088 FTN131086:FTN131088 GDJ131086:GDJ131088 GNF131086:GNF131088 GXB131086:GXB131088 HGX131086:HGX131088 HQT131086:HQT131088 IAP131086:IAP131088 IKL131086:IKL131088 IUH131086:IUH131088 JED131086:JED131088 JNZ131086:JNZ131088 JXV131086:JXV131088 KHR131086:KHR131088 KRN131086:KRN131088 LBJ131086:LBJ131088 LLF131086:LLF131088 LVB131086:LVB131088 MEX131086:MEX131088 MOT131086:MOT131088 MYP131086:MYP131088 NIL131086:NIL131088 NSH131086:NSH131088 OCD131086:OCD131088 OLZ131086:OLZ131088 OVV131086:OVV131088 PFR131086:PFR131088 PPN131086:PPN131088 PZJ131086:PZJ131088 QJF131086:QJF131088 QTB131086:QTB131088 RCX131086:RCX131088 RMT131086:RMT131088 RWP131086:RWP131088 SGL131086:SGL131088 SQH131086:SQH131088 TAD131086:TAD131088 TJZ131086:TJZ131088 TTV131086:TTV131088 UDR131086:UDR131088 UNN131086:UNN131088 UXJ131086:UXJ131088 VHF131086:VHF131088 VRB131086:VRB131088 WAX131086:WAX131088 WKT131086:WKT131088 WUP131086:WUP131088 I196622:I196624 ID196622:ID196624 RZ196622:RZ196624 ABV196622:ABV196624 ALR196622:ALR196624 AVN196622:AVN196624 BFJ196622:BFJ196624 BPF196622:BPF196624 BZB196622:BZB196624 CIX196622:CIX196624 CST196622:CST196624 DCP196622:DCP196624 DML196622:DML196624 DWH196622:DWH196624 EGD196622:EGD196624 EPZ196622:EPZ196624 EZV196622:EZV196624 FJR196622:FJR196624 FTN196622:FTN196624 GDJ196622:GDJ196624 GNF196622:GNF196624 GXB196622:GXB196624 HGX196622:HGX196624 HQT196622:HQT196624 IAP196622:IAP196624 IKL196622:IKL196624 IUH196622:IUH196624 JED196622:JED196624 JNZ196622:JNZ196624 JXV196622:JXV196624 KHR196622:KHR196624 KRN196622:KRN196624 LBJ196622:LBJ196624 LLF196622:LLF196624 LVB196622:LVB196624 MEX196622:MEX196624 MOT196622:MOT196624 MYP196622:MYP196624 NIL196622:NIL196624 NSH196622:NSH196624 OCD196622:OCD196624 OLZ196622:OLZ196624 OVV196622:OVV196624 PFR196622:PFR196624 PPN196622:PPN196624 PZJ196622:PZJ196624 QJF196622:QJF196624 QTB196622:QTB196624 RCX196622:RCX196624 RMT196622:RMT196624 RWP196622:RWP196624 SGL196622:SGL196624 SQH196622:SQH196624 TAD196622:TAD196624 TJZ196622:TJZ196624 TTV196622:TTV196624 UDR196622:UDR196624 UNN196622:UNN196624 UXJ196622:UXJ196624 VHF196622:VHF196624 VRB196622:VRB196624 WAX196622:WAX196624 WKT196622:WKT196624 WUP196622:WUP196624 I262158:I262160 ID262158:ID262160 RZ262158:RZ262160 ABV262158:ABV262160 ALR262158:ALR262160 AVN262158:AVN262160 BFJ262158:BFJ262160 BPF262158:BPF262160 BZB262158:BZB262160 CIX262158:CIX262160 CST262158:CST262160 DCP262158:DCP262160 DML262158:DML262160 DWH262158:DWH262160 EGD262158:EGD262160 EPZ262158:EPZ262160 EZV262158:EZV262160 FJR262158:FJR262160 FTN262158:FTN262160 GDJ262158:GDJ262160 GNF262158:GNF262160 GXB262158:GXB262160 HGX262158:HGX262160 HQT262158:HQT262160 IAP262158:IAP262160 IKL262158:IKL262160 IUH262158:IUH262160 JED262158:JED262160 JNZ262158:JNZ262160 JXV262158:JXV262160 KHR262158:KHR262160 KRN262158:KRN262160 LBJ262158:LBJ262160 LLF262158:LLF262160 LVB262158:LVB262160 MEX262158:MEX262160 MOT262158:MOT262160 MYP262158:MYP262160 NIL262158:NIL262160 NSH262158:NSH262160 OCD262158:OCD262160 OLZ262158:OLZ262160 OVV262158:OVV262160 PFR262158:PFR262160 PPN262158:PPN262160 PZJ262158:PZJ262160 QJF262158:QJF262160 QTB262158:QTB262160 RCX262158:RCX262160 RMT262158:RMT262160 RWP262158:RWP262160 SGL262158:SGL262160 SQH262158:SQH262160 TAD262158:TAD262160 TJZ262158:TJZ262160 TTV262158:TTV262160 UDR262158:UDR262160 UNN262158:UNN262160 UXJ262158:UXJ262160 VHF262158:VHF262160 VRB262158:VRB262160 WAX262158:WAX262160 WKT262158:WKT262160 WUP262158:WUP262160 I327694:I327696 ID327694:ID327696 RZ327694:RZ327696 ABV327694:ABV327696 ALR327694:ALR327696 AVN327694:AVN327696 BFJ327694:BFJ327696 BPF327694:BPF327696 BZB327694:BZB327696 CIX327694:CIX327696 CST327694:CST327696 DCP327694:DCP327696 DML327694:DML327696 DWH327694:DWH327696 EGD327694:EGD327696 EPZ327694:EPZ327696 EZV327694:EZV327696 FJR327694:FJR327696 FTN327694:FTN327696 GDJ327694:GDJ327696 GNF327694:GNF327696 GXB327694:GXB327696 HGX327694:HGX327696 HQT327694:HQT327696 IAP327694:IAP327696 IKL327694:IKL327696 IUH327694:IUH327696 JED327694:JED327696 JNZ327694:JNZ327696 JXV327694:JXV327696 KHR327694:KHR327696 KRN327694:KRN327696 LBJ327694:LBJ327696 LLF327694:LLF327696 LVB327694:LVB327696 MEX327694:MEX327696 MOT327694:MOT327696 MYP327694:MYP327696 NIL327694:NIL327696 NSH327694:NSH327696 OCD327694:OCD327696 OLZ327694:OLZ327696 OVV327694:OVV327696 PFR327694:PFR327696 PPN327694:PPN327696 PZJ327694:PZJ327696 QJF327694:QJF327696 QTB327694:QTB327696 RCX327694:RCX327696 RMT327694:RMT327696 RWP327694:RWP327696 SGL327694:SGL327696 SQH327694:SQH327696 TAD327694:TAD327696 TJZ327694:TJZ327696 TTV327694:TTV327696 UDR327694:UDR327696 UNN327694:UNN327696 UXJ327694:UXJ327696 VHF327694:VHF327696 VRB327694:VRB327696 WAX327694:WAX327696 WKT327694:WKT327696 WUP327694:WUP327696 I393230:I393232 ID393230:ID393232 RZ393230:RZ393232 ABV393230:ABV393232 ALR393230:ALR393232 AVN393230:AVN393232 BFJ393230:BFJ393232 BPF393230:BPF393232 BZB393230:BZB393232 CIX393230:CIX393232 CST393230:CST393232 DCP393230:DCP393232 DML393230:DML393232 DWH393230:DWH393232 EGD393230:EGD393232 EPZ393230:EPZ393232 EZV393230:EZV393232 FJR393230:FJR393232 FTN393230:FTN393232 GDJ393230:GDJ393232 GNF393230:GNF393232 GXB393230:GXB393232 HGX393230:HGX393232 HQT393230:HQT393232 IAP393230:IAP393232 IKL393230:IKL393232 IUH393230:IUH393232 JED393230:JED393232 JNZ393230:JNZ393232 JXV393230:JXV393232 KHR393230:KHR393232 KRN393230:KRN393232 LBJ393230:LBJ393232 LLF393230:LLF393232 LVB393230:LVB393232 MEX393230:MEX393232 MOT393230:MOT393232 MYP393230:MYP393232 NIL393230:NIL393232 NSH393230:NSH393232 OCD393230:OCD393232 OLZ393230:OLZ393232 OVV393230:OVV393232 PFR393230:PFR393232 PPN393230:PPN393232 PZJ393230:PZJ393232 QJF393230:QJF393232 QTB393230:QTB393232 RCX393230:RCX393232 RMT393230:RMT393232 RWP393230:RWP393232 SGL393230:SGL393232 SQH393230:SQH393232 TAD393230:TAD393232 TJZ393230:TJZ393232 TTV393230:TTV393232 UDR393230:UDR393232 UNN393230:UNN393232 UXJ393230:UXJ393232 VHF393230:VHF393232 VRB393230:VRB393232 WAX393230:WAX393232 WKT393230:WKT393232 WUP393230:WUP393232 I458766:I458768 ID458766:ID458768 RZ458766:RZ458768 ABV458766:ABV458768 ALR458766:ALR458768 AVN458766:AVN458768 BFJ458766:BFJ458768 BPF458766:BPF458768 BZB458766:BZB458768 CIX458766:CIX458768 CST458766:CST458768 DCP458766:DCP458768 DML458766:DML458768 DWH458766:DWH458768 EGD458766:EGD458768 EPZ458766:EPZ458768 EZV458766:EZV458768 FJR458766:FJR458768 FTN458766:FTN458768 GDJ458766:GDJ458768 GNF458766:GNF458768 GXB458766:GXB458768 HGX458766:HGX458768 HQT458766:HQT458768 IAP458766:IAP458768 IKL458766:IKL458768 IUH458766:IUH458768 JED458766:JED458768 JNZ458766:JNZ458768 JXV458766:JXV458768 KHR458766:KHR458768 KRN458766:KRN458768 LBJ458766:LBJ458768 LLF458766:LLF458768 LVB458766:LVB458768 MEX458766:MEX458768 MOT458766:MOT458768 MYP458766:MYP458768 NIL458766:NIL458768 NSH458766:NSH458768 OCD458766:OCD458768 OLZ458766:OLZ458768 OVV458766:OVV458768 PFR458766:PFR458768 PPN458766:PPN458768 PZJ458766:PZJ458768 QJF458766:QJF458768 QTB458766:QTB458768 RCX458766:RCX458768 RMT458766:RMT458768 RWP458766:RWP458768 SGL458766:SGL458768 SQH458766:SQH458768 TAD458766:TAD458768 TJZ458766:TJZ458768 TTV458766:TTV458768 UDR458766:UDR458768 UNN458766:UNN458768 UXJ458766:UXJ458768 VHF458766:VHF458768 VRB458766:VRB458768 WAX458766:WAX458768 WKT458766:WKT458768 WUP458766:WUP458768 I524302:I524304 ID524302:ID524304 RZ524302:RZ524304 ABV524302:ABV524304 ALR524302:ALR524304 AVN524302:AVN524304 BFJ524302:BFJ524304 BPF524302:BPF524304 BZB524302:BZB524304 CIX524302:CIX524304 CST524302:CST524304 DCP524302:DCP524304 DML524302:DML524304 DWH524302:DWH524304 EGD524302:EGD524304 EPZ524302:EPZ524304 EZV524302:EZV524304 FJR524302:FJR524304 FTN524302:FTN524304 GDJ524302:GDJ524304 GNF524302:GNF524304 GXB524302:GXB524304 HGX524302:HGX524304 HQT524302:HQT524304 IAP524302:IAP524304 IKL524302:IKL524304 IUH524302:IUH524304 JED524302:JED524304 JNZ524302:JNZ524304 JXV524302:JXV524304 KHR524302:KHR524304 KRN524302:KRN524304 LBJ524302:LBJ524304 LLF524302:LLF524304 LVB524302:LVB524304 MEX524302:MEX524304 MOT524302:MOT524304 MYP524302:MYP524304 NIL524302:NIL524304 NSH524302:NSH524304 OCD524302:OCD524304 OLZ524302:OLZ524304 OVV524302:OVV524304 PFR524302:PFR524304 PPN524302:PPN524304 PZJ524302:PZJ524304 QJF524302:QJF524304 QTB524302:QTB524304 RCX524302:RCX524304 RMT524302:RMT524304 RWP524302:RWP524304 SGL524302:SGL524304 SQH524302:SQH524304 TAD524302:TAD524304 TJZ524302:TJZ524304 TTV524302:TTV524304 UDR524302:UDR524304 UNN524302:UNN524304 UXJ524302:UXJ524304 VHF524302:VHF524304 VRB524302:VRB524304 WAX524302:WAX524304 WKT524302:WKT524304 WUP524302:WUP524304 I589838:I589840 ID589838:ID589840 RZ589838:RZ589840 ABV589838:ABV589840 ALR589838:ALR589840 AVN589838:AVN589840 BFJ589838:BFJ589840 BPF589838:BPF589840 BZB589838:BZB589840 CIX589838:CIX589840 CST589838:CST589840 DCP589838:DCP589840 DML589838:DML589840 DWH589838:DWH589840 EGD589838:EGD589840 EPZ589838:EPZ589840 EZV589838:EZV589840 FJR589838:FJR589840 FTN589838:FTN589840 GDJ589838:GDJ589840 GNF589838:GNF589840 GXB589838:GXB589840 HGX589838:HGX589840 HQT589838:HQT589840 IAP589838:IAP589840 IKL589838:IKL589840 IUH589838:IUH589840 JED589838:JED589840 JNZ589838:JNZ589840 JXV589838:JXV589840 KHR589838:KHR589840 KRN589838:KRN589840 LBJ589838:LBJ589840 LLF589838:LLF589840 LVB589838:LVB589840 MEX589838:MEX589840 MOT589838:MOT589840 MYP589838:MYP589840 NIL589838:NIL589840 NSH589838:NSH589840 OCD589838:OCD589840 OLZ589838:OLZ589840 OVV589838:OVV589840 PFR589838:PFR589840 PPN589838:PPN589840 PZJ589838:PZJ589840 QJF589838:QJF589840 QTB589838:QTB589840 RCX589838:RCX589840 RMT589838:RMT589840 RWP589838:RWP589840 SGL589838:SGL589840 SQH589838:SQH589840 TAD589838:TAD589840 TJZ589838:TJZ589840 TTV589838:TTV589840 UDR589838:UDR589840 UNN589838:UNN589840 UXJ589838:UXJ589840 VHF589838:VHF589840 VRB589838:VRB589840 WAX589838:WAX589840 WKT589838:WKT589840 WUP589838:WUP589840 I655374:I655376 ID655374:ID655376 RZ655374:RZ655376 ABV655374:ABV655376 ALR655374:ALR655376 AVN655374:AVN655376 BFJ655374:BFJ655376 BPF655374:BPF655376 BZB655374:BZB655376 CIX655374:CIX655376 CST655374:CST655376 DCP655374:DCP655376 DML655374:DML655376 DWH655374:DWH655376 EGD655374:EGD655376 EPZ655374:EPZ655376 EZV655374:EZV655376 FJR655374:FJR655376 FTN655374:FTN655376 GDJ655374:GDJ655376 GNF655374:GNF655376 GXB655374:GXB655376 HGX655374:HGX655376 HQT655374:HQT655376 IAP655374:IAP655376 IKL655374:IKL655376 IUH655374:IUH655376 JED655374:JED655376 JNZ655374:JNZ655376 JXV655374:JXV655376 KHR655374:KHR655376 KRN655374:KRN655376 LBJ655374:LBJ655376 LLF655374:LLF655376 LVB655374:LVB655376 MEX655374:MEX655376 MOT655374:MOT655376 MYP655374:MYP655376 NIL655374:NIL655376 NSH655374:NSH655376 OCD655374:OCD655376 OLZ655374:OLZ655376 OVV655374:OVV655376 PFR655374:PFR655376 PPN655374:PPN655376 PZJ655374:PZJ655376 QJF655374:QJF655376 QTB655374:QTB655376 RCX655374:RCX655376 RMT655374:RMT655376 RWP655374:RWP655376 SGL655374:SGL655376 SQH655374:SQH655376 TAD655374:TAD655376 TJZ655374:TJZ655376 TTV655374:TTV655376 UDR655374:UDR655376 UNN655374:UNN655376 UXJ655374:UXJ655376 VHF655374:VHF655376 VRB655374:VRB655376 WAX655374:WAX655376 WKT655374:WKT655376 WUP655374:WUP655376 I720910:I720912 ID720910:ID720912 RZ720910:RZ720912 ABV720910:ABV720912 ALR720910:ALR720912 AVN720910:AVN720912 BFJ720910:BFJ720912 BPF720910:BPF720912 BZB720910:BZB720912 CIX720910:CIX720912 CST720910:CST720912 DCP720910:DCP720912 DML720910:DML720912 DWH720910:DWH720912 EGD720910:EGD720912 EPZ720910:EPZ720912 EZV720910:EZV720912 FJR720910:FJR720912 FTN720910:FTN720912 GDJ720910:GDJ720912 GNF720910:GNF720912 GXB720910:GXB720912 HGX720910:HGX720912 HQT720910:HQT720912 IAP720910:IAP720912 IKL720910:IKL720912 IUH720910:IUH720912 JED720910:JED720912 JNZ720910:JNZ720912 JXV720910:JXV720912 KHR720910:KHR720912 KRN720910:KRN720912 LBJ720910:LBJ720912 LLF720910:LLF720912 LVB720910:LVB720912 MEX720910:MEX720912 MOT720910:MOT720912 MYP720910:MYP720912 NIL720910:NIL720912 NSH720910:NSH720912 OCD720910:OCD720912 OLZ720910:OLZ720912 OVV720910:OVV720912 PFR720910:PFR720912 PPN720910:PPN720912 PZJ720910:PZJ720912 QJF720910:QJF720912 QTB720910:QTB720912 RCX720910:RCX720912 RMT720910:RMT720912 RWP720910:RWP720912 SGL720910:SGL720912 SQH720910:SQH720912 TAD720910:TAD720912 TJZ720910:TJZ720912 TTV720910:TTV720912 UDR720910:UDR720912 UNN720910:UNN720912 UXJ720910:UXJ720912 VHF720910:VHF720912 VRB720910:VRB720912 WAX720910:WAX720912 WKT720910:WKT720912 WUP720910:WUP720912 I786446:I786448 ID786446:ID786448 RZ786446:RZ786448 ABV786446:ABV786448 ALR786446:ALR786448 AVN786446:AVN786448 BFJ786446:BFJ786448 BPF786446:BPF786448 BZB786446:BZB786448 CIX786446:CIX786448 CST786446:CST786448 DCP786446:DCP786448 DML786446:DML786448 DWH786446:DWH786448 EGD786446:EGD786448 EPZ786446:EPZ786448 EZV786446:EZV786448 FJR786446:FJR786448 FTN786446:FTN786448 GDJ786446:GDJ786448 GNF786446:GNF786448 GXB786446:GXB786448 HGX786446:HGX786448 HQT786446:HQT786448 IAP786446:IAP786448 IKL786446:IKL786448 IUH786446:IUH786448 JED786446:JED786448 JNZ786446:JNZ786448 JXV786446:JXV786448 KHR786446:KHR786448 KRN786446:KRN786448 LBJ786446:LBJ786448 LLF786446:LLF786448 LVB786446:LVB786448 MEX786446:MEX786448 MOT786446:MOT786448 MYP786446:MYP786448 NIL786446:NIL786448 NSH786446:NSH786448 OCD786446:OCD786448 OLZ786446:OLZ786448 OVV786446:OVV786448 PFR786446:PFR786448 PPN786446:PPN786448 PZJ786446:PZJ786448 QJF786446:QJF786448 QTB786446:QTB786448 RCX786446:RCX786448 RMT786446:RMT786448 RWP786446:RWP786448 SGL786446:SGL786448 SQH786446:SQH786448 TAD786446:TAD786448 TJZ786446:TJZ786448 TTV786446:TTV786448 UDR786446:UDR786448 UNN786446:UNN786448 UXJ786446:UXJ786448 VHF786446:VHF786448 VRB786446:VRB786448 WAX786446:WAX786448 WKT786446:WKT786448 WUP786446:WUP786448 I851982:I851984 ID851982:ID851984 RZ851982:RZ851984 ABV851982:ABV851984 ALR851982:ALR851984 AVN851982:AVN851984 BFJ851982:BFJ851984 BPF851982:BPF851984 BZB851982:BZB851984 CIX851982:CIX851984 CST851982:CST851984 DCP851982:DCP851984 DML851982:DML851984 DWH851982:DWH851984 EGD851982:EGD851984 EPZ851982:EPZ851984 EZV851982:EZV851984 FJR851982:FJR851984 FTN851982:FTN851984 GDJ851982:GDJ851984 GNF851982:GNF851984 GXB851982:GXB851984 HGX851982:HGX851984 HQT851982:HQT851984 IAP851982:IAP851984 IKL851982:IKL851984 IUH851982:IUH851984 JED851982:JED851984 JNZ851982:JNZ851984 JXV851982:JXV851984 KHR851982:KHR851984 KRN851982:KRN851984 LBJ851982:LBJ851984 LLF851982:LLF851984 LVB851982:LVB851984 MEX851982:MEX851984 MOT851982:MOT851984 MYP851982:MYP851984 NIL851982:NIL851984 NSH851982:NSH851984 OCD851982:OCD851984 OLZ851982:OLZ851984 OVV851982:OVV851984 PFR851982:PFR851984 PPN851982:PPN851984 PZJ851982:PZJ851984 QJF851982:QJF851984 QTB851982:QTB851984 RCX851982:RCX851984 RMT851982:RMT851984 RWP851982:RWP851984 SGL851982:SGL851984 SQH851982:SQH851984 TAD851982:TAD851984 TJZ851982:TJZ851984 TTV851982:TTV851984 UDR851982:UDR851984 UNN851982:UNN851984 UXJ851982:UXJ851984 VHF851982:VHF851984 VRB851982:VRB851984 WAX851982:WAX851984 WKT851982:WKT851984 WUP851982:WUP851984 I917518:I917520 ID917518:ID917520 RZ917518:RZ917520 ABV917518:ABV917520 ALR917518:ALR917520 AVN917518:AVN917520 BFJ917518:BFJ917520 BPF917518:BPF917520 BZB917518:BZB917520 CIX917518:CIX917520 CST917518:CST917520 DCP917518:DCP917520 DML917518:DML917520 DWH917518:DWH917520 EGD917518:EGD917520 EPZ917518:EPZ917520 EZV917518:EZV917520 FJR917518:FJR917520 FTN917518:FTN917520 GDJ917518:GDJ917520 GNF917518:GNF917520 GXB917518:GXB917520 HGX917518:HGX917520 HQT917518:HQT917520 IAP917518:IAP917520 IKL917518:IKL917520 IUH917518:IUH917520 JED917518:JED917520 JNZ917518:JNZ917520 JXV917518:JXV917520 KHR917518:KHR917520 KRN917518:KRN917520 LBJ917518:LBJ917520 LLF917518:LLF917520 LVB917518:LVB917520 MEX917518:MEX917520 MOT917518:MOT917520 MYP917518:MYP917520 NIL917518:NIL917520 NSH917518:NSH917520 OCD917518:OCD917520 OLZ917518:OLZ917520 OVV917518:OVV917520 PFR917518:PFR917520 PPN917518:PPN917520 PZJ917518:PZJ917520 QJF917518:QJF917520 QTB917518:QTB917520 RCX917518:RCX917520 RMT917518:RMT917520 RWP917518:RWP917520 SGL917518:SGL917520 SQH917518:SQH917520 TAD917518:TAD917520 TJZ917518:TJZ917520 TTV917518:TTV917520 UDR917518:UDR917520 UNN917518:UNN917520 UXJ917518:UXJ917520 VHF917518:VHF917520 VRB917518:VRB917520 WAX917518:WAX917520 WKT917518:WKT917520 WUP917518:WUP917520 I983054:I983056 ID983054:ID983056 RZ983054:RZ983056 ABV983054:ABV983056 ALR983054:ALR983056 AVN983054:AVN983056 BFJ983054:BFJ983056 BPF983054:BPF983056 BZB983054:BZB983056 CIX983054:CIX983056 CST983054:CST983056 DCP983054:DCP983056 DML983054:DML983056 DWH983054:DWH983056 EGD983054:EGD983056 EPZ983054:EPZ983056 EZV983054:EZV983056 FJR983054:FJR983056 FTN983054:FTN983056 GDJ983054:GDJ983056 GNF983054:GNF983056 GXB983054:GXB983056 HGX983054:HGX983056 HQT983054:HQT983056 IAP983054:IAP983056 IKL983054:IKL983056 IUH983054:IUH983056 JED983054:JED983056 JNZ983054:JNZ983056 JXV983054:JXV983056 KHR983054:KHR983056 KRN983054:KRN983056 LBJ983054:LBJ983056 LLF983054:LLF983056 LVB983054:LVB983056 MEX983054:MEX983056 MOT983054:MOT983056 MYP983054:MYP983056 NIL983054:NIL983056 NSH983054:NSH983056 OCD983054:OCD983056 OLZ983054:OLZ983056 OVV983054:OVV983056 PFR983054:PFR983056 PPN983054:PPN983056 PZJ983054:PZJ983056 QJF983054:QJF983056 QTB983054:QTB983056 RCX983054:RCX983056 RMT983054:RMT983056 RWP983054:RWP983056 SGL983054:SGL983056 SQH983054:SQH983056 TAD983054:TAD983056 TJZ983054:TJZ983056 TTV983054:TTV983056 UDR983054:UDR983056 UNN983054:UNN983056 UXJ983054:UXJ983056 VHF983054:VHF983056 VRB983054:VRB983056 WAX983054:WAX983056 WKT983054:WKT983056 WUP983054:WUP983056 F983054:F983056 IA983054:IA983056 RW983054:RW983056 ABS983054:ABS983056 ALO983054:ALO983056 AVK983054:AVK983056 BFG983054:BFG983056 BPC983054:BPC983056 BYY983054:BYY983056 CIU983054:CIU983056 CSQ983054:CSQ983056 DCM983054:DCM983056 DMI983054:DMI983056 DWE983054:DWE983056 EGA983054:EGA983056 EPW983054:EPW983056 EZS983054:EZS983056 FJO983054:FJO983056 FTK983054:FTK983056 GDG983054:GDG983056 GNC983054:GNC983056 GWY983054:GWY983056 HGU983054:HGU983056 HQQ983054:HQQ983056 IAM983054:IAM983056 IKI983054:IKI983056 IUE983054:IUE983056 JEA983054:JEA983056 JNW983054:JNW983056 JXS983054:JXS983056 KHO983054:KHO983056 KRK983054:KRK983056 LBG983054:LBG983056 LLC983054:LLC983056 LUY983054:LUY983056 MEU983054:MEU983056 MOQ983054:MOQ983056 MYM983054:MYM983056 NII983054:NII983056 NSE983054:NSE983056 OCA983054:OCA983056 OLW983054:OLW983056 OVS983054:OVS983056 PFO983054:PFO983056 PPK983054:PPK983056 PZG983054:PZG983056 QJC983054:QJC983056 QSY983054:QSY983056 RCU983054:RCU983056 RMQ983054:RMQ983056 RWM983054:RWM983056 SGI983054:SGI983056 SQE983054:SQE983056 TAA983054:TAA983056 TJW983054:TJW983056 TTS983054:TTS983056 UDO983054:UDO983056 UNK983054:UNK983056 UXG983054:UXG983056 VHC983054:VHC983056 VQY983054:VQY983056 WAU983054:WAU983056 WKQ983054:WKQ983056 WUM983054:WUM983056 F65550:F65552 IA65550:IA65552 RW65550:RW65552 ABS65550:ABS65552 ALO65550:ALO65552 AVK65550:AVK65552 BFG65550:BFG65552 BPC65550:BPC65552 BYY65550:BYY65552 CIU65550:CIU65552 CSQ65550:CSQ65552 DCM65550:DCM65552 DMI65550:DMI65552 DWE65550:DWE65552 EGA65550:EGA65552 EPW65550:EPW65552 EZS65550:EZS65552 FJO65550:FJO65552 FTK65550:FTK65552 GDG65550:GDG65552 GNC65550:GNC65552 GWY65550:GWY65552 HGU65550:HGU65552 HQQ65550:HQQ65552 IAM65550:IAM65552 IKI65550:IKI65552 IUE65550:IUE65552 JEA65550:JEA65552 JNW65550:JNW65552 JXS65550:JXS65552 KHO65550:KHO65552 KRK65550:KRK65552 LBG65550:LBG65552 LLC65550:LLC65552 LUY65550:LUY65552 MEU65550:MEU65552 MOQ65550:MOQ65552 MYM65550:MYM65552 NII65550:NII65552 NSE65550:NSE65552 OCA65550:OCA65552 OLW65550:OLW65552 OVS65550:OVS65552 PFO65550:PFO65552 PPK65550:PPK65552 PZG65550:PZG65552 QJC65550:QJC65552 QSY65550:QSY65552 RCU65550:RCU65552 RMQ65550:RMQ65552 RWM65550:RWM65552 SGI65550:SGI65552 SQE65550:SQE65552 TAA65550:TAA65552 TJW65550:TJW65552 TTS65550:TTS65552 UDO65550:UDO65552 UNK65550:UNK65552 UXG65550:UXG65552 VHC65550:VHC65552 VQY65550:VQY65552 WAU65550:WAU65552 WKQ65550:WKQ65552 WUM65550:WUM65552 F131086:F131088 IA131086:IA131088 RW131086:RW131088 ABS131086:ABS131088 ALO131086:ALO131088 AVK131086:AVK131088 BFG131086:BFG131088 BPC131086:BPC131088 BYY131086:BYY131088 CIU131086:CIU131088 CSQ131086:CSQ131088 DCM131086:DCM131088 DMI131086:DMI131088 DWE131086:DWE131088 EGA131086:EGA131088 EPW131086:EPW131088 EZS131086:EZS131088 FJO131086:FJO131088 FTK131086:FTK131088 GDG131086:GDG131088 GNC131086:GNC131088 GWY131086:GWY131088 HGU131086:HGU131088 HQQ131086:HQQ131088 IAM131086:IAM131088 IKI131086:IKI131088 IUE131086:IUE131088 JEA131086:JEA131088 JNW131086:JNW131088 JXS131086:JXS131088 KHO131086:KHO131088 KRK131086:KRK131088 LBG131086:LBG131088 LLC131086:LLC131088 LUY131086:LUY131088 MEU131086:MEU131088 MOQ131086:MOQ131088 MYM131086:MYM131088 NII131086:NII131088 NSE131086:NSE131088 OCA131086:OCA131088 OLW131086:OLW131088 OVS131086:OVS131088 PFO131086:PFO131088 PPK131086:PPK131088 PZG131086:PZG131088 QJC131086:QJC131088 QSY131086:QSY131088 RCU131086:RCU131088 RMQ131086:RMQ131088 RWM131086:RWM131088 SGI131086:SGI131088 SQE131086:SQE131088 TAA131086:TAA131088 TJW131086:TJW131088 TTS131086:TTS131088 UDO131086:UDO131088 UNK131086:UNK131088 UXG131086:UXG131088 VHC131086:VHC131088 VQY131086:VQY131088 WAU131086:WAU131088 WKQ131086:WKQ131088 WUM131086:WUM131088 F196622:F196624 IA196622:IA196624 RW196622:RW196624 ABS196622:ABS196624 ALO196622:ALO196624 AVK196622:AVK196624 BFG196622:BFG196624 BPC196622:BPC196624 BYY196622:BYY196624 CIU196622:CIU196624 CSQ196622:CSQ196624 DCM196622:DCM196624 DMI196622:DMI196624 DWE196622:DWE196624 EGA196622:EGA196624 EPW196622:EPW196624 EZS196622:EZS196624 FJO196622:FJO196624 FTK196622:FTK196624 GDG196622:GDG196624 GNC196622:GNC196624 GWY196622:GWY196624 HGU196622:HGU196624 HQQ196622:HQQ196624 IAM196622:IAM196624 IKI196622:IKI196624 IUE196622:IUE196624 JEA196622:JEA196624 JNW196622:JNW196624 JXS196622:JXS196624 KHO196622:KHO196624 KRK196622:KRK196624 LBG196622:LBG196624 LLC196622:LLC196624 LUY196622:LUY196624 MEU196622:MEU196624 MOQ196622:MOQ196624 MYM196622:MYM196624 NII196622:NII196624 NSE196622:NSE196624 OCA196622:OCA196624 OLW196622:OLW196624 OVS196622:OVS196624 PFO196622:PFO196624 PPK196622:PPK196624 PZG196622:PZG196624 QJC196622:QJC196624 QSY196622:QSY196624 RCU196622:RCU196624 RMQ196622:RMQ196624 RWM196622:RWM196624 SGI196622:SGI196624 SQE196622:SQE196624 TAA196622:TAA196624 TJW196622:TJW196624 TTS196622:TTS196624 UDO196622:UDO196624 UNK196622:UNK196624 UXG196622:UXG196624 VHC196622:VHC196624 VQY196622:VQY196624 WAU196622:WAU196624 WKQ196622:WKQ196624 WUM196622:WUM196624 F262158:F262160 IA262158:IA262160 RW262158:RW262160 ABS262158:ABS262160 ALO262158:ALO262160 AVK262158:AVK262160 BFG262158:BFG262160 BPC262158:BPC262160 BYY262158:BYY262160 CIU262158:CIU262160 CSQ262158:CSQ262160 DCM262158:DCM262160 DMI262158:DMI262160 DWE262158:DWE262160 EGA262158:EGA262160 EPW262158:EPW262160 EZS262158:EZS262160 FJO262158:FJO262160 FTK262158:FTK262160 GDG262158:GDG262160 GNC262158:GNC262160 GWY262158:GWY262160 HGU262158:HGU262160 HQQ262158:HQQ262160 IAM262158:IAM262160 IKI262158:IKI262160 IUE262158:IUE262160 JEA262158:JEA262160 JNW262158:JNW262160 JXS262158:JXS262160 KHO262158:KHO262160 KRK262158:KRK262160 LBG262158:LBG262160 LLC262158:LLC262160 LUY262158:LUY262160 MEU262158:MEU262160 MOQ262158:MOQ262160 MYM262158:MYM262160 NII262158:NII262160 NSE262158:NSE262160 OCA262158:OCA262160 OLW262158:OLW262160 OVS262158:OVS262160 PFO262158:PFO262160 PPK262158:PPK262160 PZG262158:PZG262160 QJC262158:QJC262160 QSY262158:QSY262160 RCU262158:RCU262160 RMQ262158:RMQ262160 RWM262158:RWM262160 SGI262158:SGI262160 SQE262158:SQE262160 TAA262158:TAA262160 TJW262158:TJW262160 TTS262158:TTS262160 UDO262158:UDO262160 UNK262158:UNK262160 UXG262158:UXG262160 VHC262158:VHC262160 VQY262158:VQY262160 WAU262158:WAU262160 WKQ262158:WKQ262160 WUM262158:WUM262160 F327694:F327696 IA327694:IA327696 RW327694:RW327696 ABS327694:ABS327696 ALO327694:ALO327696 AVK327694:AVK327696 BFG327694:BFG327696 BPC327694:BPC327696 BYY327694:BYY327696 CIU327694:CIU327696 CSQ327694:CSQ327696 DCM327694:DCM327696 DMI327694:DMI327696 DWE327694:DWE327696 EGA327694:EGA327696 EPW327694:EPW327696 EZS327694:EZS327696 FJO327694:FJO327696 FTK327694:FTK327696 GDG327694:GDG327696 GNC327694:GNC327696 GWY327694:GWY327696 HGU327694:HGU327696 HQQ327694:HQQ327696 IAM327694:IAM327696 IKI327694:IKI327696 IUE327694:IUE327696 JEA327694:JEA327696 JNW327694:JNW327696 JXS327694:JXS327696 KHO327694:KHO327696 KRK327694:KRK327696 LBG327694:LBG327696 LLC327694:LLC327696 LUY327694:LUY327696 MEU327694:MEU327696 MOQ327694:MOQ327696 MYM327694:MYM327696 NII327694:NII327696 NSE327694:NSE327696 OCA327694:OCA327696 OLW327694:OLW327696 OVS327694:OVS327696 PFO327694:PFO327696 PPK327694:PPK327696 PZG327694:PZG327696 QJC327694:QJC327696 QSY327694:QSY327696 RCU327694:RCU327696 RMQ327694:RMQ327696 RWM327694:RWM327696 SGI327694:SGI327696 SQE327694:SQE327696 TAA327694:TAA327696 TJW327694:TJW327696 TTS327694:TTS327696 UDO327694:UDO327696 UNK327694:UNK327696 UXG327694:UXG327696 VHC327694:VHC327696 VQY327694:VQY327696 WAU327694:WAU327696 WKQ327694:WKQ327696 WUM327694:WUM327696 F393230:F393232 IA393230:IA393232 RW393230:RW393232 ABS393230:ABS393232 ALO393230:ALO393232 AVK393230:AVK393232 BFG393230:BFG393232 BPC393230:BPC393232 BYY393230:BYY393232 CIU393230:CIU393232 CSQ393230:CSQ393232 DCM393230:DCM393232 DMI393230:DMI393232 DWE393230:DWE393232 EGA393230:EGA393232 EPW393230:EPW393232 EZS393230:EZS393232 FJO393230:FJO393232 FTK393230:FTK393232 GDG393230:GDG393232 GNC393230:GNC393232 GWY393230:GWY393232 HGU393230:HGU393232 HQQ393230:HQQ393232 IAM393230:IAM393232 IKI393230:IKI393232 IUE393230:IUE393232 JEA393230:JEA393232 JNW393230:JNW393232 JXS393230:JXS393232 KHO393230:KHO393232 KRK393230:KRK393232 LBG393230:LBG393232 LLC393230:LLC393232 LUY393230:LUY393232 MEU393230:MEU393232 MOQ393230:MOQ393232 MYM393230:MYM393232 NII393230:NII393232 NSE393230:NSE393232 OCA393230:OCA393232 OLW393230:OLW393232 OVS393230:OVS393232 PFO393230:PFO393232 PPK393230:PPK393232 PZG393230:PZG393232 QJC393230:QJC393232 QSY393230:QSY393232 RCU393230:RCU393232 RMQ393230:RMQ393232 RWM393230:RWM393232 SGI393230:SGI393232 SQE393230:SQE393232 TAA393230:TAA393232 TJW393230:TJW393232 TTS393230:TTS393232 UDO393230:UDO393232 UNK393230:UNK393232 UXG393230:UXG393232 VHC393230:VHC393232 VQY393230:VQY393232 WAU393230:WAU393232 WKQ393230:WKQ393232 WUM393230:WUM393232 F458766:F458768 IA458766:IA458768 RW458766:RW458768 ABS458766:ABS458768 ALO458766:ALO458768 AVK458766:AVK458768 BFG458766:BFG458768 BPC458766:BPC458768 BYY458766:BYY458768 CIU458766:CIU458768 CSQ458766:CSQ458768 DCM458766:DCM458768 DMI458766:DMI458768 DWE458766:DWE458768 EGA458766:EGA458768 EPW458766:EPW458768 EZS458766:EZS458768 FJO458766:FJO458768 FTK458766:FTK458768 GDG458766:GDG458768 GNC458766:GNC458768 GWY458766:GWY458768 HGU458766:HGU458768 HQQ458766:HQQ458768 IAM458766:IAM458768 IKI458766:IKI458768 IUE458766:IUE458768 JEA458766:JEA458768 JNW458766:JNW458768 JXS458766:JXS458768 KHO458766:KHO458768 KRK458766:KRK458768 LBG458766:LBG458768 LLC458766:LLC458768 LUY458766:LUY458768 MEU458766:MEU458768 MOQ458766:MOQ458768 MYM458766:MYM458768 NII458766:NII458768 NSE458766:NSE458768 OCA458766:OCA458768 OLW458766:OLW458768 OVS458766:OVS458768 PFO458766:PFO458768 PPK458766:PPK458768 PZG458766:PZG458768 QJC458766:QJC458768 QSY458766:QSY458768 RCU458766:RCU458768 RMQ458766:RMQ458768 RWM458766:RWM458768 SGI458766:SGI458768 SQE458766:SQE458768 TAA458766:TAA458768 TJW458766:TJW458768 TTS458766:TTS458768 UDO458766:UDO458768 UNK458766:UNK458768 UXG458766:UXG458768 VHC458766:VHC458768 VQY458766:VQY458768 WAU458766:WAU458768 WKQ458766:WKQ458768 WUM458766:WUM458768 F524302:F524304 IA524302:IA524304 RW524302:RW524304 ABS524302:ABS524304 ALO524302:ALO524304 AVK524302:AVK524304 BFG524302:BFG524304 BPC524302:BPC524304 BYY524302:BYY524304 CIU524302:CIU524304 CSQ524302:CSQ524304 DCM524302:DCM524304 DMI524302:DMI524304 DWE524302:DWE524304 EGA524302:EGA524304 EPW524302:EPW524304 EZS524302:EZS524304 FJO524302:FJO524304 FTK524302:FTK524304 GDG524302:GDG524304 GNC524302:GNC524304 GWY524302:GWY524304 HGU524302:HGU524304 HQQ524302:HQQ524304 IAM524302:IAM524304 IKI524302:IKI524304 IUE524302:IUE524304 JEA524302:JEA524304 JNW524302:JNW524304 JXS524302:JXS524304 KHO524302:KHO524304 KRK524302:KRK524304 LBG524302:LBG524304 LLC524302:LLC524304 LUY524302:LUY524304 MEU524302:MEU524304 MOQ524302:MOQ524304 MYM524302:MYM524304 NII524302:NII524304 NSE524302:NSE524304 OCA524302:OCA524304 OLW524302:OLW524304 OVS524302:OVS524304 PFO524302:PFO524304 PPK524302:PPK524304 PZG524302:PZG524304 QJC524302:QJC524304 QSY524302:QSY524304 RCU524302:RCU524304 RMQ524302:RMQ524304 RWM524302:RWM524304 SGI524302:SGI524304 SQE524302:SQE524304 TAA524302:TAA524304 TJW524302:TJW524304 TTS524302:TTS524304 UDO524302:UDO524304 UNK524302:UNK524304 UXG524302:UXG524304 VHC524302:VHC524304 VQY524302:VQY524304 WAU524302:WAU524304 WKQ524302:WKQ524304 WUM524302:WUM524304 F589838:F589840 IA589838:IA589840 RW589838:RW589840 ABS589838:ABS589840 ALO589838:ALO589840 AVK589838:AVK589840 BFG589838:BFG589840 BPC589838:BPC589840 BYY589838:BYY589840 CIU589838:CIU589840 CSQ589838:CSQ589840 DCM589838:DCM589840 DMI589838:DMI589840 DWE589838:DWE589840 EGA589838:EGA589840 EPW589838:EPW589840 EZS589838:EZS589840 FJO589838:FJO589840 FTK589838:FTK589840 GDG589838:GDG589840 GNC589838:GNC589840 GWY589838:GWY589840 HGU589838:HGU589840 HQQ589838:HQQ589840 IAM589838:IAM589840 IKI589838:IKI589840 IUE589838:IUE589840 JEA589838:JEA589840 JNW589838:JNW589840 JXS589838:JXS589840 KHO589838:KHO589840 KRK589838:KRK589840 LBG589838:LBG589840 LLC589838:LLC589840 LUY589838:LUY589840 MEU589838:MEU589840 MOQ589838:MOQ589840 MYM589838:MYM589840 NII589838:NII589840 NSE589838:NSE589840 OCA589838:OCA589840 OLW589838:OLW589840 OVS589838:OVS589840 PFO589838:PFO589840 PPK589838:PPK589840 PZG589838:PZG589840 QJC589838:QJC589840 QSY589838:QSY589840 RCU589838:RCU589840 RMQ589838:RMQ589840 RWM589838:RWM589840 SGI589838:SGI589840 SQE589838:SQE589840 TAA589838:TAA589840 TJW589838:TJW589840 TTS589838:TTS589840 UDO589838:UDO589840 UNK589838:UNK589840 UXG589838:UXG589840 VHC589838:VHC589840 VQY589838:VQY589840 WAU589838:WAU589840 WKQ589838:WKQ589840 WUM589838:WUM589840 F655374:F655376 IA655374:IA655376 RW655374:RW655376 ABS655374:ABS655376 ALO655374:ALO655376 AVK655374:AVK655376 BFG655374:BFG655376 BPC655374:BPC655376 BYY655374:BYY655376 CIU655374:CIU655376 CSQ655374:CSQ655376 DCM655374:DCM655376 DMI655374:DMI655376 DWE655374:DWE655376 EGA655374:EGA655376 EPW655374:EPW655376 EZS655374:EZS655376 FJO655374:FJO655376 FTK655374:FTK655376 GDG655374:GDG655376 GNC655374:GNC655376 GWY655374:GWY655376 HGU655374:HGU655376 HQQ655374:HQQ655376 IAM655374:IAM655376 IKI655374:IKI655376 IUE655374:IUE655376 JEA655374:JEA655376 JNW655374:JNW655376 JXS655374:JXS655376 KHO655374:KHO655376 KRK655374:KRK655376 LBG655374:LBG655376 LLC655374:LLC655376 LUY655374:LUY655376 MEU655374:MEU655376 MOQ655374:MOQ655376 MYM655374:MYM655376 NII655374:NII655376 NSE655374:NSE655376 OCA655374:OCA655376 OLW655374:OLW655376 OVS655374:OVS655376 PFO655374:PFO655376 PPK655374:PPK655376 PZG655374:PZG655376 QJC655374:QJC655376 QSY655374:QSY655376 RCU655374:RCU655376 RMQ655374:RMQ655376 RWM655374:RWM655376 SGI655374:SGI655376 SQE655374:SQE655376 TAA655374:TAA655376 TJW655374:TJW655376 TTS655374:TTS655376 UDO655374:UDO655376 UNK655374:UNK655376 UXG655374:UXG655376 VHC655374:VHC655376 VQY655374:VQY655376 WAU655374:WAU655376 WKQ655374:WKQ655376 WUM655374:WUM655376 F720910:F720912 IA720910:IA720912 RW720910:RW720912 ABS720910:ABS720912 ALO720910:ALO720912 AVK720910:AVK720912 BFG720910:BFG720912 BPC720910:BPC720912 BYY720910:BYY720912 CIU720910:CIU720912 CSQ720910:CSQ720912 DCM720910:DCM720912 DMI720910:DMI720912 DWE720910:DWE720912 EGA720910:EGA720912 EPW720910:EPW720912 EZS720910:EZS720912 FJO720910:FJO720912 FTK720910:FTK720912 GDG720910:GDG720912 GNC720910:GNC720912 GWY720910:GWY720912 HGU720910:HGU720912 HQQ720910:HQQ720912 IAM720910:IAM720912 IKI720910:IKI720912 IUE720910:IUE720912 JEA720910:JEA720912 JNW720910:JNW720912 JXS720910:JXS720912 KHO720910:KHO720912 KRK720910:KRK720912 LBG720910:LBG720912 LLC720910:LLC720912 LUY720910:LUY720912 MEU720910:MEU720912 MOQ720910:MOQ720912 MYM720910:MYM720912 NII720910:NII720912 NSE720910:NSE720912 OCA720910:OCA720912 OLW720910:OLW720912 OVS720910:OVS720912 PFO720910:PFO720912 PPK720910:PPK720912 PZG720910:PZG720912 QJC720910:QJC720912 QSY720910:QSY720912 RCU720910:RCU720912 RMQ720910:RMQ720912 RWM720910:RWM720912 SGI720910:SGI720912 SQE720910:SQE720912 TAA720910:TAA720912 TJW720910:TJW720912 TTS720910:TTS720912 UDO720910:UDO720912 UNK720910:UNK720912 UXG720910:UXG720912 VHC720910:VHC720912 VQY720910:VQY720912 WAU720910:WAU720912 WKQ720910:WKQ720912 WUM720910:WUM720912 F786446:F786448 IA786446:IA786448 RW786446:RW786448 ABS786446:ABS786448 ALO786446:ALO786448 AVK786446:AVK786448 BFG786446:BFG786448 BPC786446:BPC786448 BYY786446:BYY786448 CIU786446:CIU786448 CSQ786446:CSQ786448 DCM786446:DCM786448 DMI786446:DMI786448 DWE786446:DWE786448 EGA786446:EGA786448 EPW786446:EPW786448 EZS786446:EZS786448 FJO786446:FJO786448 FTK786446:FTK786448 GDG786446:GDG786448 GNC786446:GNC786448 GWY786446:GWY786448 HGU786446:HGU786448 HQQ786446:HQQ786448 IAM786446:IAM786448 IKI786446:IKI786448 IUE786446:IUE786448 JEA786446:JEA786448 JNW786446:JNW786448 JXS786446:JXS786448 KHO786446:KHO786448 KRK786446:KRK786448 LBG786446:LBG786448 LLC786446:LLC786448 LUY786446:LUY786448 MEU786446:MEU786448 MOQ786446:MOQ786448 MYM786446:MYM786448 NII786446:NII786448 NSE786446:NSE786448 OCA786446:OCA786448 OLW786446:OLW786448 OVS786446:OVS786448 PFO786446:PFO786448 PPK786446:PPK786448 PZG786446:PZG786448 QJC786446:QJC786448 QSY786446:QSY786448 RCU786446:RCU786448 RMQ786446:RMQ786448 RWM786446:RWM786448 SGI786446:SGI786448 SQE786446:SQE786448 TAA786446:TAA786448 TJW786446:TJW786448 TTS786446:TTS786448 UDO786446:UDO786448 UNK786446:UNK786448 UXG786446:UXG786448 VHC786446:VHC786448 VQY786446:VQY786448 WAU786446:WAU786448 WKQ786446:WKQ786448 WUM786446:WUM786448 F851982:F851984 IA851982:IA851984 RW851982:RW851984 ABS851982:ABS851984 ALO851982:ALO851984 AVK851982:AVK851984 BFG851982:BFG851984 BPC851982:BPC851984 BYY851982:BYY851984 CIU851982:CIU851984 CSQ851982:CSQ851984 DCM851982:DCM851984 DMI851982:DMI851984 DWE851982:DWE851984 EGA851982:EGA851984 EPW851982:EPW851984 EZS851982:EZS851984 FJO851982:FJO851984 FTK851982:FTK851984 GDG851982:GDG851984 GNC851982:GNC851984 GWY851982:GWY851984 HGU851982:HGU851984 HQQ851982:HQQ851984 IAM851982:IAM851984 IKI851982:IKI851984 IUE851982:IUE851984 JEA851982:JEA851984 JNW851982:JNW851984 JXS851982:JXS851984 KHO851982:KHO851984 KRK851982:KRK851984 LBG851982:LBG851984 LLC851982:LLC851984 LUY851982:LUY851984 MEU851982:MEU851984 MOQ851982:MOQ851984 MYM851982:MYM851984 NII851982:NII851984 NSE851982:NSE851984 OCA851982:OCA851984 OLW851982:OLW851984 OVS851982:OVS851984 PFO851982:PFO851984 PPK851982:PPK851984 PZG851982:PZG851984 QJC851982:QJC851984 QSY851982:QSY851984 RCU851982:RCU851984 RMQ851982:RMQ851984 RWM851982:RWM851984 SGI851982:SGI851984 SQE851982:SQE851984 TAA851982:TAA851984 TJW851982:TJW851984 TTS851982:TTS851984 UDO851982:UDO851984 UNK851982:UNK851984 UXG851982:UXG851984 VHC851982:VHC851984 VQY851982:VQY851984 WAU851982:WAU851984 WKQ851982:WKQ851984 WUM851982:WUM851984 D8 F8 WUJ4 WUN5 WKN4 WKR5 WAR4 WAV5 VQV4 VQZ5 VGZ4 VHD5 UXD4 UXH5 UNH4 UNL5 UDL4 UDP5 TTP4 TTT5 TJT4 TJX5 SZX4 TAB5 SQB4 SQF5 SGF4 SGJ5 RWJ4 RWN5 RMN4 RMR5 RCR4 RCV5 QSV4 QSZ5 QIZ4 QJD5 PZD4 PZH5 PPH4 PPL5 PFL4 PFP5 OVP4 OVT5 OLT4 OLX5 OBX4 OCB5 NSB4 NSF5 NIF4 NIJ5 MYJ4 MYN5 MON4 MOR5 MER4 MEV5 LUV4 LUZ5 LKZ4 LLD5 LBD4 LBH5 KRH4 KRL5 KHL4 KHP5 JXP4 JXT5 JNT4 JNX5 JDX4 JEB5 IUB4 IUF5 IKF4 IKJ5 IAJ4 IAN5 HQN4 HQR5 HGR4 HGV5 GWV4 GWZ5 GMZ4 GND5 GDD4 GDH5 FTH4 FTL5 FJL4 FJP5 EZP4 EZT5 EPT4 EPX5 EFX4 EGB5 DWB4 DWF5 DMF4 DMJ5 DCJ4 DCN5 CSN4 CSR5 CIR4 CIV5 BYV4 BYZ5 BOZ4 BPD5 BFD4 BFH5 AVH4 AVL5 ALL4 ALP5 ABP4 ABT5 RT4 RX5 HX4 IB5">
      <formula1>"□,■"</formula1>
    </dataValidation>
    <dataValidation type="list" allowBlank="1" showInputMessage="1" showErrorMessage="1" sqref="J589836 IE589836 SA589836 ABW589836 ALS589836 AVO589836 BFK589836 BPG589836 BZC589836 CIY589836 CSU589836 DCQ589836 DMM589836 DWI589836 EGE589836 EQA589836 EZW589836 FJS589836 FTO589836 GDK589836 GNG589836 GXC589836 HGY589836 HQU589836 IAQ589836 IKM589836 IUI589836 JEE589836 JOA589836 JXW589836 KHS589836 KRO589836 LBK589836 LLG589836 LVC589836 MEY589836 MOU589836 MYQ589836 NIM589836 NSI589836 OCE589836 OMA589836 OVW589836 PFS589836 PPO589836 PZK589836 QJG589836 QTC589836 RCY589836 RMU589836 RWQ589836 SGM589836 SQI589836 TAE589836 TKA589836 TTW589836 UDS589836 UNO589836 UXK589836 VHG589836 VRC589836 WAY589836 WKU589836 WUQ589836 I65549 ID65549 RZ65549 ABV65549 ALR65549 AVN65549 BFJ65549 BPF65549 BZB65549 CIX65549 CST65549 DCP65549 DML65549 DWH65549 EGD65549 EPZ65549 EZV65549 FJR65549 FTN65549 GDJ65549 GNF65549 GXB65549 HGX65549 HQT65549 IAP65549 IKL65549 IUH65549 JED65549 JNZ65549 JXV65549 KHR65549 KRN65549 LBJ65549 LLF65549 LVB65549 MEX65549 MOT65549 MYP65549 NIL65549 NSH65549 OCD65549 OLZ65549 OVV65549 PFR65549 PPN65549 PZJ65549 QJF65549 QTB65549 RCX65549 RMT65549 RWP65549 SGL65549 SQH65549 TAD65549 TJZ65549 TTV65549 UDR65549 UNN65549 UXJ65549 VHF65549 VRB65549 WAX65549 WKT65549 WUP65549 I131085 ID131085 RZ131085 ABV131085 ALR131085 AVN131085 BFJ131085 BPF131085 BZB131085 CIX131085 CST131085 DCP131085 DML131085 DWH131085 EGD131085 EPZ131085 EZV131085 FJR131085 FTN131085 GDJ131085 GNF131085 GXB131085 HGX131085 HQT131085 IAP131085 IKL131085 IUH131085 JED131085 JNZ131085 JXV131085 KHR131085 KRN131085 LBJ131085 LLF131085 LVB131085 MEX131085 MOT131085 MYP131085 NIL131085 NSH131085 OCD131085 OLZ131085 OVV131085 PFR131085 PPN131085 PZJ131085 QJF131085 QTB131085 RCX131085 RMT131085 RWP131085 SGL131085 SQH131085 TAD131085 TJZ131085 TTV131085 UDR131085 UNN131085 UXJ131085 VHF131085 VRB131085 WAX131085 WKT131085 WUP131085 I196621 ID196621 RZ196621 ABV196621 ALR196621 AVN196621 BFJ196621 BPF196621 BZB196621 CIX196621 CST196621 DCP196621 DML196621 DWH196621 EGD196621 EPZ196621 EZV196621 FJR196621 FTN196621 GDJ196621 GNF196621 GXB196621 HGX196621 HQT196621 IAP196621 IKL196621 IUH196621 JED196621 JNZ196621 JXV196621 KHR196621 KRN196621 LBJ196621 LLF196621 LVB196621 MEX196621 MOT196621 MYP196621 NIL196621 NSH196621 OCD196621 OLZ196621 OVV196621 PFR196621 PPN196621 PZJ196621 QJF196621 QTB196621 RCX196621 RMT196621 RWP196621 SGL196621 SQH196621 TAD196621 TJZ196621 TTV196621 UDR196621 UNN196621 UXJ196621 VHF196621 VRB196621 WAX196621 WKT196621 WUP196621 I262157 ID262157 RZ262157 ABV262157 ALR262157 AVN262157 BFJ262157 BPF262157 BZB262157 CIX262157 CST262157 DCP262157 DML262157 DWH262157 EGD262157 EPZ262157 EZV262157 FJR262157 FTN262157 GDJ262157 GNF262157 GXB262157 HGX262157 HQT262157 IAP262157 IKL262157 IUH262157 JED262157 JNZ262157 JXV262157 KHR262157 KRN262157 LBJ262157 LLF262157 LVB262157 MEX262157 MOT262157 MYP262157 NIL262157 NSH262157 OCD262157 OLZ262157 OVV262157 PFR262157 PPN262157 PZJ262157 QJF262157 QTB262157 RCX262157 RMT262157 RWP262157 SGL262157 SQH262157 TAD262157 TJZ262157 TTV262157 UDR262157 UNN262157 UXJ262157 VHF262157 VRB262157 WAX262157 WKT262157 WUP262157 I327693 ID327693 RZ327693 ABV327693 ALR327693 AVN327693 BFJ327693 BPF327693 BZB327693 CIX327693 CST327693 DCP327693 DML327693 DWH327693 EGD327693 EPZ327693 EZV327693 FJR327693 FTN327693 GDJ327693 GNF327693 GXB327693 HGX327693 HQT327693 IAP327693 IKL327693 IUH327693 JED327693 JNZ327693 JXV327693 KHR327693 KRN327693 LBJ327693 LLF327693 LVB327693 MEX327693 MOT327693 MYP327693 NIL327693 NSH327693 OCD327693 OLZ327693 OVV327693 PFR327693 PPN327693 PZJ327693 QJF327693 QTB327693 RCX327693 RMT327693 RWP327693 SGL327693 SQH327693 TAD327693 TJZ327693 TTV327693 UDR327693 UNN327693 UXJ327693 VHF327693 VRB327693 WAX327693 WKT327693 WUP327693 I393229 ID393229 RZ393229 ABV393229 ALR393229 AVN393229 BFJ393229 BPF393229 BZB393229 CIX393229 CST393229 DCP393229 DML393229 DWH393229 EGD393229 EPZ393229 EZV393229 FJR393229 FTN393229 GDJ393229 GNF393229 GXB393229 HGX393229 HQT393229 IAP393229 IKL393229 IUH393229 JED393229 JNZ393229 JXV393229 KHR393229 KRN393229 LBJ393229 LLF393229 LVB393229 MEX393229 MOT393229 MYP393229 NIL393229 NSH393229 OCD393229 OLZ393229 OVV393229 PFR393229 PPN393229 PZJ393229 QJF393229 QTB393229 RCX393229 RMT393229 RWP393229 SGL393229 SQH393229 TAD393229 TJZ393229 TTV393229 UDR393229 UNN393229 UXJ393229 VHF393229 VRB393229 WAX393229 WKT393229 WUP393229 I458765 ID458765 RZ458765 ABV458765 ALR458765 AVN458765 BFJ458765 BPF458765 BZB458765 CIX458765 CST458765 DCP458765 DML458765 DWH458765 EGD458765 EPZ458765 EZV458765 FJR458765 FTN458765 GDJ458765 GNF458765 GXB458765 HGX458765 HQT458765 IAP458765 IKL458765 IUH458765 JED458765 JNZ458765 JXV458765 KHR458765 KRN458765 LBJ458765 LLF458765 LVB458765 MEX458765 MOT458765 MYP458765 NIL458765 NSH458765 OCD458765 OLZ458765 OVV458765 PFR458765 PPN458765 PZJ458765 QJF458765 QTB458765 RCX458765 RMT458765 RWP458765 SGL458765 SQH458765 TAD458765 TJZ458765 TTV458765 UDR458765 UNN458765 UXJ458765 VHF458765 VRB458765 WAX458765 WKT458765 WUP458765 I524301 ID524301 RZ524301 ABV524301 ALR524301 AVN524301 BFJ524301 BPF524301 BZB524301 CIX524301 CST524301 DCP524301 DML524301 DWH524301 EGD524301 EPZ524301 EZV524301 FJR524301 FTN524301 GDJ524301 GNF524301 GXB524301 HGX524301 HQT524301 IAP524301 IKL524301 IUH524301 JED524301 JNZ524301 JXV524301 KHR524301 KRN524301 LBJ524301 LLF524301 LVB524301 MEX524301 MOT524301 MYP524301 NIL524301 NSH524301 OCD524301 OLZ524301 OVV524301 PFR524301 PPN524301 PZJ524301 QJF524301 QTB524301 RCX524301 RMT524301 RWP524301 SGL524301 SQH524301 TAD524301 TJZ524301 TTV524301 UDR524301 UNN524301 UXJ524301 VHF524301 VRB524301 WAX524301 WKT524301 WUP524301 I589837 ID589837 RZ589837 ABV589837 ALR589837 AVN589837 BFJ589837 BPF589837 BZB589837 CIX589837 CST589837 DCP589837 DML589837 DWH589837 EGD589837 EPZ589837 EZV589837 FJR589837 FTN589837 GDJ589837 GNF589837 GXB589837 HGX589837 HQT589837 IAP589837 IKL589837 IUH589837 JED589837 JNZ589837 JXV589837 KHR589837 KRN589837 LBJ589837 LLF589837 LVB589837 MEX589837 MOT589837 MYP589837 NIL589837 NSH589837 OCD589837 OLZ589837 OVV589837 PFR589837 PPN589837 PZJ589837 QJF589837 QTB589837 RCX589837 RMT589837 RWP589837 SGL589837 SQH589837 TAD589837 TJZ589837 TTV589837 UDR589837 UNN589837 UXJ589837 VHF589837 VRB589837 WAX589837 WKT589837 WUP589837 I655373 ID655373 RZ655373 ABV655373 ALR655373 AVN655373 BFJ655373 BPF655373 BZB655373 CIX655373 CST655373 DCP655373 DML655373 DWH655373 EGD655373 EPZ655373 EZV655373 FJR655373 FTN655373 GDJ655373 GNF655373 GXB655373 HGX655373 HQT655373 IAP655373 IKL655373 IUH655373 JED655373 JNZ655373 JXV655373 KHR655373 KRN655373 LBJ655373 LLF655373 LVB655373 MEX655373 MOT655373 MYP655373 NIL655373 NSH655373 OCD655373 OLZ655373 OVV655373 PFR655373 PPN655373 PZJ655373 QJF655373 QTB655373 RCX655373 RMT655373 RWP655373 SGL655373 SQH655373 TAD655373 TJZ655373 TTV655373 UDR655373 UNN655373 UXJ655373 VHF655373 VRB655373 WAX655373 WKT655373 WUP655373 I720909 ID720909 RZ720909 ABV720909 ALR720909 AVN720909 BFJ720909 BPF720909 BZB720909 CIX720909 CST720909 DCP720909 DML720909 DWH720909 EGD720909 EPZ720909 EZV720909 FJR720909 FTN720909 GDJ720909 GNF720909 GXB720909 HGX720909 HQT720909 IAP720909 IKL720909 IUH720909 JED720909 JNZ720909 JXV720909 KHR720909 KRN720909 LBJ720909 LLF720909 LVB720909 MEX720909 MOT720909 MYP720909 NIL720909 NSH720909 OCD720909 OLZ720909 OVV720909 PFR720909 PPN720909 PZJ720909 QJF720909 QTB720909 RCX720909 RMT720909 RWP720909 SGL720909 SQH720909 TAD720909 TJZ720909 TTV720909 UDR720909 UNN720909 UXJ720909 VHF720909 VRB720909 WAX720909 WKT720909 WUP720909 I786445 ID786445 RZ786445 ABV786445 ALR786445 AVN786445 BFJ786445 BPF786445 BZB786445 CIX786445 CST786445 DCP786445 DML786445 DWH786445 EGD786445 EPZ786445 EZV786445 FJR786445 FTN786445 GDJ786445 GNF786445 GXB786445 HGX786445 HQT786445 IAP786445 IKL786445 IUH786445 JED786445 JNZ786445 JXV786445 KHR786445 KRN786445 LBJ786445 LLF786445 LVB786445 MEX786445 MOT786445 MYP786445 NIL786445 NSH786445 OCD786445 OLZ786445 OVV786445 PFR786445 PPN786445 PZJ786445 QJF786445 QTB786445 RCX786445 RMT786445 RWP786445 SGL786445 SQH786445 TAD786445 TJZ786445 TTV786445 UDR786445 UNN786445 UXJ786445 VHF786445 VRB786445 WAX786445 WKT786445 WUP786445 I851981 ID851981 RZ851981 ABV851981 ALR851981 AVN851981 BFJ851981 BPF851981 BZB851981 CIX851981 CST851981 DCP851981 DML851981 DWH851981 EGD851981 EPZ851981 EZV851981 FJR851981 FTN851981 GDJ851981 GNF851981 GXB851981 HGX851981 HQT851981 IAP851981 IKL851981 IUH851981 JED851981 JNZ851981 JXV851981 KHR851981 KRN851981 LBJ851981 LLF851981 LVB851981 MEX851981 MOT851981 MYP851981 NIL851981 NSH851981 OCD851981 OLZ851981 OVV851981 PFR851981 PPN851981 PZJ851981 QJF851981 QTB851981 RCX851981 RMT851981 RWP851981 SGL851981 SQH851981 TAD851981 TJZ851981 TTV851981 UDR851981 UNN851981 UXJ851981 VHF851981 VRB851981 WAX851981 WKT851981 WUP851981 I917517 ID917517 RZ917517 ABV917517 ALR917517 AVN917517 BFJ917517 BPF917517 BZB917517 CIX917517 CST917517 DCP917517 DML917517 DWH917517 EGD917517 EPZ917517 EZV917517 FJR917517 FTN917517 GDJ917517 GNF917517 GXB917517 HGX917517 HQT917517 IAP917517 IKL917517 IUH917517 JED917517 JNZ917517 JXV917517 KHR917517 KRN917517 LBJ917517 LLF917517 LVB917517 MEX917517 MOT917517 MYP917517 NIL917517 NSH917517 OCD917517 OLZ917517 OVV917517 PFR917517 PPN917517 PZJ917517 QJF917517 QTB917517 RCX917517 RMT917517 RWP917517 SGL917517 SQH917517 TAD917517 TJZ917517 TTV917517 UDR917517 UNN917517 UXJ917517 VHF917517 VRB917517 WAX917517 WKT917517 WUP917517 I983053 ID983053 RZ983053 ABV983053 ALR983053 AVN983053 BFJ983053 BPF983053 BZB983053 CIX983053 CST983053 DCP983053 DML983053 DWH983053 EGD983053 EPZ983053 EZV983053 FJR983053 FTN983053 GDJ983053 GNF983053 GXB983053 HGX983053 HQT983053 IAP983053 IKL983053 IUH983053 JED983053 JNZ983053 JXV983053 KHR983053 KRN983053 LBJ983053 LLF983053 LVB983053 MEX983053 MOT983053 MYP983053 NIL983053 NSH983053 OCD983053 OLZ983053 OVV983053 PFR983053 PPN983053 PZJ983053 QJF983053 QTB983053 RCX983053 RMT983053 RWP983053 SGL983053 SQH983053 TAD983053 TJZ983053 TTV983053 UDR983053 UNN983053 UXJ983053 VHF983053 VRB983053 WAX983053 WKT983053 WUP983053 J655372 IE655372 SA655372 ABW655372 ALS655372 AVO655372 BFK655372 BPG655372 BZC655372 CIY655372 CSU655372 DCQ655372 DMM655372 DWI655372 EGE655372 EQA655372 EZW655372 FJS655372 FTO655372 GDK655372 GNG655372 GXC655372 HGY655372 HQU655372 IAQ655372 IKM655372 IUI655372 JEE655372 JOA655372 JXW655372 KHS655372 KRO655372 LBK655372 LLG655372 LVC655372 MEY655372 MOU655372 MYQ655372 NIM655372 NSI655372 OCE655372 OMA655372 OVW655372 PFS655372 PPO655372 PZK655372 QJG655372 QTC655372 RCY655372 RMU655372 RWQ655372 SGM655372 SQI655372 TAE655372 TKA655372 TTW655372 UDS655372 UNO655372 UXK655372 VHG655372 VRC655372 WAY655372 WKU655372 WUQ655372 O65549 IJ65549 SF65549 ACB65549 ALX65549 AVT65549 BFP65549 BPL65549 BZH65549 CJD65549 CSZ65549 DCV65549 DMR65549 DWN65549 EGJ65549 EQF65549 FAB65549 FJX65549 FTT65549 GDP65549 GNL65549 GXH65549 HHD65549 HQZ65549 IAV65549 IKR65549 IUN65549 JEJ65549 JOF65549 JYB65549 KHX65549 KRT65549 LBP65549 LLL65549 LVH65549 MFD65549 MOZ65549 MYV65549 NIR65549 NSN65549 OCJ65549 OMF65549 OWB65549 PFX65549 PPT65549 PZP65549 QJL65549 QTH65549 RDD65549 RMZ65549 RWV65549 SGR65549 SQN65549 TAJ65549 TKF65549 TUB65549 UDX65549 UNT65549 UXP65549 VHL65549 VRH65549 WBD65549 WKZ65549 WUV65549 O131085 IJ131085 SF131085 ACB131085 ALX131085 AVT131085 BFP131085 BPL131085 BZH131085 CJD131085 CSZ131085 DCV131085 DMR131085 DWN131085 EGJ131085 EQF131085 FAB131085 FJX131085 FTT131085 GDP131085 GNL131085 GXH131085 HHD131085 HQZ131085 IAV131085 IKR131085 IUN131085 JEJ131085 JOF131085 JYB131085 KHX131085 KRT131085 LBP131085 LLL131085 LVH131085 MFD131085 MOZ131085 MYV131085 NIR131085 NSN131085 OCJ131085 OMF131085 OWB131085 PFX131085 PPT131085 PZP131085 QJL131085 QTH131085 RDD131085 RMZ131085 RWV131085 SGR131085 SQN131085 TAJ131085 TKF131085 TUB131085 UDX131085 UNT131085 UXP131085 VHL131085 VRH131085 WBD131085 WKZ131085 WUV131085 O196621 IJ196621 SF196621 ACB196621 ALX196621 AVT196621 BFP196621 BPL196621 BZH196621 CJD196621 CSZ196621 DCV196621 DMR196621 DWN196621 EGJ196621 EQF196621 FAB196621 FJX196621 FTT196621 GDP196621 GNL196621 GXH196621 HHD196621 HQZ196621 IAV196621 IKR196621 IUN196621 JEJ196621 JOF196621 JYB196621 KHX196621 KRT196621 LBP196621 LLL196621 LVH196621 MFD196621 MOZ196621 MYV196621 NIR196621 NSN196621 OCJ196621 OMF196621 OWB196621 PFX196621 PPT196621 PZP196621 QJL196621 QTH196621 RDD196621 RMZ196621 RWV196621 SGR196621 SQN196621 TAJ196621 TKF196621 TUB196621 UDX196621 UNT196621 UXP196621 VHL196621 VRH196621 WBD196621 WKZ196621 WUV196621 O262157 IJ262157 SF262157 ACB262157 ALX262157 AVT262157 BFP262157 BPL262157 BZH262157 CJD262157 CSZ262157 DCV262157 DMR262157 DWN262157 EGJ262157 EQF262157 FAB262157 FJX262157 FTT262157 GDP262157 GNL262157 GXH262157 HHD262157 HQZ262157 IAV262157 IKR262157 IUN262157 JEJ262157 JOF262157 JYB262157 KHX262157 KRT262157 LBP262157 LLL262157 LVH262157 MFD262157 MOZ262157 MYV262157 NIR262157 NSN262157 OCJ262157 OMF262157 OWB262157 PFX262157 PPT262157 PZP262157 QJL262157 QTH262157 RDD262157 RMZ262157 RWV262157 SGR262157 SQN262157 TAJ262157 TKF262157 TUB262157 UDX262157 UNT262157 UXP262157 VHL262157 VRH262157 WBD262157 WKZ262157 WUV262157 O327693 IJ327693 SF327693 ACB327693 ALX327693 AVT327693 BFP327693 BPL327693 BZH327693 CJD327693 CSZ327693 DCV327693 DMR327693 DWN327693 EGJ327693 EQF327693 FAB327693 FJX327693 FTT327693 GDP327693 GNL327693 GXH327693 HHD327693 HQZ327693 IAV327693 IKR327693 IUN327693 JEJ327693 JOF327693 JYB327693 KHX327693 KRT327693 LBP327693 LLL327693 LVH327693 MFD327693 MOZ327693 MYV327693 NIR327693 NSN327693 OCJ327693 OMF327693 OWB327693 PFX327693 PPT327693 PZP327693 QJL327693 QTH327693 RDD327693 RMZ327693 RWV327693 SGR327693 SQN327693 TAJ327693 TKF327693 TUB327693 UDX327693 UNT327693 UXP327693 VHL327693 VRH327693 WBD327693 WKZ327693 WUV327693 O393229 IJ393229 SF393229 ACB393229 ALX393229 AVT393229 BFP393229 BPL393229 BZH393229 CJD393229 CSZ393229 DCV393229 DMR393229 DWN393229 EGJ393229 EQF393229 FAB393229 FJX393229 FTT393229 GDP393229 GNL393229 GXH393229 HHD393229 HQZ393229 IAV393229 IKR393229 IUN393229 JEJ393229 JOF393229 JYB393229 KHX393229 KRT393229 LBP393229 LLL393229 LVH393229 MFD393229 MOZ393229 MYV393229 NIR393229 NSN393229 OCJ393229 OMF393229 OWB393229 PFX393229 PPT393229 PZP393229 QJL393229 QTH393229 RDD393229 RMZ393229 RWV393229 SGR393229 SQN393229 TAJ393229 TKF393229 TUB393229 UDX393229 UNT393229 UXP393229 VHL393229 VRH393229 WBD393229 WKZ393229 WUV393229 O458765 IJ458765 SF458765 ACB458765 ALX458765 AVT458765 BFP458765 BPL458765 BZH458765 CJD458765 CSZ458765 DCV458765 DMR458765 DWN458765 EGJ458765 EQF458765 FAB458765 FJX458765 FTT458765 GDP458765 GNL458765 GXH458765 HHD458765 HQZ458765 IAV458765 IKR458765 IUN458765 JEJ458765 JOF458765 JYB458765 KHX458765 KRT458765 LBP458765 LLL458765 LVH458765 MFD458765 MOZ458765 MYV458765 NIR458765 NSN458765 OCJ458765 OMF458765 OWB458765 PFX458765 PPT458765 PZP458765 QJL458765 QTH458765 RDD458765 RMZ458765 RWV458765 SGR458765 SQN458765 TAJ458765 TKF458765 TUB458765 UDX458765 UNT458765 UXP458765 VHL458765 VRH458765 WBD458765 WKZ458765 WUV458765 O524301 IJ524301 SF524301 ACB524301 ALX524301 AVT524301 BFP524301 BPL524301 BZH524301 CJD524301 CSZ524301 DCV524301 DMR524301 DWN524301 EGJ524301 EQF524301 FAB524301 FJX524301 FTT524301 GDP524301 GNL524301 GXH524301 HHD524301 HQZ524301 IAV524301 IKR524301 IUN524301 JEJ524301 JOF524301 JYB524301 KHX524301 KRT524301 LBP524301 LLL524301 LVH524301 MFD524301 MOZ524301 MYV524301 NIR524301 NSN524301 OCJ524301 OMF524301 OWB524301 PFX524301 PPT524301 PZP524301 QJL524301 QTH524301 RDD524301 RMZ524301 RWV524301 SGR524301 SQN524301 TAJ524301 TKF524301 TUB524301 UDX524301 UNT524301 UXP524301 VHL524301 VRH524301 WBD524301 WKZ524301 WUV524301 O589837 IJ589837 SF589837 ACB589837 ALX589837 AVT589837 BFP589837 BPL589837 BZH589837 CJD589837 CSZ589837 DCV589837 DMR589837 DWN589837 EGJ589837 EQF589837 FAB589837 FJX589837 FTT589837 GDP589837 GNL589837 GXH589837 HHD589837 HQZ589837 IAV589837 IKR589837 IUN589837 JEJ589837 JOF589837 JYB589837 KHX589837 KRT589837 LBP589837 LLL589837 LVH589837 MFD589837 MOZ589837 MYV589837 NIR589837 NSN589837 OCJ589837 OMF589837 OWB589837 PFX589837 PPT589837 PZP589837 QJL589837 QTH589837 RDD589837 RMZ589837 RWV589837 SGR589837 SQN589837 TAJ589837 TKF589837 TUB589837 UDX589837 UNT589837 UXP589837 VHL589837 VRH589837 WBD589837 WKZ589837 WUV589837 O655373 IJ655373 SF655373 ACB655373 ALX655373 AVT655373 BFP655373 BPL655373 BZH655373 CJD655373 CSZ655373 DCV655373 DMR655373 DWN655373 EGJ655373 EQF655373 FAB655373 FJX655373 FTT655373 GDP655373 GNL655373 GXH655373 HHD655373 HQZ655373 IAV655373 IKR655373 IUN655373 JEJ655373 JOF655373 JYB655373 KHX655373 KRT655373 LBP655373 LLL655373 LVH655373 MFD655373 MOZ655373 MYV655373 NIR655373 NSN655373 OCJ655373 OMF655373 OWB655373 PFX655373 PPT655373 PZP655373 QJL655373 QTH655373 RDD655373 RMZ655373 RWV655373 SGR655373 SQN655373 TAJ655373 TKF655373 TUB655373 UDX655373 UNT655373 UXP655373 VHL655373 VRH655373 WBD655373 WKZ655373 WUV655373 O720909 IJ720909 SF720909 ACB720909 ALX720909 AVT720909 BFP720909 BPL720909 BZH720909 CJD720909 CSZ720909 DCV720909 DMR720909 DWN720909 EGJ720909 EQF720909 FAB720909 FJX720909 FTT720909 GDP720909 GNL720909 GXH720909 HHD720909 HQZ720909 IAV720909 IKR720909 IUN720909 JEJ720909 JOF720909 JYB720909 KHX720909 KRT720909 LBP720909 LLL720909 LVH720909 MFD720909 MOZ720909 MYV720909 NIR720909 NSN720909 OCJ720909 OMF720909 OWB720909 PFX720909 PPT720909 PZP720909 QJL720909 QTH720909 RDD720909 RMZ720909 RWV720909 SGR720909 SQN720909 TAJ720909 TKF720909 TUB720909 UDX720909 UNT720909 UXP720909 VHL720909 VRH720909 WBD720909 WKZ720909 WUV720909 O786445 IJ786445 SF786445 ACB786445 ALX786445 AVT786445 BFP786445 BPL786445 BZH786445 CJD786445 CSZ786445 DCV786445 DMR786445 DWN786445 EGJ786445 EQF786445 FAB786445 FJX786445 FTT786445 GDP786445 GNL786445 GXH786445 HHD786445 HQZ786445 IAV786445 IKR786445 IUN786445 JEJ786445 JOF786445 JYB786445 KHX786445 KRT786445 LBP786445 LLL786445 LVH786445 MFD786445 MOZ786445 MYV786445 NIR786445 NSN786445 OCJ786445 OMF786445 OWB786445 PFX786445 PPT786445 PZP786445 QJL786445 QTH786445 RDD786445 RMZ786445 RWV786445 SGR786445 SQN786445 TAJ786445 TKF786445 TUB786445 UDX786445 UNT786445 UXP786445 VHL786445 VRH786445 WBD786445 WKZ786445 WUV786445 O851981 IJ851981 SF851981 ACB851981 ALX851981 AVT851981 BFP851981 BPL851981 BZH851981 CJD851981 CSZ851981 DCV851981 DMR851981 DWN851981 EGJ851981 EQF851981 FAB851981 FJX851981 FTT851981 GDP851981 GNL851981 GXH851981 HHD851981 HQZ851981 IAV851981 IKR851981 IUN851981 JEJ851981 JOF851981 JYB851981 KHX851981 KRT851981 LBP851981 LLL851981 LVH851981 MFD851981 MOZ851981 MYV851981 NIR851981 NSN851981 OCJ851981 OMF851981 OWB851981 PFX851981 PPT851981 PZP851981 QJL851981 QTH851981 RDD851981 RMZ851981 RWV851981 SGR851981 SQN851981 TAJ851981 TKF851981 TUB851981 UDX851981 UNT851981 UXP851981 VHL851981 VRH851981 WBD851981 WKZ851981 WUV851981 O917517 IJ917517 SF917517 ACB917517 ALX917517 AVT917517 BFP917517 BPL917517 BZH917517 CJD917517 CSZ917517 DCV917517 DMR917517 DWN917517 EGJ917517 EQF917517 FAB917517 FJX917517 FTT917517 GDP917517 GNL917517 GXH917517 HHD917517 HQZ917517 IAV917517 IKR917517 IUN917517 JEJ917517 JOF917517 JYB917517 KHX917517 KRT917517 LBP917517 LLL917517 LVH917517 MFD917517 MOZ917517 MYV917517 NIR917517 NSN917517 OCJ917517 OMF917517 OWB917517 PFX917517 PPT917517 PZP917517 QJL917517 QTH917517 RDD917517 RMZ917517 RWV917517 SGR917517 SQN917517 TAJ917517 TKF917517 TUB917517 UDX917517 UNT917517 UXP917517 VHL917517 VRH917517 WBD917517 WKZ917517 WUV917517 O983053 IJ983053 SF983053 ACB983053 ALX983053 AVT983053 BFP983053 BPL983053 BZH983053 CJD983053 CSZ983053 DCV983053 DMR983053 DWN983053 EGJ983053 EQF983053 FAB983053 FJX983053 FTT983053 GDP983053 GNL983053 GXH983053 HHD983053 HQZ983053 IAV983053 IKR983053 IUN983053 JEJ983053 JOF983053 JYB983053 KHX983053 KRT983053 LBP983053 LLL983053 LVH983053 MFD983053 MOZ983053 MYV983053 NIR983053 NSN983053 OCJ983053 OMF983053 OWB983053 PFX983053 PPT983053 PZP983053 QJL983053 QTH983053 RDD983053 RMZ983053 RWV983053 SGR983053 SQN983053 TAJ983053 TKF983053 TUB983053 UDX983053 UNT983053 UXP983053 VHL983053 VRH983053 WBD983053 WKZ983053 WUV983053 J720908 IE720908 SA720908 ABW720908 ALS720908 AVO720908 BFK720908 BPG720908 BZC720908 CIY720908 CSU720908 DCQ720908 DMM720908 DWI720908 EGE720908 EQA720908 EZW720908 FJS720908 FTO720908 GDK720908 GNG720908 GXC720908 HGY720908 HQU720908 IAQ720908 IKM720908 IUI720908 JEE720908 JOA720908 JXW720908 KHS720908 KRO720908 LBK720908 LLG720908 LVC720908 MEY720908 MOU720908 MYQ720908 NIM720908 NSI720908 OCE720908 OMA720908 OVW720908 PFS720908 PPO720908 PZK720908 QJG720908 QTC720908 RCY720908 RMU720908 RWQ720908 SGM720908 SQI720908 TAE720908 TKA720908 TTW720908 UDS720908 UNO720908 UXK720908 VHG720908 VRC720908 WAY720908 WKU720908 WUQ720908 F65549 IA65549 RW65549 ABS65549 ALO65549 AVK65549 BFG65549 BPC65549 BYY65549 CIU65549 CSQ65549 DCM65549 DMI65549 DWE65549 EGA65549 EPW65549 EZS65549 FJO65549 FTK65549 GDG65549 GNC65549 GWY65549 HGU65549 HQQ65549 IAM65549 IKI65549 IUE65549 JEA65549 JNW65549 JXS65549 KHO65549 KRK65549 LBG65549 LLC65549 LUY65549 MEU65549 MOQ65549 MYM65549 NII65549 NSE65549 OCA65549 OLW65549 OVS65549 PFO65549 PPK65549 PZG65549 QJC65549 QSY65549 RCU65549 RMQ65549 RWM65549 SGI65549 SQE65549 TAA65549 TJW65549 TTS65549 UDO65549 UNK65549 UXG65549 VHC65549 VQY65549 WAU65549 WKQ65549 WUM65549 F131085 IA131085 RW131085 ABS131085 ALO131085 AVK131085 BFG131085 BPC131085 BYY131085 CIU131085 CSQ131085 DCM131085 DMI131085 DWE131085 EGA131085 EPW131085 EZS131085 FJO131085 FTK131085 GDG131085 GNC131085 GWY131085 HGU131085 HQQ131085 IAM131085 IKI131085 IUE131085 JEA131085 JNW131085 JXS131085 KHO131085 KRK131085 LBG131085 LLC131085 LUY131085 MEU131085 MOQ131085 MYM131085 NII131085 NSE131085 OCA131085 OLW131085 OVS131085 PFO131085 PPK131085 PZG131085 QJC131085 QSY131085 RCU131085 RMQ131085 RWM131085 SGI131085 SQE131085 TAA131085 TJW131085 TTS131085 UDO131085 UNK131085 UXG131085 VHC131085 VQY131085 WAU131085 WKQ131085 WUM131085 F196621 IA196621 RW196621 ABS196621 ALO196621 AVK196621 BFG196621 BPC196621 BYY196621 CIU196621 CSQ196621 DCM196621 DMI196621 DWE196621 EGA196621 EPW196621 EZS196621 FJO196621 FTK196621 GDG196621 GNC196621 GWY196621 HGU196621 HQQ196621 IAM196621 IKI196621 IUE196621 JEA196621 JNW196621 JXS196621 KHO196621 KRK196621 LBG196621 LLC196621 LUY196621 MEU196621 MOQ196621 MYM196621 NII196621 NSE196621 OCA196621 OLW196621 OVS196621 PFO196621 PPK196621 PZG196621 QJC196621 QSY196621 RCU196621 RMQ196621 RWM196621 SGI196621 SQE196621 TAA196621 TJW196621 TTS196621 UDO196621 UNK196621 UXG196621 VHC196621 VQY196621 WAU196621 WKQ196621 WUM196621 F262157 IA262157 RW262157 ABS262157 ALO262157 AVK262157 BFG262157 BPC262157 BYY262157 CIU262157 CSQ262157 DCM262157 DMI262157 DWE262157 EGA262157 EPW262157 EZS262157 FJO262157 FTK262157 GDG262157 GNC262157 GWY262157 HGU262157 HQQ262157 IAM262157 IKI262157 IUE262157 JEA262157 JNW262157 JXS262157 KHO262157 KRK262157 LBG262157 LLC262157 LUY262157 MEU262157 MOQ262157 MYM262157 NII262157 NSE262157 OCA262157 OLW262157 OVS262157 PFO262157 PPK262157 PZG262157 QJC262157 QSY262157 RCU262157 RMQ262157 RWM262157 SGI262157 SQE262157 TAA262157 TJW262157 TTS262157 UDO262157 UNK262157 UXG262157 VHC262157 VQY262157 WAU262157 WKQ262157 WUM262157 F327693 IA327693 RW327693 ABS327693 ALO327693 AVK327693 BFG327693 BPC327693 BYY327693 CIU327693 CSQ327693 DCM327693 DMI327693 DWE327693 EGA327693 EPW327693 EZS327693 FJO327693 FTK327693 GDG327693 GNC327693 GWY327693 HGU327693 HQQ327693 IAM327693 IKI327693 IUE327693 JEA327693 JNW327693 JXS327693 KHO327693 KRK327693 LBG327693 LLC327693 LUY327693 MEU327693 MOQ327693 MYM327693 NII327693 NSE327693 OCA327693 OLW327693 OVS327693 PFO327693 PPK327693 PZG327693 QJC327693 QSY327693 RCU327693 RMQ327693 RWM327693 SGI327693 SQE327693 TAA327693 TJW327693 TTS327693 UDO327693 UNK327693 UXG327693 VHC327693 VQY327693 WAU327693 WKQ327693 WUM327693 F393229 IA393229 RW393229 ABS393229 ALO393229 AVK393229 BFG393229 BPC393229 BYY393229 CIU393229 CSQ393229 DCM393229 DMI393229 DWE393229 EGA393229 EPW393229 EZS393229 FJO393229 FTK393229 GDG393229 GNC393229 GWY393229 HGU393229 HQQ393229 IAM393229 IKI393229 IUE393229 JEA393229 JNW393229 JXS393229 KHO393229 KRK393229 LBG393229 LLC393229 LUY393229 MEU393229 MOQ393229 MYM393229 NII393229 NSE393229 OCA393229 OLW393229 OVS393229 PFO393229 PPK393229 PZG393229 QJC393229 QSY393229 RCU393229 RMQ393229 RWM393229 SGI393229 SQE393229 TAA393229 TJW393229 TTS393229 UDO393229 UNK393229 UXG393229 VHC393229 VQY393229 WAU393229 WKQ393229 WUM393229 F458765 IA458765 RW458765 ABS458765 ALO458765 AVK458765 BFG458765 BPC458765 BYY458765 CIU458765 CSQ458765 DCM458765 DMI458765 DWE458765 EGA458765 EPW458765 EZS458765 FJO458765 FTK458765 GDG458765 GNC458765 GWY458765 HGU458765 HQQ458765 IAM458765 IKI458765 IUE458765 JEA458765 JNW458765 JXS458765 KHO458765 KRK458765 LBG458765 LLC458765 LUY458765 MEU458765 MOQ458765 MYM458765 NII458765 NSE458765 OCA458765 OLW458765 OVS458765 PFO458765 PPK458765 PZG458765 QJC458765 QSY458765 RCU458765 RMQ458765 RWM458765 SGI458765 SQE458765 TAA458765 TJW458765 TTS458765 UDO458765 UNK458765 UXG458765 VHC458765 VQY458765 WAU458765 WKQ458765 WUM458765 F524301 IA524301 RW524301 ABS524301 ALO524301 AVK524301 BFG524301 BPC524301 BYY524301 CIU524301 CSQ524301 DCM524301 DMI524301 DWE524301 EGA524301 EPW524301 EZS524301 FJO524301 FTK524301 GDG524301 GNC524301 GWY524301 HGU524301 HQQ524301 IAM524301 IKI524301 IUE524301 JEA524301 JNW524301 JXS524301 KHO524301 KRK524301 LBG524301 LLC524301 LUY524301 MEU524301 MOQ524301 MYM524301 NII524301 NSE524301 OCA524301 OLW524301 OVS524301 PFO524301 PPK524301 PZG524301 QJC524301 QSY524301 RCU524301 RMQ524301 RWM524301 SGI524301 SQE524301 TAA524301 TJW524301 TTS524301 UDO524301 UNK524301 UXG524301 VHC524301 VQY524301 WAU524301 WKQ524301 WUM524301 F589837 IA589837 RW589837 ABS589837 ALO589837 AVK589837 BFG589837 BPC589837 BYY589837 CIU589837 CSQ589837 DCM589837 DMI589837 DWE589837 EGA589837 EPW589837 EZS589837 FJO589837 FTK589837 GDG589837 GNC589837 GWY589837 HGU589837 HQQ589837 IAM589837 IKI589837 IUE589837 JEA589837 JNW589837 JXS589837 KHO589837 KRK589837 LBG589837 LLC589837 LUY589837 MEU589837 MOQ589837 MYM589837 NII589837 NSE589837 OCA589837 OLW589837 OVS589837 PFO589837 PPK589837 PZG589837 QJC589837 QSY589837 RCU589837 RMQ589837 RWM589837 SGI589837 SQE589837 TAA589837 TJW589837 TTS589837 UDO589837 UNK589837 UXG589837 VHC589837 VQY589837 WAU589837 WKQ589837 WUM589837 F655373 IA655373 RW655373 ABS655373 ALO655373 AVK655373 BFG655373 BPC655373 BYY655373 CIU655373 CSQ655373 DCM655373 DMI655373 DWE655373 EGA655373 EPW655373 EZS655373 FJO655373 FTK655373 GDG655373 GNC655373 GWY655373 HGU655373 HQQ655373 IAM655373 IKI655373 IUE655373 JEA655373 JNW655373 JXS655373 KHO655373 KRK655373 LBG655373 LLC655373 LUY655373 MEU655373 MOQ655373 MYM655373 NII655373 NSE655373 OCA655373 OLW655373 OVS655373 PFO655373 PPK655373 PZG655373 QJC655373 QSY655373 RCU655373 RMQ655373 RWM655373 SGI655373 SQE655373 TAA655373 TJW655373 TTS655373 UDO655373 UNK655373 UXG655373 VHC655373 VQY655373 WAU655373 WKQ655373 WUM655373 F720909 IA720909 RW720909 ABS720909 ALO720909 AVK720909 BFG720909 BPC720909 BYY720909 CIU720909 CSQ720909 DCM720909 DMI720909 DWE720909 EGA720909 EPW720909 EZS720909 FJO720909 FTK720909 GDG720909 GNC720909 GWY720909 HGU720909 HQQ720909 IAM720909 IKI720909 IUE720909 JEA720909 JNW720909 JXS720909 KHO720909 KRK720909 LBG720909 LLC720909 LUY720909 MEU720909 MOQ720909 MYM720909 NII720909 NSE720909 OCA720909 OLW720909 OVS720909 PFO720909 PPK720909 PZG720909 QJC720909 QSY720909 RCU720909 RMQ720909 RWM720909 SGI720909 SQE720909 TAA720909 TJW720909 TTS720909 UDO720909 UNK720909 UXG720909 VHC720909 VQY720909 WAU720909 WKQ720909 WUM720909 F786445 IA786445 RW786445 ABS786445 ALO786445 AVK786445 BFG786445 BPC786445 BYY786445 CIU786445 CSQ786445 DCM786445 DMI786445 DWE786445 EGA786445 EPW786445 EZS786445 FJO786445 FTK786445 GDG786445 GNC786445 GWY786445 HGU786445 HQQ786445 IAM786445 IKI786445 IUE786445 JEA786445 JNW786445 JXS786445 KHO786445 KRK786445 LBG786445 LLC786445 LUY786445 MEU786445 MOQ786445 MYM786445 NII786445 NSE786445 OCA786445 OLW786445 OVS786445 PFO786445 PPK786445 PZG786445 QJC786445 QSY786445 RCU786445 RMQ786445 RWM786445 SGI786445 SQE786445 TAA786445 TJW786445 TTS786445 UDO786445 UNK786445 UXG786445 VHC786445 VQY786445 WAU786445 WKQ786445 WUM786445 F851981 IA851981 RW851981 ABS851981 ALO851981 AVK851981 BFG851981 BPC851981 BYY851981 CIU851981 CSQ851981 DCM851981 DMI851981 DWE851981 EGA851981 EPW851981 EZS851981 FJO851981 FTK851981 GDG851981 GNC851981 GWY851981 HGU851981 HQQ851981 IAM851981 IKI851981 IUE851981 JEA851981 JNW851981 JXS851981 KHO851981 KRK851981 LBG851981 LLC851981 LUY851981 MEU851981 MOQ851981 MYM851981 NII851981 NSE851981 OCA851981 OLW851981 OVS851981 PFO851981 PPK851981 PZG851981 QJC851981 QSY851981 RCU851981 RMQ851981 RWM851981 SGI851981 SQE851981 TAA851981 TJW851981 TTS851981 UDO851981 UNK851981 UXG851981 VHC851981 VQY851981 WAU851981 WKQ851981 WUM851981 F917517 IA917517 RW917517 ABS917517 ALO917517 AVK917517 BFG917517 BPC917517 BYY917517 CIU917517 CSQ917517 DCM917517 DMI917517 DWE917517 EGA917517 EPW917517 EZS917517 FJO917517 FTK917517 GDG917517 GNC917517 GWY917517 HGU917517 HQQ917517 IAM917517 IKI917517 IUE917517 JEA917517 JNW917517 JXS917517 KHO917517 KRK917517 LBG917517 LLC917517 LUY917517 MEU917517 MOQ917517 MYM917517 NII917517 NSE917517 OCA917517 OLW917517 OVS917517 PFO917517 PPK917517 PZG917517 QJC917517 QSY917517 RCU917517 RMQ917517 RWM917517 SGI917517 SQE917517 TAA917517 TJW917517 TTS917517 UDO917517 UNK917517 UXG917517 VHC917517 VQY917517 WAU917517 WKQ917517 WUM917517 F983053 IA983053 RW983053 ABS983053 ALO983053 AVK983053 BFG983053 BPC983053 BYY983053 CIU983053 CSQ983053 DCM983053 DMI983053 DWE983053 EGA983053 EPW983053 EZS983053 FJO983053 FTK983053 GDG983053 GNC983053 GWY983053 HGU983053 HQQ983053 IAM983053 IKI983053 IUE983053 JEA983053 JNW983053 JXS983053 KHO983053 KRK983053 LBG983053 LLC983053 LUY983053 MEU983053 MOQ983053 MYM983053 NII983053 NSE983053 OCA983053 OLW983053 OVS983053 PFO983053 PPK983053 PZG983053 QJC983053 QSY983053 RCU983053 RMQ983053 RWM983053 SGI983053 SQE983053 TAA983053 TJW983053 TTS983053 UDO983053 UNK983053 UXG983053 VHC983053 VQY983053 WAU983053 WKQ983053 WUM983053 J786444 IE786444 SA786444 ABW786444 ALS786444 AVO786444 BFK786444 BPG786444 BZC786444 CIY786444 CSU786444 DCQ786444 DMM786444 DWI786444 EGE786444 EQA786444 EZW786444 FJS786444 FTO786444 GDK786444 GNG786444 GXC786444 HGY786444 HQU786444 IAQ786444 IKM786444 IUI786444 JEE786444 JOA786444 JXW786444 KHS786444 KRO786444 LBK786444 LLG786444 LVC786444 MEY786444 MOU786444 MYQ786444 NIM786444 NSI786444 OCE786444 OMA786444 OVW786444 PFS786444 PPO786444 PZK786444 QJG786444 QTC786444 RCY786444 RMU786444 RWQ786444 SGM786444 SQI786444 TAE786444 TKA786444 TTW786444 UDS786444 UNO786444 UXK786444 VHG786444 VRC786444 WAY786444 WKU786444 WUQ786444 L65548:L65549 IG65548:IG65549 SC65548:SC65549 ABY65548:ABY65549 ALU65548:ALU65549 AVQ65548:AVQ65549 BFM65548:BFM65549 BPI65548:BPI65549 BZE65548:BZE65549 CJA65548:CJA65549 CSW65548:CSW65549 DCS65548:DCS65549 DMO65548:DMO65549 DWK65548:DWK65549 EGG65548:EGG65549 EQC65548:EQC65549 EZY65548:EZY65549 FJU65548:FJU65549 FTQ65548:FTQ65549 GDM65548:GDM65549 GNI65548:GNI65549 GXE65548:GXE65549 HHA65548:HHA65549 HQW65548:HQW65549 IAS65548:IAS65549 IKO65548:IKO65549 IUK65548:IUK65549 JEG65548:JEG65549 JOC65548:JOC65549 JXY65548:JXY65549 KHU65548:KHU65549 KRQ65548:KRQ65549 LBM65548:LBM65549 LLI65548:LLI65549 LVE65548:LVE65549 MFA65548:MFA65549 MOW65548:MOW65549 MYS65548:MYS65549 NIO65548:NIO65549 NSK65548:NSK65549 OCG65548:OCG65549 OMC65548:OMC65549 OVY65548:OVY65549 PFU65548:PFU65549 PPQ65548:PPQ65549 PZM65548:PZM65549 QJI65548:QJI65549 QTE65548:QTE65549 RDA65548:RDA65549 RMW65548:RMW65549 RWS65548:RWS65549 SGO65548:SGO65549 SQK65548:SQK65549 TAG65548:TAG65549 TKC65548:TKC65549 TTY65548:TTY65549 UDU65548:UDU65549 UNQ65548:UNQ65549 UXM65548:UXM65549 VHI65548:VHI65549 VRE65548:VRE65549 WBA65548:WBA65549 WKW65548:WKW65549 WUS65548:WUS65549 L131084:L131085 IG131084:IG131085 SC131084:SC131085 ABY131084:ABY131085 ALU131084:ALU131085 AVQ131084:AVQ131085 BFM131084:BFM131085 BPI131084:BPI131085 BZE131084:BZE131085 CJA131084:CJA131085 CSW131084:CSW131085 DCS131084:DCS131085 DMO131084:DMO131085 DWK131084:DWK131085 EGG131084:EGG131085 EQC131084:EQC131085 EZY131084:EZY131085 FJU131084:FJU131085 FTQ131084:FTQ131085 GDM131084:GDM131085 GNI131084:GNI131085 GXE131084:GXE131085 HHA131084:HHA131085 HQW131084:HQW131085 IAS131084:IAS131085 IKO131084:IKO131085 IUK131084:IUK131085 JEG131084:JEG131085 JOC131084:JOC131085 JXY131084:JXY131085 KHU131084:KHU131085 KRQ131084:KRQ131085 LBM131084:LBM131085 LLI131084:LLI131085 LVE131084:LVE131085 MFA131084:MFA131085 MOW131084:MOW131085 MYS131084:MYS131085 NIO131084:NIO131085 NSK131084:NSK131085 OCG131084:OCG131085 OMC131084:OMC131085 OVY131084:OVY131085 PFU131084:PFU131085 PPQ131084:PPQ131085 PZM131084:PZM131085 QJI131084:QJI131085 QTE131084:QTE131085 RDA131084:RDA131085 RMW131084:RMW131085 RWS131084:RWS131085 SGO131084:SGO131085 SQK131084:SQK131085 TAG131084:TAG131085 TKC131084:TKC131085 TTY131084:TTY131085 UDU131084:UDU131085 UNQ131084:UNQ131085 UXM131084:UXM131085 VHI131084:VHI131085 VRE131084:VRE131085 WBA131084:WBA131085 WKW131084:WKW131085 WUS131084:WUS131085 L196620:L196621 IG196620:IG196621 SC196620:SC196621 ABY196620:ABY196621 ALU196620:ALU196621 AVQ196620:AVQ196621 BFM196620:BFM196621 BPI196620:BPI196621 BZE196620:BZE196621 CJA196620:CJA196621 CSW196620:CSW196621 DCS196620:DCS196621 DMO196620:DMO196621 DWK196620:DWK196621 EGG196620:EGG196621 EQC196620:EQC196621 EZY196620:EZY196621 FJU196620:FJU196621 FTQ196620:FTQ196621 GDM196620:GDM196621 GNI196620:GNI196621 GXE196620:GXE196621 HHA196620:HHA196621 HQW196620:HQW196621 IAS196620:IAS196621 IKO196620:IKO196621 IUK196620:IUK196621 JEG196620:JEG196621 JOC196620:JOC196621 JXY196620:JXY196621 KHU196620:KHU196621 KRQ196620:KRQ196621 LBM196620:LBM196621 LLI196620:LLI196621 LVE196620:LVE196621 MFA196620:MFA196621 MOW196620:MOW196621 MYS196620:MYS196621 NIO196620:NIO196621 NSK196620:NSK196621 OCG196620:OCG196621 OMC196620:OMC196621 OVY196620:OVY196621 PFU196620:PFU196621 PPQ196620:PPQ196621 PZM196620:PZM196621 QJI196620:QJI196621 QTE196620:QTE196621 RDA196620:RDA196621 RMW196620:RMW196621 RWS196620:RWS196621 SGO196620:SGO196621 SQK196620:SQK196621 TAG196620:TAG196621 TKC196620:TKC196621 TTY196620:TTY196621 UDU196620:UDU196621 UNQ196620:UNQ196621 UXM196620:UXM196621 VHI196620:VHI196621 VRE196620:VRE196621 WBA196620:WBA196621 WKW196620:WKW196621 WUS196620:WUS196621 L262156:L262157 IG262156:IG262157 SC262156:SC262157 ABY262156:ABY262157 ALU262156:ALU262157 AVQ262156:AVQ262157 BFM262156:BFM262157 BPI262156:BPI262157 BZE262156:BZE262157 CJA262156:CJA262157 CSW262156:CSW262157 DCS262156:DCS262157 DMO262156:DMO262157 DWK262156:DWK262157 EGG262156:EGG262157 EQC262156:EQC262157 EZY262156:EZY262157 FJU262156:FJU262157 FTQ262156:FTQ262157 GDM262156:GDM262157 GNI262156:GNI262157 GXE262156:GXE262157 HHA262156:HHA262157 HQW262156:HQW262157 IAS262156:IAS262157 IKO262156:IKO262157 IUK262156:IUK262157 JEG262156:JEG262157 JOC262156:JOC262157 JXY262156:JXY262157 KHU262156:KHU262157 KRQ262156:KRQ262157 LBM262156:LBM262157 LLI262156:LLI262157 LVE262156:LVE262157 MFA262156:MFA262157 MOW262156:MOW262157 MYS262156:MYS262157 NIO262156:NIO262157 NSK262156:NSK262157 OCG262156:OCG262157 OMC262156:OMC262157 OVY262156:OVY262157 PFU262156:PFU262157 PPQ262156:PPQ262157 PZM262156:PZM262157 QJI262156:QJI262157 QTE262156:QTE262157 RDA262156:RDA262157 RMW262156:RMW262157 RWS262156:RWS262157 SGO262156:SGO262157 SQK262156:SQK262157 TAG262156:TAG262157 TKC262156:TKC262157 TTY262156:TTY262157 UDU262156:UDU262157 UNQ262156:UNQ262157 UXM262156:UXM262157 VHI262156:VHI262157 VRE262156:VRE262157 WBA262156:WBA262157 WKW262156:WKW262157 WUS262156:WUS262157 L327692:L327693 IG327692:IG327693 SC327692:SC327693 ABY327692:ABY327693 ALU327692:ALU327693 AVQ327692:AVQ327693 BFM327692:BFM327693 BPI327692:BPI327693 BZE327692:BZE327693 CJA327692:CJA327693 CSW327692:CSW327693 DCS327692:DCS327693 DMO327692:DMO327693 DWK327692:DWK327693 EGG327692:EGG327693 EQC327692:EQC327693 EZY327692:EZY327693 FJU327692:FJU327693 FTQ327692:FTQ327693 GDM327692:GDM327693 GNI327692:GNI327693 GXE327692:GXE327693 HHA327692:HHA327693 HQW327692:HQW327693 IAS327692:IAS327693 IKO327692:IKO327693 IUK327692:IUK327693 JEG327692:JEG327693 JOC327692:JOC327693 JXY327692:JXY327693 KHU327692:KHU327693 KRQ327692:KRQ327693 LBM327692:LBM327693 LLI327692:LLI327693 LVE327692:LVE327693 MFA327692:MFA327693 MOW327692:MOW327693 MYS327692:MYS327693 NIO327692:NIO327693 NSK327692:NSK327693 OCG327692:OCG327693 OMC327692:OMC327693 OVY327692:OVY327693 PFU327692:PFU327693 PPQ327692:PPQ327693 PZM327692:PZM327693 QJI327692:QJI327693 QTE327692:QTE327693 RDA327692:RDA327693 RMW327692:RMW327693 RWS327692:RWS327693 SGO327692:SGO327693 SQK327692:SQK327693 TAG327692:TAG327693 TKC327692:TKC327693 TTY327692:TTY327693 UDU327692:UDU327693 UNQ327692:UNQ327693 UXM327692:UXM327693 VHI327692:VHI327693 VRE327692:VRE327693 WBA327692:WBA327693 WKW327692:WKW327693 WUS327692:WUS327693 L393228:L393229 IG393228:IG393229 SC393228:SC393229 ABY393228:ABY393229 ALU393228:ALU393229 AVQ393228:AVQ393229 BFM393228:BFM393229 BPI393228:BPI393229 BZE393228:BZE393229 CJA393228:CJA393229 CSW393228:CSW393229 DCS393228:DCS393229 DMO393228:DMO393229 DWK393228:DWK393229 EGG393228:EGG393229 EQC393228:EQC393229 EZY393228:EZY393229 FJU393228:FJU393229 FTQ393228:FTQ393229 GDM393228:GDM393229 GNI393228:GNI393229 GXE393228:GXE393229 HHA393228:HHA393229 HQW393228:HQW393229 IAS393228:IAS393229 IKO393228:IKO393229 IUK393228:IUK393229 JEG393228:JEG393229 JOC393228:JOC393229 JXY393228:JXY393229 KHU393228:KHU393229 KRQ393228:KRQ393229 LBM393228:LBM393229 LLI393228:LLI393229 LVE393228:LVE393229 MFA393228:MFA393229 MOW393228:MOW393229 MYS393228:MYS393229 NIO393228:NIO393229 NSK393228:NSK393229 OCG393228:OCG393229 OMC393228:OMC393229 OVY393228:OVY393229 PFU393228:PFU393229 PPQ393228:PPQ393229 PZM393228:PZM393229 QJI393228:QJI393229 QTE393228:QTE393229 RDA393228:RDA393229 RMW393228:RMW393229 RWS393228:RWS393229 SGO393228:SGO393229 SQK393228:SQK393229 TAG393228:TAG393229 TKC393228:TKC393229 TTY393228:TTY393229 UDU393228:UDU393229 UNQ393228:UNQ393229 UXM393228:UXM393229 VHI393228:VHI393229 VRE393228:VRE393229 WBA393228:WBA393229 WKW393228:WKW393229 WUS393228:WUS393229 L458764:L458765 IG458764:IG458765 SC458764:SC458765 ABY458764:ABY458765 ALU458764:ALU458765 AVQ458764:AVQ458765 BFM458764:BFM458765 BPI458764:BPI458765 BZE458764:BZE458765 CJA458764:CJA458765 CSW458764:CSW458765 DCS458764:DCS458765 DMO458764:DMO458765 DWK458764:DWK458765 EGG458764:EGG458765 EQC458764:EQC458765 EZY458764:EZY458765 FJU458764:FJU458765 FTQ458764:FTQ458765 GDM458764:GDM458765 GNI458764:GNI458765 GXE458764:GXE458765 HHA458764:HHA458765 HQW458764:HQW458765 IAS458764:IAS458765 IKO458764:IKO458765 IUK458764:IUK458765 JEG458764:JEG458765 JOC458764:JOC458765 JXY458764:JXY458765 KHU458764:KHU458765 KRQ458764:KRQ458765 LBM458764:LBM458765 LLI458764:LLI458765 LVE458764:LVE458765 MFA458764:MFA458765 MOW458764:MOW458765 MYS458764:MYS458765 NIO458764:NIO458765 NSK458764:NSK458765 OCG458764:OCG458765 OMC458764:OMC458765 OVY458764:OVY458765 PFU458764:PFU458765 PPQ458764:PPQ458765 PZM458764:PZM458765 QJI458764:QJI458765 QTE458764:QTE458765 RDA458764:RDA458765 RMW458764:RMW458765 RWS458764:RWS458765 SGO458764:SGO458765 SQK458764:SQK458765 TAG458764:TAG458765 TKC458764:TKC458765 TTY458764:TTY458765 UDU458764:UDU458765 UNQ458764:UNQ458765 UXM458764:UXM458765 VHI458764:VHI458765 VRE458764:VRE458765 WBA458764:WBA458765 WKW458764:WKW458765 WUS458764:WUS458765 L524300:L524301 IG524300:IG524301 SC524300:SC524301 ABY524300:ABY524301 ALU524300:ALU524301 AVQ524300:AVQ524301 BFM524300:BFM524301 BPI524300:BPI524301 BZE524300:BZE524301 CJA524300:CJA524301 CSW524300:CSW524301 DCS524300:DCS524301 DMO524300:DMO524301 DWK524300:DWK524301 EGG524300:EGG524301 EQC524300:EQC524301 EZY524300:EZY524301 FJU524300:FJU524301 FTQ524300:FTQ524301 GDM524300:GDM524301 GNI524300:GNI524301 GXE524300:GXE524301 HHA524300:HHA524301 HQW524300:HQW524301 IAS524300:IAS524301 IKO524300:IKO524301 IUK524300:IUK524301 JEG524300:JEG524301 JOC524300:JOC524301 JXY524300:JXY524301 KHU524300:KHU524301 KRQ524300:KRQ524301 LBM524300:LBM524301 LLI524300:LLI524301 LVE524300:LVE524301 MFA524300:MFA524301 MOW524300:MOW524301 MYS524300:MYS524301 NIO524300:NIO524301 NSK524300:NSK524301 OCG524300:OCG524301 OMC524300:OMC524301 OVY524300:OVY524301 PFU524300:PFU524301 PPQ524300:PPQ524301 PZM524300:PZM524301 QJI524300:QJI524301 QTE524300:QTE524301 RDA524300:RDA524301 RMW524300:RMW524301 RWS524300:RWS524301 SGO524300:SGO524301 SQK524300:SQK524301 TAG524300:TAG524301 TKC524300:TKC524301 TTY524300:TTY524301 UDU524300:UDU524301 UNQ524300:UNQ524301 UXM524300:UXM524301 VHI524300:VHI524301 VRE524300:VRE524301 WBA524300:WBA524301 WKW524300:WKW524301 WUS524300:WUS524301 L589836:L589837 IG589836:IG589837 SC589836:SC589837 ABY589836:ABY589837 ALU589836:ALU589837 AVQ589836:AVQ589837 BFM589836:BFM589837 BPI589836:BPI589837 BZE589836:BZE589837 CJA589836:CJA589837 CSW589836:CSW589837 DCS589836:DCS589837 DMO589836:DMO589837 DWK589836:DWK589837 EGG589836:EGG589837 EQC589836:EQC589837 EZY589836:EZY589837 FJU589836:FJU589837 FTQ589836:FTQ589837 GDM589836:GDM589837 GNI589836:GNI589837 GXE589836:GXE589837 HHA589836:HHA589837 HQW589836:HQW589837 IAS589836:IAS589837 IKO589836:IKO589837 IUK589836:IUK589837 JEG589836:JEG589837 JOC589836:JOC589837 JXY589836:JXY589837 KHU589836:KHU589837 KRQ589836:KRQ589837 LBM589836:LBM589837 LLI589836:LLI589837 LVE589836:LVE589837 MFA589836:MFA589837 MOW589836:MOW589837 MYS589836:MYS589837 NIO589836:NIO589837 NSK589836:NSK589837 OCG589836:OCG589837 OMC589836:OMC589837 OVY589836:OVY589837 PFU589836:PFU589837 PPQ589836:PPQ589837 PZM589836:PZM589837 QJI589836:QJI589837 QTE589836:QTE589837 RDA589836:RDA589837 RMW589836:RMW589837 RWS589836:RWS589837 SGO589836:SGO589837 SQK589836:SQK589837 TAG589836:TAG589837 TKC589836:TKC589837 TTY589836:TTY589837 UDU589836:UDU589837 UNQ589836:UNQ589837 UXM589836:UXM589837 VHI589836:VHI589837 VRE589836:VRE589837 WBA589836:WBA589837 WKW589836:WKW589837 WUS589836:WUS589837 L655372:L655373 IG655372:IG655373 SC655372:SC655373 ABY655372:ABY655373 ALU655372:ALU655373 AVQ655372:AVQ655373 BFM655372:BFM655373 BPI655372:BPI655373 BZE655372:BZE655373 CJA655372:CJA655373 CSW655372:CSW655373 DCS655372:DCS655373 DMO655372:DMO655373 DWK655372:DWK655373 EGG655372:EGG655373 EQC655372:EQC655373 EZY655372:EZY655373 FJU655372:FJU655373 FTQ655372:FTQ655373 GDM655372:GDM655373 GNI655372:GNI655373 GXE655372:GXE655373 HHA655372:HHA655373 HQW655372:HQW655373 IAS655372:IAS655373 IKO655372:IKO655373 IUK655372:IUK655373 JEG655372:JEG655373 JOC655372:JOC655373 JXY655372:JXY655373 KHU655372:KHU655373 KRQ655372:KRQ655373 LBM655372:LBM655373 LLI655372:LLI655373 LVE655372:LVE655373 MFA655372:MFA655373 MOW655372:MOW655373 MYS655372:MYS655373 NIO655372:NIO655373 NSK655372:NSK655373 OCG655372:OCG655373 OMC655372:OMC655373 OVY655372:OVY655373 PFU655372:PFU655373 PPQ655372:PPQ655373 PZM655372:PZM655373 QJI655372:QJI655373 QTE655372:QTE655373 RDA655372:RDA655373 RMW655372:RMW655373 RWS655372:RWS655373 SGO655372:SGO655373 SQK655372:SQK655373 TAG655372:TAG655373 TKC655372:TKC655373 TTY655372:TTY655373 UDU655372:UDU655373 UNQ655372:UNQ655373 UXM655372:UXM655373 VHI655372:VHI655373 VRE655372:VRE655373 WBA655372:WBA655373 WKW655372:WKW655373 WUS655372:WUS655373 L720908:L720909 IG720908:IG720909 SC720908:SC720909 ABY720908:ABY720909 ALU720908:ALU720909 AVQ720908:AVQ720909 BFM720908:BFM720909 BPI720908:BPI720909 BZE720908:BZE720909 CJA720908:CJA720909 CSW720908:CSW720909 DCS720908:DCS720909 DMO720908:DMO720909 DWK720908:DWK720909 EGG720908:EGG720909 EQC720908:EQC720909 EZY720908:EZY720909 FJU720908:FJU720909 FTQ720908:FTQ720909 GDM720908:GDM720909 GNI720908:GNI720909 GXE720908:GXE720909 HHA720908:HHA720909 HQW720908:HQW720909 IAS720908:IAS720909 IKO720908:IKO720909 IUK720908:IUK720909 JEG720908:JEG720909 JOC720908:JOC720909 JXY720908:JXY720909 KHU720908:KHU720909 KRQ720908:KRQ720909 LBM720908:LBM720909 LLI720908:LLI720909 LVE720908:LVE720909 MFA720908:MFA720909 MOW720908:MOW720909 MYS720908:MYS720909 NIO720908:NIO720909 NSK720908:NSK720909 OCG720908:OCG720909 OMC720908:OMC720909 OVY720908:OVY720909 PFU720908:PFU720909 PPQ720908:PPQ720909 PZM720908:PZM720909 QJI720908:QJI720909 QTE720908:QTE720909 RDA720908:RDA720909 RMW720908:RMW720909 RWS720908:RWS720909 SGO720908:SGO720909 SQK720908:SQK720909 TAG720908:TAG720909 TKC720908:TKC720909 TTY720908:TTY720909 UDU720908:UDU720909 UNQ720908:UNQ720909 UXM720908:UXM720909 VHI720908:VHI720909 VRE720908:VRE720909 WBA720908:WBA720909 WKW720908:WKW720909 WUS720908:WUS720909 L786444:L786445 IG786444:IG786445 SC786444:SC786445 ABY786444:ABY786445 ALU786444:ALU786445 AVQ786444:AVQ786445 BFM786444:BFM786445 BPI786444:BPI786445 BZE786444:BZE786445 CJA786444:CJA786445 CSW786444:CSW786445 DCS786444:DCS786445 DMO786444:DMO786445 DWK786444:DWK786445 EGG786444:EGG786445 EQC786444:EQC786445 EZY786444:EZY786445 FJU786444:FJU786445 FTQ786444:FTQ786445 GDM786444:GDM786445 GNI786444:GNI786445 GXE786444:GXE786445 HHA786444:HHA786445 HQW786444:HQW786445 IAS786444:IAS786445 IKO786444:IKO786445 IUK786444:IUK786445 JEG786444:JEG786445 JOC786444:JOC786445 JXY786444:JXY786445 KHU786444:KHU786445 KRQ786444:KRQ786445 LBM786444:LBM786445 LLI786444:LLI786445 LVE786444:LVE786445 MFA786444:MFA786445 MOW786444:MOW786445 MYS786444:MYS786445 NIO786444:NIO786445 NSK786444:NSK786445 OCG786444:OCG786445 OMC786444:OMC786445 OVY786444:OVY786445 PFU786444:PFU786445 PPQ786444:PPQ786445 PZM786444:PZM786445 QJI786444:QJI786445 QTE786444:QTE786445 RDA786444:RDA786445 RMW786444:RMW786445 RWS786444:RWS786445 SGO786444:SGO786445 SQK786444:SQK786445 TAG786444:TAG786445 TKC786444:TKC786445 TTY786444:TTY786445 UDU786444:UDU786445 UNQ786444:UNQ786445 UXM786444:UXM786445 VHI786444:VHI786445 VRE786444:VRE786445 WBA786444:WBA786445 WKW786444:WKW786445 WUS786444:WUS786445 L851980:L851981 IG851980:IG851981 SC851980:SC851981 ABY851980:ABY851981 ALU851980:ALU851981 AVQ851980:AVQ851981 BFM851980:BFM851981 BPI851980:BPI851981 BZE851980:BZE851981 CJA851980:CJA851981 CSW851980:CSW851981 DCS851980:DCS851981 DMO851980:DMO851981 DWK851980:DWK851981 EGG851980:EGG851981 EQC851980:EQC851981 EZY851980:EZY851981 FJU851980:FJU851981 FTQ851980:FTQ851981 GDM851980:GDM851981 GNI851980:GNI851981 GXE851980:GXE851981 HHA851980:HHA851981 HQW851980:HQW851981 IAS851980:IAS851981 IKO851980:IKO851981 IUK851980:IUK851981 JEG851980:JEG851981 JOC851980:JOC851981 JXY851980:JXY851981 KHU851980:KHU851981 KRQ851980:KRQ851981 LBM851980:LBM851981 LLI851980:LLI851981 LVE851980:LVE851981 MFA851980:MFA851981 MOW851980:MOW851981 MYS851980:MYS851981 NIO851980:NIO851981 NSK851980:NSK851981 OCG851980:OCG851981 OMC851980:OMC851981 OVY851980:OVY851981 PFU851980:PFU851981 PPQ851980:PPQ851981 PZM851980:PZM851981 QJI851980:QJI851981 QTE851980:QTE851981 RDA851980:RDA851981 RMW851980:RMW851981 RWS851980:RWS851981 SGO851980:SGO851981 SQK851980:SQK851981 TAG851980:TAG851981 TKC851980:TKC851981 TTY851980:TTY851981 UDU851980:UDU851981 UNQ851980:UNQ851981 UXM851980:UXM851981 VHI851980:VHI851981 VRE851980:VRE851981 WBA851980:WBA851981 WKW851980:WKW851981 WUS851980:WUS851981 L917516:L917517 IG917516:IG917517 SC917516:SC917517 ABY917516:ABY917517 ALU917516:ALU917517 AVQ917516:AVQ917517 BFM917516:BFM917517 BPI917516:BPI917517 BZE917516:BZE917517 CJA917516:CJA917517 CSW917516:CSW917517 DCS917516:DCS917517 DMO917516:DMO917517 DWK917516:DWK917517 EGG917516:EGG917517 EQC917516:EQC917517 EZY917516:EZY917517 FJU917516:FJU917517 FTQ917516:FTQ917517 GDM917516:GDM917517 GNI917516:GNI917517 GXE917516:GXE917517 HHA917516:HHA917517 HQW917516:HQW917517 IAS917516:IAS917517 IKO917516:IKO917517 IUK917516:IUK917517 JEG917516:JEG917517 JOC917516:JOC917517 JXY917516:JXY917517 KHU917516:KHU917517 KRQ917516:KRQ917517 LBM917516:LBM917517 LLI917516:LLI917517 LVE917516:LVE917517 MFA917516:MFA917517 MOW917516:MOW917517 MYS917516:MYS917517 NIO917516:NIO917517 NSK917516:NSK917517 OCG917516:OCG917517 OMC917516:OMC917517 OVY917516:OVY917517 PFU917516:PFU917517 PPQ917516:PPQ917517 PZM917516:PZM917517 QJI917516:QJI917517 QTE917516:QTE917517 RDA917516:RDA917517 RMW917516:RMW917517 RWS917516:RWS917517 SGO917516:SGO917517 SQK917516:SQK917517 TAG917516:TAG917517 TKC917516:TKC917517 TTY917516:TTY917517 UDU917516:UDU917517 UNQ917516:UNQ917517 UXM917516:UXM917517 VHI917516:VHI917517 VRE917516:VRE917517 WBA917516:WBA917517 WKW917516:WKW917517 WUS917516:WUS917517 L983052:L983053 IG983052:IG983053 SC983052:SC983053 ABY983052:ABY983053 ALU983052:ALU983053 AVQ983052:AVQ983053 BFM983052:BFM983053 BPI983052:BPI983053 BZE983052:BZE983053 CJA983052:CJA983053 CSW983052:CSW983053 DCS983052:DCS983053 DMO983052:DMO983053 DWK983052:DWK983053 EGG983052:EGG983053 EQC983052:EQC983053 EZY983052:EZY983053 FJU983052:FJU983053 FTQ983052:FTQ983053 GDM983052:GDM983053 GNI983052:GNI983053 GXE983052:GXE983053 HHA983052:HHA983053 HQW983052:HQW983053 IAS983052:IAS983053 IKO983052:IKO983053 IUK983052:IUK983053 JEG983052:JEG983053 JOC983052:JOC983053 JXY983052:JXY983053 KHU983052:KHU983053 KRQ983052:KRQ983053 LBM983052:LBM983053 LLI983052:LLI983053 LVE983052:LVE983053 MFA983052:MFA983053 MOW983052:MOW983053 MYS983052:MYS983053 NIO983052:NIO983053 NSK983052:NSK983053 OCG983052:OCG983053 OMC983052:OMC983053 OVY983052:OVY983053 PFU983052:PFU983053 PPQ983052:PPQ983053 PZM983052:PZM983053 QJI983052:QJI983053 QTE983052:QTE983053 RDA983052:RDA983053 RMW983052:RMW983053 RWS983052:RWS983053 SGO983052:SGO983053 SQK983052:SQK983053 TAG983052:TAG983053 TKC983052:TKC983053 TTY983052:TTY983053 UDU983052:UDU983053 UNQ983052:UNQ983053 UXM983052:UXM983053 VHI983052:VHI983053 VRE983052:VRE983053 WBA983052:WBA983053 WKW983052:WKW983053 WUS983052:WUS983053 J851980 IE851980 SA851980 ABW851980 ALS851980 AVO851980 BFK851980 BPG851980 BZC851980 CIY851980 CSU851980 DCQ851980 DMM851980 DWI851980 EGE851980 EQA851980 EZW851980 FJS851980 FTO851980 GDK851980 GNG851980 GXC851980 HGY851980 HQU851980 IAQ851980 IKM851980 IUI851980 JEE851980 JOA851980 JXW851980 KHS851980 KRO851980 LBK851980 LLG851980 LVC851980 MEY851980 MOU851980 MYQ851980 NIM851980 NSI851980 OCE851980 OMA851980 OVW851980 PFS851980 PPO851980 PZK851980 QJG851980 QTC851980 RCY851980 RMU851980 RWQ851980 SGM851980 SQI851980 TAE851980 TKA851980 TTW851980 UDS851980 UNO851980 UXK851980 VHG851980 VRC851980 WAY851980 WKU851980 WUQ851980 E65548 HZ65548 RV65548 ABR65548 ALN65548 AVJ65548 BFF65548 BPB65548 BYX65548 CIT65548 CSP65548 DCL65548 DMH65548 DWD65548 EFZ65548 EPV65548 EZR65548 FJN65548 FTJ65548 GDF65548 GNB65548 GWX65548 HGT65548 HQP65548 IAL65548 IKH65548 IUD65548 JDZ65548 JNV65548 JXR65548 KHN65548 KRJ65548 LBF65548 LLB65548 LUX65548 MET65548 MOP65548 MYL65548 NIH65548 NSD65548 OBZ65548 OLV65548 OVR65548 PFN65548 PPJ65548 PZF65548 QJB65548 QSX65548 RCT65548 RMP65548 RWL65548 SGH65548 SQD65548 SZZ65548 TJV65548 TTR65548 UDN65548 UNJ65548 UXF65548 VHB65548 VQX65548 WAT65548 WKP65548 WUL65548 E131084 HZ131084 RV131084 ABR131084 ALN131084 AVJ131084 BFF131084 BPB131084 BYX131084 CIT131084 CSP131084 DCL131084 DMH131084 DWD131084 EFZ131084 EPV131084 EZR131084 FJN131084 FTJ131084 GDF131084 GNB131084 GWX131084 HGT131084 HQP131084 IAL131084 IKH131084 IUD131084 JDZ131084 JNV131084 JXR131084 KHN131084 KRJ131084 LBF131084 LLB131084 LUX131084 MET131084 MOP131084 MYL131084 NIH131084 NSD131084 OBZ131084 OLV131084 OVR131084 PFN131084 PPJ131084 PZF131084 QJB131084 QSX131084 RCT131084 RMP131084 RWL131084 SGH131084 SQD131084 SZZ131084 TJV131084 TTR131084 UDN131084 UNJ131084 UXF131084 VHB131084 VQX131084 WAT131084 WKP131084 WUL131084 E196620 HZ196620 RV196620 ABR196620 ALN196620 AVJ196620 BFF196620 BPB196620 BYX196620 CIT196620 CSP196620 DCL196620 DMH196620 DWD196620 EFZ196620 EPV196620 EZR196620 FJN196620 FTJ196620 GDF196620 GNB196620 GWX196620 HGT196620 HQP196620 IAL196620 IKH196620 IUD196620 JDZ196620 JNV196620 JXR196620 KHN196620 KRJ196620 LBF196620 LLB196620 LUX196620 MET196620 MOP196620 MYL196620 NIH196620 NSD196620 OBZ196620 OLV196620 OVR196620 PFN196620 PPJ196620 PZF196620 QJB196620 QSX196620 RCT196620 RMP196620 RWL196620 SGH196620 SQD196620 SZZ196620 TJV196620 TTR196620 UDN196620 UNJ196620 UXF196620 VHB196620 VQX196620 WAT196620 WKP196620 WUL196620 E262156 HZ262156 RV262156 ABR262156 ALN262156 AVJ262156 BFF262156 BPB262156 BYX262156 CIT262156 CSP262156 DCL262156 DMH262156 DWD262156 EFZ262156 EPV262156 EZR262156 FJN262156 FTJ262156 GDF262156 GNB262156 GWX262156 HGT262156 HQP262156 IAL262156 IKH262156 IUD262156 JDZ262156 JNV262156 JXR262156 KHN262156 KRJ262156 LBF262156 LLB262156 LUX262156 MET262156 MOP262156 MYL262156 NIH262156 NSD262156 OBZ262156 OLV262156 OVR262156 PFN262156 PPJ262156 PZF262156 QJB262156 QSX262156 RCT262156 RMP262156 RWL262156 SGH262156 SQD262156 SZZ262156 TJV262156 TTR262156 UDN262156 UNJ262156 UXF262156 VHB262156 VQX262156 WAT262156 WKP262156 WUL262156 E327692 HZ327692 RV327692 ABR327692 ALN327692 AVJ327692 BFF327692 BPB327692 BYX327692 CIT327692 CSP327692 DCL327692 DMH327692 DWD327692 EFZ327692 EPV327692 EZR327692 FJN327692 FTJ327692 GDF327692 GNB327692 GWX327692 HGT327692 HQP327692 IAL327692 IKH327692 IUD327692 JDZ327692 JNV327692 JXR327692 KHN327692 KRJ327692 LBF327692 LLB327692 LUX327692 MET327692 MOP327692 MYL327692 NIH327692 NSD327692 OBZ327692 OLV327692 OVR327692 PFN327692 PPJ327692 PZF327692 QJB327692 QSX327692 RCT327692 RMP327692 RWL327692 SGH327692 SQD327692 SZZ327692 TJV327692 TTR327692 UDN327692 UNJ327692 UXF327692 VHB327692 VQX327692 WAT327692 WKP327692 WUL327692 E393228 HZ393228 RV393228 ABR393228 ALN393228 AVJ393228 BFF393228 BPB393228 BYX393228 CIT393228 CSP393228 DCL393228 DMH393228 DWD393228 EFZ393228 EPV393228 EZR393228 FJN393228 FTJ393228 GDF393228 GNB393228 GWX393228 HGT393228 HQP393228 IAL393228 IKH393228 IUD393228 JDZ393228 JNV393228 JXR393228 KHN393228 KRJ393228 LBF393228 LLB393228 LUX393228 MET393228 MOP393228 MYL393228 NIH393228 NSD393228 OBZ393228 OLV393228 OVR393228 PFN393228 PPJ393228 PZF393228 QJB393228 QSX393228 RCT393228 RMP393228 RWL393228 SGH393228 SQD393228 SZZ393228 TJV393228 TTR393228 UDN393228 UNJ393228 UXF393228 VHB393228 VQX393228 WAT393228 WKP393228 WUL393228 E458764 HZ458764 RV458764 ABR458764 ALN458764 AVJ458764 BFF458764 BPB458764 BYX458764 CIT458764 CSP458764 DCL458764 DMH458764 DWD458764 EFZ458764 EPV458764 EZR458764 FJN458764 FTJ458764 GDF458764 GNB458764 GWX458764 HGT458764 HQP458764 IAL458764 IKH458764 IUD458764 JDZ458764 JNV458764 JXR458764 KHN458764 KRJ458764 LBF458764 LLB458764 LUX458764 MET458764 MOP458764 MYL458764 NIH458764 NSD458764 OBZ458764 OLV458764 OVR458764 PFN458764 PPJ458764 PZF458764 QJB458764 QSX458764 RCT458764 RMP458764 RWL458764 SGH458764 SQD458764 SZZ458764 TJV458764 TTR458764 UDN458764 UNJ458764 UXF458764 VHB458764 VQX458764 WAT458764 WKP458764 WUL458764 E524300 HZ524300 RV524300 ABR524300 ALN524300 AVJ524300 BFF524300 BPB524300 BYX524300 CIT524300 CSP524300 DCL524300 DMH524300 DWD524300 EFZ524300 EPV524300 EZR524300 FJN524300 FTJ524300 GDF524300 GNB524300 GWX524300 HGT524300 HQP524300 IAL524300 IKH524300 IUD524300 JDZ524300 JNV524300 JXR524300 KHN524300 KRJ524300 LBF524300 LLB524300 LUX524300 MET524300 MOP524300 MYL524300 NIH524300 NSD524300 OBZ524300 OLV524300 OVR524300 PFN524300 PPJ524300 PZF524300 QJB524300 QSX524300 RCT524300 RMP524300 RWL524300 SGH524300 SQD524300 SZZ524300 TJV524300 TTR524300 UDN524300 UNJ524300 UXF524300 VHB524300 VQX524300 WAT524300 WKP524300 WUL524300 E589836 HZ589836 RV589836 ABR589836 ALN589836 AVJ589836 BFF589836 BPB589836 BYX589836 CIT589836 CSP589836 DCL589836 DMH589836 DWD589836 EFZ589836 EPV589836 EZR589836 FJN589836 FTJ589836 GDF589836 GNB589836 GWX589836 HGT589836 HQP589836 IAL589836 IKH589836 IUD589836 JDZ589836 JNV589836 JXR589836 KHN589836 KRJ589836 LBF589836 LLB589836 LUX589836 MET589836 MOP589836 MYL589836 NIH589836 NSD589836 OBZ589836 OLV589836 OVR589836 PFN589836 PPJ589836 PZF589836 QJB589836 QSX589836 RCT589836 RMP589836 RWL589836 SGH589836 SQD589836 SZZ589836 TJV589836 TTR589836 UDN589836 UNJ589836 UXF589836 VHB589836 VQX589836 WAT589836 WKP589836 WUL589836 E655372 HZ655372 RV655372 ABR655372 ALN655372 AVJ655372 BFF655372 BPB655372 BYX655372 CIT655372 CSP655372 DCL655372 DMH655372 DWD655372 EFZ655372 EPV655372 EZR655372 FJN655372 FTJ655372 GDF655372 GNB655372 GWX655372 HGT655372 HQP655372 IAL655372 IKH655372 IUD655372 JDZ655372 JNV655372 JXR655372 KHN655372 KRJ655372 LBF655372 LLB655372 LUX655372 MET655372 MOP655372 MYL655372 NIH655372 NSD655372 OBZ655372 OLV655372 OVR655372 PFN655372 PPJ655372 PZF655372 QJB655372 QSX655372 RCT655372 RMP655372 RWL655372 SGH655372 SQD655372 SZZ655372 TJV655372 TTR655372 UDN655372 UNJ655372 UXF655372 VHB655372 VQX655372 WAT655372 WKP655372 WUL655372 E720908 HZ720908 RV720908 ABR720908 ALN720908 AVJ720908 BFF720908 BPB720908 BYX720908 CIT720908 CSP720908 DCL720908 DMH720908 DWD720908 EFZ720908 EPV720908 EZR720908 FJN720908 FTJ720908 GDF720908 GNB720908 GWX720908 HGT720908 HQP720908 IAL720908 IKH720908 IUD720908 JDZ720908 JNV720908 JXR720908 KHN720908 KRJ720908 LBF720908 LLB720908 LUX720908 MET720908 MOP720908 MYL720908 NIH720908 NSD720908 OBZ720908 OLV720908 OVR720908 PFN720908 PPJ720908 PZF720908 QJB720908 QSX720908 RCT720908 RMP720908 RWL720908 SGH720908 SQD720908 SZZ720908 TJV720908 TTR720908 UDN720908 UNJ720908 UXF720908 VHB720908 VQX720908 WAT720908 WKP720908 WUL720908 E786444 HZ786444 RV786444 ABR786444 ALN786444 AVJ786444 BFF786444 BPB786444 BYX786444 CIT786444 CSP786444 DCL786444 DMH786444 DWD786444 EFZ786444 EPV786444 EZR786444 FJN786444 FTJ786444 GDF786444 GNB786444 GWX786444 HGT786444 HQP786444 IAL786444 IKH786444 IUD786444 JDZ786444 JNV786444 JXR786444 KHN786444 KRJ786444 LBF786444 LLB786444 LUX786444 MET786444 MOP786444 MYL786444 NIH786444 NSD786444 OBZ786444 OLV786444 OVR786444 PFN786444 PPJ786444 PZF786444 QJB786444 QSX786444 RCT786444 RMP786444 RWL786444 SGH786444 SQD786444 SZZ786444 TJV786444 TTR786444 UDN786444 UNJ786444 UXF786444 VHB786444 VQX786444 WAT786444 WKP786444 WUL786444 E851980 HZ851980 RV851980 ABR851980 ALN851980 AVJ851980 BFF851980 BPB851980 BYX851980 CIT851980 CSP851980 DCL851980 DMH851980 DWD851980 EFZ851980 EPV851980 EZR851980 FJN851980 FTJ851980 GDF851980 GNB851980 GWX851980 HGT851980 HQP851980 IAL851980 IKH851980 IUD851980 JDZ851980 JNV851980 JXR851980 KHN851980 KRJ851980 LBF851980 LLB851980 LUX851980 MET851980 MOP851980 MYL851980 NIH851980 NSD851980 OBZ851980 OLV851980 OVR851980 PFN851980 PPJ851980 PZF851980 QJB851980 QSX851980 RCT851980 RMP851980 RWL851980 SGH851980 SQD851980 SZZ851980 TJV851980 TTR851980 UDN851980 UNJ851980 UXF851980 VHB851980 VQX851980 WAT851980 WKP851980 WUL851980 E917516 HZ917516 RV917516 ABR917516 ALN917516 AVJ917516 BFF917516 BPB917516 BYX917516 CIT917516 CSP917516 DCL917516 DMH917516 DWD917516 EFZ917516 EPV917516 EZR917516 FJN917516 FTJ917516 GDF917516 GNB917516 GWX917516 HGT917516 HQP917516 IAL917516 IKH917516 IUD917516 JDZ917516 JNV917516 JXR917516 KHN917516 KRJ917516 LBF917516 LLB917516 LUX917516 MET917516 MOP917516 MYL917516 NIH917516 NSD917516 OBZ917516 OLV917516 OVR917516 PFN917516 PPJ917516 PZF917516 QJB917516 QSX917516 RCT917516 RMP917516 RWL917516 SGH917516 SQD917516 SZZ917516 TJV917516 TTR917516 UDN917516 UNJ917516 UXF917516 VHB917516 VQX917516 WAT917516 WKP917516 WUL917516 E983052 HZ983052 RV983052 ABR983052 ALN983052 AVJ983052 BFF983052 BPB983052 BYX983052 CIT983052 CSP983052 DCL983052 DMH983052 DWD983052 EFZ983052 EPV983052 EZR983052 FJN983052 FTJ983052 GDF983052 GNB983052 GWX983052 HGT983052 HQP983052 IAL983052 IKH983052 IUD983052 JDZ983052 JNV983052 JXR983052 KHN983052 KRJ983052 LBF983052 LLB983052 LUX983052 MET983052 MOP983052 MYL983052 NIH983052 NSD983052 OBZ983052 OLV983052 OVR983052 PFN983052 PPJ983052 PZF983052 QJB983052 QSX983052 RCT983052 RMP983052 RWL983052 SGH983052 SQD983052 SZZ983052 TJV983052 TTR983052 UDN983052 UNJ983052 UXF983052 VHB983052 VQX983052 WAT983052 WKP983052 WUL983052 J917516 IE917516 SA917516 ABW917516 ALS917516 AVO917516 BFK917516 BPG917516 BZC917516 CIY917516 CSU917516 DCQ917516 DMM917516 DWI917516 EGE917516 EQA917516 EZW917516 FJS917516 FTO917516 GDK917516 GNG917516 GXC917516 HGY917516 HQU917516 IAQ917516 IKM917516 IUI917516 JEE917516 JOA917516 JXW917516 KHS917516 KRO917516 LBK917516 LLG917516 LVC917516 MEY917516 MOU917516 MYQ917516 NIM917516 NSI917516 OCE917516 OMA917516 OVW917516 PFS917516 PPO917516 PZK917516 QJG917516 QTC917516 RCY917516 RMU917516 RWQ917516 SGM917516 SQI917516 TAE917516 TKA917516 TTW917516 UDS917516 UNO917516 UXK917516 VHG917516 VRC917516 WAY917516 WKU917516 WUQ917516 G65548 IB65548 RX65548 ABT65548 ALP65548 AVL65548 BFH65548 BPD65548 BYZ65548 CIV65548 CSR65548 DCN65548 DMJ65548 DWF65548 EGB65548 EPX65548 EZT65548 FJP65548 FTL65548 GDH65548 GND65548 GWZ65548 HGV65548 HQR65548 IAN65548 IKJ65548 IUF65548 JEB65548 JNX65548 JXT65548 KHP65548 KRL65548 LBH65548 LLD65548 LUZ65548 MEV65548 MOR65548 MYN65548 NIJ65548 NSF65548 OCB65548 OLX65548 OVT65548 PFP65548 PPL65548 PZH65548 QJD65548 QSZ65548 RCV65548 RMR65548 RWN65548 SGJ65548 SQF65548 TAB65548 TJX65548 TTT65548 UDP65548 UNL65548 UXH65548 VHD65548 VQZ65548 WAV65548 WKR65548 WUN65548 G131084 IB131084 RX131084 ABT131084 ALP131084 AVL131084 BFH131084 BPD131084 BYZ131084 CIV131084 CSR131084 DCN131084 DMJ131084 DWF131084 EGB131084 EPX131084 EZT131084 FJP131084 FTL131084 GDH131084 GND131084 GWZ131084 HGV131084 HQR131084 IAN131084 IKJ131084 IUF131084 JEB131084 JNX131084 JXT131084 KHP131084 KRL131084 LBH131084 LLD131084 LUZ131084 MEV131084 MOR131084 MYN131084 NIJ131084 NSF131084 OCB131084 OLX131084 OVT131084 PFP131084 PPL131084 PZH131084 QJD131084 QSZ131084 RCV131084 RMR131084 RWN131084 SGJ131084 SQF131084 TAB131084 TJX131084 TTT131084 UDP131084 UNL131084 UXH131084 VHD131084 VQZ131084 WAV131084 WKR131084 WUN131084 G196620 IB196620 RX196620 ABT196620 ALP196620 AVL196620 BFH196620 BPD196620 BYZ196620 CIV196620 CSR196620 DCN196620 DMJ196620 DWF196620 EGB196620 EPX196620 EZT196620 FJP196620 FTL196620 GDH196620 GND196620 GWZ196620 HGV196620 HQR196620 IAN196620 IKJ196620 IUF196620 JEB196620 JNX196620 JXT196620 KHP196620 KRL196620 LBH196620 LLD196620 LUZ196620 MEV196620 MOR196620 MYN196620 NIJ196620 NSF196620 OCB196620 OLX196620 OVT196620 PFP196620 PPL196620 PZH196620 QJD196620 QSZ196620 RCV196620 RMR196620 RWN196620 SGJ196620 SQF196620 TAB196620 TJX196620 TTT196620 UDP196620 UNL196620 UXH196620 VHD196620 VQZ196620 WAV196620 WKR196620 WUN196620 G262156 IB262156 RX262156 ABT262156 ALP262156 AVL262156 BFH262156 BPD262156 BYZ262156 CIV262156 CSR262156 DCN262156 DMJ262156 DWF262156 EGB262156 EPX262156 EZT262156 FJP262156 FTL262156 GDH262156 GND262156 GWZ262156 HGV262156 HQR262156 IAN262156 IKJ262156 IUF262156 JEB262156 JNX262156 JXT262156 KHP262156 KRL262156 LBH262156 LLD262156 LUZ262156 MEV262156 MOR262156 MYN262156 NIJ262156 NSF262156 OCB262156 OLX262156 OVT262156 PFP262156 PPL262156 PZH262156 QJD262156 QSZ262156 RCV262156 RMR262156 RWN262156 SGJ262156 SQF262156 TAB262156 TJX262156 TTT262156 UDP262156 UNL262156 UXH262156 VHD262156 VQZ262156 WAV262156 WKR262156 WUN262156 G327692 IB327692 RX327692 ABT327692 ALP327692 AVL327692 BFH327692 BPD327692 BYZ327692 CIV327692 CSR327692 DCN327692 DMJ327692 DWF327692 EGB327692 EPX327692 EZT327692 FJP327692 FTL327692 GDH327692 GND327692 GWZ327692 HGV327692 HQR327692 IAN327692 IKJ327692 IUF327692 JEB327692 JNX327692 JXT327692 KHP327692 KRL327692 LBH327692 LLD327692 LUZ327692 MEV327692 MOR327692 MYN327692 NIJ327692 NSF327692 OCB327692 OLX327692 OVT327692 PFP327692 PPL327692 PZH327692 QJD327692 QSZ327692 RCV327692 RMR327692 RWN327692 SGJ327692 SQF327692 TAB327692 TJX327692 TTT327692 UDP327692 UNL327692 UXH327692 VHD327692 VQZ327692 WAV327692 WKR327692 WUN327692 G393228 IB393228 RX393228 ABT393228 ALP393228 AVL393228 BFH393228 BPD393228 BYZ393228 CIV393228 CSR393228 DCN393228 DMJ393228 DWF393228 EGB393228 EPX393228 EZT393228 FJP393228 FTL393228 GDH393228 GND393228 GWZ393228 HGV393228 HQR393228 IAN393228 IKJ393228 IUF393228 JEB393228 JNX393228 JXT393228 KHP393228 KRL393228 LBH393228 LLD393228 LUZ393228 MEV393228 MOR393228 MYN393228 NIJ393228 NSF393228 OCB393228 OLX393228 OVT393228 PFP393228 PPL393228 PZH393228 QJD393228 QSZ393228 RCV393228 RMR393228 RWN393228 SGJ393228 SQF393228 TAB393228 TJX393228 TTT393228 UDP393228 UNL393228 UXH393228 VHD393228 VQZ393228 WAV393228 WKR393228 WUN393228 G458764 IB458764 RX458764 ABT458764 ALP458764 AVL458764 BFH458764 BPD458764 BYZ458764 CIV458764 CSR458764 DCN458764 DMJ458764 DWF458764 EGB458764 EPX458764 EZT458764 FJP458764 FTL458764 GDH458764 GND458764 GWZ458764 HGV458764 HQR458764 IAN458764 IKJ458764 IUF458764 JEB458764 JNX458764 JXT458764 KHP458764 KRL458764 LBH458764 LLD458764 LUZ458764 MEV458764 MOR458764 MYN458764 NIJ458764 NSF458764 OCB458764 OLX458764 OVT458764 PFP458764 PPL458764 PZH458764 QJD458764 QSZ458764 RCV458764 RMR458764 RWN458764 SGJ458764 SQF458764 TAB458764 TJX458764 TTT458764 UDP458764 UNL458764 UXH458764 VHD458764 VQZ458764 WAV458764 WKR458764 WUN458764 G524300 IB524300 RX524300 ABT524300 ALP524300 AVL524300 BFH524300 BPD524300 BYZ524300 CIV524300 CSR524300 DCN524300 DMJ524300 DWF524300 EGB524300 EPX524300 EZT524300 FJP524300 FTL524300 GDH524300 GND524300 GWZ524300 HGV524300 HQR524300 IAN524300 IKJ524300 IUF524300 JEB524300 JNX524300 JXT524300 KHP524300 KRL524300 LBH524300 LLD524300 LUZ524300 MEV524300 MOR524300 MYN524300 NIJ524300 NSF524300 OCB524300 OLX524300 OVT524300 PFP524300 PPL524300 PZH524300 QJD524300 QSZ524300 RCV524300 RMR524300 RWN524300 SGJ524300 SQF524300 TAB524300 TJX524300 TTT524300 UDP524300 UNL524300 UXH524300 VHD524300 VQZ524300 WAV524300 WKR524300 WUN524300 G589836 IB589836 RX589836 ABT589836 ALP589836 AVL589836 BFH589836 BPD589836 BYZ589836 CIV589836 CSR589836 DCN589836 DMJ589836 DWF589836 EGB589836 EPX589836 EZT589836 FJP589836 FTL589836 GDH589836 GND589836 GWZ589836 HGV589836 HQR589836 IAN589836 IKJ589836 IUF589836 JEB589836 JNX589836 JXT589836 KHP589836 KRL589836 LBH589836 LLD589836 LUZ589836 MEV589836 MOR589836 MYN589836 NIJ589836 NSF589836 OCB589836 OLX589836 OVT589836 PFP589836 PPL589836 PZH589836 QJD589836 QSZ589836 RCV589836 RMR589836 RWN589836 SGJ589836 SQF589836 TAB589836 TJX589836 TTT589836 UDP589836 UNL589836 UXH589836 VHD589836 VQZ589836 WAV589836 WKR589836 WUN589836 G655372 IB655372 RX655372 ABT655372 ALP655372 AVL655372 BFH655372 BPD655372 BYZ655372 CIV655372 CSR655372 DCN655372 DMJ655372 DWF655372 EGB655372 EPX655372 EZT655372 FJP655372 FTL655372 GDH655372 GND655372 GWZ655372 HGV655372 HQR655372 IAN655372 IKJ655372 IUF655372 JEB655372 JNX655372 JXT655372 KHP655372 KRL655372 LBH655372 LLD655372 LUZ655372 MEV655372 MOR655372 MYN655372 NIJ655372 NSF655372 OCB655372 OLX655372 OVT655372 PFP655372 PPL655372 PZH655372 QJD655372 QSZ655372 RCV655372 RMR655372 RWN655372 SGJ655372 SQF655372 TAB655372 TJX655372 TTT655372 UDP655372 UNL655372 UXH655372 VHD655372 VQZ655372 WAV655372 WKR655372 WUN655372 G720908 IB720908 RX720908 ABT720908 ALP720908 AVL720908 BFH720908 BPD720908 BYZ720908 CIV720908 CSR720908 DCN720908 DMJ720908 DWF720908 EGB720908 EPX720908 EZT720908 FJP720908 FTL720908 GDH720908 GND720908 GWZ720908 HGV720908 HQR720908 IAN720908 IKJ720908 IUF720908 JEB720908 JNX720908 JXT720908 KHP720908 KRL720908 LBH720908 LLD720908 LUZ720908 MEV720908 MOR720908 MYN720908 NIJ720908 NSF720908 OCB720908 OLX720908 OVT720908 PFP720908 PPL720908 PZH720908 QJD720908 QSZ720908 RCV720908 RMR720908 RWN720908 SGJ720908 SQF720908 TAB720908 TJX720908 TTT720908 UDP720908 UNL720908 UXH720908 VHD720908 VQZ720908 WAV720908 WKR720908 WUN720908 G786444 IB786444 RX786444 ABT786444 ALP786444 AVL786444 BFH786444 BPD786444 BYZ786444 CIV786444 CSR786444 DCN786444 DMJ786444 DWF786444 EGB786444 EPX786444 EZT786444 FJP786444 FTL786444 GDH786444 GND786444 GWZ786444 HGV786444 HQR786444 IAN786444 IKJ786444 IUF786444 JEB786444 JNX786444 JXT786444 KHP786444 KRL786444 LBH786444 LLD786444 LUZ786444 MEV786444 MOR786444 MYN786444 NIJ786444 NSF786444 OCB786444 OLX786444 OVT786444 PFP786444 PPL786444 PZH786444 QJD786444 QSZ786444 RCV786444 RMR786444 RWN786444 SGJ786444 SQF786444 TAB786444 TJX786444 TTT786444 UDP786444 UNL786444 UXH786444 VHD786444 VQZ786444 WAV786444 WKR786444 WUN786444 G851980 IB851980 RX851980 ABT851980 ALP851980 AVL851980 BFH851980 BPD851980 BYZ851980 CIV851980 CSR851980 DCN851980 DMJ851980 DWF851980 EGB851980 EPX851980 EZT851980 FJP851980 FTL851980 GDH851980 GND851980 GWZ851980 HGV851980 HQR851980 IAN851980 IKJ851980 IUF851980 JEB851980 JNX851980 JXT851980 KHP851980 KRL851980 LBH851980 LLD851980 LUZ851980 MEV851980 MOR851980 MYN851980 NIJ851980 NSF851980 OCB851980 OLX851980 OVT851980 PFP851980 PPL851980 PZH851980 QJD851980 QSZ851980 RCV851980 RMR851980 RWN851980 SGJ851980 SQF851980 TAB851980 TJX851980 TTT851980 UDP851980 UNL851980 UXH851980 VHD851980 VQZ851980 WAV851980 WKR851980 WUN851980 G917516 IB917516 RX917516 ABT917516 ALP917516 AVL917516 BFH917516 BPD917516 BYZ917516 CIV917516 CSR917516 DCN917516 DMJ917516 DWF917516 EGB917516 EPX917516 EZT917516 FJP917516 FTL917516 GDH917516 GND917516 GWZ917516 HGV917516 HQR917516 IAN917516 IKJ917516 IUF917516 JEB917516 JNX917516 JXT917516 KHP917516 KRL917516 LBH917516 LLD917516 LUZ917516 MEV917516 MOR917516 MYN917516 NIJ917516 NSF917516 OCB917516 OLX917516 OVT917516 PFP917516 PPL917516 PZH917516 QJD917516 QSZ917516 RCV917516 RMR917516 RWN917516 SGJ917516 SQF917516 TAB917516 TJX917516 TTT917516 UDP917516 UNL917516 UXH917516 VHD917516 VQZ917516 WAV917516 WKR917516 WUN917516 G983052 IB983052 RX983052 ABT983052 ALP983052 AVL983052 BFH983052 BPD983052 BYZ983052 CIV983052 CSR983052 DCN983052 DMJ983052 DWF983052 EGB983052 EPX983052 EZT983052 FJP983052 FTL983052 GDH983052 GND983052 GWZ983052 HGV983052 HQR983052 IAN983052 IKJ983052 IUF983052 JEB983052 JNX983052 JXT983052 KHP983052 KRL983052 LBH983052 LLD983052 LUZ983052 MEV983052 MOR983052 MYN983052 NIJ983052 NSF983052 OCB983052 OLX983052 OVT983052 PFP983052 PPL983052 PZH983052 QJD983052 QSZ983052 RCV983052 RMR983052 RWN983052 SGJ983052 SQF983052 TAB983052 TJX983052 TTT983052 UDP983052 UNL983052 UXH983052 VHD983052 VQZ983052 WAV983052 WKR983052 WUN983052 J983052 IE983052 SA983052 ABW983052 ALS983052 AVO983052 BFK983052 BPG983052 BZC983052 CIY983052 CSU983052 DCQ983052 DMM983052 DWI983052 EGE983052 EQA983052 EZW983052 FJS983052 FTO983052 GDK983052 GNG983052 GXC983052 HGY983052 HQU983052 IAQ983052 IKM983052 IUI983052 JEE983052 JOA983052 JXW983052 KHS983052 KRO983052 LBK983052 LLG983052 LVC983052 MEY983052 MOU983052 MYQ983052 NIM983052 NSI983052 OCE983052 OMA983052 OVW983052 PFS983052 PPO983052 PZK983052 QJG983052 QTC983052 RCY983052 RMU983052 RWQ983052 SGM983052 SQI983052 TAE983052 TKA983052 TTW983052 UDS983052 UNO983052 UXK983052 VHG983052 VRC983052 WAY983052 WKU983052 WUQ983052 J65548 IE65548 SA65548 ABW65548 ALS65548 AVO65548 BFK65548 BPG65548 BZC65548 CIY65548 CSU65548 DCQ65548 DMM65548 DWI65548 EGE65548 EQA65548 EZW65548 FJS65548 FTO65548 GDK65548 GNG65548 GXC65548 HGY65548 HQU65548 IAQ65548 IKM65548 IUI65548 JEE65548 JOA65548 JXW65548 KHS65548 KRO65548 LBK65548 LLG65548 LVC65548 MEY65548 MOU65548 MYQ65548 NIM65548 NSI65548 OCE65548 OMA65548 OVW65548 PFS65548 PPO65548 PZK65548 QJG65548 QTC65548 RCY65548 RMU65548 RWQ65548 SGM65548 SQI65548 TAE65548 TKA65548 TTW65548 UDS65548 UNO65548 UXK65548 VHG65548 VRC65548 WAY65548 WKU65548 WUQ65548 J131084 IE131084 SA131084 ABW131084 ALS131084 AVO131084 BFK131084 BPG131084 BZC131084 CIY131084 CSU131084 DCQ131084 DMM131084 DWI131084 EGE131084 EQA131084 EZW131084 FJS131084 FTO131084 GDK131084 GNG131084 GXC131084 HGY131084 HQU131084 IAQ131084 IKM131084 IUI131084 JEE131084 JOA131084 JXW131084 KHS131084 KRO131084 LBK131084 LLG131084 LVC131084 MEY131084 MOU131084 MYQ131084 NIM131084 NSI131084 OCE131084 OMA131084 OVW131084 PFS131084 PPO131084 PZK131084 QJG131084 QTC131084 RCY131084 RMU131084 RWQ131084 SGM131084 SQI131084 TAE131084 TKA131084 TTW131084 UDS131084 UNO131084 UXK131084 VHG131084 VRC131084 WAY131084 WKU131084 WUQ131084 J196620 IE196620 SA196620 ABW196620 ALS196620 AVO196620 BFK196620 BPG196620 BZC196620 CIY196620 CSU196620 DCQ196620 DMM196620 DWI196620 EGE196620 EQA196620 EZW196620 FJS196620 FTO196620 GDK196620 GNG196620 GXC196620 HGY196620 HQU196620 IAQ196620 IKM196620 IUI196620 JEE196620 JOA196620 JXW196620 KHS196620 KRO196620 LBK196620 LLG196620 LVC196620 MEY196620 MOU196620 MYQ196620 NIM196620 NSI196620 OCE196620 OMA196620 OVW196620 PFS196620 PPO196620 PZK196620 QJG196620 QTC196620 RCY196620 RMU196620 RWQ196620 SGM196620 SQI196620 TAE196620 TKA196620 TTW196620 UDS196620 UNO196620 UXK196620 VHG196620 VRC196620 WAY196620 WKU196620 WUQ196620 J262156 IE262156 SA262156 ABW262156 ALS262156 AVO262156 BFK262156 BPG262156 BZC262156 CIY262156 CSU262156 DCQ262156 DMM262156 DWI262156 EGE262156 EQA262156 EZW262156 FJS262156 FTO262156 GDK262156 GNG262156 GXC262156 HGY262156 HQU262156 IAQ262156 IKM262156 IUI262156 JEE262156 JOA262156 JXW262156 KHS262156 KRO262156 LBK262156 LLG262156 LVC262156 MEY262156 MOU262156 MYQ262156 NIM262156 NSI262156 OCE262156 OMA262156 OVW262156 PFS262156 PPO262156 PZK262156 QJG262156 QTC262156 RCY262156 RMU262156 RWQ262156 SGM262156 SQI262156 TAE262156 TKA262156 TTW262156 UDS262156 UNO262156 UXK262156 VHG262156 VRC262156 WAY262156 WKU262156 WUQ262156 J327692 IE327692 SA327692 ABW327692 ALS327692 AVO327692 BFK327692 BPG327692 BZC327692 CIY327692 CSU327692 DCQ327692 DMM327692 DWI327692 EGE327692 EQA327692 EZW327692 FJS327692 FTO327692 GDK327692 GNG327692 GXC327692 HGY327692 HQU327692 IAQ327692 IKM327692 IUI327692 JEE327692 JOA327692 JXW327692 KHS327692 KRO327692 LBK327692 LLG327692 LVC327692 MEY327692 MOU327692 MYQ327692 NIM327692 NSI327692 OCE327692 OMA327692 OVW327692 PFS327692 PPO327692 PZK327692 QJG327692 QTC327692 RCY327692 RMU327692 RWQ327692 SGM327692 SQI327692 TAE327692 TKA327692 TTW327692 UDS327692 UNO327692 UXK327692 VHG327692 VRC327692 WAY327692 WKU327692 WUQ327692 J393228 IE393228 SA393228 ABW393228 ALS393228 AVO393228 BFK393228 BPG393228 BZC393228 CIY393228 CSU393228 DCQ393228 DMM393228 DWI393228 EGE393228 EQA393228 EZW393228 FJS393228 FTO393228 GDK393228 GNG393228 GXC393228 HGY393228 HQU393228 IAQ393228 IKM393228 IUI393228 JEE393228 JOA393228 JXW393228 KHS393228 KRO393228 LBK393228 LLG393228 LVC393228 MEY393228 MOU393228 MYQ393228 NIM393228 NSI393228 OCE393228 OMA393228 OVW393228 PFS393228 PPO393228 PZK393228 QJG393228 QTC393228 RCY393228 RMU393228 RWQ393228 SGM393228 SQI393228 TAE393228 TKA393228 TTW393228 UDS393228 UNO393228 UXK393228 VHG393228 VRC393228 WAY393228 WKU393228 WUQ393228 J458764 IE458764 SA458764 ABW458764 ALS458764 AVO458764 BFK458764 BPG458764 BZC458764 CIY458764 CSU458764 DCQ458764 DMM458764 DWI458764 EGE458764 EQA458764 EZW458764 FJS458764 FTO458764 GDK458764 GNG458764 GXC458764 HGY458764 HQU458764 IAQ458764 IKM458764 IUI458764 JEE458764 JOA458764 JXW458764 KHS458764 KRO458764 LBK458764 LLG458764 LVC458764 MEY458764 MOU458764 MYQ458764 NIM458764 NSI458764 OCE458764 OMA458764 OVW458764 PFS458764 PPO458764 PZK458764 QJG458764 QTC458764 RCY458764 RMU458764 RWQ458764 SGM458764 SQI458764 TAE458764 TKA458764 TTW458764 UDS458764 UNO458764 UXK458764 VHG458764 VRC458764 WAY458764 WKU458764 WUQ458764 J524300 IE524300 SA524300 ABW524300 ALS524300 AVO524300 BFK524300 BPG524300 BZC524300 CIY524300 CSU524300 DCQ524300 DMM524300 DWI524300 EGE524300 EQA524300 EZW524300 FJS524300 FTO524300 GDK524300 GNG524300 GXC524300 HGY524300 HQU524300 IAQ524300 IKM524300 IUI524300 JEE524300 JOA524300 JXW524300 KHS524300 KRO524300 LBK524300 LLG524300 LVC524300 MEY524300 MOU524300 MYQ524300 NIM524300 NSI524300 OCE524300 OMA524300 OVW524300 PFS524300 PPO524300 PZK524300 QJG524300 QTC524300 RCY524300 RMU524300 RWQ524300 SGM524300 SQI524300 TAE524300 TKA524300 TTW524300 UDS524300 UNO524300 UXK524300 VHG524300 VRC524300 WAY524300 WKU524300 WUQ524300 ID2 RZ2 ABV2 ALR2 AVN2 BFJ2 BPF2 BZB2 CIX2 CST2 DCP2 DML2 DWH2 EGD2 EPZ2 EZV2 FJR2 FTN2 GDJ2 GNF2 GXB2 HGX2 HQT2 IAP2 IKL2 IUH2 JED2 JNZ2 JXV2 KHR2 KRN2 LBJ2 LLF2 LVB2 MEX2 MOT2 MYP2 NIL2 NSH2 OCD2 OLZ2 OVV2 PFR2 PPN2 PZJ2 QJF2 QTB2 RCX2 RMT2 RWP2 SGL2 SQH2 TAD2 TJZ2 TTV2 UDR2 UNN2 UXJ2 VHF2 VRB2 WAX2 WKT2 WUP2 II3 SE3 ACA3 ALW3 AVS3 BFO3 BPK3 BZG3 CJC3 CSY3 DCU3 DMQ3 DWM3 EGI3 EQE3 FAA3 FJW3 FTS3 GDO3 GNK3 GXG3 HHC3 HQY3 IAU3 IKQ3 IUM3 JEI3 JOE3 JYA3 KHW3 KRS3 LBO3 LLK3 LVG3 MFC3 MOY3 MYU3 NIQ3 NSM3 OCI3 OME3 OWA3 PFW3 PPS3 PZO3 QJK3 QTG3 RDC3 RMY3 RWU3 SGQ3 SQM3 TAI3 TKE3 TUA3 UDW3 UNS3 UXO3 VHK3 VRG3 WBC3 WKY3 WUU3 IC3 RY3 ABU3 ALQ3 AVM3 BFI3 BPE3 BZA3 CIW3 CSS3 DCO3 DMK3 DWG3 EGC3 EPY3 EZU3 FJQ3 FTM3 GDI3 GNE3 GXA3 HGW3 HQS3 IAO3 IKK3 IUG3 JEC3 JNY3 JXU3 KHQ3 KRM3 LBI3 LLE3 LVA3 MEW3 MOS3 MYO3 NIK3 NSG3 OCC3 OLY3 OVU3 PFQ3 PPM3 PZI3 QJE3 QTA3 RCW3 RMS3 RWO3 SGK3 SQG3 TAC3 TJY3 TTU3 UDQ3 UNM3 UXI3 VHE3 VRA3 WAW3 WKS3 WUO3 IF3 SB3 ABX3 ALT3 AVP3 BFL3 BPH3 BZD3 CIZ3 CSV3 DCR3 DMN3 DWJ3 EGF3 EQB3 EZX3 FJT3 FTP3 GDL3 GNH3 GXD3 HGZ3 HQV3 IAR3 IKN3 IUJ3 JEF3 JOB3 JXX3 KHT3 KRP3 LBL3 LLH3 LVD3 MEZ3 MOV3 MYR3 NIN3 NSJ3 OCF3 OMB3 OVX3 PFT3 PPP3 PZL3 QJH3 QTD3 RCZ3 RMV3 RWR3 SGN3 SQJ3 TAF3 TKB3 TTX3 UDT3 UNP3 UXL3 VHH3 VRD3 WAZ3 WKV3 WUR3 IA2 RW2 ABS2 ALO2 AVK2 BFG2 BPC2 BYY2 CIU2 CSQ2 DCM2 DMI2 DWE2 EGA2 EPW2 EZS2 FJO2 FTK2 GDG2 GNC2 GWY2 HGU2 HQQ2 IAM2 IKI2 IUE2 JEA2 JNW2 JXS2 KHO2 KRK2 LBG2 LLC2 LUY2 MEU2 MOQ2 MYM2 NII2 NSE2 OCA2 OLW2 OVS2 PFO2 PPK2 PZG2 QJC2 QSY2 RCU2 RMQ2 RWM2 SGI2 SQE2 TAA2 TJW2 TTS2 UDO2 UNK2 UXG2 VHC2 VQY2 WAU2 WKQ2 WUM2 IG2 SC2 ABY2 ALU2 AVQ2 BFM2 BPI2 BZE2 CJA2 CSW2 DCS2 DMO2 DWK2 EGG2 EQC2 EZY2 FJU2 FTQ2 GDM2 GNI2 GXE2 HHA2 HQW2 IAS2 IKO2 IUK2 JEG2 JOC2 JXY2 KHU2 KRQ2 LBM2 LLI2 LVE2 MFA2 MOW2 MYS2 NIO2 NSK2 OCG2 OMC2 OVY2 PFU2 PPQ2 PZM2 QJI2 QTE2 RDA2 RMW2 RWS2 SGO2 SQK2 TAG2 TKC2 TTY2 UDU2 UNQ2 UXM2 VHI2 VRE2 WBA2 WKW2 WUS2 IJ2 SF2 ACB2 ALX2 AVT2 BFP2 BPL2 BZH2 CJD2 CSZ2 DCV2 DMR2 DWN2 EGJ2 EQF2 FAB2 FJX2 FTT2 GDP2 GNL2 GXH2 HHD2 HQZ2 IAV2 IKR2 IUN2 JEJ2 JOF2 JYB2 KHX2 KRT2 LBP2 LLL2 LVH2 MFD2 MOZ2 MYV2 NIR2 NSN2 OCJ2 OMF2 OWB2 PFX2 PPT2 PZP2 QJL2 QTH2 RDD2 RMZ2 RWV2 SGR2 SQN2 TAJ2 TKF2 TUB2 UDX2 UNT2 UXP2 VHL2 VRH2 WBD2 WKZ2 WUV2 HZ3 RV3 ABR3 ALN3 AVJ3 BFF3 BPB3 BYX3 CIT3 CSP3 DCL3 DMH3 DWD3 EFZ3 EPV3 EZR3 FJN3 FTJ3 GDF3 GNB3 GWX3 HGT3 HQP3 IAL3 IKH3 IUD3 JDZ3 JNV3 JXR3 KHN3 KRJ3 LBF3 LLB3 LUX3 MET3 MOP3 MYL3 NIH3 NSD3 OBZ3 OLV3 OVR3 PFN3 PPJ3 PZF3 QJB3 QSX3 RCT3 RMP3 RWL3 SGH3 SQD3 SZZ3 TJV3 TTR3 UDN3 UNJ3 UXF3 VHB3 VQX3 WAT3 WKP3 WUL3 D6 H6">
      <formula1>"□,■"</formula1>
    </dataValidation>
  </dataValidations>
  <printOptions horizontalCentered="1"/>
  <pageMargins left="0.59055118110236227" right="0.39370078740157483" top="0.39370078740157483" bottom="0.39370078740157483" header="0.31496062992125984" footer="0.31496062992125984"/>
  <pageSetup paperSize="9" scale="76"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（別紙3-2-1） 特定事業所加算【重訪】</vt:lpstr>
      <vt:lpstr>（別紙3-2-2）人材要件チェックシート【重訪】</vt:lpstr>
      <vt:lpstr>（別紙3-2-3）重度障害者対応要件チェックシート【重訪】</vt:lpstr>
      <vt:lpstr>'（別紙3-2-1） 特定事業所加算【重訪】'!Print_Area</vt:lpstr>
      <vt:lpstr>'（別紙3-2-2）人材要件チェックシート【重訪】'!Print_Area</vt:lpstr>
      <vt:lpstr>'（別紙3-2-3）重度障害者対応要件チェックシート【重訪】'!Print_Area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Windows ユーザー</cp:lastModifiedBy>
  <cp:lastPrinted>2023-01-05T08:14:13Z</cp:lastPrinted>
  <dcterms:created xsi:type="dcterms:W3CDTF">2022-03-30T04:17:03Z</dcterms:created>
  <dcterms:modified xsi:type="dcterms:W3CDTF">2023-03-09T02:43:23Z</dcterms:modified>
</cp:coreProperties>
</file>