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anpai-nas2\share\【減量化推進Ｇ】\★産廃報告書関係★\06様式\令和７年度（令和６年度実績）\多量（修正済）\"/>
    </mc:Choice>
  </mc:AlternateContent>
  <bookViews>
    <workbookView xWindow="2250" yWindow="-285" windowWidth="15480" windowHeight="8445" tabRatio="599"/>
  </bookViews>
  <sheets>
    <sheet name="第１面" sheetId="1" r:id="rId1"/>
    <sheet name="入力様式1" sheetId="10" r:id="rId2"/>
    <sheet name="入力様式2" sheetId="13" r:id="rId3"/>
    <sheet name="（別紙１）一連処理工程" sheetId="19" r:id="rId4"/>
    <sheet name="（別紙２）管理体制" sheetId="20" r:id="rId5"/>
    <sheet name="【例】第１面" sheetId="14" r:id="rId6"/>
    <sheet name="【例】入力様式1" sheetId="15" r:id="rId7"/>
    <sheet name="【例】入力様式2" sheetId="16" r:id="rId8"/>
    <sheet name="【例】（別紙１）一連処理工程" sheetId="11" r:id="rId9"/>
    <sheet name="【例】（ 別紙２）管理体制" sheetId="12" r:id="rId10"/>
    <sheet name="別紙３" sheetId="17" r:id="rId11"/>
    <sheet name="第２面" sheetId="2" r:id="rId12"/>
    <sheet name="第３面" sheetId="3" r:id="rId13"/>
    <sheet name="第４面" sheetId="8" r:id="rId14"/>
    <sheet name="第５面" sheetId="5" r:id="rId15"/>
    <sheet name="第６面" sheetId="9" r:id="rId16"/>
  </sheets>
  <definedNames>
    <definedName name="_xlnm.Print_Area" localSheetId="6">【例】入力様式1!$A$1:$AF$31</definedName>
    <definedName name="_xlnm.Print_Area" localSheetId="0">第１面!$B$2:$I$27</definedName>
    <definedName name="_xlnm.Print_Area" localSheetId="10">別紙３!$A$1:$Y$31</definedName>
    <definedName name="_xlnm.Print_Titles" localSheetId="6">【例】入力様式1!$A:$C</definedName>
    <definedName name="_xlnm.Print_Titles" localSheetId="10">別紙３!$A:$C</definedName>
  </definedNames>
  <calcPr calcId="162913" fullCalcOnLoad="1"/>
</workbook>
</file>

<file path=xl/calcChain.xml><?xml version="1.0" encoding="utf-8"?>
<calcChain xmlns="http://schemas.openxmlformats.org/spreadsheetml/2006/main">
  <c r="AF5" i="15" l="1"/>
  <c r="AF6" i="15"/>
  <c r="AF7" i="15"/>
  <c r="AF8" i="15"/>
  <c r="AF9" i="15"/>
  <c r="AF10" i="15"/>
  <c r="AF11" i="15"/>
  <c r="AF12" i="15"/>
  <c r="AF13" i="15"/>
  <c r="AF14" i="15"/>
  <c r="AF15" i="15"/>
  <c r="AF16" i="15"/>
  <c r="AF17" i="15"/>
  <c r="AF18" i="15"/>
  <c r="AF19" i="15"/>
  <c r="AF20" i="15"/>
  <c r="AF21" i="15"/>
  <c r="AF22" i="15"/>
  <c r="AF23" i="15"/>
  <c r="AF24" i="15"/>
  <c r="AF25" i="15"/>
  <c r="AF26" i="15"/>
  <c r="AF27" i="15"/>
  <c r="AF28" i="15"/>
  <c r="AF29" i="15"/>
  <c r="AF30" i="15"/>
  <c r="AF31" i="15"/>
  <c r="AF4" i="15"/>
  <c r="AF5" i="10"/>
  <c r="AF6" i="10"/>
  <c r="AF7" i="10"/>
  <c r="AF8" i="10"/>
  <c r="AF9" i="10"/>
  <c r="AF10" i="10"/>
  <c r="AF11" i="10"/>
  <c r="AF12" i="10"/>
  <c r="AF13" i="10"/>
  <c r="AF14" i="10"/>
  <c r="AF15" i="10"/>
  <c r="AF16" i="10"/>
  <c r="AF17" i="10"/>
  <c r="AF18" i="10"/>
  <c r="AF19" i="10"/>
  <c r="AF20" i="10"/>
  <c r="AF21" i="10"/>
  <c r="AF22" i="10"/>
  <c r="AF23" i="10"/>
  <c r="AF24" i="10"/>
  <c r="AF25" i="10"/>
  <c r="AF26" i="10"/>
  <c r="AF27" i="10"/>
  <c r="AF28" i="10"/>
  <c r="AF29" i="10"/>
  <c r="AF30" i="10"/>
  <c r="AF31" i="10"/>
  <c r="AF4" i="10"/>
  <c r="Q31" i="17"/>
  <c r="Q30" i="17"/>
  <c r="Q29" i="17"/>
  <c r="Q28" i="17"/>
  <c r="Q27" i="17"/>
  <c r="Q26" i="17"/>
  <c r="Q25" i="17"/>
  <c r="Q24" i="17"/>
  <c r="Q23" i="17"/>
  <c r="Q22" i="17"/>
  <c r="Q21" i="17"/>
  <c r="Q20" i="17"/>
  <c r="Q19" i="17"/>
  <c r="Q18" i="17"/>
  <c r="Q17" i="17"/>
  <c r="Q16" i="17"/>
  <c r="Q15" i="17"/>
  <c r="Q14" i="17"/>
  <c r="Q13" i="17"/>
  <c r="Q12" i="17"/>
  <c r="Q11" i="17"/>
  <c r="Q10" i="17"/>
  <c r="Q9" i="17"/>
  <c r="Q8" i="17"/>
  <c r="Q7" i="17"/>
  <c r="Q6" i="17"/>
  <c r="Q5" i="17"/>
  <c r="X31" i="17"/>
  <c r="X30" i="17"/>
  <c r="X29" i="17"/>
  <c r="X28" i="17"/>
  <c r="X27" i="17"/>
  <c r="X26" i="17"/>
  <c r="X25" i="17"/>
  <c r="X24" i="17"/>
  <c r="X23" i="17"/>
  <c r="X22" i="17"/>
  <c r="X21" i="17"/>
  <c r="X20" i="17"/>
  <c r="X19" i="17"/>
  <c r="X18" i="17"/>
  <c r="X17" i="17"/>
  <c r="X16" i="17"/>
  <c r="X15" i="17"/>
  <c r="X14" i="17"/>
  <c r="X13" i="17"/>
  <c r="X12" i="17"/>
  <c r="X11" i="17"/>
  <c r="X10" i="17"/>
  <c r="X9" i="17"/>
  <c r="X8" i="17"/>
  <c r="X7" i="17"/>
  <c r="X6" i="17"/>
  <c r="X5" i="17"/>
  <c r="X4" i="17"/>
  <c r="W31" i="17"/>
  <c r="V31" i="17"/>
  <c r="U31" i="17"/>
  <c r="T31" i="17"/>
  <c r="W30" i="17"/>
  <c r="V30" i="17"/>
  <c r="U30" i="17"/>
  <c r="T30" i="17"/>
  <c r="W29" i="17"/>
  <c r="V29" i="17"/>
  <c r="U29" i="17"/>
  <c r="T29" i="17"/>
  <c r="W28" i="17"/>
  <c r="V28" i="17"/>
  <c r="U28" i="17"/>
  <c r="T28" i="17"/>
  <c r="W27" i="17"/>
  <c r="V27" i="17"/>
  <c r="U27" i="17"/>
  <c r="T27" i="17"/>
  <c r="W26" i="17"/>
  <c r="V26" i="17"/>
  <c r="U26" i="17"/>
  <c r="T26" i="17"/>
  <c r="W25" i="17"/>
  <c r="V25" i="17"/>
  <c r="U25" i="17"/>
  <c r="T25" i="17"/>
  <c r="W24" i="17"/>
  <c r="V24" i="17"/>
  <c r="U24" i="17"/>
  <c r="T24" i="17"/>
  <c r="W23" i="17"/>
  <c r="V23" i="17"/>
  <c r="U23" i="17"/>
  <c r="T23" i="17"/>
  <c r="W22" i="17"/>
  <c r="V22" i="17"/>
  <c r="U22" i="17"/>
  <c r="T22" i="17"/>
  <c r="W21" i="17"/>
  <c r="V21" i="17"/>
  <c r="U21" i="17"/>
  <c r="T21" i="17"/>
  <c r="W20" i="17"/>
  <c r="V20" i="17"/>
  <c r="U20" i="17"/>
  <c r="T20" i="17"/>
  <c r="W19" i="17"/>
  <c r="V19" i="17"/>
  <c r="U19" i="17"/>
  <c r="T19" i="17"/>
  <c r="W18" i="17"/>
  <c r="V18" i="17"/>
  <c r="U18" i="17"/>
  <c r="T18" i="17"/>
  <c r="W17" i="17"/>
  <c r="V17" i="17"/>
  <c r="U17" i="17"/>
  <c r="T17" i="17"/>
  <c r="W16" i="17"/>
  <c r="V16" i="17"/>
  <c r="U16" i="17"/>
  <c r="T16" i="17"/>
  <c r="W15" i="17"/>
  <c r="V15" i="17"/>
  <c r="U15" i="17"/>
  <c r="T15" i="17"/>
  <c r="W14" i="17"/>
  <c r="V14" i="17"/>
  <c r="U14" i="17"/>
  <c r="T14" i="17"/>
  <c r="W13" i="17"/>
  <c r="V13" i="17"/>
  <c r="U13" i="17"/>
  <c r="T13" i="17"/>
  <c r="W12" i="17"/>
  <c r="V12" i="17"/>
  <c r="U12" i="17"/>
  <c r="T12" i="17"/>
  <c r="W11" i="17"/>
  <c r="V11" i="17"/>
  <c r="U11" i="17"/>
  <c r="T11" i="17"/>
  <c r="W10" i="17"/>
  <c r="V10" i="17"/>
  <c r="U10" i="17"/>
  <c r="T10" i="17"/>
  <c r="W9" i="17"/>
  <c r="V9" i="17"/>
  <c r="U9" i="17"/>
  <c r="T9" i="17"/>
  <c r="W8" i="17"/>
  <c r="V8" i="17"/>
  <c r="U8" i="17"/>
  <c r="T8" i="17"/>
  <c r="W7" i="17"/>
  <c r="V7" i="17"/>
  <c r="U7" i="17"/>
  <c r="T7" i="17"/>
  <c r="W6" i="17"/>
  <c r="V6" i="17"/>
  <c r="U6" i="17"/>
  <c r="T6" i="17"/>
  <c r="W5" i="17"/>
  <c r="V5" i="17"/>
  <c r="U5" i="17"/>
  <c r="T5" i="17"/>
  <c r="W4" i="17"/>
  <c r="W1" i="17"/>
  <c r="V4" i="17"/>
  <c r="U4" i="17"/>
  <c r="T4" i="17"/>
  <c r="T1" i="17" s="1"/>
  <c r="S31" i="17"/>
  <c r="S30" i="17"/>
  <c r="S29" i="17"/>
  <c r="S28" i="17"/>
  <c r="S27" i="17"/>
  <c r="S26" i="17"/>
  <c r="S25" i="17"/>
  <c r="S24" i="17"/>
  <c r="S23" i="17"/>
  <c r="S22" i="17"/>
  <c r="S21" i="17"/>
  <c r="S20" i="17"/>
  <c r="S19" i="17"/>
  <c r="S18" i="17"/>
  <c r="S17" i="17"/>
  <c r="S16" i="17"/>
  <c r="S15" i="17"/>
  <c r="S14" i="17"/>
  <c r="S13" i="17"/>
  <c r="S12" i="17"/>
  <c r="S11" i="17"/>
  <c r="S10" i="17"/>
  <c r="S9" i="17"/>
  <c r="S8" i="17"/>
  <c r="S7" i="17"/>
  <c r="S6" i="17"/>
  <c r="S5" i="17"/>
  <c r="S4" i="17"/>
  <c r="R31" i="17"/>
  <c r="R30" i="17"/>
  <c r="R29" i="17"/>
  <c r="R28" i="17"/>
  <c r="R27" i="17"/>
  <c r="R26" i="17"/>
  <c r="R25" i="17"/>
  <c r="R24" i="17"/>
  <c r="R23" i="17"/>
  <c r="R22" i="17"/>
  <c r="R21" i="17"/>
  <c r="R20" i="17"/>
  <c r="R19" i="17"/>
  <c r="R18" i="17"/>
  <c r="R17" i="17"/>
  <c r="R16" i="17"/>
  <c r="R15" i="17"/>
  <c r="R14" i="17"/>
  <c r="R13" i="17"/>
  <c r="R12" i="17"/>
  <c r="R11" i="17"/>
  <c r="R10" i="17"/>
  <c r="R9" i="17"/>
  <c r="R8" i="17"/>
  <c r="R7" i="17"/>
  <c r="R6" i="17"/>
  <c r="R5" i="17"/>
  <c r="R4" i="17"/>
  <c r="R1" i="17"/>
  <c r="Q4" i="17"/>
  <c r="P31" i="17"/>
  <c r="O31" i="17"/>
  <c r="N31" i="17"/>
  <c r="M31" i="17"/>
  <c r="L31" i="17"/>
  <c r="K31" i="17"/>
  <c r="J31" i="17"/>
  <c r="P30" i="17"/>
  <c r="O30" i="17"/>
  <c r="N30" i="17"/>
  <c r="M30" i="17"/>
  <c r="L30" i="17"/>
  <c r="K30" i="17"/>
  <c r="J30" i="17"/>
  <c r="P29" i="17"/>
  <c r="O29" i="17"/>
  <c r="N29" i="17"/>
  <c r="M29" i="17"/>
  <c r="L29" i="17"/>
  <c r="K29" i="17"/>
  <c r="J29" i="17"/>
  <c r="P28" i="17"/>
  <c r="O28" i="17"/>
  <c r="N28" i="17"/>
  <c r="M28" i="17"/>
  <c r="L28" i="17"/>
  <c r="K28" i="17"/>
  <c r="J28" i="17"/>
  <c r="P27" i="17"/>
  <c r="O27" i="17"/>
  <c r="N27" i="17"/>
  <c r="M27" i="17"/>
  <c r="L27" i="17"/>
  <c r="K27" i="17"/>
  <c r="J27" i="17"/>
  <c r="P26" i="17"/>
  <c r="O26" i="17"/>
  <c r="N26" i="17"/>
  <c r="M26" i="17"/>
  <c r="L26" i="17"/>
  <c r="K26" i="17"/>
  <c r="J26" i="17"/>
  <c r="P25" i="17"/>
  <c r="O25" i="17"/>
  <c r="N25" i="17"/>
  <c r="M25" i="17"/>
  <c r="L25" i="17"/>
  <c r="K25" i="17"/>
  <c r="J25" i="17"/>
  <c r="P24" i="17"/>
  <c r="O24" i="17"/>
  <c r="N24" i="17"/>
  <c r="M24" i="17"/>
  <c r="L24" i="17"/>
  <c r="K24" i="17"/>
  <c r="J24" i="17"/>
  <c r="P23" i="17"/>
  <c r="O23" i="17"/>
  <c r="N23" i="17"/>
  <c r="M23" i="17"/>
  <c r="L23" i="17"/>
  <c r="K23" i="17"/>
  <c r="J23" i="17"/>
  <c r="P22" i="17"/>
  <c r="O22" i="17"/>
  <c r="N22" i="17"/>
  <c r="M22" i="17"/>
  <c r="L22" i="17"/>
  <c r="K22" i="17"/>
  <c r="J22" i="17"/>
  <c r="P21" i="17"/>
  <c r="O21" i="17"/>
  <c r="N21" i="17"/>
  <c r="M21" i="17"/>
  <c r="L21" i="17"/>
  <c r="K21" i="17"/>
  <c r="J21" i="17"/>
  <c r="P20" i="17"/>
  <c r="O20" i="17"/>
  <c r="N20" i="17"/>
  <c r="M20" i="17"/>
  <c r="L20" i="17"/>
  <c r="K20" i="17"/>
  <c r="J20" i="17"/>
  <c r="P19" i="17"/>
  <c r="O19" i="17"/>
  <c r="N19" i="17"/>
  <c r="M19" i="17"/>
  <c r="L19" i="17"/>
  <c r="K19" i="17"/>
  <c r="J19" i="17"/>
  <c r="P18" i="17"/>
  <c r="O18" i="17"/>
  <c r="N18" i="17"/>
  <c r="M18" i="17"/>
  <c r="L18" i="17"/>
  <c r="L1" i="17"/>
  <c r="K18" i="17"/>
  <c r="J18" i="17"/>
  <c r="P17" i="17"/>
  <c r="O17" i="17"/>
  <c r="N17" i="17"/>
  <c r="M17" i="17"/>
  <c r="L17" i="17"/>
  <c r="K17" i="17"/>
  <c r="J17" i="17"/>
  <c r="P16" i="17"/>
  <c r="O16" i="17"/>
  <c r="N16" i="17"/>
  <c r="M16" i="17"/>
  <c r="L16" i="17"/>
  <c r="K16" i="17"/>
  <c r="J16" i="17"/>
  <c r="P15" i="17"/>
  <c r="O15" i="17"/>
  <c r="N15" i="17"/>
  <c r="M15" i="17"/>
  <c r="L15" i="17"/>
  <c r="K15" i="17"/>
  <c r="J15" i="17"/>
  <c r="P14" i="17"/>
  <c r="O14" i="17"/>
  <c r="N14" i="17"/>
  <c r="M14" i="17"/>
  <c r="L14" i="17"/>
  <c r="K14" i="17"/>
  <c r="J14" i="17"/>
  <c r="P13" i="17"/>
  <c r="O13" i="17"/>
  <c r="N13" i="17"/>
  <c r="M13" i="17"/>
  <c r="L13" i="17"/>
  <c r="K13" i="17"/>
  <c r="J13" i="17"/>
  <c r="P12" i="17"/>
  <c r="O12" i="17"/>
  <c r="N12" i="17"/>
  <c r="M12" i="17"/>
  <c r="L12" i="17"/>
  <c r="K12" i="17"/>
  <c r="J12" i="17"/>
  <c r="P11" i="17"/>
  <c r="O11" i="17"/>
  <c r="N11" i="17"/>
  <c r="M11" i="17"/>
  <c r="L11" i="17"/>
  <c r="K11" i="17"/>
  <c r="J11" i="17"/>
  <c r="P10" i="17"/>
  <c r="O10" i="17"/>
  <c r="N10" i="17"/>
  <c r="M10" i="17"/>
  <c r="L10" i="17"/>
  <c r="K10" i="17"/>
  <c r="J10" i="17"/>
  <c r="P9" i="17"/>
  <c r="O9" i="17"/>
  <c r="N9" i="17"/>
  <c r="M9" i="17"/>
  <c r="L9" i="17"/>
  <c r="K9" i="17"/>
  <c r="J9" i="17"/>
  <c r="P8" i="17"/>
  <c r="O8" i="17"/>
  <c r="N8" i="17"/>
  <c r="M8" i="17"/>
  <c r="L8" i="17"/>
  <c r="K8" i="17"/>
  <c r="J8" i="17"/>
  <c r="P7" i="17"/>
  <c r="O7" i="17"/>
  <c r="N7" i="17"/>
  <c r="M7" i="17"/>
  <c r="L7" i="17"/>
  <c r="K7" i="17"/>
  <c r="J7" i="17"/>
  <c r="P6" i="17"/>
  <c r="O6" i="17"/>
  <c r="N6" i="17"/>
  <c r="M6" i="17"/>
  <c r="L6" i="17"/>
  <c r="K6" i="17"/>
  <c r="J6" i="17"/>
  <c r="P5" i="17"/>
  <c r="O5" i="17"/>
  <c r="N5" i="17"/>
  <c r="M5" i="17"/>
  <c r="L5" i="17"/>
  <c r="K5" i="17"/>
  <c r="J5" i="17"/>
  <c r="P4" i="17"/>
  <c r="P1" i="17"/>
  <c r="O4" i="17"/>
  <c r="O1" i="17" s="1"/>
  <c r="N4" i="17"/>
  <c r="N1" i="17" s="1"/>
  <c r="M4" i="17"/>
  <c r="L4" i="17"/>
  <c r="K4" i="17"/>
  <c r="K1" i="17" s="1"/>
  <c r="J4" i="17"/>
  <c r="J1" i="17"/>
  <c r="I31" i="17"/>
  <c r="I30" i="17"/>
  <c r="I29" i="17"/>
  <c r="I28" i="17"/>
  <c r="I27" i="17"/>
  <c r="I26" i="17"/>
  <c r="I25" i="17"/>
  <c r="I24" i="17"/>
  <c r="I23" i="17"/>
  <c r="I22" i="17"/>
  <c r="I21" i="17"/>
  <c r="I20" i="17"/>
  <c r="I19" i="17"/>
  <c r="I18" i="17"/>
  <c r="I17" i="17"/>
  <c r="I16" i="17"/>
  <c r="I15" i="17"/>
  <c r="I14" i="17"/>
  <c r="I13" i="17"/>
  <c r="I12" i="17"/>
  <c r="I11" i="17"/>
  <c r="I10" i="17"/>
  <c r="I9" i="17"/>
  <c r="I8" i="17"/>
  <c r="I7" i="17"/>
  <c r="I6" i="17"/>
  <c r="I5" i="17"/>
  <c r="I4" i="17"/>
  <c r="I2" i="17"/>
  <c r="H31" i="17"/>
  <c r="G31" i="17"/>
  <c r="F31" i="17"/>
  <c r="Y31" i="17" s="1"/>
  <c r="E31" i="17"/>
  <c r="D31" i="17"/>
  <c r="H30" i="17"/>
  <c r="G30" i="17"/>
  <c r="F30" i="17"/>
  <c r="E30" i="17"/>
  <c r="D30" i="17"/>
  <c r="Y30" i="17" s="1"/>
  <c r="H29" i="17"/>
  <c r="G29" i="17"/>
  <c r="F29" i="17"/>
  <c r="E29" i="17"/>
  <c r="Y29" i="17" s="1"/>
  <c r="D29" i="17"/>
  <c r="H28" i="17"/>
  <c r="G28" i="17"/>
  <c r="F28" i="17"/>
  <c r="E28" i="17"/>
  <c r="D28" i="17"/>
  <c r="Y28" i="17"/>
  <c r="H27" i="17"/>
  <c r="G27" i="17"/>
  <c r="F27" i="17"/>
  <c r="E27" i="17"/>
  <c r="Y27" i="17" s="1"/>
  <c r="D27" i="17"/>
  <c r="H26" i="17"/>
  <c r="G26" i="17"/>
  <c r="F26" i="17"/>
  <c r="E26" i="17"/>
  <c r="D26" i="17"/>
  <c r="Y26" i="17" s="1"/>
  <c r="H25" i="17"/>
  <c r="G25" i="17"/>
  <c r="F25" i="17"/>
  <c r="E25" i="17"/>
  <c r="Y25" i="17" s="1"/>
  <c r="D25" i="17"/>
  <c r="H24" i="17"/>
  <c r="G24" i="17"/>
  <c r="F24" i="17"/>
  <c r="E24" i="17"/>
  <c r="D24" i="17"/>
  <c r="Y24" i="17" s="1"/>
  <c r="H23" i="17"/>
  <c r="G23" i="17"/>
  <c r="F23" i="17"/>
  <c r="E23" i="17"/>
  <c r="D23" i="17"/>
  <c r="Y23" i="17" s="1"/>
  <c r="H22" i="17"/>
  <c r="G22" i="17"/>
  <c r="F22" i="17"/>
  <c r="E22" i="17"/>
  <c r="Y22" i="17" s="1"/>
  <c r="D22" i="17"/>
  <c r="H21" i="17"/>
  <c r="G21" i="17"/>
  <c r="F21" i="17"/>
  <c r="E21" i="17"/>
  <c r="Y21" i="17" s="1"/>
  <c r="D21" i="17"/>
  <c r="H20" i="17"/>
  <c r="G20" i="17"/>
  <c r="F20" i="17"/>
  <c r="E20" i="17"/>
  <c r="D20" i="17"/>
  <c r="Y20" i="17" s="1"/>
  <c r="H19" i="17"/>
  <c r="G19" i="17"/>
  <c r="F19" i="17"/>
  <c r="E19" i="17"/>
  <c r="Y19" i="17" s="1"/>
  <c r="D19" i="17"/>
  <c r="H18" i="17"/>
  <c r="G18" i="17"/>
  <c r="F18" i="17"/>
  <c r="E18" i="17"/>
  <c r="D18" i="17"/>
  <c r="Y18" i="17" s="1"/>
  <c r="H17" i="17"/>
  <c r="G17" i="17"/>
  <c r="F17" i="17"/>
  <c r="E17" i="17"/>
  <c r="D17" i="17"/>
  <c r="Y17" i="17" s="1"/>
  <c r="H16" i="17"/>
  <c r="G16" i="17"/>
  <c r="F16" i="17"/>
  <c r="E16" i="17"/>
  <c r="D16" i="17"/>
  <c r="Y16" i="17" s="1"/>
  <c r="H15" i="17"/>
  <c r="G15" i="17"/>
  <c r="F15" i="17"/>
  <c r="E15" i="17"/>
  <c r="D15" i="17"/>
  <c r="Y15" i="17" s="1"/>
  <c r="H14" i="17"/>
  <c r="G14" i="17"/>
  <c r="Y14" i="17"/>
  <c r="F14" i="17"/>
  <c r="E14" i="17"/>
  <c r="D14" i="17"/>
  <c r="H13" i="17"/>
  <c r="G13" i="17"/>
  <c r="F13" i="17"/>
  <c r="E13" i="17"/>
  <c r="D13" i="17"/>
  <c r="Y13" i="17" s="1"/>
  <c r="H12" i="17"/>
  <c r="G12" i="17"/>
  <c r="F12" i="17"/>
  <c r="E12" i="17"/>
  <c r="D12" i="17"/>
  <c r="Y12" i="17" s="1"/>
  <c r="H11" i="17"/>
  <c r="G11" i="17"/>
  <c r="F11" i="17"/>
  <c r="E11" i="17"/>
  <c r="Y11" i="17" s="1"/>
  <c r="D11" i="17"/>
  <c r="H10" i="17"/>
  <c r="G10" i="17"/>
  <c r="F10" i="17"/>
  <c r="E10" i="17"/>
  <c r="D10" i="17"/>
  <c r="Y10" i="17" s="1"/>
  <c r="H9" i="17"/>
  <c r="G9" i="17"/>
  <c r="F9" i="17"/>
  <c r="E9" i="17"/>
  <c r="Y9" i="17"/>
  <c r="D9" i="17"/>
  <c r="H8" i="17"/>
  <c r="G8" i="17"/>
  <c r="Y8" i="17" s="1"/>
  <c r="F8" i="17"/>
  <c r="E8" i="17"/>
  <c r="D8" i="17"/>
  <c r="H7" i="17"/>
  <c r="G7" i="17"/>
  <c r="F7" i="17"/>
  <c r="E7" i="17"/>
  <c r="D7" i="17"/>
  <c r="Y7" i="17" s="1"/>
  <c r="H6" i="17"/>
  <c r="G6" i="17"/>
  <c r="F6" i="17"/>
  <c r="E6" i="17"/>
  <c r="D6" i="17"/>
  <c r="Y6" i="17" s="1"/>
  <c r="H5" i="17"/>
  <c r="G5" i="17"/>
  <c r="F5" i="17"/>
  <c r="E5" i="17"/>
  <c r="Y5" i="17"/>
  <c r="D5" i="17"/>
  <c r="H4" i="17"/>
  <c r="H2" i="17"/>
  <c r="G4" i="17"/>
  <c r="G2" i="17" s="1"/>
  <c r="F4" i="17"/>
  <c r="F1" i="17"/>
  <c r="E4" i="17"/>
  <c r="E1" i="17" s="1"/>
  <c r="D4" i="17"/>
  <c r="C3" i="15"/>
  <c r="AE2" i="15"/>
  <c r="AD2" i="15"/>
  <c r="AC2" i="15"/>
  <c r="AB2" i="15"/>
  <c r="AA2" i="15"/>
  <c r="Z2" i="15"/>
  <c r="Y2" i="15"/>
  <c r="X2" i="15"/>
  <c r="W2" i="15"/>
  <c r="V2" i="15"/>
  <c r="U2" i="15"/>
  <c r="T2" i="15"/>
  <c r="S2" i="15"/>
  <c r="R2" i="15"/>
  <c r="Q2" i="15"/>
  <c r="P2" i="15"/>
  <c r="O2" i="15"/>
  <c r="N2" i="15"/>
  <c r="M2" i="15"/>
  <c r="L2" i="15"/>
  <c r="K2" i="15"/>
  <c r="J2" i="15"/>
  <c r="I2" i="15"/>
  <c r="H2" i="15"/>
  <c r="G2" i="15"/>
  <c r="F2" i="15"/>
  <c r="E2" i="15"/>
  <c r="D2" i="15"/>
  <c r="C2" i="15"/>
  <c r="C1" i="15"/>
  <c r="AE2" i="10"/>
  <c r="AD2" i="10"/>
  <c r="AC2" i="10"/>
  <c r="AB2" i="10"/>
  <c r="AA2" i="10"/>
  <c r="Z2" i="10"/>
  <c r="Y2" i="10"/>
  <c r="X2" i="10"/>
  <c r="W2" i="10"/>
  <c r="V2" i="10"/>
  <c r="U2" i="10"/>
  <c r="T2" i="10"/>
  <c r="S2" i="10"/>
  <c r="R2" i="10"/>
  <c r="Q2" i="10"/>
  <c r="P2" i="10"/>
  <c r="O2" i="10"/>
  <c r="N2" i="10"/>
  <c r="M2" i="10"/>
  <c r="L2" i="10"/>
  <c r="K2" i="10"/>
  <c r="J2" i="10"/>
  <c r="I2" i="10"/>
  <c r="H2" i="10"/>
  <c r="G2" i="10"/>
  <c r="F2" i="10"/>
  <c r="E2" i="10"/>
  <c r="D2" i="10"/>
  <c r="E14" i="5"/>
  <c r="E37" i="8"/>
  <c r="E22" i="8"/>
  <c r="E12" i="8"/>
  <c r="E44" i="3"/>
  <c r="E32" i="3"/>
  <c r="E20" i="3"/>
  <c r="E11" i="3"/>
  <c r="E47" i="2"/>
  <c r="E43" i="2"/>
  <c r="E35" i="2"/>
  <c r="E25" i="2"/>
  <c r="C3" i="10"/>
  <c r="C2" i="10"/>
  <c r="C1" i="10"/>
  <c r="O2" i="17"/>
  <c r="L2" i="17"/>
  <c r="Q1" i="17"/>
  <c r="X1" i="17"/>
  <c r="S1" i="17"/>
  <c r="V2" i="17"/>
  <c r="R2" i="17"/>
  <c r="M2" i="17"/>
  <c r="Q2" i="17"/>
  <c r="U2" i="17"/>
  <c r="U1" i="17"/>
  <c r="V1" i="17"/>
  <c r="S2" i="17"/>
  <c r="M1" i="17"/>
  <c r="E2" i="17"/>
  <c r="J2" i="17"/>
  <c r="W2" i="17"/>
  <c r="P2" i="17"/>
  <c r="X2" i="17"/>
  <c r="D2" i="17"/>
  <c r="Y4" i="17"/>
  <c r="I1" i="17"/>
  <c r="F2" i="17"/>
  <c r="H1" i="17"/>
  <c r="D1" i="17"/>
  <c r="K2" i="17"/>
  <c r="T2" i="17"/>
  <c r="G1" i="17"/>
  <c r="N2" i="17"/>
  <c r="G22" i="2"/>
  <c r="G21" i="2" l="1"/>
  <c r="F21" i="2"/>
  <c r="F22" i="2" l="1"/>
  <c r="F37" i="3"/>
  <c r="F31" i="2"/>
  <c r="F32" i="2" s="1"/>
  <c r="G6" i="8"/>
  <c r="F15" i="3"/>
  <c r="G27" i="8"/>
  <c r="G16" i="8"/>
  <c r="F6" i="3"/>
  <c r="F25" i="3"/>
  <c r="G5" i="5"/>
  <c r="H5" i="5"/>
  <c r="G31" i="2"/>
  <c r="G32" i="2" s="1"/>
  <c r="H6" i="8"/>
  <c r="H16" i="8"/>
  <c r="H27" i="8"/>
  <c r="G6" i="3"/>
  <c r="G37" i="3"/>
  <c r="G15" i="3"/>
  <c r="G25" i="3"/>
  <c r="F28" i="3" l="1"/>
  <c r="F26" i="3"/>
  <c r="F40" i="3"/>
  <c r="F7" i="3"/>
  <c r="F16" i="3"/>
  <c r="F38" i="3"/>
  <c r="G7" i="3"/>
  <c r="G16" i="3"/>
  <c r="G40" i="3"/>
  <c r="G28" i="3"/>
  <c r="G26" i="3"/>
  <c r="G38" i="3"/>
  <c r="H33" i="8"/>
  <c r="H28" i="8"/>
  <c r="H17" i="8"/>
  <c r="H7" i="8"/>
  <c r="H31" i="8"/>
  <c r="H29" i="8"/>
  <c r="H34" i="8"/>
  <c r="G33" i="8"/>
  <c r="G17" i="8"/>
  <c r="G34" i="8"/>
  <c r="G31" i="8"/>
  <c r="G28" i="8"/>
  <c r="G7" i="8"/>
  <c r="G29" i="8"/>
  <c r="G11" i="5"/>
  <c r="G7" i="5"/>
  <c r="G10" i="5"/>
  <c r="G8" i="5"/>
  <c r="G6" i="5"/>
  <c r="H8" i="5"/>
  <c r="H10" i="5"/>
  <c r="H6" i="5"/>
  <c r="H7" i="5"/>
  <c r="H11" i="5"/>
</calcChain>
</file>

<file path=xl/sharedStrings.xml><?xml version="1.0" encoding="utf-8"?>
<sst xmlns="http://schemas.openxmlformats.org/spreadsheetml/2006/main" count="484" uniqueCount="242">
  <si>
    <t>産業廃棄物処理計画書</t>
  </si>
  <si>
    <t>提出者　　　　　　　　　　　　　　　　　　</t>
  </si>
  <si>
    <t>(法人にあっては、名称及び代表者の氏名)</t>
  </si>
  <si>
    <t>計画期間</t>
  </si>
  <si>
    <t>当該事業場において現に行っている事業に関する事項</t>
  </si>
  <si>
    <t>①事業の種類</t>
  </si>
  <si>
    <t>②事業の規模</t>
  </si>
  <si>
    <t>③従業員数</t>
  </si>
  <si>
    <t>電話番号</t>
    <rPh sb="0" eb="2">
      <t>デンワ</t>
    </rPh>
    <rPh sb="2" eb="4">
      <t>バンゴウ</t>
    </rPh>
    <phoneticPr fontId="2"/>
  </si>
  <si>
    <t>(第１面）</t>
    <rPh sb="1" eb="2">
      <t>ダイ</t>
    </rPh>
    <rPh sb="3" eb="4">
      <t>メン</t>
    </rPh>
    <phoneticPr fontId="2"/>
  </si>
  <si>
    <t>　廃棄物の処理及び清掃に関する法律第12条第９項の規定に基づき、産業廃棄物の減量その他その処理に関する計画を作成したので、提出します。</t>
    <rPh sb="45" eb="47">
      <t>ショリ</t>
    </rPh>
    <rPh sb="48" eb="49">
      <t>カン</t>
    </rPh>
    <rPh sb="51" eb="53">
      <t>ケイカク</t>
    </rPh>
    <rPh sb="54" eb="56">
      <t>サクセイ</t>
    </rPh>
    <rPh sb="61" eb="63">
      <t>テイシュツ</t>
    </rPh>
    <phoneticPr fontId="2"/>
  </si>
  <si>
    <t>　　　　　　　　　　　　　</t>
    <phoneticPr fontId="2"/>
  </si>
  <si>
    <t>事業場の名称</t>
    <phoneticPr fontId="2"/>
  </si>
  <si>
    <t>事業場の所在地</t>
    <phoneticPr fontId="2"/>
  </si>
  <si>
    <t>(第２面)</t>
  </si>
  <si>
    <t>産業廃棄物の処理に係る管理体制に関する事項</t>
  </si>
  <si>
    <t>①現状</t>
  </si>
  <si>
    <t>産業廃棄物の種類</t>
  </si>
  <si>
    <t>排出量</t>
  </si>
  <si>
    <t>②計画</t>
  </si>
  <si>
    <t>【目標】</t>
  </si>
  <si>
    <t>（今後実施する予定の取組）</t>
  </si>
  <si>
    <t>産業廃棄物の分別に関する事項</t>
  </si>
  <si>
    <t>（今後分別する予定の産業廃棄物の種類及び分別に関する取組）</t>
  </si>
  <si>
    <t>（これまでに実施した取組）</t>
    <phoneticPr fontId="2"/>
  </si>
  <si>
    <t>（第３面）</t>
  </si>
  <si>
    <t>（これまでに実施した取組）</t>
  </si>
  <si>
    <t>【目標】　　</t>
  </si>
  <si>
    <t>自ら熱回収を行った
産業廃棄物の量</t>
    <phoneticPr fontId="2"/>
  </si>
  <si>
    <t>自ら再生利用を行う
産業廃棄物の量</t>
    <phoneticPr fontId="2"/>
  </si>
  <si>
    <t>自ら熱回収を行う
産業廃棄物の量</t>
    <phoneticPr fontId="2"/>
  </si>
  <si>
    <t>自ら中間処理により
減量した産業廃棄物の量</t>
    <rPh sb="14" eb="16">
      <t>サンギョウ</t>
    </rPh>
    <rPh sb="16" eb="19">
      <t>ハイキブツ</t>
    </rPh>
    <rPh sb="20" eb="21">
      <t>リョウ</t>
    </rPh>
    <phoneticPr fontId="2"/>
  </si>
  <si>
    <t>自ら中間処理により
減量する産業廃棄物の量</t>
    <rPh sb="14" eb="16">
      <t>サンギョウ</t>
    </rPh>
    <rPh sb="16" eb="19">
      <t>ハイキブツ</t>
    </rPh>
    <rPh sb="20" eb="21">
      <t>リョウ</t>
    </rPh>
    <phoneticPr fontId="2"/>
  </si>
  <si>
    <t>（第４面）</t>
  </si>
  <si>
    <t>全処理委託量</t>
  </si>
  <si>
    <t>（第５面）</t>
  </si>
  <si>
    <t>※事務処理欄</t>
  </si>
  <si>
    <t>（第６面）</t>
  </si>
  <si>
    <t>備考</t>
  </si>
  <si>
    <t>前年度の産業廃棄物の発生量が1,000トン以上の事業場ごとに１枚作成すること。</t>
    <phoneticPr fontId="2"/>
  </si>
  <si>
    <t>当該年度の６月30日までに提出すること。</t>
    <phoneticPr fontId="2"/>
  </si>
  <si>
    <t>「当該事業場において現に行っている事業に関する事項」の欄は、以下に従って記入すること。</t>
    <phoneticPr fontId="2"/>
  </si>
  <si>
    <t>(1)①欄には、日本標準産業分類の区分を記入すること。</t>
    <phoneticPr fontId="2"/>
  </si>
  <si>
    <t>(3)④欄には、当該事業場において生ずる産業廃棄物についての発生から最終処分が終了するまでの一連の処理の工程（当該処理を委託する場合は、委託の内容を含む。）を記入すること。</t>
    <phoneticPr fontId="2"/>
  </si>
  <si>
    <t>「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すること。</t>
    <phoneticPr fontId="2"/>
  </si>
  <si>
    <t>「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すること。</t>
    <phoneticPr fontId="2"/>
  </si>
  <si>
    <t>それぞれの欄に記入すべき事項の全てを記入することができないときは、当該欄に「別紙のとおり」と記入し、当該欄に記入すべき内容を記入した別紙を添付すること。また、産業廃棄物の種類が３以上あるときは、前年度実績及び目標の欄に「別紙のとおり」と記入し、当該欄に記入すべき内容を記入した別紙を添付すること。また、それぞれの欄に記入すべき事項がないときは、「―」を記入すること。</t>
    <phoneticPr fontId="2"/>
  </si>
  <si>
    <t>※欄は記入しないこと。</t>
    <phoneticPr fontId="2"/>
  </si>
  <si>
    <t>自ら再生利用を行った産業廃棄物の量</t>
    <rPh sb="10" eb="12">
      <t>サンギョウ</t>
    </rPh>
    <rPh sb="12" eb="15">
      <t>ハイキブツ</t>
    </rPh>
    <rPh sb="16" eb="17">
      <t>リョウ</t>
    </rPh>
    <phoneticPr fontId="2"/>
  </si>
  <si>
    <t>自ら埋立処分又は海洋投入処分を行った産業廃棄物の量</t>
    <rPh sb="8" eb="10">
      <t>カイヨウ</t>
    </rPh>
    <rPh sb="10" eb="12">
      <t>トウニュウ</t>
    </rPh>
    <rPh sb="12" eb="14">
      <t>ショブン</t>
    </rPh>
    <rPh sb="15" eb="16">
      <t>オコナ</t>
    </rPh>
    <rPh sb="18" eb="20">
      <t>サンギョウ</t>
    </rPh>
    <rPh sb="20" eb="23">
      <t>ハイキブツ</t>
    </rPh>
    <rPh sb="24" eb="25">
      <t>リョウ</t>
    </rPh>
    <phoneticPr fontId="2"/>
  </si>
  <si>
    <t>自ら埋立処分又は海洋投入処分を行う産業廃棄物の量</t>
    <rPh sb="8" eb="10">
      <t>カイヨウ</t>
    </rPh>
    <rPh sb="10" eb="12">
      <t>トウニュウ</t>
    </rPh>
    <rPh sb="12" eb="14">
      <t>ショブン</t>
    </rPh>
    <rPh sb="15" eb="16">
      <t>オコナ</t>
    </rPh>
    <rPh sb="17" eb="19">
      <t>サンギョウ</t>
    </rPh>
    <rPh sb="19" eb="22">
      <t>ハイキブツ</t>
    </rPh>
    <rPh sb="23" eb="24">
      <t>リョウ</t>
    </rPh>
    <phoneticPr fontId="2"/>
  </si>
  <si>
    <t>優良認定処理業者への処理委託量</t>
    <rPh sb="10" eb="12">
      <t>ショリ</t>
    </rPh>
    <rPh sb="12" eb="14">
      <t>イタク</t>
    </rPh>
    <rPh sb="14" eb="15">
      <t>リョウ</t>
    </rPh>
    <phoneticPr fontId="2"/>
  </si>
  <si>
    <t>認定熱回収業者への処理委託量</t>
    <phoneticPr fontId="2"/>
  </si>
  <si>
    <t>認定熱回収業者以外の熱回収を行う業者への処理委託量</t>
    <phoneticPr fontId="2"/>
  </si>
  <si>
    <t>優良認定処理業者への処理委託量</t>
    <phoneticPr fontId="2"/>
  </si>
  <si>
    <t>認定熱回収業者への処理委託量</t>
    <phoneticPr fontId="2"/>
  </si>
  <si>
    <t>認定熱回収業者以外の熱回収を行う業者への処理委託量</t>
    <phoneticPr fontId="2"/>
  </si>
  <si>
    <t>　　浜松市長　　　　　　　　　殿</t>
    <rPh sb="2" eb="4">
      <t>ハママツ</t>
    </rPh>
    <phoneticPr fontId="2"/>
  </si>
  <si>
    <t>　　</t>
    <phoneticPr fontId="2"/>
  </si>
  <si>
    <t>事業所名</t>
    <rPh sb="0" eb="2">
      <t>ジギョウ</t>
    </rPh>
    <rPh sb="2" eb="3">
      <t>ショ</t>
    </rPh>
    <rPh sb="3" eb="4">
      <t>メイ</t>
    </rPh>
    <phoneticPr fontId="2"/>
  </si>
  <si>
    <t>産業廃棄物の種類</t>
    <rPh sb="0" eb="2">
      <t>サンギョウ</t>
    </rPh>
    <rPh sb="2" eb="4">
      <t>ハイキ</t>
    </rPh>
    <rPh sb="4" eb="5">
      <t>ブツ</t>
    </rPh>
    <rPh sb="6" eb="8">
      <t>シュルイ</t>
    </rPh>
    <phoneticPr fontId="2"/>
  </si>
  <si>
    <t>住所</t>
    <rPh sb="0" eb="2">
      <t>ジュウショ</t>
    </rPh>
    <phoneticPr fontId="2"/>
  </si>
  <si>
    <t>汚泥</t>
    <rPh sb="0" eb="2">
      <t>オデイ</t>
    </rPh>
    <phoneticPr fontId="2"/>
  </si>
  <si>
    <t>金属くず</t>
    <rPh sb="0" eb="2">
      <t>キンゾク</t>
    </rPh>
    <phoneticPr fontId="2"/>
  </si>
  <si>
    <t>がれき類</t>
    <rPh sb="3" eb="4">
      <t>ルイ</t>
    </rPh>
    <phoneticPr fontId="2"/>
  </si>
  <si>
    <t>合計</t>
    <rPh sb="0" eb="2">
      <t>ゴウケイ</t>
    </rPh>
    <phoneticPr fontId="2"/>
  </si>
  <si>
    <t>業種</t>
    <rPh sb="0" eb="2">
      <t>ギョウシュ</t>
    </rPh>
    <phoneticPr fontId="2"/>
  </si>
  <si>
    <t>建設業</t>
    <rPh sb="0" eb="3">
      <t>ケンセツギョウ</t>
    </rPh>
    <phoneticPr fontId="2"/>
  </si>
  <si>
    <t>製造業</t>
    <rPh sb="0" eb="3">
      <t>セイゾウギョウ</t>
    </rPh>
    <phoneticPr fontId="2"/>
  </si>
  <si>
    <t>自ら処理</t>
    <rPh sb="0" eb="1">
      <t>ミズカ</t>
    </rPh>
    <rPh sb="2" eb="4">
      <t>ショリ</t>
    </rPh>
    <phoneticPr fontId="2"/>
  </si>
  <si>
    <t>大分類</t>
    <rPh sb="0" eb="3">
      <t>ダイブンルイ</t>
    </rPh>
    <phoneticPr fontId="2"/>
  </si>
  <si>
    <t>略称</t>
    <rPh sb="0" eb="2">
      <t>リャクショウ</t>
    </rPh>
    <phoneticPr fontId="2"/>
  </si>
  <si>
    <t>農業・林業</t>
    <rPh sb="0" eb="2">
      <t>ノウギョウ</t>
    </rPh>
    <rPh sb="3" eb="5">
      <t>リンギョウ</t>
    </rPh>
    <phoneticPr fontId="2"/>
  </si>
  <si>
    <t>農業</t>
    <rPh sb="0" eb="2">
      <t>ノウギョウ</t>
    </rPh>
    <phoneticPr fontId="2"/>
  </si>
  <si>
    <t>漁業</t>
    <rPh sb="0" eb="2">
      <t>ギョギョウ</t>
    </rPh>
    <phoneticPr fontId="2"/>
  </si>
  <si>
    <t>鉱業・採石業・砂利採取業</t>
    <rPh sb="0" eb="2">
      <t>コウギョウ</t>
    </rPh>
    <rPh sb="3" eb="5">
      <t>サイセキ</t>
    </rPh>
    <rPh sb="5" eb="6">
      <t>ギョウ</t>
    </rPh>
    <rPh sb="7" eb="9">
      <t>ジャリ</t>
    </rPh>
    <rPh sb="9" eb="12">
      <t>サイシュギョウ</t>
    </rPh>
    <phoneticPr fontId="2"/>
  </si>
  <si>
    <t>鉱業</t>
    <rPh sb="0" eb="2">
      <t>コウギョウ</t>
    </rPh>
    <phoneticPr fontId="2"/>
  </si>
  <si>
    <t>建設</t>
    <rPh sb="0" eb="2">
      <t>ケンセツ</t>
    </rPh>
    <phoneticPr fontId="2"/>
  </si>
  <si>
    <t>製造</t>
    <rPh sb="0" eb="2">
      <t>セイゾウ</t>
    </rPh>
    <phoneticPr fontId="2"/>
  </si>
  <si>
    <t>電気・ガス・熱供給・水道業</t>
    <rPh sb="0" eb="2">
      <t>デンキ</t>
    </rPh>
    <rPh sb="6" eb="7">
      <t>ネツ</t>
    </rPh>
    <rPh sb="7" eb="9">
      <t>キョウキュウ</t>
    </rPh>
    <rPh sb="10" eb="13">
      <t>スイドウギョウ</t>
    </rPh>
    <phoneticPr fontId="2"/>
  </si>
  <si>
    <t>水道</t>
    <rPh sb="0" eb="2">
      <t>スイドウ</t>
    </rPh>
    <phoneticPr fontId="2"/>
  </si>
  <si>
    <t>情報通信業</t>
    <rPh sb="0" eb="2">
      <t>ジョウホウ</t>
    </rPh>
    <rPh sb="2" eb="5">
      <t>ツウシンギョウ</t>
    </rPh>
    <phoneticPr fontId="2"/>
  </si>
  <si>
    <t>通信</t>
    <rPh sb="0" eb="2">
      <t>ツウシン</t>
    </rPh>
    <phoneticPr fontId="2"/>
  </si>
  <si>
    <t>運輸業・郵便業</t>
    <rPh sb="0" eb="3">
      <t>ウンユギョウ</t>
    </rPh>
    <rPh sb="4" eb="6">
      <t>ユウビン</t>
    </rPh>
    <rPh sb="6" eb="7">
      <t>ギョウ</t>
    </rPh>
    <phoneticPr fontId="2"/>
  </si>
  <si>
    <t>運輸</t>
    <rPh sb="0" eb="2">
      <t>ウンユ</t>
    </rPh>
    <phoneticPr fontId="2"/>
  </si>
  <si>
    <t>卸売業・小売業</t>
    <rPh sb="0" eb="3">
      <t>オロシウリギョウ</t>
    </rPh>
    <rPh sb="4" eb="7">
      <t>コウリギョウ</t>
    </rPh>
    <phoneticPr fontId="2"/>
  </si>
  <si>
    <t>卸売</t>
    <rPh sb="0" eb="2">
      <t>オロシウリ</t>
    </rPh>
    <phoneticPr fontId="2"/>
  </si>
  <si>
    <t>金融業・保険業</t>
    <rPh sb="0" eb="3">
      <t>キンユウギョウ</t>
    </rPh>
    <rPh sb="4" eb="6">
      <t>ホケン</t>
    </rPh>
    <rPh sb="6" eb="7">
      <t>ギョウ</t>
    </rPh>
    <phoneticPr fontId="2"/>
  </si>
  <si>
    <t>金融</t>
    <rPh sb="0" eb="2">
      <t>キンユウ</t>
    </rPh>
    <phoneticPr fontId="2"/>
  </si>
  <si>
    <t>不動産業・物品賃貸業</t>
    <rPh sb="0" eb="3">
      <t>フドウサン</t>
    </rPh>
    <rPh sb="3" eb="4">
      <t>ギョウ</t>
    </rPh>
    <rPh sb="5" eb="7">
      <t>ブッピン</t>
    </rPh>
    <rPh sb="7" eb="10">
      <t>チンタイギョウ</t>
    </rPh>
    <phoneticPr fontId="2"/>
  </si>
  <si>
    <t>不動</t>
    <rPh sb="0" eb="2">
      <t>フドウ</t>
    </rPh>
    <phoneticPr fontId="2"/>
  </si>
  <si>
    <t>学術研究・専門・技術サービス業</t>
    <rPh sb="0" eb="2">
      <t>ガクジュツ</t>
    </rPh>
    <rPh sb="2" eb="4">
      <t>ケンキュウ</t>
    </rPh>
    <rPh sb="5" eb="7">
      <t>センモン</t>
    </rPh>
    <rPh sb="8" eb="10">
      <t>ギジュツ</t>
    </rPh>
    <rPh sb="14" eb="15">
      <t>ギョウ</t>
    </rPh>
    <phoneticPr fontId="2"/>
  </si>
  <si>
    <t>学術</t>
    <rPh sb="0" eb="2">
      <t>ガクジュツ</t>
    </rPh>
    <phoneticPr fontId="2"/>
  </si>
  <si>
    <t>宿泊業・飲食サービス業</t>
    <rPh sb="0" eb="2">
      <t>シュクハク</t>
    </rPh>
    <rPh sb="2" eb="3">
      <t>ギョウ</t>
    </rPh>
    <rPh sb="4" eb="6">
      <t>インショク</t>
    </rPh>
    <rPh sb="10" eb="11">
      <t>ギョウ</t>
    </rPh>
    <phoneticPr fontId="2"/>
  </si>
  <si>
    <t>宿泊</t>
    <rPh sb="0" eb="2">
      <t>シュクハク</t>
    </rPh>
    <phoneticPr fontId="2"/>
  </si>
  <si>
    <t>生活関連サービス業・娯楽業</t>
    <rPh sb="0" eb="2">
      <t>セイカツ</t>
    </rPh>
    <rPh sb="2" eb="4">
      <t>カンレン</t>
    </rPh>
    <rPh sb="8" eb="9">
      <t>ギョウ</t>
    </rPh>
    <rPh sb="10" eb="13">
      <t>ゴラクギョウ</t>
    </rPh>
    <phoneticPr fontId="2"/>
  </si>
  <si>
    <t>娯楽</t>
    <rPh sb="0" eb="2">
      <t>ゴラク</t>
    </rPh>
    <phoneticPr fontId="2"/>
  </si>
  <si>
    <t>教育・学習支援業</t>
    <rPh sb="0" eb="2">
      <t>キョウイク</t>
    </rPh>
    <rPh sb="3" eb="5">
      <t>ガクシュウ</t>
    </rPh>
    <rPh sb="5" eb="7">
      <t>シエン</t>
    </rPh>
    <rPh sb="7" eb="8">
      <t>ギョウ</t>
    </rPh>
    <phoneticPr fontId="2"/>
  </si>
  <si>
    <t>教育</t>
    <rPh sb="0" eb="2">
      <t>キョウイク</t>
    </rPh>
    <phoneticPr fontId="2"/>
  </si>
  <si>
    <t>医療・福祉</t>
    <rPh sb="0" eb="2">
      <t>イリョウ</t>
    </rPh>
    <rPh sb="3" eb="5">
      <t>フクシ</t>
    </rPh>
    <phoneticPr fontId="2"/>
  </si>
  <si>
    <t>医療</t>
    <rPh sb="0" eb="2">
      <t>イリョウ</t>
    </rPh>
    <phoneticPr fontId="2"/>
  </si>
  <si>
    <t>複合サービス業</t>
    <rPh sb="0" eb="2">
      <t>フクゴウ</t>
    </rPh>
    <rPh sb="6" eb="7">
      <t>ギョウ</t>
    </rPh>
    <phoneticPr fontId="2"/>
  </si>
  <si>
    <t>複合</t>
    <rPh sb="0" eb="2">
      <t>フクゴウ</t>
    </rPh>
    <phoneticPr fontId="2"/>
  </si>
  <si>
    <t>サービス業（他に分類されないもの）</t>
    <rPh sb="4" eb="5">
      <t>ギョウ</t>
    </rPh>
    <rPh sb="6" eb="7">
      <t>ホカ</t>
    </rPh>
    <rPh sb="8" eb="10">
      <t>ブンルイ</t>
    </rPh>
    <phoneticPr fontId="2"/>
  </si>
  <si>
    <t>サー</t>
    <phoneticPr fontId="2"/>
  </si>
  <si>
    <t>公務（他に分類されるものを除く）</t>
    <rPh sb="0" eb="2">
      <t>コウム</t>
    </rPh>
    <rPh sb="3" eb="4">
      <t>ホカ</t>
    </rPh>
    <rPh sb="5" eb="7">
      <t>ブンルイ</t>
    </rPh>
    <rPh sb="13" eb="14">
      <t>ノゾ</t>
    </rPh>
    <phoneticPr fontId="2"/>
  </si>
  <si>
    <t>公務</t>
    <rPh sb="0" eb="2">
      <t>コウム</t>
    </rPh>
    <phoneticPr fontId="2"/>
  </si>
  <si>
    <t>④産業廃棄物の一連の
処理の工程</t>
    <phoneticPr fontId="2"/>
  </si>
  <si>
    <t>住　　　所</t>
    <rPh sb="0" eb="1">
      <t>スミ</t>
    </rPh>
    <rPh sb="4" eb="5">
      <t>ショ</t>
    </rPh>
    <phoneticPr fontId="2"/>
  </si>
  <si>
    <t>氏　　　名</t>
    <rPh sb="0" eb="1">
      <t>シ</t>
    </rPh>
    <rPh sb="4" eb="5">
      <t>メイ</t>
    </rPh>
    <phoneticPr fontId="2"/>
  </si>
  <si>
    <t>前年度
実績</t>
    <rPh sb="0" eb="3">
      <t>ゼンネンド</t>
    </rPh>
    <rPh sb="4" eb="6">
      <t>ジッセキ</t>
    </rPh>
    <phoneticPr fontId="2"/>
  </si>
  <si>
    <t>処理委託</t>
    <rPh sb="0" eb="2">
      <t>ショリ</t>
    </rPh>
    <rPh sb="2" eb="4">
      <t>イタク</t>
    </rPh>
    <phoneticPr fontId="2"/>
  </si>
  <si>
    <t>今年度
計画</t>
    <rPh sb="0" eb="3">
      <t>コンネンド</t>
    </rPh>
    <rPh sb="4" eb="6">
      <t>ケイカク</t>
    </rPh>
    <phoneticPr fontId="2"/>
  </si>
  <si>
    <t>廃プラスチック類</t>
    <rPh sb="0" eb="1">
      <t>ハイ</t>
    </rPh>
    <rPh sb="7" eb="8">
      <t>ルイ</t>
    </rPh>
    <phoneticPr fontId="2"/>
  </si>
  <si>
    <t>石綿含有がれき類</t>
    <rPh sb="0" eb="2">
      <t>セキメン</t>
    </rPh>
    <rPh sb="2" eb="4">
      <t>ガンユウ</t>
    </rPh>
    <rPh sb="7" eb="8">
      <t>ルイ</t>
    </rPh>
    <phoneticPr fontId="2"/>
  </si>
  <si>
    <t>中間処理業者</t>
    <rPh sb="0" eb="2">
      <t>チュウカン</t>
    </rPh>
    <rPh sb="2" eb="4">
      <t>ショリ</t>
    </rPh>
    <rPh sb="4" eb="6">
      <t>ギョウシャ</t>
    </rPh>
    <phoneticPr fontId="2"/>
  </si>
  <si>
    <t>最終処分業者</t>
    <rPh sb="0" eb="2">
      <t>サイシュウ</t>
    </rPh>
    <rPh sb="2" eb="4">
      <t>ショブン</t>
    </rPh>
    <rPh sb="4" eb="6">
      <t>ギョウシャ</t>
    </rPh>
    <phoneticPr fontId="2"/>
  </si>
  <si>
    <t>別紙１のとおり</t>
    <rPh sb="0" eb="2">
      <t>ベッシ</t>
    </rPh>
    <phoneticPr fontId="2"/>
  </si>
  <si>
    <t>自ら再生利用</t>
    <rPh sb="0" eb="1">
      <t>ミズカ</t>
    </rPh>
    <rPh sb="2" eb="4">
      <t>サイセイ</t>
    </rPh>
    <rPh sb="4" eb="6">
      <t>リヨウ</t>
    </rPh>
    <phoneticPr fontId="2"/>
  </si>
  <si>
    <t>代表取締役</t>
    <rPh sb="0" eb="2">
      <t>ダイヒョウ</t>
    </rPh>
    <rPh sb="2" eb="5">
      <t>トリシマリヤク</t>
    </rPh>
    <phoneticPr fontId="2"/>
  </si>
  <si>
    <t>産業廃棄物管理責任者</t>
    <rPh sb="0" eb="2">
      <t>サンギョウ</t>
    </rPh>
    <rPh sb="2" eb="5">
      <t>ハイキブツ</t>
    </rPh>
    <rPh sb="5" eb="7">
      <t>カンリ</t>
    </rPh>
    <rPh sb="7" eb="9">
      <t>セキニン</t>
    </rPh>
    <rPh sb="9" eb="10">
      <t>シャ</t>
    </rPh>
    <phoneticPr fontId="2"/>
  </si>
  <si>
    <t>解体現場担当者</t>
    <rPh sb="0" eb="2">
      <t>カイタイ</t>
    </rPh>
    <rPh sb="2" eb="4">
      <t>ゲンバ</t>
    </rPh>
    <rPh sb="4" eb="7">
      <t>タントウシャ</t>
    </rPh>
    <phoneticPr fontId="2"/>
  </si>
  <si>
    <t>建設現場担当者</t>
    <rPh sb="0" eb="2">
      <t>ケンセツ</t>
    </rPh>
    <rPh sb="2" eb="4">
      <t>ゲンバ</t>
    </rPh>
    <rPh sb="4" eb="7">
      <t>タントウシャ</t>
    </rPh>
    <phoneticPr fontId="2"/>
  </si>
  <si>
    <t>（管理体制図）
別紙２のとおり</t>
    <rPh sb="13" eb="15">
      <t>ベッシ</t>
    </rPh>
    <phoneticPr fontId="2"/>
  </si>
  <si>
    <r>
      <t>① 産業廃棄物発生量</t>
    </r>
    <r>
      <rPr>
        <b/>
        <sz val="11"/>
        <color indexed="8"/>
        <rFont val="ＭＳ Ｐゴシック"/>
        <family val="3"/>
        <charset val="128"/>
      </rPr>
      <t>（ｔ）</t>
    </r>
    <rPh sb="2" eb="4">
      <t>サンギョウ</t>
    </rPh>
    <rPh sb="4" eb="7">
      <t>ハイキブツ</t>
    </rPh>
    <rPh sb="7" eb="9">
      <t>ハッセイ</t>
    </rPh>
    <rPh sb="9" eb="10">
      <t>リョウ</t>
    </rPh>
    <phoneticPr fontId="2"/>
  </si>
  <si>
    <t>② 自ら直接再生利用した量</t>
    <rPh sb="2" eb="3">
      <t>ミズカ</t>
    </rPh>
    <rPh sb="4" eb="6">
      <t>チョクセツ</t>
    </rPh>
    <rPh sb="6" eb="8">
      <t>サイセイ</t>
    </rPh>
    <rPh sb="8" eb="10">
      <t>リヨウ</t>
    </rPh>
    <rPh sb="12" eb="13">
      <t>リョウ</t>
    </rPh>
    <phoneticPr fontId="2"/>
  </si>
  <si>
    <t>③ 自ら直接埋立処分又は海洋投入した量</t>
    <rPh sb="2" eb="3">
      <t>ミズカ</t>
    </rPh>
    <rPh sb="4" eb="6">
      <t>チョクセツ</t>
    </rPh>
    <rPh sb="6" eb="8">
      <t>ウメタテ</t>
    </rPh>
    <rPh sb="8" eb="10">
      <t>ショブン</t>
    </rPh>
    <rPh sb="10" eb="11">
      <t>マタ</t>
    </rPh>
    <rPh sb="12" eb="14">
      <t>カイヨウ</t>
    </rPh>
    <rPh sb="14" eb="16">
      <t>トウニュウ</t>
    </rPh>
    <rPh sb="18" eb="19">
      <t>リョウ</t>
    </rPh>
    <phoneticPr fontId="2"/>
  </si>
  <si>
    <t>④ 自ら中間処理した量</t>
    <rPh sb="2" eb="3">
      <t>ミズカ</t>
    </rPh>
    <rPh sb="4" eb="6">
      <t>チュウカン</t>
    </rPh>
    <rPh sb="6" eb="8">
      <t>ショリ</t>
    </rPh>
    <rPh sb="10" eb="11">
      <t>リョウ</t>
    </rPh>
    <phoneticPr fontId="2"/>
  </si>
  <si>
    <t>⑤ ④のうち熱回収を行った量　</t>
    <rPh sb="6" eb="7">
      <t>ネツ</t>
    </rPh>
    <rPh sb="7" eb="9">
      <t>カイシュウ</t>
    </rPh>
    <rPh sb="10" eb="11">
      <t>オコナ</t>
    </rPh>
    <rPh sb="13" eb="14">
      <t>リョウ</t>
    </rPh>
    <phoneticPr fontId="2"/>
  </si>
  <si>
    <t>⑥ 自ら中間処理した後の残さ量</t>
    <rPh sb="2" eb="3">
      <t>ミズカ</t>
    </rPh>
    <rPh sb="4" eb="6">
      <t>チュウカン</t>
    </rPh>
    <rPh sb="6" eb="8">
      <t>ショリ</t>
    </rPh>
    <rPh sb="10" eb="11">
      <t>アト</t>
    </rPh>
    <rPh sb="12" eb="13">
      <t>ザン</t>
    </rPh>
    <rPh sb="14" eb="15">
      <t>リョウ</t>
    </rPh>
    <phoneticPr fontId="2"/>
  </si>
  <si>
    <t>⑦ 自ら中間処理により減量した量</t>
    <rPh sb="2" eb="3">
      <t>ミズカ</t>
    </rPh>
    <rPh sb="4" eb="6">
      <t>チュウカン</t>
    </rPh>
    <rPh sb="6" eb="8">
      <t>ショリ</t>
    </rPh>
    <rPh sb="11" eb="13">
      <t>ゲンリョウ</t>
    </rPh>
    <rPh sb="15" eb="16">
      <t>リョウ</t>
    </rPh>
    <phoneticPr fontId="2"/>
  </si>
  <si>
    <t>⑧ 自ら中間処理した後再生利用した量</t>
    <rPh sb="2" eb="3">
      <t>ミズカ</t>
    </rPh>
    <rPh sb="4" eb="6">
      <t>チュウカン</t>
    </rPh>
    <rPh sb="6" eb="8">
      <t>ショリ</t>
    </rPh>
    <rPh sb="10" eb="11">
      <t>ゴ</t>
    </rPh>
    <rPh sb="11" eb="13">
      <t>サイセイ</t>
    </rPh>
    <rPh sb="13" eb="15">
      <t>リヨウ</t>
    </rPh>
    <rPh sb="17" eb="18">
      <t>リョウ</t>
    </rPh>
    <phoneticPr fontId="2"/>
  </si>
  <si>
    <t>⑨ 自ら中間処理した後埋立処分又は海洋投入した量</t>
    <rPh sb="2" eb="3">
      <t>ミズカ</t>
    </rPh>
    <rPh sb="4" eb="6">
      <t>チュウカン</t>
    </rPh>
    <rPh sb="6" eb="8">
      <t>ショリ</t>
    </rPh>
    <rPh sb="10" eb="11">
      <t>ゴ</t>
    </rPh>
    <rPh sb="11" eb="13">
      <t>ウメタテ</t>
    </rPh>
    <rPh sb="13" eb="15">
      <t>ショブン</t>
    </rPh>
    <rPh sb="15" eb="16">
      <t>マタ</t>
    </rPh>
    <rPh sb="17" eb="19">
      <t>カイヨウ</t>
    </rPh>
    <rPh sb="19" eb="21">
      <t>トウニュウ</t>
    </rPh>
    <rPh sb="23" eb="24">
      <t>リョウ</t>
    </rPh>
    <phoneticPr fontId="2"/>
  </si>
  <si>
    <t>⑩ 直接及び自ら中間処理した後の処理委託量</t>
    <rPh sb="2" eb="4">
      <t>チョクセツ</t>
    </rPh>
    <rPh sb="4" eb="5">
      <t>オヨ</t>
    </rPh>
    <rPh sb="6" eb="7">
      <t>ミズカ</t>
    </rPh>
    <rPh sb="8" eb="10">
      <t>チュウカン</t>
    </rPh>
    <rPh sb="10" eb="12">
      <t>ショリ</t>
    </rPh>
    <rPh sb="14" eb="15">
      <t>ゴ</t>
    </rPh>
    <rPh sb="16" eb="18">
      <t>ショリ</t>
    </rPh>
    <rPh sb="18" eb="20">
      <t>イタク</t>
    </rPh>
    <rPh sb="20" eb="21">
      <t>リョウ</t>
    </rPh>
    <phoneticPr fontId="2"/>
  </si>
  <si>
    <t>⑪ ⑩のうち優良認定業者への処理委託量</t>
    <rPh sb="6" eb="8">
      <t>ユウリョウ</t>
    </rPh>
    <rPh sb="8" eb="10">
      <t>ニンテイ</t>
    </rPh>
    <rPh sb="10" eb="12">
      <t>ギョウシャ</t>
    </rPh>
    <rPh sb="14" eb="16">
      <t>ショリ</t>
    </rPh>
    <rPh sb="16" eb="18">
      <t>イタク</t>
    </rPh>
    <rPh sb="18" eb="19">
      <t>リョウ</t>
    </rPh>
    <phoneticPr fontId="2"/>
  </si>
  <si>
    <t>⑫ ⑩のうち再生利用業者への処理委託量</t>
    <rPh sb="6" eb="8">
      <t>サイセイ</t>
    </rPh>
    <rPh sb="8" eb="10">
      <t>リヨウ</t>
    </rPh>
    <rPh sb="10" eb="12">
      <t>ギョウシャ</t>
    </rPh>
    <rPh sb="14" eb="16">
      <t>ショリ</t>
    </rPh>
    <rPh sb="16" eb="18">
      <t>イタク</t>
    </rPh>
    <rPh sb="18" eb="19">
      <t>リョウ</t>
    </rPh>
    <phoneticPr fontId="2"/>
  </si>
  <si>
    <t>⑬ ⑩のうち熱回収認定業者への処理委託量</t>
    <rPh sb="6" eb="7">
      <t>ネツ</t>
    </rPh>
    <rPh sb="7" eb="9">
      <t>カイシュウ</t>
    </rPh>
    <rPh sb="9" eb="11">
      <t>ニンテイ</t>
    </rPh>
    <rPh sb="11" eb="13">
      <t>ギョウシャ</t>
    </rPh>
    <rPh sb="15" eb="17">
      <t>ショリ</t>
    </rPh>
    <rPh sb="17" eb="19">
      <t>イタク</t>
    </rPh>
    <rPh sb="19" eb="20">
      <t>リョウ</t>
    </rPh>
    <phoneticPr fontId="2"/>
  </si>
  <si>
    <t>⑭ ⑩のうち⑬以外の熱回収業者処理委託量</t>
    <rPh sb="7" eb="9">
      <t>イガイ</t>
    </rPh>
    <phoneticPr fontId="2"/>
  </si>
  <si>
    <t>② 自ら直接再生利用する量</t>
    <rPh sb="2" eb="3">
      <t>ミズカ</t>
    </rPh>
    <rPh sb="4" eb="6">
      <t>チョクセツ</t>
    </rPh>
    <rPh sb="6" eb="8">
      <t>サイセイ</t>
    </rPh>
    <rPh sb="8" eb="10">
      <t>リヨウ</t>
    </rPh>
    <rPh sb="12" eb="13">
      <t>リョウ</t>
    </rPh>
    <phoneticPr fontId="2"/>
  </si>
  <si>
    <t>③ 自ら直接埋立処分又は海洋投入する量</t>
    <rPh sb="2" eb="3">
      <t>ミズカ</t>
    </rPh>
    <rPh sb="4" eb="6">
      <t>チョクセツ</t>
    </rPh>
    <rPh sb="6" eb="8">
      <t>ウメタテ</t>
    </rPh>
    <rPh sb="8" eb="10">
      <t>ショブン</t>
    </rPh>
    <rPh sb="10" eb="11">
      <t>マタ</t>
    </rPh>
    <rPh sb="12" eb="14">
      <t>カイヨウ</t>
    </rPh>
    <rPh sb="14" eb="16">
      <t>トウニュウ</t>
    </rPh>
    <rPh sb="18" eb="19">
      <t>リョウ</t>
    </rPh>
    <phoneticPr fontId="2"/>
  </si>
  <si>
    <t>④ 自ら中間処理する量</t>
    <rPh sb="2" eb="3">
      <t>ミズカ</t>
    </rPh>
    <rPh sb="4" eb="6">
      <t>チュウカン</t>
    </rPh>
    <rPh sb="6" eb="8">
      <t>ショリ</t>
    </rPh>
    <rPh sb="10" eb="11">
      <t>リョウ</t>
    </rPh>
    <phoneticPr fontId="2"/>
  </si>
  <si>
    <t>⑤ ④のうち熱回収を行う量</t>
    <rPh sb="6" eb="7">
      <t>ネツ</t>
    </rPh>
    <rPh sb="7" eb="9">
      <t>カイシュウ</t>
    </rPh>
    <rPh sb="10" eb="11">
      <t>オコナ</t>
    </rPh>
    <rPh sb="12" eb="13">
      <t>リョウ</t>
    </rPh>
    <phoneticPr fontId="2"/>
  </si>
  <si>
    <t>⑦ 自ら中間処理により減量する量</t>
    <rPh sb="2" eb="3">
      <t>ミズカ</t>
    </rPh>
    <rPh sb="4" eb="6">
      <t>チュウカン</t>
    </rPh>
    <rPh sb="6" eb="8">
      <t>ショリ</t>
    </rPh>
    <rPh sb="11" eb="13">
      <t>ゲンリョウ</t>
    </rPh>
    <rPh sb="15" eb="16">
      <t>リョウ</t>
    </rPh>
    <phoneticPr fontId="2"/>
  </si>
  <si>
    <t>⑧ 自ら中間処理した後再生利用する量</t>
    <rPh sb="2" eb="3">
      <t>ミズカ</t>
    </rPh>
    <rPh sb="4" eb="6">
      <t>チュウカン</t>
    </rPh>
    <rPh sb="6" eb="8">
      <t>ショリ</t>
    </rPh>
    <rPh sb="10" eb="11">
      <t>ゴ</t>
    </rPh>
    <rPh sb="11" eb="13">
      <t>サイセイ</t>
    </rPh>
    <rPh sb="13" eb="15">
      <t>リヨウ</t>
    </rPh>
    <rPh sb="17" eb="18">
      <t>リョウ</t>
    </rPh>
    <phoneticPr fontId="2"/>
  </si>
  <si>
    <t>⑨ 自ら中間処理した後埋立処分又は海洋投入する量</t>
    <rPh sb="2" eb="3">
      <t>ミズカ</t>
    </rPh>
    <rPh sb="4" eb="6">
      <t>チュウカン</t>
    </rPh>
    <rPh sb="6" eb="8">
      <t>ショリ</t>
    </rPh>
    <rPh sb="10" eb="11">
      <t>ゴ</t>
    </rPh>
    <rPh sb="11" eb="13">
      <t>ウメタテ</t>
    </rPh>
    <rPh sb="13" eb="15">
      <t>ショブン</t>
    </rPh>
    <rPh sb="15" eb="16">
      <t>マタ</t>
    </rPh>
    <rPh sb="17" eb="19">
      <t>カイヨウ</t>
    </rPh>
    <rPh sb="19" eb="21">
      <t>トウニュウ</t>
    </rPh>
    <rPh sb="23" eb="24">
      <t>リョウ</t>
    </rPh>
    <phoneticPr fontId="2"/>
  </si>
  <si>
    <t>産業廃棄物の排出の抑制に関する事項</t>
    <phoneticPr fontId="2"/>
  </si>
  <si>
    <t>産業廃棄物の排出の抑制に関する取組</t>
    <rPh sb="0" eb="2">
      <t>サンギョウ</t>
    </rPh>
    <rPh sb="2" eb="5">
      <t>ハイキブツ</t>
    </rPh>
    <rPh sb="6" eb="8">
      <t>ハイシュツ</t>
    </rPh>
    <rPh sb="9" eb="11">
      <t>ヨクセイ</t>
    </rPh>
    <rPh sb="12" eb="13">
      <t>カン</t>
    </rPh>
    <rPh sb="15" eb="17">
      <t>トリクミ</t>
    </rPh>
    <phoneticPr fontId="2"/>
  </si>
  <si>
    <t>これまでに実施した取組</t>
    <rPh sb="5" eb="7">
      <t>ジッシ</t>
    </rPh>
    <rPh sb="9" eb="11">
      <t>トリクミ</t>
    </rPh>
    <phoneticPr fontId="2"/>
  </si>
  <si>
    <t>今後実施する予定の取組</t>
    <rPh sb="0" eb="2">
      <t>コンゴ</t>
    </rPh>
    <rPh sb="2" eb="4">
      <t>ジッシ</t>
    </rPh>
    <rPh sb="6" eb="8">
      <t>ヨテイ</t>
    </rPh>
    <rPh sb="9" eb="11">
      <t>トリクミ</t>
    </rPh>
    <phoneticPr fontId="2"/>
  </si>
  <si>
    <t>（分別している産業廃棄物の種類及び分別に関する取組）</t>
    <phoneticPr fontId="2"/>
  </si>
  <si>
    <t>分別に関する取組</t>
    <rPh sb="0" eb="2">
      <t>ブンベツ</t>
    </rPh>
    <rPh sb="3" eb="4">
      <t>カン</t>
    </rPh>
    <rPh sb="6" eb="8">
      <t>トリクミ</t>
    </rPh>
    <phoneticPr fontId="2"/>
  </si>
  <si>
    <t>自ら行う産業廃棄物の再生利用に関する事項</t>
    <phoneticPr fontId="2"/>
  </si>
  <si>
    <t>自ら行う産業廃棄物の再生利用に関する取組</t>
    <rPh sb="0" eb="1">
      <t>ミズカ</t>
    </rPh>
    <rPh sb="2" eb="3">
      <t>オコナ</t>
    </rPh>
    <rPh sb="4" eb="6">
      <t>サンギョウ</t>
    </rPh>
    <rPh sb="6" eb="9">
      <t>ハイキブツ</t>
    </rPh>
    <rPh sb="10" eb="12">
      <t>サイセイ</t>
    </rPh>
    <rPh sb="12" eb="14">
      <t>リヨウ</t>
    </rPh>
    <rPh sb="15" eb="16">
      <t>カン</t>
    </rPh>
    <rPh sb="18" eb="20">
      <t>トリクミ</t>
    </rPh>
    <phoneticPr fontId="2"/>
  </si>
  <si>
    <t>自ら行う産業廃棄物の中間処理に関する事項</t>
    <phoneticPr fontId="2"/>
  </si>
  <si>
    <t>自ら行う産業廃棄物の中間処理に関する取組</t>
    <rPh sb="0" eb="1">
      <t>ミズカ</t>
    </rPh>
    <rPh sb="2" eb="3">
      <t>オコナ</t>
    </rPh>
    <rPh sb="4" eb="6">
      <t>サンギョウ</t>
    </rPh>
    <rPh sb="6" eb="9">
      <t>ハイキブツ</t>
    </rPh>
    <rPh sb="10" eb="12">
      <t>チュウカン</t>
    </rPh>
    <rPh sb="12" eb="14">
      <t>ショリ</t>
    </rPh>
    <rPh sb="15" eb="16">
      <t>カン</t>
    </rPh>
    <rPh sb="18" eb="20">
      <t>トリクミ</t>
    </rPh>
    <phoneticPr fontId="2"/>
  </si>
  <si>
    <t>自ら行う産業廃棄物の埋立処分又は海洋投入処分に関する事項</t>
    <phoneticPr fontId="2"/>
  </si>
  <si>
    <t>自ら行う産業廃棄物の埋立処分又は海洋投入処分に関する取組</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トリクミ</t>
    </rPh>
    <phoneticPr fontId="2"/>
  </si>
  <si>
    <t>産業廃棄物の処理の委託に関する事項</t>
    <phoneticPr fontId="2"/>
  </si>
  <si>
    <t>産業廃棄物の処理の委託に関する取組</t>
    <rPh sb="0" eb="2">
      <t>サンギョウ</t>
    </rPh>
    <rPh sb="2" eb="5">
      <t>ハイキブツ</t>
    </rPh>
    <rPh sb="6" eb="8">
      <t>ショリ</t>
    </rPh>
    <rPh sb="9" eb="11">
      <t>イタク</t>
    </rPh>
    <rPh sb="12" eb="13">
      <t>カン</t>
    </rPh>
    <rPh sb="15" eb="17">
      <t>トリクミ</t>
    </rPh>
    <phoneticPr fontId="2"/>
  </si>
  <si>
    <t>ばいじん</t>
    <phoneticPr fontId="2"/>
  </si>
  <si>
    <t>産業廃棄物の
種類</t>
    <phoneticPr fontId="2"/>
  </si>
  <si>
    <t>再生利用業者への
処理委託量</t>
    <rPh sb="9" eb="11">
      <t>ショリ</t>
    </rPh>
    <rPh sb="11" eb="13">
      <t>イタク</t>
    </rPh>
    <rPh sb="13" eb="14">
      <t>リョウ</t>
    </rPh>
    <phoneticPr fontId="2"/>
  </si>
  <si>
    <t>部長</t>
    <rPh sb="0" eb="1">
      <t>ブ</t>
    </rPh>
    <rPh sb="1" eb="2">
      <t>チョウ</t>
    </rPh>
    <phoneticPr fontId="2"/>
  </si>
  <si>
    <t>自ら破砕</t>
    <rPh sb="0" eb="1">
      <t>ミズカ</t>
    </rPh>
    <rPh sb="2" eb="4">
      <t>ハサイ</t>
    </rPh>
    <phoneticPr fontId="2"/>
  </si>
  <si>
    <t>自ら脱水</t>
    <rPh sb="0" eb="1">
      <t>ミズカ</t>
    </rPh>
    <rPh sb="2" eb="4">
      <t>ダッスイ</t>
    </rPh>
    <phoneticPr fontId="2"/>
  </si>
  <si>
    <t>再生利用</t>
    <rPh sb="0" eb="2">
      <t>サイセイ</t>
    </rPh>
    <rPh sb="2" eb="4">
      <t>リヨウ</t>
    </rPh>
    <phoneticPr fontId="2"/>
  </si>
  <si>
    <t>燃え殻</t>
    <phoneticPr fontId="2"/>
  </si>
  <si>
    <t>汚泥</t>
    <phoneticPr fontId="2"/>
  </si>
  <si>
    <t>廃油</t>
    <phoneticPr fontId="2"/>
  </si>
  <si>
    <t>廃酸</t>
    <phoneticPr fontId="2"/>
  </si>
  <si>
    <t>廃アルカリ</t>
    <phoneticPr fontId="2"/>
  </si>
  <si>
    <t>廃プラスチック</t>
    <phoneticPr fontId="2"/>
  </si>
  <si>
    <t>石綿含有廃プラスチック</t>
  </si>
  <si>
    <t>紙くず</t>
    <phoneticPr fontId="2"/>
  </si>
  <si>
    <t>木くず</t>
    <phoneticPr fontId="2"/>
  </si>
  <si>
    <t>繊維くず</t>
    <phoneticPr fontId="2"/>
  </si>
  <si>
    <t>動植物性
残さ</t>
    <phoneticPr fontId="2"/>
  </si>
  <si>
    <t>動物系固形不要物</t>
  </si>
  <si>
    <t>ゴムくず</t>
  </si>
  <si>
    <t>金属くず</t>
  </si>
  <si>
    <t>廃石膏ボード</t>
  </si>
  <si>
    <t>鉱さい</t>
  </si>
  <si>
    <t>廃アスファルト</t>
  </si>
  <si>
    <t>廃コンクリート</t>
    <phoneticPr fontId="2"/>
  </si>
  <si>
    <t>ガラスくず・コンクリートくず・陶磁器くず</t>
    <rPh sb="15" eb="18">
      <t>トウジキ</t>
    </rPh>
    <phoneticPr fontId="2"/>
  </si>
  <si>
    <t>石綿含有ガラスくず・コンクリートくず・陶磁器くず</t>
    <rPh sb="19" eb="22">
      <t>トウジキ</t>
    </rPh>
    <phoneticPr fontId="2"/>
  </si>
  <si>
    <t>石綿含有
がれき類</t>
    <phoneticPr fontId="2"/>
  </si>
  <si>
    <t>動物の
ふん尿</t>
    <phoneticPr fontId="2"/>
  </si>
  <si>
    <t>動物の死体</t>
    <phoneticPr fontId="2"/>
  </si>
  <si>
    <t>１３号廃棄物</t>
    <phoneticPr fontId="2"/>
  </si>
  <si>
    <t>安定型混合</t>
    <phoneticPr fontId="2"/>
  </si>
  <si>
    <t>管理型混合</t>
    <phoneticPr fontId="2"/>
  </si>
  <si>
    <t>その他
がれき類</t>
    <rPh sb="7" eb="8">
      <t>ルイ</t>
    </rPh>
    <phoneticPr fontId="2"/>
  </si>
  <si>
    <t>（例）（別紙１）産業廃棄物の一連の処理工程</t>
    <rPh sb="1" eb="2">
      <t>レイ</t>
    </rPh>
    <rPh sb="8" eb="10">
      <t>サンギョウ</t>
    </rPh>
    <rPh sb="10" eb="13">
      <t>ハイキブツ</t>
    </rPh>
    <rPh sb="14" eb="16">
      <t>イチレン</t>
    </rPh>
    <rPh sb="17" eb="19">
      <t>ショリ</t>
    </rPh>
    <rPh sb="19" eb="21">
      <t>コウテイ</t>
    </rPh>
    <phoneticPr fontId="2"/>
  </si>
  <si>
    <t>←再生利用も最終処分の一種として扱います。</t>
    <rPh sb="1" eb="3">
      <t>サイセイ</t>
    </rPh>
    <rPh sb="3" eb="5">
      <t>リヨウ</t>
    </rPh>
    <rPh sb="6" eb="8">
      <t>サイシュウ</t>
    </rPh>
    <rPh sb="8" eb="10">
      <t>ショブン</t>
    </rPh>
    <rPh sb="11" eb="13">
      <t>イッシュ</t>
    </rPh>
    <rPh sb="16" eb="17">
      <t>アツカ</t>
    </rPh>
    <phoneticPr fontId="2"/>
  </si>
  <si>
    <t>（例）（別紙２）管理体制図</t>
    <rPh sb="1" eb="2">
      <t>レイ</t>
    </rPh>
    <rPh sb="4" eb="6">
      <t>ベッシ</t>
    </rPh>
    <phoneticPr fontId="2"/>
  </si>
  <si>
    <t>個人情報は記載しないでください。</t>
    <rPh sb="0" eb="2">
      <t>コジン</t>
    </rPh>
    <rPh sb="2" eb="4">
      <t>ジョウホウ</t>
    </rPh>
    <rPh sb="5" eb="7">
      <t>キサイ</t>
    </rPh>
    <phoneticPr fontId="2"/>
  </si>
  <si>
    <t>代表取締役
浜松太郎</t>
    <rPh sb="0" eb="2">
      <t>ダイヒョウ</t>
    </rPh>
    <rPh sb="2" eb="5">
      <t>トリシマリヤク</t>
    </rPh>
    <rPh sb="6" eb="8">
      <t>ハママツ</t>
    </rPh>
    <rPh sb="8" eb="10">
      <t>タロウ</t>
    </rPh>
    <phoneticPr fontId="2"/>
  </si>
  <si>
    <r>
      <t xml:space="preserve">部長
</t>
    </r>
    <r>
      <rPr>
        <sz val="11"/>
        <color indexed="10"/>
        <rFont val="ＭＳ Ｐゴシック"/>
        <family val="3"/>
        <charset val="128"/>
      </rPr>
      <t>浜松次郎</t>
    </r>
    <rPh sb="0" eb="1">
      <t>ブ</t>
    </rPh>
    <rPh sb="1" eb="2">
      <t>チョウ</t>
    </rPh>
    <rPh sb="3" eb="4">
      <t>ハマ</t>
    </rPh>
    <rPh sb="4" eb="7">
      <t>マツジロウ</t>
    </rPh>
    <phoneticPr fontId="2"/>
  </si>
  <si>
    <t>氏名は記載しない</t>
    <rPh sb="0" eb="2">
      <t>シメイ</t>
    </rPh>
    <rPh sb="3" eb="5">
      <t>キサイ</t>
    </rPh>
    <phoneticPr fontId="2"/>
  </si>
  <si>
    <t>電話番号等は記載しない</t>
    <rPh sb="0" eb="2">
      <t>デンワ</t>
    </rPh>
    <rPh sb="2" eb="4">
      <t>バンゴウ</t>
    </rPh>
    <rPh sb="4" eb="5">
      <t>トウ</t>
    </rPh>
    <rPh sb="6" eb="8">
      <t>キサイ</t>
    </rPh>
    <phoneticPr fontId="2"/>
  </si>
  <si>
    <r>
      <t xml:space="preserve">産業廃棄物管理責任者
</t>
    </r>
    <r>
      <rPr>
        <sz val="11"/>
        <color indexed="10"/>
        <rFont val="ＭＳ Ｐゴシック"/>
        <family val="3"/>
        <charset val="128"/>
      </rPr>
      <t>浜松　三郎
090-XXXX-XXXX</t>
    </r>
    <rPh sb="0" eb="2">
      <t>サンギョウ</t>
    </rPh>
    <rPh sb="2" eb="5">
      <t>ハイキブツ</t>
    </rPh>
    <rPh sb="5" eb="7">
      <t>カンリ</t>
    </rPh>
    <rPh sb="7" eb="9">
      <t>セキニン</t>
    </rPh>
    <rPh sb="9" eb="10">
      <t>シャ</t>
    </rPh>
    <rPh sb="11" eb="13">
      <t>ハママツ</t>
    </rPh>
    <rPh sb="14" eb="16">
      <t>サブロウ</t>
    </rPh>
    <phoneticPr fontId="2"/>
  </si>
  <si>
    <r>
      <t xml:space="preserve">解体現場担当者
</t>
    </r>
    <r>
      <rPr>
        <sz val="11"/>
        <color indexed="10"/>
        <rFont val="ＭＳ Ｐゴシック"/>
        <family val="3"/>
        <charset val="128"/>
      </rPr>
      <t>浜松四郎
080-XXXX-XXXX</t>
    </r>
    <rPh sb="0" eb="2">
      <t>カイタイ</t>
    </rPh>
    <rPh sb="2" eb="4">
      <t>ゲンバ</t>
    </rPh>
    <rPh sb="4" eb="7">
      <t>タントウシャ</t>
    </rPh>
    <rPh sb="8" eb="10">
      <t>ハママツ</t>
    </rPh>
    <phoneticPr fontId="2"/>
  </si>
  <si>
    <r>
      <t xml:space="preserve">建設現場担当者
</t>
    </r>
    <r>
      <rPr>
        <sz val="11"/>
        <color indexed="10"/>
        <rFont val="ＭＳ Ｐゴシック"/>
        <family val="3"/>
        <charset val="128"/>
      </rPr>
      <t>浜松五郎
080-XXXX-XXXX</t>
    </r>
    <rPh sb="0" eb="2">
      <t>ケンセツ</t>
    </rPh>
    <rPh sb="2" eb="4">
      <t>ゲンバ</t>
    </rPh>
    <rPh sb="4" eb="7">
      <t>タントウシャ</t>
    </rPh>
    <rPh sb="8" eb="10">
      <t>ハママツ</t>
    </rPh>
    <rPh sb="10" eb="12">
      <t>ゴロウ</t>
    </rPh>
    <phoneticPr fontId="2"/>
  </si>
  <si>
    <r>
      <t>様式第二号の八</t>
    </r>
    <r>
      <rPr>
        <sz val="11"/>
        <rFont val="ＭＳ 明朝"/>
        <family val="1"/>
        <charset val="128"/>
      </rPr>
      <t>(第八条の四の五関係)</t>
    </r>
    <phoneticPr fontId="2"/>
  </si>
  <si>
    <t>最終処分が終了するまでの工程を記載してください。</t>
    <rPh sb="0" eb="2">
      <t>サイシュウ</t>
    </rPh>
    <rPh sb="2" eb="4">
      <t>ショブン</t>
    </rPh>
    <rPh sb="5" eb="7">
      <t>シュウリョウ</t>
    </rPh>
    <rPh sb="12" eb="14">
      <t>コウテイ</t>
    </rPh>
    <rPh sb="15" eb="17">
      <t>キサイ</t>
    </rPh>
    <phoneticPr fontId="2"/>
  </si>
  <si>
    <t>様式は自由です。Excelファイルでなくても構いません。</t>
  </si>
  <si>
    <t>様式は自由です。Excelファイルでなくても構いません。</t>
    <rPh sb="22" eb="23">
      <t>カマ</t>
    </rPh>
    <phoneticPr fontId="2"/>
  </si>
  <si>
    <t>浜松市中区元城町103-2</t>
    <rPh sb="0" eb="8">
      <t>モトシロチョウ</t>
    </rPh>
    <phoneticPr fontId="2"/>
  </si>
  <si>
    <t>家康建設株式会社
代表取締役　徳川　家康</t>
    <rPh sb="0" eb="2">
      <t>イエヤス</t>
    </rPh>
    <rPh sb="2" eb="4">
      <t>ケンセツ</t>
    </rPh>
    <rPh sb="4" eb="8">
      <t>カブシキガイシャ</t>
    </rPh>
    <rPh sb="9" eb="11">
      <t>ダイヒョウ</t>
    </rPh>
    <rPh sb="11" eb="14">
      <t>トリシマリヤク</t>
    </rPh>
    <rPh sb="15" eb="17">
      <t>トクガワ</t>
    </rPh>
    <rPh sb="18" eb="20">
      <t>イエヤス</t>
    </rPh>
    <phoneticPr fontId="2"/>
  </si>
  <si>
    <t>浜松市内各現場</t>
    <rPh sb="0" eb="3">
      <t>ハママツシ</t>
    </rPh>
    <rPh sb="3" eb="4">
      <t>ナイ</t>
    </rPh>
    <rPh sb="4" eb="5">
      <t>カク</t>
    </rPh>
    <rPh sb="5" eb="7">
      <t>ゲンバ</t>
    </rPh>
    <phoneticPr fontId="2"/>
  </si>
  <si>
    <t>２０人</t>
    <rPh sb="2" eb="3">
      <t>ニン</t>
    </rPh>
    <phoneticPr fontId="2"/>
  </si>
  <si>
    <t>053-453-6110</t>
    <phoneticPr fontId="2"/>
  </si>
  <si>
    <t>(2)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すること。</t>
    <phoneticPr fontId="2"/>
  </si>
  <si>
    <t>廃プラスチック類</t>
    <rPh sb="7" eb="8">
      <t>ルイ</t>
    </rPh>
    <phoneticPr fontId="2"/>
  </si>
  <si>
    <t>引き続き分別を徹底する。
包装を簡素化する。</t>
    <rPh sb="0" eb="1">
      <t>ヒ</t>
    </rPh>
    <rPh sb="2" eb="3">
      <t>ツヅ</t>
    </rPh>
    <rPh sb="4" eb="6">
      <t>ブンベツ</t>
    </rPh>
    <rPh sb="7" eb="9">
      <t>テッテイ</t>
    </rPh>
    <rPh sb="13" eb="15">
      <t>ホウソウ</t>
    </rPh>
    <rPh sb="16" eb="19">
      <t>カンソカ</t>
    </rPh>
    <phoneticPr fontId="2"/>
  </si>
  <si>
    <t>各事業場の混合廃棄物の発生量を5ｔ以下に抑えた。
廃棄物の分別表を作成し、従業員に周知徹底した。</t>
    <rPh sb="0" eb="1">
      <t>カク</t>
    </rPh>
    <rPh sb="1" eb="4">
      <t>ジギョウジョウ</t>
    </rPh>
    <rPh sb="5" eb="7">
      <t>コンゴウ</t>
    </rPh>
    <rPh sb="7" eb="10">
      <t>ハイキブツ</t>
    </rPh>
    <rPh sb="11" eb="13">
      <t>ハッセイ</t>
    </rPh>
    <rPh sb="13" eb="14">
      <t>リョウ</t>
    </rPh>
    <rPh sb="17" eb="19">
      <t>イカ</t>
    </rPh>
    <rPh sb="20" eb="21">
      <t>オサ</t>
    </rPh>
    <rPh sb="25" eb="28">
      <t>ハイキブツ</t>
    </rPh>
    <rPh sb="29" eb="31">
      <t>ブンベツ</t>
    </rPh>
    <rPh sb="31" eb="32">
      <t>ヒョウ</t>
    </rPh>
    <rPh sb="33" eb="35">
      <t>サクセイ</t>
    </rPh>
    <rPh sb="37" eb="40">
      <t>ジュウギョウイン</t>
    </rPh>
    <rPh sb="41" eb="43">
      <t>シュウチ</t>
    </rPh>
    <rPh sb="43" eb="45">
      <t>テッテイ</t>
    </rPh>
    <phoneticPr fontId="2"/>
  </si>
  <si>
    <t>各事業場の混合廃棄物の発生量を4ｔ以下に抑える。
廃棄物の分別に関する教育を行っていく。</t>
    <rPh sb="0" eb="1">
      <t>カク</t>
    </rPh>
    <rPh sb="1" eb="4">
      <t>ジギョウジョウ</t>
    </rPh>
    <rPh sb="5" eb="7">
      <t>コンゴウ</t>
    </rPh>
    <rPh sb="7" eb="10">
      <t>ハイキブツ</t>
    </rPh>
    <rPh sb="11" eb="13">
      <t>ハッセイ</t>
    </rPh>
    <rPh sb="13" eb="14">
      <t>リョウ</t>
    </rPh>
    <rPh sb="17" eb="19">
      <t>イカ</t>
    </rPh>
    <rPh sb="20" eb="21">
      <t>オサ</t>
    </rPh>
    <rPh sb="25" eb="28">
      <t>ハイキブツ</t>
    </rPh>
    <rPh sb="29" eb="31">
      <t>ブンベツ</t>
    </rPh>
    <rPh sb="32" eb="33">
      <t>カン</t>
    </rPh>
    <rPh sb="35" eb="37">
      <t>キョウイク</t>
    </rPh>
    <rPh sb="38" eb="39">
      <t>オコナ</t>
    </rPh>
    <phoneticPr fontId="2"/>
  </si>
  <si>
    <t>脱水機を導入し、汚泥を脱水した。</t>
    <rPh sb="0" eb="3">
      <t>ダッスイキ</t>
    </rPh>
    <rPh sb="4" eb="6">
      <t>ドウニュウ</t>
    </rPh>
    <rPh sb="8" eb="10">
      <t>オデイ</t>
    </rPh>
    <rPh sb="11" eb="13">
      <t>ダッスイ</t>
    </rPh>
    <phoneticPr fontId="2"/>
  </si>
  <si>
    <t>なし</t>
    <phoneticPr fontId="2"/>
  </si>
  <si>
    <t>なし</t>
    <phoneticPr fontId="2"/>
  </si>
  <si>
    <t xml:space="preserve">できるだけ再生利用業者を選定するようにした。
</t>
    <rPh sb="5" eb="7">
      <t>サイセイ</t>
    </rPh>
    <rPh sb="7" eb="9">
      <t>リヨウ</t>
    </rPh>
    <rPh sb="9" eb="11">
      <t>ギョウシャ</t>
    </rPh>
    <rPh sb="12" eb="14">
      <t>センテイ</t>
    </rPh>
    <phoneticPr fontId="2"/>
  </si>
  <si>
    <t>再生利用が難しい廃棄物については、優良認定業者を選定するようにする。</t>
    <phoneticPr fontId="2"/>
  </si>
  <si>
    <t>分別を徹底し再利用に努めた。
紙、プラスチックはできる限り分別し有価売却した。</t>
    <rPh sb="0" eb="2">
      <t>ブンベツ</t>
    </rPh>
    <rPh sb="3" eb="5">
      <t>テッテイ</t>
    </rPh>
    <rPh sb="6" eb="9">
      <t>サイリヨウ</t>
    </rPh>
    <rPh sb="10" eb="11">
      <t>ツト</t>
    </rPh>
    <rPh sb="15" eb="16">
      <t>カミ</t>
    </rPh>
    <rPh sb="27" eb="28">
      <t>カギ</t>
    </rPh>
    <rPh sb="29" eb="31">
      <t>ブンベツ</t>
    </rPh>
    <rPh sb="32" eb="34">
      <t>ユウカ</t>
    </rPh>
    <rPh sb="34" eb="36">
      <t>バイキャク</t>
    </rPh>
    <phoneticPr fontId="2"/>
  </si>
  <si>
    <t>引き続き、汚泥を脱水する。</t>
    <rPh sb="0" eb="1">
      <t>ヒ</t>
    </rPh>
    <rPh sb="2" eb="3">
      <t>ツヅ</t>
    </rPh>
    <rPh sb="5" eb="7">
      <t>オデイ</t>
    </rPh>
    <rPh sb="8" eb="10">
      <t>ダッスイ</t>
    </rPh>
    <phoneticPr fontId="2"/>
  </si>
  <si>
    <t>産業廃棄物の種類</t>
    <phoneticPr fontId="2"/>
  </si>
  <si>
    <t>別紙３</t>
    <phoneticPr fontId="2"/>
  </si>
  <si>
    <t>廃アルカリ</t>
    <phoneticPr fontId="2"/>
  </si>
  <si>
    <t>なし</t>
    <phoneticPr fontId="2"/>
  </si>
  <si>
    <t xml:space="preserve">   年　   月　   日</t>
    <rPh sb="3" eb="4">
      <t>トシ</t>
    </rPh>
    <phoneticPr fontId="2"/>
  </si>
  <si>
    <t xml:space="preserve">       年４月１日　～　      年３月３１日</t>
    <rPh sb="7" eb="8">
      <t>ネン</t>
    </rPh>
    <rPh sb="9" eb="10">
      <t>ガツ</t>
    </rPh>
    <rPh sb="11" eb="12">
      <t>ニチ</t>
    </rPh>
    <rPh sb="21" eb="22">
      <t>ネン</t>
    </rPh>
    <rPh sb="23" eb="24">
      <t>ガツ</t>
    </rPh>
    <rPh sb="26" eb="27">
      <t>ニチ</t>
    </rPh>
    <phoneticPr fontId="2"/>
  </si>
  <si>
    <t>【前年度（　　　　　年度）実績】</t>
    <rPh sb="10" eb="12">
      <t>ネンド</t>
    </rPh>
    <phoneticPr fontId="2"/>
  </si>
  <si>
    <t>【前年度（　　　　　年度）実績】　</t>
    <rPh sb="10" eb="12">
      <t>ネンド</t>
    </rPh>
    <phoneticPr fontId="2"/>
  </si>
  <si>
    <t>【前年度（　　　　　年度）実績】　　　　　　</t>
    <rPh sb="10" eb="11">
      <t>ネン</t>
    </rPh>
    <rPh sb="11" eb="12">
      <t>ド</t>
    </rPh>
    <phoneticPr fontId="2"/>
  </si>
  <si>
    <t>　年　　月　　日</t>
    <rPh sb="1" eb="2">
      <t>トシ</t>
    </rPh>
    <phoneticPr fontId="2"/>
  </si>
  <si>
    <t>　　　　　年４月１日　～　　　　　　年３月３１日</t>
    <rPh sb="5" eb="6">
      <t>ネン</t>
    </rPh>
    <rPh sb="7" eb="8">
      <t>ガツ</t>
    </rPh>
    <rPh sb="9" eb="10">
      <t>ニチ</t>
    </rPh>
    <rPh sb="18" eb="19">
      <t>ネン</t>
    </rPh>
    <rPh sb="20" eb="21">
      <t>ガツ</t>
    </rPh>
    <rPh sb="23" eb="24">
      <t>ニチ</t>
    </rPh>
    <phoneticPr fontId="2"/>
  </si>
  <si>
    <t>元請完成工事高（令和　年度実績）　100,000千円</t>
    <rPh sb="0" eb="2">
      <t>モトウケ</t>
    </rPh>
    <rPh sb="2" eb="4">
      <t>カンセイ</t>
    </rPh>
    <rPh sb="4" eb="6">
      <t>コウジ</t>
    </rPh>
    <rPh sb="6" eb="7">
      <t>ダカ</t>
    </rPh>
    <rPh sb="8" eb="9">
      <t>レイ</t>
    </rPh>
    <rPh sb="9" eb="10">
      <t>ワ</t>
    </rPh>
    <rPh sb="11" eb="13">
      <t>ネンド</t>
    </rPh>
    <rPh sb="13" eb="15">
      <t>ジッセキ</t>
    </rPh>
    <rPh sb="24" eb="25">
      <t>セン</t>
    </rPh>
    <rPh sb="25" eb="26">
      <t>エン</t>
    </rPh>
    <phoneticPr fontId="2"/>
  </si>
  <si>
    <t>(日本産業規格　Ａ列４番)</t>
    <rPh sb="3" eb="5">
      <t>サンギョウ</t>
    </rPh>
    <phoneticPr fontId="2"/>
  </si>
  <si>
    <t>【例】を参考に作成すること。</t>
    <rPh sb="1" eb="2">
      <t>レイ</t>
    </rPh>
    <rPh sb="4" eb="6">
      <t>サンコウ</t>
    </rPh>
    <rPh sb="7" eb="9">
      <t>サクセイ</t>
    </rPh>
    <phoneticPr fontId="2"/>
  </si>
  <si>
    <t>建設系
安定型
混合</t>
    <rPh sb="0" eb="2">
      <t>ケンセツ</t>
    </rPh>
    <rPh sb="2" eb="3">
      <t>ケイ</t>
    </rPh>
    <phoneticPr fontId="2"/>
  </si>
  <si>
    <t>建設系
管理型
混合</t>
    <rPh sb="0" eb="2">
      <t>ケンセツ</t>
    </rPh>
    <rPh sb="2" eb="3">
      <t>ケイ</t>
    </rPh>
    <phoneticPr fontId="2"/>
  </si>
  <si>
    <t>建設系
混合
廃棄物</t>
    <rPh sb="0" eb="2">
      <t>ケンセツ</t>
    </rPh>
    <rPh sb="2" eb="3">
      <t>ケイ</t>
    </rPh>
    <rPh sb="7" eb="10">
      <t>ハイキブツ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</si>
</sst>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81" formatCode="0.00&quot;t&quot;"/>
    <numFmt numFmtId="185" formatCode="0.00_);[Red]\(0.00\)"/>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6"/>
      <name val="ＭＳ 明朝"/>
      <family val="1"/>
      <charset val="128"/>
    </font>
    <font>
      <sz val="16"/>
      <name val="ＭＳ Ｐゴシック"/>
      <family val="3"/>
      <charset val="128"/>
    </font>
    <font>
      <sz val="11"/>
      <name val="ＭＳ 明朝"/>
      <family val="1"/>
      <charset val="128"/>
    </font>
    <font>
      <sz val="20"/>
      <name val="ＭＳ 明朝"/>
      <family val="1"/>
      <charset val="128"/>
    </font>
    <font>
      <sz val="9"/>
      <name val="ＭＳ Ｐゴシック"/>
      <family val="3"/>
      <charset val="128"/>
    </font>
    <font>
      <b/>
      <sz val="11"/>
      <color indexed="8"/>
      <name val="ＭＳ Ｐゴシック"/>
      <family val="3"/>
      <charset val="128"/>
    </font>
    <font>
      <sz val="10"/>
      <name val="ＭＳ Ｐゴシック"/>
      <family val="3"/>
      <charset val="128"/>
    </font>
    <font>
      <sz val="8"/>
      <name val="ＭＳ Ｐゴシック"/>
      <family val="3"/>
      <charset val="128"/>
    </font>
    <font>
      <sz val="11"/>
      <color indexed="10"/>
      <name val="ＭＳ Ｐゴシック"/>
      <family val="3"/>
      <charset val="128"/>
    </font>
    <font>
      <b/>
      <sz val="11"/>
      <name val="ＭＳ ゴシック"/>
      <family val="3"/>
      <charset val="128"/>
    </font>
    <font>
      <sz val="11"/>
      <color theme="1"/>
      <name val="ＭＳ Ｐゴシック"/>
      <family val="3"/>
      <charset val="128"/>
      <scheme val="minor"/>
    </font>
    <font>
      <sz val="11"/>
      <color rgb="FFFFCC99"/>
      <name val="ＭＳ Ｐゴシック"/>
      <family val="3"/>
      <charset val="128"/>
      <scheme val="minor"/>
    </font>
    <font>
      <sz val="11"/>
      <color rgb="FFFFCC99"/>
      <name val="ＭＳ Ｐゴシック"/>
      <family val="3"/>
      <charset val="128"/>
    </font>
    <font>
      <sz val="14"/>
      <color rgb="FFFF0000"/>
      <name val="HGS創英角ﾎﾟｯﾌﾟ体"/>
      <family val="3"/>
      <charset val="128"/>
    </font>
    <font>
      <sz val="11"/>
      <color rgb="FFFF0000"/>
      <name val="ＭＳ Ｐゴシック"/>
      <family val="3"/>
      <charset val="128"/>
    </font>
    <font>
      <sz val="16"/>
      <color rgb="FFFF0000"/>
      <name val="HGS創英角ﾎﾟｯﾌﾟ体"/>
      <family val="3"/>
      <charset val="128"/>
    </font>
  </fonts>
  <fills count="4">
    <fill>
      <patternFill patternType="none"/>
    </fill>
    <fill>
      <patternFill patternType="gray125"/>
    </fill>
    <fill>
      <patternFill patternType="solid">
        <fgColor rgb="FFFFCC99"/>
        <bgColor indexed="64"/>
      </patternFill>
    </fill>
    <fill>
      <patternFill patternType="solid">
        <fgColor theme="9" tint="0.39997558519241921"/>
        <bgColor indexed="64"/>
      </patternFill>
    </fill>
  </fills>
  <borders count="117">
    <border>
      <left/>
      <right/>
      <top/>
      <bottom/>
      <diagonal/>
    </border>
    <border>
      <left/>
      <right style="medium">
        <color indexed="8"/>
      </right>
      <top style="medium">
        <color indexed="8"/>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8"/>
      </left>
      <right/>
      <top/>
      <bottom/>
      <diagonal/>
    </border>
    <border>
      <left style="medium">
        <color indexed="64"/>
      </left>
      <right/>
      <top/>
      <bottom/>
      <diagonal/>
    </border>
    <border>
      <left style="medium">
        <color indexed="64"/>
      </left>
      <right/>
      <top/>
      <bottom style="medium">
        <color indexed="64"/>
      </bottom>
      <diagonal/>
    </border>
    <border>
      <left style="medium">
        <color indexed="8"/>
      </left>
      <right style="medium">
        <color indexed="8"/>
      </right>
      <top style="medium">
        <color indexed="8"/>
      </top>
      <bottom style="medium">
        <color indexed="8"/>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hair">
        <color indexed="64"/>
      </left>
      <right/>
      <top style="hair">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style="hair">
        <color indexed="64"/>
      </top>
      <bottom/>
      <diagonal/>
    </border>
    <border>
      <left style="hair">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thin">
        <color indexed="64"/>
      </left>
      <right style="medium">
        <color indexed="64"/>
      </right>
      <top style="thin">
        <color indexed="64"/>
      </top>
      <bottom/>
      <diagonal/>
    </border>
    <border>
      <left style="hair">
        <color indexed="64"/>
      </left>
      <right style="thin">
        <color indexed="64"/>
      </right>
      <top/>
      <bottom style="medium">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hair">
        <color indexed="64"/>
      </right>
      <top/>
      <bottom/>
      <diagonal/>
    </border>
    <border>
      <left style="hair">
        <color indexed="64"/>
      </left>
      <right style="hair">
        <color indexed="64"/>
      </right>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hair">
        <color indexed="64"/>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bottom style="medium">
        <color indexed="64"/>
      </bottom>
      <diagonal/>
    </border>
    <border>
      <left style="medium">
        <color indexed="64"/>
      </left>
      <right/>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right style="medium">
        <color indexed="8"/>
      </right>
      <top/>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style="medium">
        <color indexed="64"/>
      </top>
      <bottom/>
      <diagonal/>
    </border>
  </borders>
  <cellStyleXfs count="3">
    <xf numFmtId="0" fontId="0" fillId="0" borderId="0">
      <alignment vertical="center"/>
    </xf>
    <xf numFmtId="38" fontId="13" fillId="0" borderId="0" applyFont="0" applyFill="0" applyBorder="0" applyAlignment="0" applyProtection="0">
      <alignment vertical="center"/>
    </xf>
    <xf numFmtId="0" fontId="13" fillId="0" borderId="0">
      <alignment vertical="center"/>
    </xf>
  </cellStyleXfs>
  <cellXfs count="366">
    <xf numFmtId="0" fontId="0" fillId="0" borderId="0" xfId="0">
      <alignment vertical="center"/>
    </xf>
    <xf numFmtId="0" fontId="3" fillId="0" borderId="1" xfId="0" applyFont="1" applyBorder="1" applyAlignment="1">
      <alignment horizontal="justify" vertical="center" wrapText="1"/>
    </xf>
    <xf numFmtId="0" fontId="3" fillId="0" borderId="2" xfId="0" applyFont="1" applyBorder="1" applyAlignment="1">
      <alignment horizontal="justify" vertical="center" wrapText="1"/>
    </xf>
    <xf numFmtId="0" fontId="3" fillId="0" borderId="2" xfId="0" applyFont="1" applyBorder="1" applyAlignment="1">
      <alignment horizontal="distributed" vertical="center" wrapText="1" indent="1"/>
    </xf>
    <xf numFmtId="0" fontId="3" fillId="0" borderId="2" xfId="0" applyFont="1" applyBorder="1" applyAlignment="1">
      <alignment horizontal="right" vertical="center" wrapText="1"/>
    </xf>
    <xf numFmtId="0" fontId="3" fillId="0" borderId="0" xfId="0" applyFont="1" applyBorder="1" applyAlignment="1">
      <alignment horizontal="center" vertical="center"/>
    </xf>
    <xf numFmtId="0" fontId="4" fillId="0" borderId="3" xfId="0" applyFont="1" applyBorder="1" applyAlignment="1">
      <alignment vertical="center"/>
    </xf>
    <xf numFmtId="0" fontId="4" fillId="0" borderId="0" xfId="0" applyFont="1" applyBorder="1" applyAlignment="1">
      <alignment vertical="center"/>
    </xf>
    <xf numFmtId="0" fontId="3" fillId="0" borderId="4" xfId="0" applyFont="1" applyBorder="1" applyAlignment="1">
      <alignment horizontal="justify" vertical="center" wrapText="1"/>
    </xf>
    <xf numFmtId="0" fontId="5"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vertical="center"/>
    </xf>
    <xf numFmtId="0" fontId="6" fillId="0" borderId="5" xfId="0" applyFont="1" applyBorder="1" applyAlignment="1">
      <alignment horizontal="center" vertical="center"/>
    </xf>
    <xf numFmtId="0" fontId="6" fillId="0" borderId="5" xfId="0" applyFont="1" applyBorder="1" applyAlignment="1">
      <alignment vertical="top"/>
    </xf>
    <xf numFmtId="0" fontId="6" fillId="0" borderId="6" xfId="0" applyFont="1" applyBorder="1" applyAlignment="1">
      <alignment vertical="center"/>
    </xf>
    <xf numFmtId="0" fontId="6" fillId="0" borderId="5" xfId="0" applyFont="1" applyBorder="1" applyAlignment="1">
      <alignment vertical="center"/>
    </xf>
    <xf numFmtId="0" fontId="3" fillId="0" borderId="7" xfId="0" applyFont="1" applyBorder="1" applyAlignment="1">
      <alignment horizontal="distributed" vertical="center" wrapText="1" indent="1"/>
    </xf>
    <xf numFmtId="0" fontId="13" fillId="0" borderId="0" xfId="2">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0" xfId="0" applyBorder="1" applyAlignment="1">
      <alignment horizontal="center" vertical="center"/>
    </xf>
    <xf numFmtId="0" fontId="0" fillId="0" borderId="14" xfId="0" applyBorder="1" applyAlignment="1">
      <alignment horizontal="center" vertical="center"/>
    </xf>
    <xf numFmtId="0" fontId="1" fillId="2" borderId="15" xfId="1" applyNumberFormat="1" applyFont="1" applyFill="1" applyBorder="1" applyAlignment="1">
      <alignment horizontal="center" vertical="center" shrinkToFit="1"/>
    </xf>
    <xf numFmtId="0" fontId="1" fillId="2" borderId="16" xfId="1" applyNumberFormat="1" applyFont="1" applyFill="1" applyBorder="1" applyAlignment="1">
      <alignment horizontal="center" vertical="center" shrinkToFit="1"/>
    </xf>
    <xf numFmtId="0" fontId="1" fillId="2" borderId="17" xfId="1" applyNumberFormat="1" applyFont="1" applyFill="1" applyBorder="1" applyAlignment="1">
      <alignment horizontal="center" vertical="center" shrinkToFit="1"/>
    </xf>
    <xf numFmtId="38" fontId="13" fillId="2" borderId="9" xfId="1" applyFont="1" applyFill="1" applyBorder="1" applyAlignment="1">
      <alignment horizontal="center" vertical="center" wrapText="1"/>
    </xf>
    <xf numFmtId="38" fontId="13" fillId="2" borderId="11" xfId="1" applyFont="1" applyFill="1" applyBorder="1">
      <alignment vertical="center"/>
    </xf>
    <xf numFmtId="38" fontId="13" fillId="2" borderId="18" xfId="1" applyFont="1" applyFill="1" applyBorder="1">
      <alignment vertical="center"/>
    </xf>
    <xf numFmtId="38" fontId="13" fillId="2" borderId="19" xfId="1" applyFont="1" applyFill="1" applyBorder="1">
      <alignment vertical="center"/>
    </xf>
    <xf numFmtId="38" fontId="13" fillId="2" borderId="20" xfId="1" applyFont="1" applyFill="1" applyBorder="1">
      <alignment vertical="center"/>
    </xf>
    <xf numFmtId="38" fontId="13" fillId="2" borderId="21" xfId="1" applyFont="1" applyFill="1" applyBorder="1">
      <alignment vertical="center"/>
    </xf>
    <xf numFmtId="38" fontId="13" fillId="2" borderId="22" xfId="1" applyFont="1" applyFill="1" applyBorder="1">
      <alignment vertical="center"/>
    </xf>
    <xf numFmtId="38" fontId="13" fillId="2" borderId="23" xfId="1" applyFont="1" applyFill="1" applyBorder="1" applyAlignment="1">
      <alignment horizontal="center" vertical="center" wrapText="1"/>
    </xf>
    <xf numFmtId="38" fontId="13" fillId="2" borderId="24" xfId="1" applyFont="1" applyFill="1" applyBorder="1">
      <alignment vertical="center"/>
    </xf>
    <xf numFmtId="38" fontId="13" fillId="2" borderId="25" xfId="1" applyFont="1" applyFill="1" applyBorder="1">
      <alignment vertical="center"/>
    </xf>
    <xf numFmtId="38" fontId="13" fillId="2" borderId="26" xfId="1" applyFont="1" applyFill="1" applyBorder="1">
      <alignment vertical="center"/>
    </xf>
    <xf numFmtId="38" fontId="13" fillId="2" borderId="27" xfId="1" applyFont="1" applyFill="1" applyBorder="1">
      <alignment vertical="center"/>
    </xf>
    <xf numFmtId="38" fontId="13" fillId="2" borderId="28" xfId="1" applyFont="1" applyFill="1" applyBorder="1">
      <alignment vertical="center"/>
    </xf>
    <xf numFmtId="38" fontId="13" fillId="2" borderId="29" xfId="1" applyFont="1" applyFill="1" applyBorder="1">
      <alignment vertical="center"/>
    </xf>
    <xf numFmtId="38" fontId="13" fillId="2" borderId="30" xfId="1" applyFont="1" applyFill="1" applyBorder="1">
      <alignment vertical="center"/>
    </xf>
    <xf numFmtId="38" fontId="13" fillId="2" borderId="31" xfId="1" applyFont="1" applyFill="1" applyBorder="1">
      <alignment vertical="center"/>
    </xf>
    <xf numFmtId="181" fontId="13" fillId="2" borderId="32" xfId="1" applyNumberFormat="1" applyFont="1" applyFill="1" applyBorder="1">
      <alignment vertical="center"/>
    </xf>
    <xf numFmtId="181" fontId="13" fillId="2" borderId="33" xfId="1" applyNumberFormat="1" applyFont="1" applyFill="1" applyBorder="1">
      <alignment vertical="center"/>
    </xf>
    <xf numFmtId="181" fontId="13" fillId="2" borderId="34" xfId="1" applyNumberFormat="1" applyFont="1" applyFill="1" applyBorder="1">
      <alignment vertical="center"/>
    </xf>
    <xf numFmtId="181" fontId="13" fillId="2" borderId="31" xfId="1" applyNumberFormat="1" applyFont="1" applyFill="1" applyBorder="1">
      <alignment vertical="center"/>
    </xf>
    <xf numFmtId="181" fontId="13" fillId="2" borderId="17" xfId="1" applyNumberFormat="1" applyFont="1" applyFill="1" applyBorder="1">
      <alignment vertical="center"/>
    </xf>
    <xf numFmtId="0" fontId="0" fillId="0" borderId="0" xfId="0" applyAlignment="1">
      <alignment vertical="center" wrapText="1"/>
    </xf>
    <xf numFmtId="0" fontId="0" fillId="0" borderId="35" xfId="0" applyBorder="1">
      <alignment vertical="center"/>
    </xf>
    <xf numFmtId="0" fontId="0" fillId="0" borderId="36" xfId="0" applyBorder="1">
      <alignment vertical="center"/>
    </xf>
    <xf numFmtId="0" fontId="0" fillId="2" borderId="37" xfId="0" applyFill="1" applyBorder="1" applyAlignment="1">
      <alignment vertical="center"/>
    </xf>
    <xf numFmtId="0" fontId="0" fillId="2" borderId="38" xfId="0" applyFill="1" applyBorder="1" applyAlignment="1">
      <alignment vertical="center"/>
    </xf>
    <xf numFmtId="38" fontId="13" fillId="2" borderId="39" xfId="1" applyFont="1" applyFill="1" applyBorder="1" applyAlignment="1">
      <alignment vertical="center"/>
    </xf>
    <xf numFmtId="0" fontId="0" fillId="2" borderId="38" xfId="0" applyFill="1" applyBorder="1" applyAlignment="1">
      <alignment vertical="center" wrapText="1"/>
    </xf>
    <xf numFmtId="38" fontId="13" fillId="2" borderId="38" xfId="1" applyFont="1" applyFill="1" applyBorder="1" applyAlignment="1">
      <alignment vertical="center" wrapText="1"/>
    </xf>
    <xf numFmtId="38" fontId="7" fillId="2" borderId="38" xfId="1" applyFont="1" applyFill="1" applyBorder="1" applyAlignment="1">
      <alignment vertical="center" wrapText="1"/>
    </xf>
    <xf numFmtId="38" fontId="13" fillId="2" borderId="17" xfId="1" applyFont="1" applyFill="1" applyBorder="1" applyAlignment="1">
      <alignment vertical="center"/>
    </xf>
    <xf numFmtId="0" fontId="10" fillId="2" borderId="38" xfId="0" applyFont="1" applyFill="1" applyBorder="1" applyAlignment="1">
      <alignment vertical="center" wrapText="1"/>
    </xf>
    <xf numFmtId="38" fontId="10" fillId="2" borderId="38" xfId="1" applyFont="1" applyFill="1" applyBorder="1" applyAlignment="1">
      <alignment vertical="center" wrapText="1"/>
    </xf>
    <xf numFmtId="38" fontId="10" fillId="2" borderId="38" xfId="1" applyFont="1" applyFill="1" applyBorder="1" applyAlignment="1">
      <alignment vertical="center"/>
    </xf>
    <xf numFmtId="0" fontId="9" fillId="2" borderId="38" xfId="0" applyFont="1" applyFill="1" applyBorder="1" applyAlignment="1">
      <alignment vertical="center"/>
    </xf>
    <xf numFmtId="0" fontId="7" fillId="2" borderId="38" xfId="0" applyFont="1" applyFill="1" applyBorder="1" applyAlignment="1">
      <alignment vertical="center"/>
    </xf>
    <xf numFmtId="0" fontId="0" fillId="2" borderId="38" xfId="0" applyFont="1" applyFill="1" applyBorder="1" applyAlignment="1">
      <alignment vertical="center" wrapText="1"/>
    </xf>
    <xf numFmtId="38" fontId="1" fillId="2" borderId="38" xfId="1" applyFont="1" applyFill="1" applyBorder="1" applyAlignment="1">
      <alignment vertical="center" wrapText="1"/>
    </xf>
    <xf numFmtId="0" fontId="9" fillId="2" borderId="40" xfId="0" applyFont="1" applyFill="1" applyBorder="1" applyAlignment="1">
      <alignment vertical="center"/>
    </xf>
    <xf numFmtId="38" fontId="14" fillId="2" borderId="41" xfId="1" applyFont="1" applyFill="1" applyBorder="1" applyAlignment="1">
      <alignment vertical="center"/>
    </xf>
    <xf numFmtId="38" fontId="14" fillId="2" borderId="42" xfId="1" applyFont="1" applyFill="1" applyBorder="1" applyAlignment="1">
      <alignment vertical="center"/>
    </xf>
    <xf numFmtId="38" fontId="14" fillId="2" borderId="42" xfId="1" applyFont="1" applyFill="1" applyBorder="1" applyAlignment="1">
      <alignment vertical="center" wrapText="1"/>
    </xf>
    <xf numFmtId="38" fontId="15" fillId="2" borderId="43" xfId="1" applyFont="1" applyFill="1" applyBorder="1" applyAlignment="1">
      <alignment vertical="center"/>
    </xf>
    <xf numFmtId="0" fontId="0" fillId="0" borderId="0" xfId="0" applyFont="1">
      <alignment vertical="center"/>
    </xf>
    <xf numFmtId="0" fontId="5" fillId="2" borderId="44" xfId="0" applyFont="1" applyFill="1" applyBorder="1" applyAlignment="1">
      <alignment horizontal="center" vertical="center"/>
    </xf>
    <xf numFmtId="0" fontId="0" fillId="2" borderId="45" xfId="0" applyFont="1" applyFill="1" applyBorder="1" applyAlignment="1">
      <alignment horizontal="center" vertical="center"/>
    </xf>
    <xf numFmtId="0" fontId="0" fillId="2" borderId="24" xfId="0" applyFont="1" applyFill="1" applyBorder="1" applyAlignment="1">
      <alignment horizontal="center" vertical="center"/>
    </xf>
    <xf numFmtId="0" fontId="5" fillId="2" borderId="5" xfId="0" applyFont="1" applyFill="1" applyBorder="1" applyAlignment="1">
      <alignment vertical="center" wrapText="1"/>
    </xf>
    <xf numFmtId="0" fontId="5" fillId="2" borderId="0" xfId="0" applyFont="1" applyFill="1" applyBorder="1" applyAlignment="1">
      <alignment vertical="center" wrapText="1"/>
    </xf>
    <xf numFmtId="0" fontId="5" fillId="0" borderId="46" xfId="0" applyFont="1" applyFill="1" applyBorder="1" applyAlignment="1" applyProtection="1">
      <alignment horizontal="right" vertical="center" wrapText="1"/>
      <protection locked="0"/>
    </xf>
    <xf numFmtId="0" fontId="5" fillId="2" borderId="5" xfId="0" applyFont="1" applyFill="1" applyBorder="1" applyAlignment="1">
      <alignment horizontal="justify" vertical="center" wrapText="1"/>
    </xf>
    <xf numFmtId="0" fontId="5" fillId="2" borderId="0" xfId="0" applyFont="1" applyFill="1" applyBorder="1" applyAlignment="1">
      <alignment horizontal="justify" vertical="center" wrapText="1"/>
    </xf>
    <xf numFmtId="0" fontId="5" fillId="2" borderId="46" xfId="0" applyFont="1" applyFill="1" applyBorder="1" applyAlignment="1">
      <alignment horizontal="justify" vertical="center" wrapText="1"/>
    </xf>
    <xf numFmtId="0" fontId="5" fillId="2" borderId="5" xfId="0" applyFont="1" applyFill="1" applyBorder="1" applyAlignment="1">
      <alignment horizontal="justify" vertical="center" wrapText="1"/>
    </xf>
    <xf numFmtId="0" fontId="5" fillId="2" borderId="0" xfId="0" applyFont="1" applyFill="1" applyBorder="1" applyAlignment="1">
      <alignment horizontal="justify" vertical="center" wrapText="1"/>
    </xf>
    <xf numFmtId="0" fontId="5" fillId="2" borderId="46" xfId="0" applyFont="1" applyFill="1" applyBorder="1" applyAlignment="1">
      <alignment horizontal="justify" vertical="center" wrapText="1"/>
    </xf>
    <xf numFmtId="0" fontId="0" fillId="2" borderId="5" xfId="0" applyFont="1" applyFill="1" applyBorder="1">
      <alignment vertical="center"/>
    </xf>
    <xf numFmtId="0" fontId="5" fillId="2" borderId="0" xfId="0" applyFont="1" applyFill="1" applyBorder="1" applyAlignment="1">
      <alignment horizontal="right" vertical="center" wrapText="1"/>
    </xf>
    <xf numFmtId="0" fontId="5" fillId="2" borderId="0" xfId="0" applyFont="1" applyFill="1" applyBorder="1" applyAlignment="1">
      <alignment horizontal="right" vertical="center" wrapText="1"/>
    </xf>
    <xf numFmtId="0" fontId="0" fillId="2" borderId="0" xfId="0" applyFont="1" applyFill="1" applyAlignment="1">
      <alignment vertical="center"/>
    </xf>
    <xf numFmtId="0" fontId="5" fillId="2" borderId="0" xfId="0" applyFont="1" applyFill="1" applyBorder="1" applyAlignment="1">
      <alignment vertical="center" wrapText="1"/>
    </xf>
    <xf numFmtId="0" fontId="0" fillId="2" borderId="0" xfId="0" applyFont="1" applyFill="1" applyBorder="1">
      <alignment vertical="center"/>
    </xf>
    <xf numFmtId="0" fontId="0" fillId="2" borderId="0" xfId="0" applyFont="1" applyFill="1" applyBorder="1" applyAlignment="1">
      <alignment horizontal="right" vertical="center"/>
    </xf>
    <xf numFmtId="0" fontId="5" fillId="0" borderId="46" xfId="0" applyFont="1" applyFill="1" applyBorder="1" applyAlignment="1" applyProtection="1">
      <alignment horizontal="left" vertical="center" wrapText="1"/>
      <protection locked="0"/>
    </xf>
    <xf numFmtId="0" fontId="5" fillId="0" borderId="0" xfId="0" applyFont="1" applyBorder="1" applyAlignment="1">
      <alignment horizontal="left" vertical="center" wrapText="1"/>
    </xf>
    <xf numFmtId="0" fontId="0" fillId="0" borderId="0" xfId="0" applyFont="1" applyBorder="1">
      <alignment vertical="center"/>
    </xf>
    <xf numFmtId="0" fontId="5" fillId="2" borderId="5" xfId="0" applyFont="1" applyFill="1" applyBorder="1" applyAlignment="1">
      <alignment vertical="center"/>
    </xf>
    <xf numFmtId="0" fontId="5" fillId="2" borderId="0" xfId="0" applyFont="1" applyFill="1" applyBorder="1" applyAlignment="1">
      <alignment horizontal="right" vertical="center"/>
    </xf>
    <xf numFmtId="0" fontId="5" fillId="0" borderId="46" xfId="0" applyFont="1" applyFill="1" applyBorder="1" applyAlignment="1" applyProtection="1">
      <alignment horizontal="left" vertical="center"/>
      <protection locked="0"/>
    </xf>
    <xf numFmtId="0" fontId="5" fillId="2" borderId="47" xfId="0" applyFont="1" applyFill="1" applyBorder="1" applyAlignment="1">
      <alignment horizontal="distributed" vertical="center" wrapText="1"/>
    </xf>
    <xf numFmtId="0" fontId="5" fillId="2" borderId="48" xfId="0" applyFont="1" applyFill="1" applyBorder="1" applyAlignment="1">
      <alignment horizontal="distributed" vertical="center" wrapText="1"/>
    </xf>
    <xf numFmtId="0" fontId="5" fillId="0" borderId="0" xfId="0" applyFont="1" applyAlignment="1">
      <alignment horizontal="right" vertical="center"/>
    </xf>
    <xf numFmtId="0" fontId="0" fillId="0" borderId="49" xfId="2" applyFont="1" applyBorder="1" applyAlignment="1">
      <alignment horizontal="center" vertical="center"/>
    </xf>
    <xf numFmtId="0" fontId="0" fillId="0" borderId="49" xfId="2" applyFont="1" applyBorder="1">
      <alignment vertical="center"/>
    </xf>
    <xf numFmtId="38" fontId="13" fillId="0" borderId="49" xfId="1" applyFont="1" applyBorder="1" applyAlignment="1">
      <alignment horizontal="center" vertical="center"/>
    </xf>
    <xf numFmtId="0" fontId="16" fillId="0" borderId="46" xfId="0" applyFont="1" applyFill="1" applyBorder="1" applyAlignment="1" applyProtection="1">
      <alignment horizontal="right" vertical="center" wrapText="1"/>
      <protection locked="0"/>
    </xf>
    <xf numFmtId="0" fontId="16" fillId="0" borderId="46" xfId="0" applyFont="1" applyFill="1" applyBorder="1" applyAlignment="1" applyProtection="1">
      <alignment horizontal="left" vertical="center" wrapText="1"/>
      <protection locked="0"/>
    </xf>
    <xf numFmtId="185" fontId="13" fillId="0" borderId="50" xfId="1" applyNumberFormat="1" applyFont="1" applyFill="1" applyBorder="1" applyProtection="1">
      <alignment vertical="center"/>
      <protection locked="0"/>
    </xf>
    <xf numFmtId="185" fontId="13" fillId="0" borderId="51" xfId="1" applyNumberFormat="1" applyFont="1" applyFill="1" applyBorder="1" applyProtection="1">
      <alignment vertical="center"/>
      <protection locked="0"/>
    </xf>
    <xf numFmtId="185" fontId="13" fillId="0" borderId="52" xfId="1" applyNumberFormat="1" applyFont="1" applyFill="1" applyBorder="1" applyProtection="1">
      <alignment vertical="center"/>
      <protection locked="0"/>
    </xf>
    <xf numFmtId="185" fontId="13" fillId="0" borderId="53" xfId="1" applyNumberFormat="1" applyFont="1" applyFill="1" applyBorder="1" applyProtection="1">
      <alignment vertical="center"/>
      <protection locked="0"/>
    </xf>
    <xf numFmtId="185" fontId="13" fillId="0" borderId="54" xfId="1" applyNumberFormat="1" applyFont="1" applyFill="1" applyBorder="1" applyProtection="1">
      <alignment vertical="center"/>
      <protection locked="0"/>
    </xf>
    <xf numFmtId="185" fontId="13" fillId="0" borderId="55" xfId="1" applyNumberFormat="1" applyFont="1" applyFill="1" applyBorder="1" applyProtection="1">
      <alignment vertical="center"/>
      <protection locked="0"/>
    </xf>
    <xf numFmtId="185" fontId="13" fillId="0" borderId="56" xfId="1" applyNumberFormat="1" applyFont="1" applyFill="1" applyBorder="1" applyProtection="1">
      <alignment vertical="center"/>
      <protection locked="0"/>
    </xf>
    <xf numFmtId="185" fontId="13" fillId="0" borderId="57" xfId="1" applyNumberFormat="1" applyFont="1" applyFill="1" applyBorder="1" applyProtection="1">
      <alignment vertical="center"/>
      <protection locked="0"/>
    </xf>
    <xf numFmtId="185" fontId="13" fillId="0" borderId="58" xfId="1" applyNumberFormat="1" applyFont="1" applyFill="1" applyBorder="1" applyProtection="1">
      <alignment vertical="center"/>
      <protection locked="0"/>
    </xf>
    <xf numFmtId="185" fontId="13" fillId="0" borderId="59" xfId="1" applyNumberFormat="1" applyFont="1" applyFill="1" applyBorder="1" applyProtection="1">
      <alignment vertical="center"/>
      <protection locked="0"/>
    </xf>
    <xf numFmtId="185" fontId="13" fillId="0" borderId="41" xfId="1" applyNumberFormat="1" applyFont="1" applyFill="1" applyBorder="1" applyProtection="1">
      <alignment vertical="center"/>
      <protection locked="0"/>
    </xf>
    <xf numFmtId="185" fontId="13" fillId="0" borderId="42" xfId="1" applyNumberFormat="1" applyFont="1" applyFill="1" applyBorder="1" applyProtection="1">
      <alignment vertical="center"/>
      <protection locked="0"/>
    </xf>
    <xf numFmtId="185" fontId="13" fillId="0" borderId="60" xfId="1" applyNumberFormat="1" applyFont="1" applyFill="1" applyBorder="1" applyProtection="1">
      <alignment vertical="center"/>
      <protection locked="0"/>
    </xf>
    <xf numFmtId="185" fontId="13" fillId="0" borderId="61" xfId="1" applyNumberFormat="1" applyFont="1" applyFill="1" applyBorder="1" applyProtection="1">
      <alignment vertical="center"/>
      <protection locked="0"/>
    </xf>
    <xf numFmtId="185" fontId="13" fillId="0" borderId="62" xfId="1" applyNumberFormat="1" applyFont="1" applyFill="1" applyBorder="1" applyProtection="1">
      <alignment vertical="center"/>
      <protection locked="0"/>
    </xf>
    <xf numFmtId="185" fontId="13" fillId="0" borderId="63" xfId="1" applyNumberFormat="1" applyFont="1" applyFill="1" applyBorder="1" applyProtection="1">
      <alignment vertical="center"/>
      <protection locked="0"/>
    </xf>
    <xf numFmtId="38" fontId="14" fillId="2" borderId="58" xfId="1" applyFont="1" applyFill="1" applyBorder="1" applyAlignment="1">
      <alignment vertical="center"/>
    </xf>
    <xf numFmtId="38" fontId="14" fillId="2" borderId="59" xfId="1" applyFont="1" applyFill="1" applyBorder="1" applyAlignment="1">
      <alignment vertical="center"/>
    </xf>
    <xf numFmtId="38" fontId="14" fillId="2" borderId="59" xfId="1" applyFont="1" applyFill="1" applyBorder="1" applyAlignment="1">
      <alignment vertical="center" wrapText="1"/>
    </xf>
    <xf numFmtId="0" fontId="1" fillId="2" borderId="39" xfId="1" applyNumberFormat="1" applyFont="1" applyFill="1" applyBorder="1" applyAlignment="1">
      <alignment horizontal="center" vertical="center" shrinkToFit="1"/>
    </xf>
    <xf numFmtId="0" fontId="1" fillId="2" borderId="64" xfId="1" applyNumberFormat="1" applyFont="1" applyFill="1" applyBorder="1" applyAlignment="1">
      <alignment horizontal="center" vertical="center" shrinkToFit="1"/>
    </xf>
    <xf numFmtId="0" fontId="0" fillId="2" borderId="65" xfId="0" applyFill="1" applyBorder="1" applyAlignment="1">
      <alignment vertical="center"/>
    </xf>
    <xf numFmtId="0" fontId="0" fillId="2" borderId="66" xfId="0" applyFill="1" applyBorder="1" applyAlignment="1">
      <alignment vertical="center"/>
    </xf>
    <xf numFmtId="0" fontId="0" fillId="2" borderId="66" xfId="0" applyFill="1" applyBorder="1" applyAlignment="1">
      <alignment vertical="center" wrapText="1"/>
    </xf>
    <xf numFmtId="0" fontId="10" fillId="2" borderId="66" xfId="0" applyFont="1" applyFill="1" applyBorder="1" applyAlignment="1">
      <alignment vertical="center" wrapText="1"/>
    </xf>
    <xf numFmtId="0" fontId="0" fillId="2" borderId="66" xfId="0" applyFont="1" applyFill="1" applyBorder="1" applyAlignment="1">
      <alignment vertical="center" wrapText="1"/>
    </xf>
    <xf numFmtId="0" fontId="9" fillId="2" borderId="66" xfId="0" applyFont="1" applyFill="1" applyBorder="1" applyAlignment="1">
      <alignment vertical="center"/>
    </xf>
    <xf numFmtId="0" fontId="7" fillId="2" borderId="66" xfId="0" applyFont="1" applyFill="1" applyBorder="1" applyAlignment="1">
      <alignment vertical="center"/>
    </xf>
    <xf numFmtId="38" fontId="13" fillId="2" borderId="64" xfId="1" applyFont="1" applyFill="1" applyBorder="1" applyAlignment="1">
      <alignment vertical="center"/>
    </xf>
    <xf numFmtId="38" fontId="13" fillId="2" borderId="67" xfId="1" applyFont="1" applyFill="1" applyBorder="1" applyAlignment="1">
      <alignment horizontal="center" vertical="center" wrapText="1"/>
    </xf>
    <xf numFmtId="38" fontId="13" fillId="2" borderId="68" xfId="1" applyFont="1" applyFill="1" applyBorder="1">
      <alignment vertical="center"/>
    </xf>
    <xf numFmtId="0" fontId="9" fillId="2" borderId="69" xfId="0" applyFont="1" applyFill="1" applyBorder="1" applyAlignment="1">
      <alignment vertical="center" wrapText="1"/>
    </xf>
    <xf numFmtId="38" fontId="5" fillId="2" borderId="70" xfId="1" applyFont="1" applyFill="1" applyBorder="1" applyAlignment="1">
      <alignment vertical="center"/>
    </xf>
    <xf numFmtId="38" fontId="5" fillId="2" borderId="71" xfId="1" applyFont="1" applyFill="1" applyBorder="1" applyAlignment="1">
      <alignment vertical="center"/>
    </xf>
    <xf numFmtId="38" fontId="5" fillId="2" borderId="72" xfId="1" applyFont="1" applyFill="1" applyBorder="1" applyAlignment="1">
      <alignment vertical="center"/>
    </xf>
    <xf numFmtId="185" fontId="13" fillId="0" borderId="50" xfId="1" applyNumberFormat="1" applyFont="1" applyFill="1" applyBorder="1" applyProtection="1">
      <alignment vertical="center"/>
    </xf>
    <xf numFmtId="185" fontId="13" fillId="0" borderId="51" xfId="1" applyNumberFormat="1" applyFont="1" applyFill="1" applyBorder="1" applyProtection="1">
      <alignment vertical="center"/>
    </xf>
    <xf numFmtId="185" fontId="13" fillId="0" borderId="52" xfId="1" applyNumberFormat="1" applyFont="1" applyFill="1" applyBorder="1" applyProtection="1">
      <alignment vertical="center"/>
    </xf>
    <xf numFmtId="185" fontId="13" fillId="0" borderId="53" xfId="1" applyNumberFormat="1" applyFont="1" applyFill="1" applyBorder="1" applyProtection="1">
      <alignment vertical="center"/>
    </xf>
    <xf numFmtId="185" fontId="13" fillId="0" borderId="54" xfId="1" applyNumberFormat="1" applyFont="1" applyFill="1" applyBorder="1" applyProtection="1">
      <alignment vertical="center"/>
    </xf>
    <xf numFmtId="185" fontId="13" fillId="0" borderId="55" xfId="1" applyNumberFormat="1" applyFont="1" applyFill="1" applyBorder="1" applyProtection="1">
      <alignment vertical="center"/>
    </xf>
    <xf numFmtId="185" fontId="13" fillId="0" borderId="56" xfId="1" applyNumberFormat="1" applyFont="1" applyFill="1" applyBorder="1" applyProtection="1">
      <alignment vertical="center"/>
    </xf>
    <xf numFmtId="185" fontId="13" fillId="0" borderId="57" xfId="1" applyNumberFormat="1" applyFont="1" applyFill="1" applyBorder="1" applyProtection="1">
      <alignment vertical="center"/>
    </xf>
    <xf numFmtId="185" fontId="13" fillId="0" borderId="62" xfId="1" applyNumberFormat="1" applyFont="1" applyFill="1" applyBorder="1" applyProtection="1">
      <alignment vertical="center"/>
    </xf>
    <xf numFmtId="185" fontId="13" fillId="0" borderId="63" xfId="1" applyNumberFormat="1" applyFont="1" applyFill="1" applyBorder="1" applyProtection="1">
      <alignment vertical="center"/>
    </xf>
    <xf numFmtId="185" fontId="13" fillId="0" borderId="41" xfId="1" applyNumberFormat="1" applyFont="1" applyFill="1" applyBorder="1" applyProtection="1">
      <alignment vertical="center"/>
    </xf>
    <xf numFmtId="185" fontId="13" fillId="0" borderId="42" xfId="1" applyNumberFormat="1" applyFont="1" applyFill="1" applyBorder="1" applyProtection="1">
      <alignment vertical="center"/>
    </xf>
    <xf numFmtId="185" fontId="13" fillId="0" borderId="60" xfId="1" applyNumberFormat="1" applyFont="1" applyFill="1" applyBorder="1" applyProtection="1">
      <alignment vertical="center"/>
    </xf>
    <xf numFmtId="185" fontId="13" fillId="0" borderId="61" xfId="1" applyNumberFormat="1" applyFont="1" applyFill="1" applyBorder="1" applyProtection="1">
      <alignment vertical="center"/>
    </xf>
    <xf numFmtId="0" fontId="0" fillId="3" borderId="73" xfId="0" applyFill="1" applyBorder="1">
      <alignment vertical="center"/>
    </xf>
    <xf numFmtId="0" fontId="9" fillId="2" borderId="38" xfId="0" applyFont="1" applyFill="1" applyBorder="1" applyAlignment="1">
      <alignment vertical="center" wrapText="1"/>
    </xf>
    <xf numFmtId="0" fontId="9" fillId="2" borderId="40" xfId="0" applyFont="1" applyFill="1" applyBorder="1" applyAlignment="1">
      <alignment vertical="center" wrapText="1"/>
    </xf>
    <xf numFmtId="0" fontId="5" fillId="2" borderId="5" xfId="0" applyFont="1" applyFill="1" applyBorder="1" applyAlignment="1">
      <alignment horizontal="left" vertical="center" wrapText="1" indent="1"/>
    </xf>
    <xf numFmtId="0" fontId="5" fillId="2" borderId="0" xfId="0" applyFont="1" applyFill="1" applyBorder="1" applyAlignment="1">
      <alignment horizontal="left" vertical="center" wrapText="1" indent="1"/>
    </xf>
    <xf numFmtId="0" fontId="5" fillId="2" borderId="46" xfId="0" applyFont="1" applyFill="1" applyBorder="1" applyAlignment="1">
      <alignment horizontal="left" vertical="center" wrapText="1" indent="1"/>
    </xf>
    <xf numFmtId="0" fontId="5" fillId="2" borderId="0" xfId="0" applyFont="1" applyFill="1" applyBorder="1" applyAlignment="1">
      <alignment horizontal="right" vertical="center" wrapText="1"/>
    </xf>
    <xf numFmtId="0" fontId="0" fillId="2" borderId="0" xfId="0" applyFont="1" applyFill="1" applyAlignment="1">
      <alignment vertical="center"/>
    </xf>
    <xf numFmtId="0" fontId="5" fillId="0" borderId="77" xfId="0" applyFont="1" applyFill="1" applyBorder="1" applyAlignment="1" applyProtection="1">
      <alignment horizontal="left" vertical="center" wrapText="1"/>
      <protection locked="0"/>
    </xf>
    <xf numFmtId="0" fontId="0" fillId="0" borderId="78" xfId="0" applyFont="1" applyFill="1" applyBorder="1" applyAlignment="1" applyProtection="1">
      <alignment horizontal="left" vertical="center" wrapText="1"/>
      <protection locked="0"/>
    </xf>
    <xf numFmtId="0" fontId="0" fillId="0" borderId="47" xfId="0" applyFont="1" applyFill="1" applyBorder="1" applyAlignment="1" applyProtection="1">
      <alignment horizontal="left" vertical="center" wrapText="1"/>
      <protection locked="0"/>
    </xf>
    <xf numFmtId="0" fontId="0" fillId="0" borderId="78" xfId="0" applyFont="1" applyFill="1" applyBorder="1" applyAlignment="1" applyProtection="1">
      <alignment vertical="center" wrapText="1"/>
      <protection locked="0"/>
    </xf>
    <xf numFmtId="0" fontId="0" fillId="0" borderId="47" xfId="0" applyFont="1" applyFill="1" applyBorder="1" applyAlignment="1" applyProtection="1">
      <alignment vertical="center" wrapText="1"/>
      <protection locked="0"/>
    </xf>
    <xf numFmtId="0" fontId="5" fillId="2" borderId="77" xfId="0" applyFont="1" applyFill="1" applyBorder="1" applyAlignment="1">
      <alignment horizontal="distributed" vertical="center" wrapText="1" indent="1"/>
    </xf>
    <xf numFmtId="0" fontId="5" fillId="2" borderId="47" xfId="0" applyFont="1" applyFill="1" applyBorder="1" applyAlignment="1">
      <alignment horizontal="distributed" vertical="center" wrapText="1" indent="1"/>
    </xf>
    <xf numFmtId="0" fontId="5" fillId="2" borderId="44" xfId="0" applyFont="1" applyFill="1" applyBorder="1" applyAlignment="1">
      <alignment horizontal="justify" vertical="center" wrapText="1"/>
    </xf>
    <xf numFmtId="0" fontId="5" fillId="2" borderId="45" xfId="0" applyFont="1" applyFill="1" applyBorder="1" applyAlignment="1">
      <alignment horizontal="justify" vertical="center" wrapText="1"/>
    </xf>
    <xf numFmtId="0" fontId="5" fillId="2" borderId="24" xfId="0" applyFont="1" applyFill="1" applyBorder="1" applyAlignment="1">
      <alignment horizontal="justify" vertical="center" wrapText="1"/>
    </xf>
    <xf numFmtId="0" fontId="12" fillId="0" borderId="0" xfId="0" applyFont="1" applyBorder="1" applyAlignment="1">
      <alignment horizontal="justify" vertical="center"/>
    </xf>
    <xf numFmtId="0" fontId="0" fillId="0" borderId="0" xfId="0" applyFont="1" applyBorder="1" applyAlignment="1">
      <alignment vertical="center"/>
    </xf>
    <xf numFmtId="0" fontId="0" fillId="0" borderId="0" xfId="0" applyFont="1" applyAlignment="1">
      <alignment vertical="center"/>
    </xf>
    <xf numFmtId="0" fontId="5" fillId="2" borderId="0" xfId="0" applyFont="1" applyFill="1" applyBorder="1" applyAlignment="1">
      <alignment vertical="center" wrapText="1"/>
    </xf>
    <xf numFmtId="0" fontId="0" fillId="2" borderId="46" xfId="0" applyFont="1" applyFill="1" applyBorder="1" applyAlignment="1">
      <alignment vertical="center"/>
    </xf>
    <xf numFmtId="0" fontId="5" fillId="2" borderId="5" xfId="0" applyFont="1" applyFill="1" applyBorder="1" applyAlignment="1">
      <alignment horizontal="justify" vertical="center" wrapText="1"/>
    </xf>
    <xf numFmtId="0" fontId="5" fillId="2" borderId="0" xfId="0" applyFont="1" applyFill="1" applyBorder="1" applyAlignment="1">
      <alignment horizontal="justify" vertical="center" wrapText="1"/>
    </xf>
    <xf numFmtId="0" fontId="5" fillId="2" borderId="46" xfId="0" applyFont="1" applyFill="1" applyBorder="1" applyAlignment="1">
      <alignment horizontal="justify"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46" xfId="0" applyFont="1" applyFill="1" applyBorder="1" applyAlignment="1">
      <alignment horizontal="center" vertical="center" wrapText="1"/>
    </xf>
    <xf numFmtId="0" fontId="5" fillId="0" borderId="0" xfId="0" applyFont="1" applyBorder="1" applyAlignment="1">
      <alignment horizontal="center" vertical="center"/>
    </xf>
    <xf numFmtId="0" fontId="5" fillId="0" borderId="0" xfId="0" applyFont="1" applyAlignment="1">
      <alignment horizontal="center" vertical="center"/>
    </xf>
    <xf numFmtId="0" fontId="0" fillId="0" borderId="0" xfId="0" applyFont="1" applyBorder="1" applyAlignment="1">
      <alignment horizontal="center" vertical="center"/>
    </xf>
    <xf numFmtId="0" fontId="5" fillId="2" borderId="74" xfId="0" applyFont="1" applyFill="1" applyBorder="1" applyAlignment="1">
      <alignment horizontal="center" vertical="center" textRotation="255" wrapText="1"/>
    </xf>
    <xf numFmtId="0" fontId="5" fillId="2" borderId="75" xfId="0" applyFont="1" applyFill="1" applyBorder="1" applyAlignment="1">
      <alignment horizontal="center" vertical="center" textRotation="255" wrapText="1"/>
    </xf>
    <xf numFmtId="0" fontId="0" fillId="2" borderId="6" xfId="0" applyFont="1" applyFill="1" applyBorder="1" applyAlignment="1">
      <alignment horizontal="justify" vertical="center" wrapText="1"/>
    </xf>
    <xf numFmtId="0" fontId="0" fillId="2" borderId="76" xfId="0" applyFont="1" applyFill="1" applyBorder="1" applyAlignment="1">
      <alignment horizontal="justify" vertical="center" wrapText="1"/>
    </xf>
    <xf numFmtId="0" fontId="0" fillId="2" borderId="48" xfId="0" applyFont="1" applyFill="1" applyBorder="1" applyAlignment="1">
      <alignment horizontal="justify" vertical="center" wrapText="1"/>
    </xf>
    <xf numFmtId="0" fontId="5" fillId="0" borderId="78" xfId="0" applyFont="1" applyFill="1" applyBorder="1" applyAlignment="1" applyProtection="1">
      <alignment horizontal="left" vertical="center" wrapText="1"/>
      <protection locked="0"/>
    </xf>
    <xf numFmtId="0" fontId="5" fillId="0" borderId="47" xfId="0" applyFont="1" applyFill="1" applyBorder="1" applyAlignment="1" applyProtection="1">
      <alignment horizontal="left" vertical="center" wrapText="1"/>
      <protection locked="0"/>
    </xf>
    <xf numFmtId="0" fontId="5" fillId="2" borderId="77" xfId="0" applyFont="1" applyFill="1" applyBorder="1" applyAlignment="1">
      <alignment horizontal="left" vertical="center" wrapText="1"/>
    </xf>
    <xf numFmtId="0" fontId="5" fillId="2" borderId="78" xfId="0" applyFont="1" applyFill="1" applyBorder="1" applyAlignment="1">
      <alignment horizontal="left" vertical="center" wrapText="1"/>
    </xf>
    <xf numFmtId="0" fontId="5" fillId="2" borderId="47" xfId="0" applyFont="1" applyFill="1" applyBorder="1" applyAlignment="1">
      <alignment horizontal="left" vertical="center" wrapText="1"/>
    </xf>
    <xf numFmtId="38" fontId="5" fillId="2" borderId="44" xfId="1" applyFont="1" applyFill="1" applyBorder="1" applyAlignment="1">
      <alignment horizontal="center" vertical="center"/>
    </xf>
    <xf numFmtId="38" fontId="5" fillId="2" borderId="45" xfId="1" applyFont="1" applyFill="1" applyBorder="1" applyAlignment="1">
      <alignment horizontal="center" vertical="center"/>
    </xf>
    <xf numFmtId="38" fontId="1" fillId="2" borderId="70" xfId="1" applyFont="1" applyFill="1" applyBorder="1" applyAlignment="1">
      <alignment horizontal="center" vertical="center"/>
    </xf>
    <xf numFmtId="38" fontId="1" fillId="2" borderId="72" xfId="1" applyFont="1" applyFill="1" applyBorder="1" applyAlignment="1">
      <alignment horizontal="center" vertical="center"/>
    </xf>
    <xf numFmtId="38" fontId="13" fillId="2" borderId="79" xfId="1" applyFont="1" applyFill="1" applyBorder="1" applyAlignment="1">
      <alignment horizontal="center" vertical="center"/>
    </xf>
    <xf numFmtId="38" fontId="13" fillId="2" borderId="13" xfId="1" applyFont="1" applyFill="1" applyBorder="1" applyAlignment="1">
      <alignment horizontal="center" vertical="center"/>
    </xf>
    <xf numFmtId="38" fontId="13" fillId="2" borderId="80" xfId="1" applyFont="1" applyFill="1" applyBorder="1" applyAlignment="1">
      <alignment horizontal="center" vertical="center"/>
    </xf>
    <xf numFmtId="38" fontId="13" fillId="2" borderId="81" xfId="1" applyFont="1" applyFill="1" applyBorder="1" applyAlignment="1">
      <alignment horizontal="center" vertical="center"/>
    </xf>
    <xf numFmtId="38" fontId="13" fillId="2" borderId="82" xfId="1" applyFont="1" applyFill="1" applyBorder="1" applyAlignment="1">
      <alignment horizontal="center" vertical="center" wrapText="1"/>
    </xf>
    <xf numFmtId="38" fontId="13" fillId="2" borderId="83" xfId="1" applyFont="1" applyFill="1" applyBorder="1" applyAlignment="1">
      <alignment horizontal="center" vertical="center" wrapText="1"/>
    </xf>
    <xf numFmtId="38" fontId="13" fillId="2" borderId="84" xfId="1" applyFont="1" applyFill="1" applyBorder="1" applyAlignment="1">
      <alignment horizontal="center" vertical="center" wrapText="1"/>
    </xf>
    <xf numFmtId="38" fontId="13" fillId="2" borderId="85" xfId="1" applyFont="1" applyFill="1" applyBorder="1" applyAlignment="1">
      <alignment horizontal="center" vertical="center" wrapText="1"/>
    </xf>
    <xf numFmtId="38" fontId="13" fillId="2" borderId="86" xfId="1" applyFont="1" applyFill="1" applyBorder="1" applyAlignment="1">
      <alignment horizontal="center" vertical="center" wrapText="1"/>
    </xf>
    <xf numFmtId="38" fontId="13" fillId="2" borderId="87" xfId="1" applyFont="1" applyFill="1" applyBorder="1" applyAlignment="1">
      <alignment horizontal="center" vertical="center" wrapText="1"/>
    </xf>
    <xf numFmtId="38" fontId="13" fillId="2" borderId="88" xfId="1" applyFont="1" applyFill="1" applyBorder="1" applyAlignment="1">
      <alignment horizontal="center" vertical="center" wrapText="1"/>
    </xf>
    <xf numFmtId="38" fontId="13" fillId="2" borderId="89" xfId="1" applyFont="1" applyFill="1" applyBorder="1" applyAlignment="1">
      <alignment horizontal="center" vertical="center" wrapText="1"/>
    </xf>
    <xf numFmtId="38" fontId="13" fillId="2" borderId="90" xfId="1" applyFont="1" applyFill="1" applyBorder="1" applyAlignment="1">
      <alignment horizontal="center" vertical="center" wrapText="1"/>
    </xf>
    <xf numFmtId="0" fontId="0" fillId="0" borderId="44" xfId="0" applyBorder="1" applyAlignment="1" applyProtection="1">
      <alignment horizontal="left" vertical="top" wrapText="1"/>
      <protection locked="0"/>
    </xf>
    <xf numFmtId="0" fontId="0" fillId="0" borderId="45" xfId="0" applyBorder="1" applyAlignment="1" applyProtection="1">
      <alignment horizontal="left" vertical="top"/>
      <protection locked="0"/>
    </xf>
    <xf numFmtId="0" fontId="0" fillId="0" borderId="101" xfId="0" applyBorder="1" applyAlignment="1" applyProtection="1">
      <alignment horizontal="left" vertical="top"/>
      <protection locked="0"/>
    </xf>
    <xf numFmtId="0" fontId="0" fillId="0" borderId="5" xfId="0" applyBorder="1" applyAlignment="1" applyProtection="1">
      <alignment horizontal="left" vertical="top"/>
      <protection locked="0"/>
    </xf>
    <xf numFmtId="0" fontId="0" fillId="0" borderId="0" xfId="0" applyBorder="1" applyAlignment="1" applyProtection="1">
      <alignment horizontal="left" vertical="top"/>
      <protection locked="0"/>
    </xf>
    <xf numFmtId="0" fontId="0" fillId="0" borderId="10" xfId="0" applyBorder="1" applyAlignment="1" applyProtection="1">
      <alignment horizontal="left" vertical="top"/>
      <protection locked="0"/>
    </xf>
    <xf numFmtId="0" fontId="0" fillId="0" borderId="35" xfId="0" applyBorder="1" applyAlignment="1" applyProtection="1">
      <alignment horizontal="left" vertical="top" wrapText="1"/>
      <protection locked="0"/>
    </xf>
    <xf numFmtId="0" fontId="0" fillId="0" borderId="94" xfId="0" applyBorder="1" applyAlignment="1" applyProtection="1">
      <alignment horizontal="left" vertical="top"/>
      <protection locked="0"/>
    </xf>
    <xf numFmtId="0" fontId="0" fillId="0" borderId="14" xfId="0" applyBorder="1" applyAlignment="1" applyProtection="1">
      <alignment horizontal="left" vertical="top"/>
      <protection locked="0"/>
    </xf>
    <xf numFmtId="0" fontId="0" fillId="0" borderId="36" xfId="0" applyBorder="1" applyAlignment="1" applyProtection="1">
      <alignment horizontal="left" vertical="top"/>
      <protection locked="0"/>
    </xf>
    <xf numFmtId="0" fontId="0" fillId="0" borderId="9"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0" fillId="0" borderId="12" xfId="0" applyBorder="1" applyAlignment="1" applyProtection="1">
      <alignment horizontal="left" vertical="top"/>
      <protection locked="0"/>
    </xf>
    <xf numFmtId="0" fontId="0" fillId="3" borderId="102" xfId="0" applyFill="1" applyBorder="1" applyAlignment="1">
      <alignment horizontal="center" vertical="center" wrapText="1"/>
    </xf>
    <xf numFmtId="0" fontId="0" fillId="3" borderId="91" xfId="0" applyFill="1" applyBorder="1" applyAlignment="1">
      <alignment horizontal="center" vertical="center" wrapText="1"/>
    </xf>
    <xf numFmtId="0" fontId="0" fillId="0" borderId="13" xfId="0" applyBorder="1" applyAlignment="1" applyProtection="1">
      <alignment horizontal="left" vertical="top" wrapText="1"/>
      <protection locked="0"/>
    </xf>
    <xf numFmtId="0" fontId="0" fillId="0" borderId="49"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49" xfId="0" applyBorder="1" applyAlignment="1" applyProtection="1">
      <alignment horizontal="left" vertical="top" wrapText="1"/>
      <protection locked="0"/>
    </xf>
    <xf numFmtId="0" fontId="0" fillId="0" borderId="16" xfId="0" applyBorder="1" applyAlignment="1" applyProtection="1">
      <alignment horizontal="left" vertical="top"/>
      <protection locked="0"/>
    </xf>
    <xf numFmtId="0" fontId="0" fillId="3" borderId="92" xfId="0" applyFill="1" applyBorder="1" applyAlignment="1">
      <alignment horizontal="center" vertical="center" wrapText="1"/>
    </xf>
    <xf numFmtId="0" fontId="0" fillId="0" borderId="93" xfId="0" applyBorder="1" applyAlignment="1" applyProtection="1">
      <alignment horizontal="left" vertical="top" wrapText="1"/>
      <protection locked="0"/>
    </xf>
    <xf numFmtId="0" fontId="0" fillId="0" borderId="94"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76" xfId="0" applyBorder="1" applyAlignment="1" applyProtection="1">
      <alignment horizontal="left" vertical="top" wrapText="1"/>
      <protection locked="0"/>
    </xf>
    <xf numFmtId="0" fontId="0" fillId="0" borderId="95" xfId="0" applyBorder="1" applyAlignment="1" applyProtection="1">
      <alignment horizontal="left" vertical="top" wrapText="1"/>
      <protection locked="0"/>
    </xf>
    <xf numFmtId="0" fontId="0" fillId="3" borderId="96" xfId="0" applyFill="1" applyBorder="1" applyAlignment="1">
      <alignment horizontal="center" vertical="center"/>
    </xf>
    <xf numFmtId="0" fontId="0" fillId="3" borderId="97" xfId="0" applyFill="1" applyBorder="1" applyAlignment="1">
      <alignment horizontal="center" vertical="center"/>
    </xf>
    <xf numFmtId="0" fontId="0" fillId="3" borderId="64" xfId="0" applyFill="1" applyBorder="1" applyAlignment="1">
      <alignment horizontal="center" vertical="center"/>
    </xf>
    <xf numFmtId="0" fontId="0" fillId="0" borderId="8" xfId="0" applyBorder="1" applyAlignment="1" applyProtection="1">
      <alignment horizontal="left" vertical="top" wrapText="1"/>
      <protection locked="0"/>
    </xf>
    <xf numFmtId="0" fontId="0" fillId="0" borderId="8" xfId="0" applyBorder="1" applyAlignment="1" applyProtection="1">
      <alignment horizontal="left" vertical="top"/>
      <protection locked="0"/>
    </xf>
    <xf numFmtId="0" fontId="0" fillId="0" borderId="98" xfId="0" applyBorder="1" applyAlignment="1" applyProtection="1">
      <alignment horizontal="left" vertical="top"/>
      <protection locked="0"/>
    </xf>
    <xf numFmtId="0" fontId="0" fillId="0" borderId="99" xfId="0" applyBorder="1" applyAlignment="1" applyProtection="1">
      <alignment horizontal="left" vertical="top" wrapText="1"/>
      <protection locked="0"/>
    </xf>
    <xf numFmtId="0" fontId="0" fillId="0" borderId="36" xfId="0" applyBorder="1" applyAlignment="1" applyProtection="1">
      <alignment horizontal="left" vertical="top" wrapText="1"/>
      <protection locked="0"/>
    </xf>
    <xf numFmtId="0" fontId="0" fillId="0" borderId="46" xfId="0" applyBorder="1" applyAlignment="1" applyProtection="1">
      <alignment horizontal="left" vertical="top" wrapText="1"/>
      <protection locked="0"/>
    </xf>
    <xf numFmtId="0" fontId="0" fillId="0" borderId="100" xfId="0" applyBorder="1" applyAlignment="1" applyProtection="1">
      <alignment horizontal="left" vertical="top" wrapText="1"/>
      <protection locked="0"/>
    </xf>
    <xf numFmtId="0" fontId="0" fillId="0" borderId="48" xfId="0" applyBorder="1" applyAlignment="1" applyProtection="1">
      <alignment horizontal="left" vertical="top" wrapText="1"/>
      <protection locked="0"/>
    </xf>
    <xf numFmtId="0" fontId="16" fillId="0" borderId="77" xfId="0" applyFont="1" applyFill="1" applyBorder="1" applyAlignment="1" applyProtection="1">
      <alignment horizontal="left" vertical="center" wrapText="1"/>
      <protection locked="0"/>
    </xf>
    <xf numFmtId="0" fontId="16" fillId="0" borderId="78" xfId="0" applyFont="1" applyFill="1" applyBorder="1" applyAlignment="1" applyProtection="1">
      <alignment horizontal="left" vertical="center" wrapText="1"/>
      <protection locked="0"/>
    </xf>
    <xf numFmtId="0" fontId="16" fillId="0" borderId="47" xfId="0" applyFont="1" applyFill="1" applyBorder="1" applyAlignment="1" applyProtection="1">
      <alignment horizontal="left" vertical="center" wrapText="1"/>
      <protection locked="0"/>
    </xf>
    <xf numFmtId="0" fontId="0" fillId="0" borderId="103" xfId="0" applyBorder="1" applyAlignment="1" applyProtection="1">
      <alignment horizontal="left" vertical="top"/>
      <protection locked="0"/>
    </xf>
    <xf numFmtId="0" fontId="0" fillId="0" borderId="104" xfId="0" applyBorder="1" applyAlignment="1" applyProtection="1">
      <alignment horizontal="left" vertical="top" wrapText="1"/>
      <protection locked="0"/>
    </xf>
    <xf numFmtId="0" fontId="0" fillId="0" borderId="104" xfId="0" applyBorder="1" applyAlignment="1" applyProtection="1">
      <alignment horizontal="left" vertical="top"/>
      <protection locked="0"/>
    </xf>
    <xf numFmtId="0" fontId="0" fillId="0" borderId="15" xfId="0" applyBorder="1" applyAlignment="1" applyProtection="1">
      <alignment horizontal="left" vertical="top"/>
      <protection locked="0"/>
    </xf>
    <xf numFmtId="0" fontId="0" fillId="0" borderId="105" xfId="0" applyBorder="1" applyAlignment="1">
      <alignment horizontal="center" vertical="center"/>
    </xf>
    <xf numFmtId="0" fontId="0" fillId="0" borderId="8" xfId="0" applyBorder="1" applyAlignment="1">
      <alignment horizontal="center" vertical="center"/>
    </xf>
    <xf numFmtId="0" fontId="16" fillId="0" borderId="0" xfId="0" applyFont="1" applyAlignment="1">
      <alignment horizontal="center" vertical="center"/>
    </xf>
    <xf numFmtId="0" fontId="17" fillId="0" borderId="36" xfId="0" applyFont="1" applyBorder="1" applyAlignment="1">
      <alignment horizontal="center" vertical="center" wrapText="1"/>
    </xf>
    <xf numFmtId="0" fontId="17" fillId="0" borderId="0" xfId="0" applyFont="1" applyAlignment="1">
      <alignment horizontal="center" vertical="center" wrapText="1"/>
    </xf>
    <xf numFmtId="0" fontId="18" fillId="0" borderId="0" xfId="0" applyFont="1" applyAlignment="1">
      <alignment horizontal="center" vertical="center"/>
    </xf>
    <xf numFmtId="0" fontId="17" fillId="0" borderId="0" xfId="0" applyFont="1" applyBorder="1" applyAlignment="1">
      <alignment horizontal="center" vertical="center" wrapText="1"/>
    </xf>
    <xf numFmtId="0" fontId="0" fillId="0" borderId="35" xfId="0" applyBorder="1" applyAlignment="1">
      <alignment horizontal="center" vertical="center" wrapText="1"/>
    </xf>
    <xf numFmtId="0" fontId="0" fillId="0" borderId="14" xfId="0"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wrapText="1"/>
    </xf>
    <xf numFmtId="0" fontId="0" fillId="0" borderId="36" xfId="0" applyBorder="1" applyAlignment="1">
      <alignment horizontal="center" vertical="center" wrapText="1"/>
    </xf>
    <xf numFmtId="0" fontId="0" fillId="0" borderId="10" xfId="0" applyBorder="1" applyAlignment="1">
      <alignment horizontal="center" vertical="center" wrapText="1"/>
    </xf>
    <xf numFmtId="0" fontId="0" fillId="0" borderId="9" xfId="0" applyBorder="1" applyAlignment="1">
      <alignment horizontal="center" vertical="center" wrapText="1"/>
    </xf>
    <xf numFmtId="0" fontId="0" fillId="0" borderId="12" xfId="0" applyBorder="1" applyAlignment="1">
      <alignment horizontal="center" vertical="center" wrapText="1"/>
    </xf>
    <xf numFmtId="0" fontId="0" fillId="0" borderId="35" xfId="0" applyBorder="1" applyAlignment="1">
      <alignment horizontal="center" vertical="center"/>
    </xf>
    <xf numFmtId="38" fontId="13" fillId="2" borderId="93" xfId="1" applyFont="1" applyFill="1" applyBorder="1" applyAlignment="1">
      <alignment horizontal="center" vertical="center"/>
    </xf>
    <xf numFmtId="38" fontId="13" fillId="2" borderId="14" xfId="1" applyFont="1" applyFill="1" applyBorder="1" applyAlignment="1">
      <alignment horizontal="center" vertical="center"/>
    </xf>
    <xf numFmtId="38" fontId="13" fillId="2" borderId="77" xfId="1" applyFont="1" applyFill="1" applyBorder="1" applyAlignment="1">
      <alignment horizontal="center" vertical="center"/>
    </xf>
    <xf numFmtId="38" fontId="13" fillId="2" borderId="96" xfId="1" applyFont="1" applyFill="1" applyBorder="1" applyAlignment="1">
      <alignment horizontal="center" vertical="center"/>
    </xf>
    <xf numFmtId="0" fontId="3" fillId="0" borderId="4" xfId="0" applyFont="1" applyBorder="1" applyAlignment="1">
      <alignment horizontal="left" vertical="top" wrapText="1"/>
    </xf>
    <xf numFmtId="0" fontId="3" fillId="0" borderId="0" xfId="0" applyFont="1" applyBorder="1" applyAlignment="1">
      <alignment horizontal="left" vertical="top" wrapText="1"/>
    </xf>
    <xf numFmtId="0" fontId="3" fillId="0" borderId="108" xfId="0" applyFont="1" applyBorder="1" applyAlignment="1">
      <alignment horizontal="left" vertical="top" wrapText="1"/>
    </xf>
    <xf numFmtId="0" fontId="3" fillId="0" borderId="112" xfId="0" applyFont="1" applyBorder="1" applyAlignment="1">
      <alignment horizontal="left" vertical="top" wrapText="1"/>
    </xf>
    <xf numFmtId="0" fontId="3" fillId="0" borderId="3" xfId="0" applyFont="1" applyBorder="1" applyAlignment="1">
      <alignment horizontal="left" vertical="top" wrapText="1"/>
    </xf>
    <xf numFmtId="0" fontId="3" fillId="0" borderId="2" xfId="0" applyFont="1" applyBorder="1" applyAlignment="1">
      <alignment horizontal="left" vertical="top" wrapText="1"/>
    </xf>
    <xf numFmtId="0" fontId="3" fillId="0" borderId="109" xfId="0" applyFont="1" applyBorder="1" applyAlignment="1">
      <alignment horizontal="left" vertical="top" wrapText="1"/>
    </xf>
    <xf numFmtId="0" fontId="3" fillId="0" borderId="110" xfId="0" applyFont="1" applyBorder="1" applyAlignment="1">
      <alignment horizontal="left" vertical="top" wrapText="1"/>
    </xf>
    <xf numFmtId="0" fontId="3" fillId="0" borderId="111" xfId="0" applyFont="1" applyBorder="1" applyAlignment="1">
      <alignment horizontal="left" vertical="top" wrapText="1"/>
    </xf>
    <xf numFmtId="0" fontId="3" fillId="0" borderId="113" xfId="0" applyFont="1" applyBorder="1" applyAlignment="1">
      <alignment horizontal="justify" vertical="center" wrapText="1"/>
    </xf>
    <xf numFmtId="0" fontId="3" fillId="0" borderId="11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06" xfId="0" applyFont="1" applyBorder="1" applyAlignment="1">
      <alignment horizontal="justify" vertical="center" wrapText="1"/>
    </xf>
    <xf numFmtId="0" fontId="3" fillId="0" borderId="107" xfId="0" applyFont="1" applyBorder="1" applyAlignment="1">
      <alignment horizontal="justify" vertical="center" wrapText="1"/>
    </xf>
    <xf numFmtId="0" fontId="3" fillId="0" borderId="109" xfId="0" applyFont="1" applyBorder="1" applyAlignment="1">
      <alignment horizontal="left" vertical="center" wrapText="1" indent="1"/>
    </xf>
    <xf numFmtId="0" fontId="3" fillId="0" borderId="110" xfId="0" applyFont="1" applyBorder="1" applyAlignment="1">
      <alignment horizontal="left" vertical="center" wrapText="1" indent="1"/>
    </xf>
    <xf numFmtId="0" fontId="3" fillId="0" borderId="111"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108" xfId="0" applyFont="1" applyBorder="1" applyAlignment="1">
      <alignment horizontal="left" vertical="center" wrapText="1" indent="1"/>
    </xf>
    <xf numFmtId="0" fontId="3" fillId="0" borderId="112" xfId="0" applyFont="1" applyBorder="1" applyAlignment="1">
      <alignment horizontal="left" vertical="center" wrapText="1" indent="1"/>
    </xf>
    <xf numFmtId="0" fontId="3" fillId="0" borderId="2" xfId="0" applyFont="1" applyBorder="1" applyAlignment="1">
      <alignment horizontal="left" vertical="center" wrapText="1" indent="1"/>
    </xf>
    <xf numFmtId="0" fontId="3" fillId="0" borderId="113" xfId="0" applyFont="1" applyBorder="1" applyAlignment="1" applyProtection="1">
      <alignment horizontal="justify" vertical="center" wrapText="1"/>
      <protection locked="0"/>
    </xf>
    <xf numFmtId="0" fontId="3" fillId="0" borderId="114" xfId="0" applyFont="1" applyBorder="1" applyAlignment="1" applyProtection="1">
      <alignment horizontal="justify" vertical="center" wrapText="1"/>
      <protection locked="0"/>
    </xf>
    <xf numFmtId="0" fontId="3" fillId="0" borderId="1" xfId="0" applyFont="1" applyBorder="1" applyAlignment="1" applyProtection="1">
      <alignment horizontal="justify" vertical="center" wrapText="1"/>
      <protection locked="0"/>
    </xf>
    <xf numFmtId="0" fontId="3" fillId="0" borderId="109" xfId="0" applyFont="1" applyBorder="1" applyAlignment="1">
      <alignment horizontal="center" vertical="center" wrapText="1"/>
    </xf>
    <xf numFmtId="0" fontId="3" fillId="0" borderId="11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8" xfId="0" applyFont="1" applyBorder="1" applyAlignment="1">
      <alignment horizontal="center" vertical="center" wrapText="1"/>
    </xf>
    <xf numFmtId="0" fontId="3" fillId="0" borderId="11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106" xfId="0" applyFont="1" applyBorder="1" applyAlignment="1">
      <alignment horizontal="justify" vertical="center" wrapText="1"/>
    </xf>
    <xf numFmtId="0" fontId="4" fillId="0" borderId="107" xfId="0" applyFont="1" applyBorder="1" applyAlignment="1">
      <alignment horizontal="justify" vertical="center" wrapText="1"/>
    </xf>
    <xf numFmtId="0" fontId="4" fillId="0" borderId="0" xfId="0" applyFont="1" applyBorder="1" applyAlignment="1">
      <alignment horizontal="left" vertical="top" wrapText="1"/>
    </xf>
    <xf numFmtId="0" fontId="4" fillId="0" borderId="108" xfId="0" applyFont="1" applyBorder="1" applyAlignment="1">
      <alignment horizontal="left" vertical="top" wrapText="1"/>
    </xf>
    <xf numFmtId="0" fontId="4" fillId="0" borderId="3" xfId="0" applyFont="1" applyBorder="1" applyAlignment="1">
      <alignment horizontal="left" vertical="top" wrapText="1"/>
    </xf>
    <xf numFmtId="0" fontId="4" fillId="0" borderId="2" xfId="0" applyFont="1" applyBorder="1" applyAlignment="1">
      <alignment horizontal="left" vertical="top" wrapText="1"/>
    </xf>
    <xf numFmtId="0" fontId="3" fillId="0" borderId="109" xfId="0" applyFont="1" applyBorder="1" applyAlignment="1">
      <alignment horizontal="justify" vertical="center" wrapText="1"/>
    </xf>
    <xf numFmtId="0" fontId="0" fillId="0" borderId="110" xfId="0" applyBorder="1" applyAlignment="1">
      <alignment horizontal="justify" vertical="center" wrapText="1"/>
    </xf>
    <xf numFmtId="0" fontId="0" fillId="0" borderId="111" xfId="0" applyBorder="1" applyAlignment="1">
      <alignment horizontal="justify" vertical="center" wrapText="1"/>
    </xf>
    <xf numFmtId="0" fontId="0" fillId="0" borderId="111" xfId="0" applyBorder="1" applyAlignment="1">
      <alignment horizontal="left" vertical="center" wrapText="1" indent="1"/>
    </xf>
    <xf numFmtId="0" fontId="0" fillId="0" borderId="108" xfId="0" applyBorder="1" applyAlignment="1">
      <alignment horizontal="left" vertical="center" wrapText="1" indent="1"/>
    </xf>
    <xf numFmtId="0" fontId="0" fillId="0" borderId="2" xfId="0" applyBorder="1" applyAlignment="1">
      <alignment horizontal="left" vertical="center" wrapText="1" indent="1"/>
    </xf>
    <xf numFmtId="0" fontId="3" fillId="0" borderId="115" xfId="0" applyFont="1" applyBorder="1" applyAlignment="1">
      <alignment horizontal="distributed" vertical="center" wrapText="1" indent="1"/>
    </xf>
    <xf numFmtId="0" fontId="0" fillId="0" borderId="107" xfId="0" applyBorder="1" applyAlignment="1">
      <alignment horizontal="distributed" vertical="center" wrapText="1" indent="1"/>
    </xf>
    <xf numFmtId="0" fontId="3" fillId="0" borderId="115" xfId="0" applyFont="1" applyBorder="1" applyAlignment="1">
      <alignment horizontal="right" vertical="center" wrapText="1"/>
    </xf>
    <xf numFmtId="0" fontId="0" fillId="0" borderId="107" xfId="0" applyBorder="1" applyAlignment="1">
      <alignment horizontal="right" vertical="center" wrapText="1"/>
    </xf>
    <xf numFmtId="0" fontId="0" fillId="0" borderId="107" xfId="0" applyBorder="1" applyAlignment="1">
      <alignment horizontal="distributed" vertical="center" indent="1"/>
    </xf>
    <xf numFmtId="0" fontId="3" fillId="0" borderId="107" xfId="0" applyFont="1" applyBorder="1" applyAlignment="1">
      <alignment horizontal="right" vertical="center" wrapText="1"/>
    </xf>
    <xf numFmtId="0" fontId="3" fillId="0" borderId="106" xfId="0" applyFont="1" applyBorder="1" applyAlignment="1">
      <alignment horizontal="right" vertical="center" wrapText="1"/>
    </xf>
    <xf numFmtId="0" fontId="3" fillId="0" borderId="109" xfId="0" applyFont="1" applyBorder="1" applyAlignment="1">
      <alignment horizontal="distributed" vertical="center" wrapText="1" indent="1"/>
    </xf>
    <xf numFmtId="0" fontId="3" fillId="0" borderId="111" xfId="0" applyFont="1" applyBorder="1" applyAlignment="1">
      <alignment horizontal="distributed" vertical="center" wrapText="1" indent="1"/>
    </xf>
    <xf numFmtId="0" fontId="0" fillId="0" borderId="4" xfId="0" applyBorder="1" applyAlignment="1">
      <alignment horizontal="distributed" vertical="center" wrapText="1" indent="1"/>
    </xf>
    <xf numFmtId="0" fontId="0" fillId="0" borderId="108" xfId="0" applyBorder="1" applyAlignment="1">
      <alignment horizontal="distributed" vertical="center" wrapText="1" indent="1"/>
    </xf>
    <xf numFmtId="0" fontId="0" fillId="0" borderId="112" xfId="0" applyBorder="1" applyAlignment="1">
      <alignment horizontal="distributed" vertical="center" wrapText="1" indent="1"/>
    </xf>
    <xf numFmtId="0" fontId="0" fillId="0" borderId="2" xfId="0" applyBorder="1" applyAlignment="1">
      <alignment horizontal="distributed" vertical="center" wrapText="1" indent="1"/>
    </xf>
    <xf numFmtId="0" fontId="3" fillId="0" borderId="113" xfId="0" applyFont="1" applyBorder="1" applyAlignment="1">
      <alignment horizontal="distributed" vertical="center" wrapText="1" indent="1"/>
    </xf>
    <xf numFmtId="0" fontId="3" fillId="0" borderId="1" xfId="0" applyFont="1" applyBorder="1" applyAlignment="1">
      <alignment horizontal="distributed" vertical="center" wrapText="1" indent="1"/>
    </xf>
    <xf numFmtId="0" fontId="3" fillId="0" borderId="111" xfId="0" applyFont="1" applyBorder="1" applyAlignment="1">
      <alignment horizontal="right" vertical="center" wrapText="1"/>
    </xf>
    <xf numFmtId="0" fontId="3" fillId="0" borderId="2" xfId="0" applyFont="1" applyBorder="1" applyAlignment="1">
      <alignment horizontal="right" vertical="center" wrapText="1"/>
    </xf>
    <xf numFmtId="0" fontId="3" fillId="0" borderId="0" xfId="0" applyFont="1" applyAlignment="1">
      <alignment horizontal="center" vertical="center"/>
    </xf>
    <xf numFmtId="0" fontId="4" fillId="0" borderId="0" xfId="0" applyFont="1" applyAlignment="1">
      <alignment vertical="center"/>
    </xf>
    <xf numFmtId="0" fontId="4" fillId="0" borderId="111" xfId="0" applyFont="1" applyBorder="1" applyAlignment="1">
      <alignment horizontal="left" vertical="center" wrapText="1" indent="1"/>
    </xf>
    <xf numFmtId="0" fontId="4" fillId="0" borderId="108" xfId="0" applyFont="1" applyBorder="1" applyAlignment="1">
      <alignment horizontal="left" vertical="center" wrapText="1" indent="1"/>
    </xf>
    <xf numFmtId="0" fontId="4" fillId="0" borderId="2" xfId="0" applyFont="1" applyBorder="1" applyAlignment="1">
      <alignment horizontal="left" vertical="center" wrapText="1" indent="1"/>
    </xf>
    <xf numFmtId="0" fontId="4" fillId="0" borderId="107" xfId="0" applyFont="1" applyBorder="1" applyAlignment="1">
      <alignment horizontal="distributed" vertical="center" wrapText="1" indent="1"/>
    </xf>
    <xf numFmtId="0" fontId="3" fillId="0" borderId="113" xfId="0" applyFont="1" applyBorder="1" applyAlignment="1">
      <alignment horizontal="left" vertical="center" wrapText="1" indent="1"/>
    </xf>
    <xf numFmtId="0" fontId="3" fillId="0" borderId="114" xfId="0" applyFont="1" applyBorder="1" applyAlignment="1">
      <alignment horizontal="left" vertical="center" wrapText="1" indent="1"/>
    </xf>
    <xf numFmtId="0" fontId="4" fillId="0" borderId="1" xfId="0" applyFont="1" applyBorder="1" applyAlignment="1">
      <alignment horizontal="left" vertical="center" wrapText="1" indent="1"/>
    </xf>
    <xf numFmtId="0" fontId="3" fillId="0" borderId="116" xfId="0" applyFont="1" applyBorder="1" applyAlignment="1">
      <alignment horizontal="justify" vertical="center" wrapText="1"/>
    </xf>
    <xf numFmtId="0" fontId="6" fillId="0" borderId="76" xfId="0" applyFont="1" applyBorder="1" applyAlignment="1">
      <alignment horizontal="left" vertical="distributed" wrapText="1" indent="2"/>
    </xf>
    <xf numFmtId="0" fontId="6" fillId="0" borderId="48" xfId="0" applyFont="1" applyBorder="1" applyAlignment="1">
      <alignment horizontal="left" vertical="distributed" wrapText="1" indent="2"/>
    </xf>
    <xf numFmtId="0" fontId="6" fillId="0" borderId="0" xfId="0" applyFont="1" applyBorder="1" applyAlignment="1">
      <alignment horizontal="left" vertical="distributed" wrapText="1" indent="2"/>
    </xf>
    <xf numFmtId="0" fontId="6" fillId="0" borderId="46" xfId="0" applyFont="1" applyBorder="1" applyAlignment="1">
      <alignment horizontal="left" vertical="distributed" wrapText="1" indent="2"/>
    </xf>
    <xf numFmtId="0" fontId="6" fillId="0" borderId="0" xfId="0" applyFont="1" applyAlignment="1">
      <alignment horizontal="center" vertical="center"/>
    </xf>
    <xf numFmtId="0" fontId="0" fillId="0" borderId="0" xfId="0" applyBorder="1" applyAlignment="1">
      <alignment horizontal="left" vertical="distributed" indent="2"/>
    </xf>
    <xf numFmtId="0" fontId="0" fillId="0" borderId="46" xfId="0" applyBorder="1" applyAlignment="1">
      <alignment horizontal="left" vertical="distributed" indent="2"/>
    </xf>
    <xf numFmtId="0" fontId="6" fillId="0" borderId="0" xfId="0" applyFont="1" applyBorder="1" applyAlignment="1">
      <alignment horizontal="left" vertical="distributed" wrapText="1" indent="1"/>
    </xf>
    <xf numFmtId="0" fontId="6" fillId="0" borderId="46" xfId="0" applyFont="1" applyBorder="1" applyAlignment="1">
      <alignment horizontal="left" vertical="distributed" wrapText="1" indent="1"/>
    </xf>
    <xf numFmtId="0" fontId="6" fillId="0" borderId="44" xfId="0" applyFont="1" applyBorder="1" applyAlignment="1">
      <alignment horizontal="left" vertical="distributed" wrapText="1"/>
    </xf>
    <xf numFmtId="0" fontId="0" fillId="0" borderId="45" xfId="0" applyBorder="1" applyAlignment="1">
      <alignment vertical="center"/>
    </xf>
    <xf numFmtId="0" fontId="0" fillId="0" borderId="24" xfId="0" applyBorder="1" applyAlignment="1">
      <alignment vertical="center"/>
    </xf>
  </cellXfs>
  <cellStyles count="3">
    <cellStyle name="桁区切り 2" xfId="1"/>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38100</xdr:rowOff>
    </xdr:from>
    <xdr:to>
      <xdr:col>2</xdr:col>
      <xdr:colOff>3543300</xdr:colOff>
      <xdr:row>2</xdr:row>
      <xdr:rowOff>533400</xdr:rowOff>
    </xdr:to>
    <xdr:sp macro="" textlink="">
      <xdr:nvSpPr>
        <xdr:cNvPr id="2" name="正方形/長方形 1"/>
        <xdr:cNvSpPr/>
      </xdr:nvSpPr>
      <xdr:spPr>
        <a:xfrm>
          <a:off x="9525" y="38100"/>
          <a:ext cx="4476750" cy="1200150"/>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入力様式１、２の他に、</a:t>
          </a:r>
          <a:r>
            <a:rPr kumimoji="1" lang="ja-JP" altLang="en-US" sz="1400" b="1">
              <a:solidFill>
                <a:sysClr val="windowText" lastClr="000000"/>
              </a:solidFill>
            </a:rPr>
            <a:t>（別紙１）一連の処理の工程</a:t>
          </a:r>
          <a:r>
            <a:rPr kumimoji="1" lang="ja-JP" altLang="en-US" sz="1400">
              <a:solidFill>
                <a:sysClr val="windowText" lastClr="000000"/>
              </a:solidFill>
            </a:rPr>
            <a:t>と、</a:t>
          </a:r>
          <a:r>
            <a:rPr kumimoji="1" lang="ja-JP" altLang="en-US" sz="1400" b="1">
              <a:solidFill>
                <a:sysClr val="windowText" lastClr="000000"/>
              </a:solidFill>
            </a:rPr>
            <a:t>（別紙２）管理体制図</a:t>
          </a:r>
          <a:r>
            <a:rPr kumimoji="1" lang="ja-JP" altLang="en-US" sz="1400">
              <a:solidFill>
                <a:sysClr val="windowText" lastClr="000000"/>
              </a:solidFill>
            </a:rPr>
            <a:t>を作成してください。</a:t>
          </a:r>
          <a:endParaRPr kumimoji="1" lang="en-US" altLang="ja-JP" sz="1400">
            <a:solidFill>
              <a:sysClr val="windowText" lastClr="000000"/>
            </a:solidFill>
          </a:endParaRPr>
        </a:p>
        <a:p>
          <a:pPr algn="l">
            <a:lnSpc>
              <a:spcPts val="1700"/>
            </a:lnSpc>
          </a:pPr>
          <a:r>
            <a:rPr kumimoji="1" lang="ja-JP" altLang="en-US" sz="1400">
              <a:solidFill>
                <a:sysClr val="windowText" lastClr="000000"/>
              </a:solidFill>
            </a:rPr>
            <a:t>様式は自由ですが、個人情報は載せないでください。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571500</xdr:colOff>
      <xdr:row>12</xdr:row>
      <xdr:rowOff>256761</xdr:rowOff>
    </xdr:from>
    <xdr:to>
      <xdr:col>9</xdr:col>
      <xdr:colOff>1485900</xdr:colOff>
      <xdr:row>13</xdr:row>
      <xdr:rowOff>214254</xdr:rowOff>
    </xdr:to>
    <xdr:sp macro="" textlink="">
      <xdr:nvSpPr>
        <xdr:cNvPr id="2" name="線吹き出し 1 (枠付き) 1"/>
        <xdr:cNvSpPr/>
      </xdr:nvSpPr>
      <xdr:spPr>
        <a:xfrm>
          <a:off x="7354957" y="2617304"/>
          <a:ext cx="914400" cy="288798"/>
        </a:xfrm>
        <a:prstGeom prst="borderCallout1">
          <a:avLst>
            <a:gd name="adj1" fmla="val 46735"/>
            <a:gd name="adj2" fmla="val 1042"/>
            <a:gd name="adj3" fmla="val 80559"/>
            <a:gd name="adj4" fmla="val -100878"/>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押印不要</a:t>
          </a:r>
        </a:p>
      </xdr:txBody>
    </xdr:sp>
    <xdr:clientData/>
  </xdr:twoCellAnchor>
  <xdr:twoCellAnchor>
    <xdr:from>
      <xdr:col>9</xdr:col>
      <xdr:colOff>554935</xdr:colOff>
      <xdr:row>17</xdr:row>
      <xdr:rowOff>91108</xdr:rowOff>
    </xdr:from>
    <xdr:to>
      <xdr:col>12</xdr:col>
      <xdr:colOff>99393</xdr:colOff>
      <xdr:row>19</xdr:row>
      <xdr:rowOff>257176</xdr:rowOff>
    </xdr:to>
    <xdr:sp macro="" textlink="">
      <xdr:nvSpPr>
        <xdr:cNvPr id="3" name="線吹き出し 1 (枠付き) 2"/>
        <xdr:cNvSpPr/>
      </xdr:nvSpPr>
      <xdr:spPr>
        <a:xfrm>
          <a:off x="7338392" y="4182717"/>
          <a:ext cx="2667001" cy="1019176"/>
        </a:xfrm>
        <a:prstGeom prst="borderCallout1">
          <a:avLst>
            <a:gd name="adj1" fmla="val 47670"/>
            <a:gd name="adj2" fmla="val -1101"/>
            <a:gd name="adj3" fmla="val 67045"/>
            <a:gd name="adj4" fmla="val -75123"/>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浜松市内に複数の現場（工事現場など）があるときは、各現場と記載してください。</a:t>
          </a:r>
          <a:endParaRPr kumimoji="1" lang="en-US" altLang="ja-JP" sz="1100">
            <a:solidFill>
              <a:srgbClr val="FF0000"/>
            </a:solidFill>
          </a:endParaRPr>
        </a:p>
        <a:p>
          <a:pPr algn="l">
            <a:lnSpc>
              <a:spcPts val="1300"/>
            </a:lnSpc>
          </a:pPr>
          <a:r>
            <a:rPr kumimoji="1" lang="ja-JP" altLang="en-US" sz="1100">
              <a:solidFill>
                <a:srgbClr val="FF0000"/>
              </a:solidFill>
            </a:rPr>
            <a:t>浜松市内に複数の事業場（支店など）がある場合には、事業場ごとに分けて作成してください。</a:t>
          </a:r>
          <a:endParaRPr kumimoji="1" lang="en-US" altLang="ja-JP" sz="1100">
            <a:solidFill>
              <a:srgbClr val="FF0000"/>
            </a:solidFill>
          </a:endParaRPr>
        </a:p>
      </xdr:txBody>
    </xdr:sp>
    <xdr:clientData/>
  </xdr:twoCellAnchor>
  <xdr:twoCellAnchor>
    <xdr:from>
      <xdr:col>9</xdr:col>
      <xdr:colOff>463826</xdr:colOff>
      <xdr:row>22</xdr:row>
      <xdr:rowOff>124238</xdr:rowOff>
    </xdr:from>
    <xdr:to>
      <xdr:col>12</xdr:col>
      <xdr:colOff>8284</xdr:colOff>
      <xdr:row>22</xdr:row>
      <xdr:rowOff>486188</xdr:rowOff>
    </xdr:to>
    <xdr:sp macro="" textlink="">
      <xdr:nvSpPr>
        <xdr:cNvPr id="4" name="線吹き出し 1 (枠付き) 3"/>
        <xdr:cNvSpPr/>
      </xdr:nvSpPr>
      <xdr:spPr>
        <a:xfrm>
          <a:off x="7247283" y="6435586"/>
          <a:ext cx="2667001" cy="361950"/>
        </a:xfrm>
        <a:prstGeom prst="borderCallout1">
          <a:avLst>
            <a:gd name="adj1" fmla="val 47670"/>
            <a:gd name="adj2" fmla="val -1101"/>
            <a:gd name="adj3" fmla="val 48353"/>
            <a:gd name="adj4" fmla="val -45712"/>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プルダウンリストから選択してください。</a:t>
          </a:r>
          <a:endParaRPr kumimoji="1" lang="en-US" altLang="ja-JP" sz="1100">
            <a:solidFill>
              <a:srgbClr val="FF0000"/>
            </a:solidFill>
          </a:endParaRPr>
        </a:p>
      </xdr:txBody>
    </xdr:sp>
    <xdr:clientData/>
  </xdr:twoCellAnchor>
  <xdr:twoCellAnchor>
    <xdr:from>
      <xdr:col>9</xdr:col>
      <xdr:colOff>475421</xdr:colOff>
      <xdr:row>23</xdr:row>
      <xdr:rowOff>144116</xdr:rowOff>
    </xdr:from>
    <xdr:to>
      <xdr:col>12</xdr:col>
      <xdr:colOff>19879</xdr:colOff>
      <xdr:row>25</xdr:row>
      <xdr:rowOff>91108</xdr:rowOff>
    </xdr:to>
    <xdr:sp macro="" textlink="">
      <xdr:nvSpPr>
        <xdr:cNvPr id="5" name="線吹き出し 1 (枠付き) 4"/>
        <xdr:cNvSpPr/>
      </xdr:nvSpPr>
      <xdr:spPr>
        <a:xfrm>
          <a:off x="7258878" y="7084942"/>
          <a:ext cx="2667001" cy="1205949"/>
        </a:xfrm>
        <a:prstGeom prst="borderCallout1">
          <a:avLst>
            <a:gd name="adj1" fmla="val 47670"/>
            <a:gd name="adj2" fmla="val -1101"/>
            <a:gd name="adj3" fmla="val 21567"/>
            <a:gd name="adj4" fmla="val -39811"/>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rgbClr val="FF0000"/>
              </a:solidFill>
            </a:rPr>
            <a:t>製造業の場合における製造品出荷額、建設業の場合における元請完成工事高、医療機関の場合における病床数等の業種に応じ事業規模が分かるような前年度の実績を記入してください。</a:t>
          </a:r>
          <a:endParaRPr kumimoji="1" lang="en-US" altLang="ja-JP" sz="11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0</xdr:row>
      <xdr:rowOff>38100</xdr:rowOff>
    </xdr:from>
    <xdr:to>
      <xdr:col>2</xdr:col>
      <xdr:colOff>3543300</xdr:colOff>
      <xdr:row>2</xdr:row>
      <xdr:rowOff>533400</xdr:rowOff>
    </xdr:to>
    <xdr:sp macro="" textlink="">
      <xdr:nvSpPr>
        <xdr:cNvPr id="2" name="正方形/長方形 1"/>
        <xdr:cNvSpPr/>
      </xdr:nvSpPr>
      <xdr:spPr>
        <a:xfrm>
          <a:off x="9525" y="38100"/>
          <a:ext cx="4476750" cy="1200150"/>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入力様式１、２の他に、</a:t>
          </a:r>
          <a:r>
            <a:rPr kumimoji="1" lang="ja-JP" altLang="en-US" sz="1400" b="1">
              <a:solidFill>
                <a:sysClr val="windowText" lastClr="000000"/>
              </a:solidFill>
            </a:rPr>
            <a:t>（別紙１）一連の処理の工程</a:t>
          </a:r>
          <a:r>
            <a:rPr kumimoji="1" lang="ja-JP" altLang="en-US" sz="1400">
              <a:solidFill>
                <a:sysClr val="windowText" lastClr="000000"/>
              </a:solidFill>
            </a:rPr>
            <a:t>と、</a:t>
          </a:r>
          <a:r>
            <a:rPr kumimoji="1" lang="ja-JP" altLang="en-US" sz="1400" b="1">
              <a:solidFill>
                <a:sysClr val="windowText" lastClr="000000"/>
              </a:solidFill>
            </a:rPr>
            <a:t>（別紙２）管理体制図</a:t>
          </a:r>
          <a:r>
            <a:rPr kumimoji="1" lang="ja-JP" altLang="en-US" sz="1400">
              <a:solidFill>
                <a:sysClr val="windowText" lastClr="000000"/>
              </a:solidFill>
            </a:rPr>
            <a:t>を作成してください。</a:t>
          </a:r>
          <a:endParaRPr kumimoji="1" lang="en-US" altLang="ja-JP" sz="1400">
            <a:solidFill>
              <a:sysClr val="windowText" lastClr="000000"/>
            </a:solidFill>
          </a:endParaRPr>
        </a:p>
        <a:p>
          <a:pPr algn="l"/>
          <a:r>
            <a:rPr kumimoji="1" lang="ja-JP" altLang="en-US" sz="1400">
              <a:solidFill>
                <a:sysClr val="windowText" lastClr="000000"/>
              </a:solidFill>
            </a:rPr>
            <a:t>様式は自由ですが、個人情報は載せないでください。</a:t>
          </a:r>
        </a:p>
      </xdr:txBody>
    </xdr:sp>
    <xdr:clientData/>
  </xdr:twoCellAnchor>
  <xdr:twoCellAnchor>
    <xdr:from>
      <xdr:col>5</xdr:col>
      <xdr:colOff>352424</xdr:colOff>
      <xdr:row>18</xdr:row>
      <xdr:rowOff>114300</xdr:rowOff>
    </xdr:from>
    <xdr:to>
      <xdr:col>7</xdr:col>
      <xdr:colOff>676274</xdr:colOff>
      <xdr:row>24</xdr:row>
      <xdr:rowOff>28575</xdr:rowOff>
    </xdr:to>
    <xdr:sp macro="" textlink="">
      <xdr:nvSpPr>
        <xdr:cNvPr id="4" name="線吹き出し 1 (枠付き) 3"/>
        <xdr:cNvSpPr/>
      </xdr:nvSpPr>
      <xdr:spPr>
        <a:xfrm>
          <a:off x="6248399" y="3952875"/>
          <a:ext cx="1724025" cy="942975"/>
        </a:xfrm>
        <a:prstGeom prst="borderCallout1">
          <a:avLst>
            <a:gd name="adj1" fmla="val 46410"/>
            <a:gd name="adj2" fmla="val -598"/>
            <a:gd name="adj3" fmla="val 81403"/>
            <a:gd name="adj4" fmla="val -21942"/>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自ら中間処理する場合は、合計が排出量と合うよう注意してください。</a:t>
          </a:r>
          <a:endParaRPr lang="ja-JP" altLang="ja-JP">
            <a:solidFill>
              <a:srgbClr val="FF0000"/>
            </a:solidFill>
            <a:effectLst/>
          </a:endParaRPr>
        </a:p>
        <a:p>
          <a:pPr algn="l"/>
          <a:endParaRPr kumimoji="1" lang="ja-JP" altLang="en-US" sz="1100">
            <a:solidFill>
              <a:srgbClr val="FF0000"/>
            </a:solidFill>
          </a:endParaRPr>
        </a:p>
      </xdr:txBody>
    </xdr:sp>
    <xdr:clientData/>
  </xdr:twoCellAnchor>
  <xdr:twoCellAnchor>
    <xdr:from>
      <xdr:col>8</xdr:col>
      <xdr:colOff>581025</xdr:colOff>
      <xdr:row>18</xdr:row>
      <xdr:rowOff>57151</xdr:rowOff>
    </xdr:from>
    <xdr:to>
      <xdr:col>12</xdr:col>
      <xdr:colOff>304800</xdr:colOff>
      <xdr:row>25</xdr:row>
      <xdr:rowOff>142875</xdr:rowOff>
    </xdr:to>
    <xdr:sp macro="" textlink="">
      <xdr:nvSpPr>
        <xdr:cNvPr id="5" name="線吹き出し 1 (枠付き) 4"/>
        <xdr:cNvSpPr/>
      </xdr:nvSpPr>
      <xdr:spPr>
        <a:xfrm>
          <a:off x="8562975" y="3895726"/>
          <a:ext cx="2466975" cy="1285874"/>
        </a:xfrm>
        <a:prstGeom prst="borderCallout1">
          <a:avLst>
            <a:gd name="adj1" fmla="val 46410"/>
            <a:gd name="adj2" fmla="val -598"/>
            <a:gd name="adj3" fmla="val 101653"/>
            <a:gd name="adj4" fmla="val -8440"/>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優良認定業者や再生利用業者を含め、処分業者へ委託した総量を記載します。</a:t>
          </a:r>
          <a:endParaRPr kumimoji="1" lang="en-US" altLang="ja-JP" sz="1100">
            <a:solidFill>
              <a:srgbClr val="FF0000"/>
            </a:solidFill>
          </a:endParaRPr>
        </a:p>
        <a:p>
          <a:pPr algn="l"/>
          <a:r>
            <a:rPr kumimoji="1" lang="ja-JP" altLang="en-US" sz="1100">
              <a:solidFill>
                <a:srgbClr val="FF0000"/>
              </a:solidFill>
            </a:rPr>
            <a:t>記載例は処理委託量</a:t>
          </a:r>
          <a:r>
            <a:rPr kumimoji="1" lang="en-US" altLang="ja-JP" sz="1100">
              <a:solidFill>
                <a:srgbClr val="FF0000"/>
              </a:solidFill>
            </a:rPr>
            <a:t>200</a:t>
          </a:r>
          <a:r>
            <a:rPr kumimoji="1" lang="ja-JP" altLang="en-US" sz="1100">
              <a:solidFill>
                <a:srgbClr val="FF0000"/>
              </a:solidFill>
            </a:rPr>
            <a:t>ｔのうち、</a:t>
          </a:r>
          <a:r>
            <a:rPr kumimoji="1" lang="en-US" altLang="ja-JP" sz="1100">
              <a:solidFill>
                <a:srgbClr val="FF0000"/>
              </a:solidFill>
            </a:rPr>
            <a:t>150</a:t>
          </a:r>
          <a:r>
            <a:rPr kumimoji="1" lang="ja-JP" altLang="en-US" sz="1100">
              <a:solidFill>
                <a:srgbClr val="FF0000"/>
              </a:solidFill>
            </a:rPr>
            <a:t>ｔは優良認定業者へ委託している場合のものです。</a:t>
          </a:r>
          <a:endParaRPr kumimoji="1" lang="en-US" altLang="ja-JP" sz="1100">
            <a:solidFill>
              <a:srgbClr val="FF0000"/>
            </a:solidFill>
          </a:endParaRPr>
        </a:p>
      </xdr:txBody>
    </xdr:sp>
    <xdr:clientData/>
  </xdr:twoCellAnchor>
  <xdr:twoCellAnchor>
    <xdr:from>
      <xdr:col>18</xdr:col>
      <xdr:colOff>95249</xdr:colOff>
      <xdr:row>17</xdr:row>
      <xdr:rowOff>19049</xdr:rowOff>
    </xdr:from>
    <xdr:to>
      <xdr:col>21</xdr:col>
      <xdr:colOff>666750</xdr:colOff>
      <xdr:row>27</xdr:row>
      <xdr:rowOff>19050</xdr:rowOff>
    </xdr:to>
    <xdr:sp macro="" textlink="">
      <xdr:nvSpPr>
        <xdr:cNvPr id="6" name="線吹き出し 1 (枠付き) 5"/>
        <xdr:cNvSpPr/>
      </xdr:nvSpPr>
      <xdr:spPr>
        <a:xfrm>
          <a:off x="14935199" y="3686174"/>
          <a:ext cx="2628901" cy="1714501"/>
        </a:xfrm>
        <a:prstGeom prst="borderCallout1">
          <a:avLst>
            <a:gd name="adj1" fmla="val 49883"/>
            <a:gd name="adj2" fmla="val 295"/>
            <a:gd name="adj3" fmla="val 45371"/>
            <a:gd name="adj4" fmla="val -24029"/>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rgbClr val="FF0000"/>
              </a:solidFill>
            </a:rPr>
            <a:t>石綿含有ガラスくず、廃石膏ボードなどは、分けて記入頂けますが、産業廃棄物の「ガラスくず・コンクリートくず及び陶磁器くず」に分類されるため、</a:t>
          </a:r>
          <a:r>
            <a:rPr kumimoji="1" lang="ja-JP" altLang="en-US" sz="1100">
              <a:solidFill>
                <a:srgbClr val="0070C0"/>
              </a:solidFill>
            </a:rPr>
            <a:t>別紙３</a:t>
          </a:r>
          <a:r>
            <a:rPr kumimoji="1" lang="ja-JP" altLang="en-US" sz="1100">
              <a:solidFill>
                <a:srgbClr val="FF0000"/>
              </a:solidFill>
            </a:rPr>
            <a:t>や</a:t>
          </a:r>
          <a:r>
            <a:rPr kumimoji="1" lang="ja-JP" altLang="en-US" sz="1100">
              <a:solidFill>
                <a:srgbClr val="0070C0"/>
              </a:solidFill>
            </a:rPr>
            <a:t>第２面以降</a:t>
          </a:r>
          <a:r>
            <a:rPr kumimoji="1" lang="ja-JP" altLang="en-US" sz="1100">
              <a:solidFill>
                <a:srgbClr val="FF0000"/>
              </a:solidFill>
            </a:rPr>
            <a:t>では「ガラスくず・コンクリートくず・陶磁器くず」の項目に合計値が記載されます。</a:t>
          </a:r>
          <a:endParaRPr kumimoji="1" lang="en-US" altLang="ja-JP" sz="1100">
            <a:solidFill>
              <a:srgbClr val="FF0000"/>
            </a:solidFill>
          </a:endParaRPr>
        </a:p>
      </xdr:txBody>
    </xdr:sp>
    <xdr:clientData/>
  </xdr:twoCellAnchor>
  <xdr:twoCellAnchor>
    <xdr:from>
      <xdr:col>5</xdr:col>
      <xdr:colOff>314324</xdr:colOff>
      <xdr:row>4</xdr:row>
      <xdr:rowOff>142874</xdr:rowOff>
    </xdr:from>
    <xdr:to>
      <xdr:col>7</xdr:col>
      <xdr:colOff>504825</xdr:colOff>
      <xdr:row>11</xdr:row>
      <xdr:rowOff>28575</xdr:rowOff>
    </xdr:to>
    <xdr:sp macro="" textlink="">
      <xdr:nvSpPr>
        <xdr:cNvPr id="7" name="正方形/長方形 6"/>
        <xdr:cNvSpPr/>
      </xdr:nvSpPr>
      <xdr:spPr>
        <a:xfrm>
          <a:off x="6210299" y="1571624"/>
          <a:ext cx="1590676" cy="108585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1100">
              <a:solidFill>
                <a:srgbClr val="FF0000"/>
              </a:solidFill>
            </a:rPr>
            <a:t>実施状況報告書を提出する場合は、実施状況報告書の前年度実績欄と同じ数字を記入してください。</a:t>
          </a:r>
        </a:p>
      </xdr:txBody>
    </xdr:sp>
    <xdr:clientData/>
  </xdr:twoCellAnchor>
  <xdr:twoCellAnchor>
    <xdr:from>
      <xdr:col>13</xdr:col>
      <xdr:colOff>66675</xdr:colOff>
      <xdr:row>20</xdr:row>
      <xdr:rowOff>152400</xdr:rowOff>
    </xdr:from>
    <xdr:to>
      <xdr:col>16</xdr:col>
      <xdr:colOff>533400</xdr:colOff>
      <xdr:row>29</xdr:row>
      <xdr:rowOff>0</xdr:rowOff>
    </xdr:to>
    <xdr:sp macro="" textlink="">
      <xdr:nvSpPr>
        <xdr:cNvPr id="10" name="線吹き出し 1 (枠付き) 9"/>
        <xdr:cNvSpPr/>
      </xdr:nvSpPr>
      <xdr:spPr>
        <a:xfrm>
          <a:off x="11477625" y="4333875"/>
          <a:ext cx="2524125" cy="1390650"/>
        </a:xfrm>
        <a:prstGeom prst="borderCallout1">
          <a:avLst>
            <a:gd name="adj1" fmla="val 46410"/>
            <a:gd name="adj2" fmla="val -598"/>
            <a:gd name="adj3" fmla="val 82551"/>
            <a:gd name="adj4" fmla="val -27388"/>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優良認定業者（⑪）と再生利用業者等（⑫⑬⑭）は両立することもあります。</a:t>
          </a:r>
          <a:endParaRPr kumimoji="1" lang="en-US" altLang="ja-JP" sz="1100">
            <a:solidFill>
              <a:srgbClr val="FF0000"/>
            </a:solidFill>
          </a:endParaRPr>
        </a:p>
        <a:p>
          <a:pPr algn="l"/>
          <a:r>
            <a:rPr kumimoji="1" lang="ja-JP" altLang="en-US" sz="1100">
              <a:solidFill>
                <a:srgbClr val="FF0000"/>
              </a:solidFill>
            </a:rPr>
            <a:t>記載例は処理委託量</a:t>
          </a:r>
          <a:r>
            <a:rPr kumimoji="1" lang="en-US" altLang="ja-JP" sz="1100">
              <a:solidFill>
                <a:srgbClr val="FF0000"/>
              </a:solidFill>
            </a:rPr>
            <a:t>500</a:t>
          </a:r>
          <a:r>
            <a:rPr kumimoji="1" lang="ja-JP" altLang="en-US" sz="1100">
              <a:solidFill>
                <a:srgbClr val="FF0000"/>
              </a:solidFill>
            </a:rPr>
            <a:t>ｔの全てを優良認定を受けた再生利用業者へ委託している場合のものです。</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M48"/>
  <sheetViews>
    <sheetView tabSelected="1" view="pageBreakPreview" zoomScaleNormal="100" zoomScaleSheetLayoutView="100" workbookViewId="0">
      <selection activeCell="B17" sqref="B17:I18"/>
    </sheetView>
  </sheetViews>
  <sheetFormatPr defaultRowHeight="13.5" x14ac:dyDescent="0.15"/>
  <cols>
    <col min="1" max="1" width="0.5" style="72" customWidth="1"/>
    <col min="2" max="2" width="7.5" style="72" customWidth="1"/>
    <col min="3" max="3" width="15.25" style="72" customWidth="1"/>
    <col min="4" max="4" width="4.75" style="72" customWidth="1"/>
    <col min="5" max="6" width="7" style="72" customWidth="1"/>
    <col min="7" max="7" width="6.25" style="72" customWidth="1"/>
    <col min="8" max="8" width="11.625" style="72" customWidth="1"/>
    <col min="9" max="9" width="29.125" style="72" customWidth="1"/>
    <col min="10" max="10" width="32" style="72" bestFit="1" customWidth="1"/>
    <col min="11" max="11" width="4.75" style="72" hidden="1" customWidth="1"/>
    <col min="12" max="12" width="9" style="72"/>
    <col min="13" max="13" width="8.625" style="72" customWidth="1"/>
    <col min="14" max="14" width="12.5" style="72" customWidth="1"/>
    <col min="15" max="16384" width="9" style="72"/>
  </cols>
  <sheetData>
    <row r="1" spans="1:13" ht="3" customHeight="1" x14ac:dyDescent="0.15"/>
    <row r="2" spans="1:13" ht="15.75" customHeight="1" x14ac:dyDescent="0.15">
      <c r="B2" s="173" t="s">
        <v>204</v>
      </c>
      <c r="C2" s="174"/>
      <c r="D2" s="175"/>
      <c r="E2" s="175"/>
      <c r="F2" s="175"/>
      <c r="G2" s="175"/>
      <c r="H2" s="175"/>
      <c r="I2" s="175"/>
    </row>
    <row r="3" spans="1:13" ht="15.75" customHeight="1" x14ac:dyDescent="0.15">
      <c r="B3" s="184" t="s">
        <v>9</v>
      </c>
      <c r="C3" s="185"/>
      <c r="D3" s="185"/>
      <c r="E3" s="185"/>
      <c r="F3" s="185"/>
      <c r="G3" s="185"/>
      <c r="H3" s="185"/>
      <c r="I3" s="185"/>
    </row>
    <row r="4" spans="1:13" ht="15.75" customHeight="1" thickBot="1" x14ac:dyDescent="0.2">
      <c r="B4" s="184"/>
      <c r="C4" s="186"/>
      <c r="D4" s="186"/>
      <c r="E4" s="186"/>
      <c r="F4" s="186"/>
      <c r="G4" s="186"/>
      <c r="H4" s="186"/>
      <c r="I4" s="186"/>
    </row>
    <row r="5" spans="1:13" ht="15.75" customHeight="1" x14ac:dyDescent="0.15">
      <c r="B5" s="73"/>
      <c r="C5" s="74"/>
      <c r="D5" s="74"/>
      <c r="E5" s="74"/>
      <c r="F5" s="74"/>
      <c r="G5" s="74"/>
      <c r="H5" s="74"/>
      <c r="I5" s="75"/>
    </row>
    <row r="6" spans="1:13" ht="15.75" customHeight="1" x14ac:dyDescent="0.15">
      <c r="B6" s="181" t="s">
        <v>0</v>
      </c>
      <c r="C6" s="182"/>
      <c r="D6" s="182"/>
      <c r="E6" s="182"/>
      <c r="F6" s="182"/>
      <c r="G6" s="182"/>
      <c r="H6" s="182"/>
      <c r="I6" s="183"/>
    </row>
    <row r="7" spans="1:13" ht="15.75" customHeight="1" x14ac:dyDescent="0.15">
      <c r="B7" s="76"/>
      <c r="C7" s="77"/>
      <c r="D7" s="77"/>
      <c r="E7" s="77"/>
      <c r="F7" s="77"/>
      <c r="G7" s="77"/>
      <c r="H7" s="77"/>
      <c r="I7" s="78" t="s">
        <v>234</v>
      </c>
    </row>
    <row r="8" spans="1:13" ht="15.75" customHeight="1" x14ac:dyDescent="0.15">
      <c r="B8" s="158" t="s">
        <v>58</v>
      </c>
      <c r="C8" s="159"/>
      <c r="D8" s="159"/>
      <c r="E8" s="159"/>
      <c r="F8" s="159"/>
      <c r="G8" s="159"/>
      <c r="H8" s="159"/>
      <c r="I8" s="160"/>
    </row>
    <row r="9" spans="1:13" ht="15.75" customHeight="1" x14ac:dyDescent="0.15">
      <c r="B9" s="158" t="s">
        <v>57</v>
      </c>
      <c r="C9" s="159"/>
      <c r="D9" s="159"/>
      <c r="E9" s="159"/>
      <c r="F9" s="159"/>
      <c r="G9" s="159"/>
      <c r="H9" s="159"/>
      <c r="I9" s="160"/>
    </row>
    <row r="10" spans="1:13" ht="15.75" customHeight="1" x14ac:dyDescent="0.15">
      <c r="B10" s="79"/>
      <c r="C10" s="80"/>
      <c r="D10" s="80"/>
      <c r="E10" s="80"/>
      <c r="F10" s="80"/>
      <c r="G10" s="80"/>
      <c r="H10" s="80"/>
      <c r="I10" s="81"/>
    </row>
    <row r="11" spans="1:13" ht="15.75" customHeight="1" x14ac:dyDescent="0.15">
      <c r="B11" s="178"/>
      <c r="C11" s="179"/>
      <c r="D11" s="179"/>
      <c r="E11" s="179"/>
      <c r="F11" s="179"/>
      <c r="G11" s="179"/>
      <c r="H11" s="179"/>
      <c r="I11" s="180"/>
    </row>
    <row r="12" spans="1:13" ht="26.25" customHeight="1" x14ac:dyDescent="0.15">
      <c r="B12" s="85"/>
      <c r="C12" s="86"/>
      <c r="D12" s="161"/>
      <c r="E12" s="162"/>
      <c r="F12" s="88"/>
      <c r="G12" s="176" t="s">
        <v>1</v>
      </c>
      <c r="H12" s="176"/>
      <c r="I12" s="177"/>
    </row>
    <row r="13" spans="1:13" ht="26.25" customHeight="1" x14ac:dyDescent="0.15">
      <c r="B13" s="85"/>
      <c r="C13" s="90"/>
      <c r="D13" s="90"/>
      <c r="E13" s="90"/>
      <c r="F13" s="90"/>
      <c r="G13" s="90"/>
      <c r="H13" s="91" t="s">
        <v>108</v>
      </c>
      <c r="I13" s="92"/>
      <c r="J13" s="93"/>
      <c r="K13" s="93"/>
      <c r="L13" s="93"/>
      <c r="M13" s="93"/>
    </row>
    <row r="14" spans="1:13" ht="36.75" customHeight="1" x14ac:dyDescent="0.15">
      <c r="B14" s="85"/>
      <c r="C14" s="90"/>
      <c r="D14" s="90"/>
      <c r="E14" s="90"/>
      <c r="F14" s="90"/>
      <c r="G14" s="90"/>
      <c r="H14" s="91" t="s">
        <v>109</v>
      </c>
      <c r="I14" s="92"/>
      <c r="J14" s="93"/>
      <c r="K14" s="93"/>
      <c r="L14" s="93"/>
      <c r="M14" s="93"/>
    </row>
    <row r="15" spans="1:13" ht="26.25" customHeight="1" x14ac:dyDescent="0.15">
      <c r="B15" s="85"/>
      <c r="C15" s="90"/>
      <c r="D15" s="86"/>
      <c r="E15" s="86"/>
      <c r="F15" s="86"/>
      <c r="G15" s="90"/>
      <c r="H15" s="182" t="s">
        <v>2</v>
      </c>
      <c r="I15" s="183"/>
    </row>
    <row r="16" spans="1:13" ht="26.25" customHeight="1" x14ac:dyDescent="0.15">
      <c r="A16" s="94"/>
      <c r="B16" s="95" t="s">
        <v>11</v>
      </c>
      <c r="C16" s="96"/>
      <c r="D16" s="96"/>
      <c r="E16" s="96"/>
      <c r="F16" s="96"/>
      <c r="G16" s="90"/>
      <c r="H16" s="91" t="s">
        <v>8</v>
      </c>
      <c r="I16" s="97"/>
    </row>
    <row r="17" spans="2:11" ht="31.5" customHeight="1" x14ac:dyDescent="0.15">
      <c r="B17" s="178" t="s">
        <v>10</v>
      </c>
      <c r="C17" s="179"/>
      <c r="D17" s="179"/>
      <c r="E17" s="179"/>
      <c r="F17" s="179"/>
      <c r="G17" s="179"/>
      <c r="H17" s="179"/>
      <c r="I17" s="180"/>
    </row>
    <row r="18" spans="2:11" ht="26.25" customHeight="1" thickBot="1" x14ac:dyDescent="0.2">
      <c r="B18" s="189"/>
      <c r="C18" s="190"/>
      <c r="D18" s="190"/>
      <c r="E18" s="190"/>
      <c r="F18" s="190"/>
      <c r="G18" s="190"/>
      <c r="H18" s="190"/>
      <c r="I18" s="191"/>
    </row>
    <row r="19" spans="2:11" ht="41.25" customHeight="1" thickBot="1" x14ac:dyDescent="0.2">
      <c r="B19" s="168" t="s">
        <v>12</v>
      </c>
      <c r="C19" s="169"/>
      <c r="D19" s="163"/>
      <c r="E19" s="164"/>
      <c r="F19" s="164"/>
      <c r="G19" s="164"/>
      <c r="H19" s="164"/>
      <c r="I19" s="165"/>
    </row>
    <row r="20" spans="2:11" ht="41.25" customHeight="1" thickBot="1" x14ac:dyDescent="0.2">
      <c r="B20" s="168" t="s">
        <v>13</v>
      </c>
      <c r="C20" s="169"/>
      <c r="D20" s="163"/>
      <c r="E20" s="164"/>
      <c r="F20" s="164"/>
      <c r="G20" s="164"/>
      <c r="H20" s="164"/>
      <c r="I20" s="165"/>
    </row>
    <row r="21" spans="2:11" ht="41.25" customHeight="1" thickBot="1" x14ac:dyDescent="0.2">
      <c r="B21" s="168" t="s">
        <v>3</v>
      </c>
      <c r="C21" s="169"/>
      <c r="D21" s="163" t="s">
        <v>235</v>
      </c>
      <c r="E21" s="166"/>
      <c r="F21" s="166"/>
      <c r="G21" s="166"/>
      <c r="H21" s="166"/>
      <c r="I21" s="167"/>
    </row>
    <row r="22" spans="2:11" ht="25.5" customHeight="1" thickBot="1" x14ac:dyDescent="0.2">
      <c r="B22" s="170" t="s">
        <v>4</v>
      </c>
      <c r="C22" s="171"/>
      <c r="D22" s="171"/>
      <c r="E22" s="171"/>
      <c r="F22" s="171"/>
      <c r="G22" s="171"/>
      <c r="H22" s="171"/>
      <c r="I22" s="172"/>
    </row>
    <row r="23" spans="2:11" ht="49.5" customHeight="1" thickBot="1" x14ac:dyDescent="0.2">
      <c r="B23" s="187"/>
      <c r="C23" s="98" t="s">
        <v>5</v>
      </c>
      <c r="D23" s="163"/>
      <c r="E23" s="192"/>
      <c r="F23" s="192"/>
      <c r="G23" s="192"/>
      <c r="H23" s="192"/>
      <c r="I23" s="193"/>
    </row>
    <row r="24" spans="2:11" ht="49.5" customHeight="1" thickBot="1" x14ac:dyDescent="0.2">
      <c r="B24" s="187"/>
      <c r="C24" s="99" t="s">
        <v>6</v>
      </c>
      <c r="D24" s="163"/>
      <c r="E24" s="164"/>
      <c r="F24" s="164"/>
      <c r="G24" s="164"/>
      <c r="H24" s="164"/>
      <c r="I24" s="165"/>
    </row>
    <row r="25" spans="2:11" ht="49.5" customHeight="1" thickBot="1" x14ac:dyDescent="0.2">
      <c r="B25" s="187"/>
      <c r="C25" s="99" t="s">
        <v>7</v>
      </c>
      <c r="D25" s="163"/>
      <c r="E25" s="164"/>
      <c r="F25" s="164"/>
      <c r="G25" s="164"/>
      <c r="H25" s="164"/>
      <c r="I25" s="165"/>
    </row>
    <row r="26" spans="2:11" ht="105.75" customHeight="1" thickBot="1" x14ac:dyDescent="0.2">
      <c r="B26" s="188"/>
      <c r="C26" s="99" t="s">
        <v>107</v>
      </c>
      <c r="D26" s="194" t="s">
        <v>117</v>
      </c>
      <c r="E26" s="195"/>
      <c r="F26" s="195"/>
      <c r="G26" s="195"/>
      <c r="H26" s="195"/>
      <c r="I26" s="196"/>
    </row>
    <row r="27" spans="2:11" ht="16.5" customHeight="1" x14ac:dyDescent="0.15">
      <c r="I27" s="100" t="s">
        <v>237</v>
      </c>
    </row>
    <row r="29" spans="2:11" x14ac:dyDescent="0.15">
      <c r="J29" s="101" t="s">
        <v>70</v>
      </c>
      <c r="K29" s="102" t="s">
        <v>71</v>
      </c>
    </row>
    <row r="30" spans="2:11" x14ac:dyDescent="0.15">
      <c r="J30" s="103" t="s">
        <v>72</v>
      </c>
      <c r="K30" s="102" t="s">
        <v>73</v>
      </c>
    </row>
    <row r="31" spans="2:11" x14ac:dyDescent="0.15">
      <c r="J31" s="103" t="s">
        <v>74</v>
      </c>
      <c r="K31" s="102" t="s">
        <v>74</v>
      </c>
    </row>
    <row r="32" spans="2:11" x14ac:dyDescent="0.15">
      <c r="J32" s="103" t="s">
        <v>75</v>
      </c>
      <c r="K32" s="102" t="s">
        <v>76</v>
      </c>
    </row>
    <row r="33" spans="10:11" x14ac:dyDescent="0.15">
      <c r="J33" s="103" t="s">
        <v>67</v>
      </c>
      <c r="K33" s="102" t="s">
        <v>77</v>
      </c>
    </row>
    <row r="34" spans="10:11" x14ac:dyDescent="0.15">
      <c r="J34" s="103" t="s">
        <v>68</v>
      </c>
      <c r="K34" s="102" t="s">
        <v>78</v>
      </c>
    </row>
    <row r="35" spans="10:11" x14ac:dyDescent="0.15">
      <c r="J35" s="103" t="s">
        <v>79</v>
      </c>
      <c r="K35" s="102" t="s">
        <v>80</v>
      </c>
    </row>
    <row r="36" spans="10:11" x14ac:dyDescent="0.15">
      <c r="J36" s="103" t="s">
        <v>81</v>
      </c>
      <c r="K36" s="102" t="s">
        <v>82</v>
      </c>
    </row>
    <row r="37" spans="10:11" x14ac:dyDescent="0.15">
      <c r="J37" s="103" t="s">
        <v>83</v>
      </c>
      <c r="K37" s="102" t="s">
        <v>84</v>
      </c>
    </row>
    <row r="38" spans="10:11" x14ac:dyDescent="0.15">
      <c r="J38" s="103" t="s">
        <v>85</v>
      </c>
      <c r="K38" s="102" t="s">
        <v>86</v>
      </c>
    </row>
    <row r="39" spans="10:11" x14ac:dyDescent="0.15">
      <c r="J39" s="103" t="s">
        <v>87</v>
      </c>
      <c r="K39" s="102" t="s">
        <v>88</v>
      </c>
    </row>
    <row r="40" spans="10:11" x14ac:dyDescent="0.15">
      <c r="J40" s="103" t="s">
        <v>89</v>
      </c>
      <c r="K40" s="102" t="s">
        <v>90</v>
      </c>
    </row>
    <row r="41" spans="10:11" x14ac:dyDescent="0.15">
      <c r="J41" s="103" t="s">
        <v>91</v>
      </c>
      <c r="K41" s="102" t="s">
        <v>92</v>
      </c>
    </row>
    <row r="42" spans="10:11" x14ac:dyDescent="0.15">
      <c r="J42" s="103" t="s">
        <v>93</v>
      </c>
      <c r="K42" s="102" t="s">
        <v>94</v>
      </c>
    </row>
    <row r="43" spans="10:11" x14ac:dyDescent="0.15">
      <c r="J43" s="103" t="s">
        <v>95</v>
      </c>
      <c r="K43" s="102" t="s">
        <v>96</v>
      </c>
    </row>
    <row r="44" spans="10:11" x14ac:dyDescent="0.15">
      <c r="J44" s="103" t="s">
        <v>97</v>
      </c>
      <c r="K44" s="102" t="s">
        <v>98</v>
      </c>
    </row>
    <row r="45" spans="10:11" x14ac:dyDescent="0.15">
      <c r="J45" s="103" t="s">
        <v>99</v>
      </c>
      <c r="K45" s="102" t="s">
        <v>100</v>
      </c>
    </row>
    <row r="46" spans="10:11" x14ac:dyDescent="0.15">
      <c r="J46" s="103" t="s">
        <v>101</v>
      </c>
      <c r="K46" s="102" t="s">
        <v>102</v>
      </c>
    </row>
    <row r="47" spans="10:11" x14ac:dyDescent="0.15">
      <c r="J47" s="103" t="s">
        <v>103</v>
      </c>
      <c r="K47" s="102" t="s">
        <v>104</v>
      </c>
    </row>
    <row r="48" spans="10:11" x14ac:dyDescent="0.15">
      <c r="J48" s="103" t="s">
        <v>105</v>
      </c>
      <c r="K48" s="102" t="s">
        <v>106</v>
      </c>
    </row>
  </sheetData>
  <sheetProtection password="CC6F" sheet="1"/>
  <mergeCells count="23">
    <mergeCell ref="B23:B26"/>
    <mergeCell ref="B17:I18"/>
    <mergeCell ref="D19:I19"/>
    <mergeCell ref="D23:I23"/>
    <mergeCell ref="D24:I24"/>
    <mergeCell ref="D25:I25"/>
    <mergeCell ref="D26:I26"/>
    <mergeCell ref="B2:I2"/>
    <mergeCell ref="G12:I12"/>
    <mergeCell ref="B19:C19"/>
    <mergeCell ref="B20:C20"/>
    <mergeCell ref="B11:I11"/>
    <mergeCell ref="B6:I6"/>
    <mergeCell ref="B8:I8"/>
    <mergeCell ref="B3:I3"/>
    <mergeCell ref="B4:I4"/>
    <mergeCell ref="H15:I15"/>
    <mergeCell ref="B9:I9"/>
    <mergeCell ref="D12:E12"/>
    <mergeCell ref="D20:I20"/>
    <mergeCell ref="D21:I21"/>
    <mergeCell ref="B21:C21"/>
    <mergeCell ref="B22:I22"/>
  </mergeCells>
  <phoneticPr fontId="2"/>
  <dataValidations count="2">
    <dataValidation type="list" allowBlank="1" showInputMessage="1" showErrorMessage="1" sqref="D23:H23">
      <formula1>J30:J48</formula1>
    </dataValidation>
    <dataValidation type="list" allowBlank="1" showInputMessage="1" showErrorMessage="1" sqref="I23">
      <formula1>N30:N48</formula1>
    </dataValidation>
  </dataValidations>
  <pageMargins left="0.74803149606299213" right="0.74803149606299213" top="0.98425196850393704" bottom="0.98425196850393704" header="0.51181102362204722" footer="0.51181102362204722"/>
  <pageSetup paperSize="9" scale="99" orientation="portrait" blackAndWhite="1"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M20"/>
  <sheetViews>
    <sheetView workbookViewId="0">
      <selection activeCell="J24" sqref="J24"/>
    </sheetView>
  </sheetViews>
  <sheetFormatPr defaultRowHeight="13.5" x14ac:dyDescent="0.15"/>
  <cols>
    <col min="3" max="4" width="12.25" customWidth="1"/>
    <col min="10" max="11" width="10.5" customWidth="1"/>
  </cols>
  <sheetData>
    <row r="1" spans="1:13" x14ac:dyDescent="0.15">
      <c r="A1" t="s">
        <v>195</v>
      </c>
    </row>
    <row r="3" spans="1:13" ht="18.75" x14ac:dyDescent="0.15">
      <c r="A3" s="264" t="s">
        <v>206</v>
      </c>
      <c r="B3" s="264"/>
      <c r="C3" s="264"/>
      <c r="D3" s="264"/>
      <c r="E3" s="264"/>
      <c r="F3" s="264"/>
      <c r="H3" s="267" t="s">
        <v>196</v>
      </c>
      <c r="I3" s="267"/>
      <c r="J3" s="267"/>
      <c r="K3" s="267"/>
      <c r="L3" s="267"/>
      <c r="M3" s="267"/>
    </row>
    <row r="5" spans="1:13" x14ac:dyDescent="0.15">
      <c r="C5" s="278" t="s">
        <v>119</v>
      </c>
      <c r="D5" s="270"/>
      <c r="J5" s="269" t="s">
        <v>197</v>
      </c>
      <c r="K5" s="270"/>
    </row>
    <row r="6" spans="1:13" x14ac:dyDescent="0.15">
      <c r="C6" s="271"/>
      <c r="D6" s="272"/>
      <c r="J6" s="271"/>
      <c r="K6" s="272"/>
    </row>
    <row r="7" spans="1:13" x14ac:dyDescent="0.15">
      <c r="C7" s="20"/>
      <c r="J7" s="20"/>
    </row>
    <row r="8" spans="1:13" x14ac:dyDescent="0.15">
      <c r="C8" s="22"/>
      <c r="J8" s="22"/>
    </row>
    <row r="9" spans="1:13" ht="13.5" customHeight="1" x14ac:dyDescent="0.15">
      <c r="C9" s="278" t="s">
        <v>162</v>
      </c>
      <c r="D9" s="270"/>
      <c r="J9" s="269" t="s">
        <v>198</v>
      </c>
      <c r="K9" s="270"/>
      <c r="L9" s="265" t="s">
        <v>199</v>
      </c>
      <c r="M9" s="268"/>
    </row>
    <row r="10" spans="1:13" x14ac:dyDescent="0.15">
      <c r="C10" s="271"/>
      <c r="D10" s="272"/>
      <c r="J10" s="271"/>
      <c r="K10" s="272"/>
      <c r="L10" s="265"/>
      <c r="M10" s="268"/>
    </row>
    <row r="11" spans="1:13" x14ac:dyDescent="0.15">
      <c r="C11" s="20"/>
      <c r="J11" s="20"/>
    </row>
    <row r="12" spans="1:13" x14ac:dyDescent="0.15">
      <c r="C12" s="22"/>
      <c r="J12" s="22"/>
    </row>
    <row r="13" spans="1:13" ht="13.5" customHeight="1" x14ac:dyDescent="0.15">
      <c r="C13" s="278" t="s">
        <v>120</v>
      </c>
      <c r="D13" s="270"/>
      <c r="J13" s="269" t="s">
        <v>201</v>
      </c>
      <c r="K13" s="273"/>
      <c r="L13" s="265" t="s">
        <v>200</v>
      </c>
      <c r="M13" s="268"/>
    </row>
    <row r="14" spans="1:13" x14ac:dyDescent="0.15">
      <c r="C14" s="271"/>
      <c r="D14" s="272"/>
      <c r="J14" s="274"/>
      <c r="K14" s="275"/>
      <c r="L14" s="265"/>
      <c r="M14" s="268"/>
    </row>
    <row r="15" spans="1:13" x14ac:dyDescent="0.15">
      <c r="C15" s="25"/>
      <c r="D15" s="24"/>
      <c r="J15" s="276"/>
      <c r="K15" s="277"/>
      <c r="L15" s="265"/>
      <c r="M15" s="268"/>
    </row>
    <row r="16" spans="1:13" x14ac:dyDescent="0.15">
      <c r="B16" s="21"/>
      <c r="C16" s="22"/>
      <c r="D16" s="19"/>
      <c r="E16" s="21"/>
      <c r="I16" s="21"/>
      <c r="J16" s="22"/>
      <c r="K16" s="19"/>
      <c r="L16" s="21"/>
    </row>
    <row r="17" spans="1:13" x14ac:dyDescent="0.15">
      <c r="A17" s="22"/>
      <c r="E17" s="23"/>
      <c r="H17" s="22"/>
      <c r="L17" s="23"/>
    </row>
    <row r="18" spans="1:13" ht="13.5" customHeight="1" x14ac:dyDescent="0.15">
      <c r="A18" s="278" t="s">
        <v>121</v>
      </c>
      <c r="B18" s="270"/>
      <c r="E18" s="278" t="s">
        <v>122</v>
      </c>
      <c r="F18" s="270"/>
      <c r="H18" s="269" t="s">
        <v>202</v>
      </c>
      <c r="I18" s="273"/>
      <c r="L18" s="269" t="s">
        <v>203</v>
      </c>
      <c r="M18" s="273"/>
    </row>
    <row r="19" spans="1:13" x14ac:dyDescent="0.15">
      <c r="A19" s="271"/>
      <c r="B19" s="272"/>
      <c r="E19" s="271"/>
      <c r="F19" s="272"/>
      <c r="H19" s="274"/>
      <c r="I19" s="275"/>
      <c r="L19" s="274"/>
      <c r="M19" s="275"/>
    </row>
    <row r="20" spans="1:13" x14ac:dyDescent="0.15">
      <c r="H20" s="276"/>
      <c r="I20" s="277"/>
      <c r="L20" s="276"/>
      <c r="M20" s="277"/>
    </row>
  </sheetData>
  <sheetProtection password="CC6F" sheet="1"/>
  <mergeCells count="14">
    <mergeCell ref="H18:I20"/>
    <mergeCell ref="L18:M20"/>
    <mergeCell ref="L9:M10"/>
    <mergeCell ref="C9:D10"/>
    <mergeCell ref="C5:D6"/>
    <mergeCell ref="A18:B19"/>
    <mergeCell ref="E18:F19"/>
    <mergeCell ref="C13:D14"/>
    <mergeCell ref="H3:M3"/>
    <mergeCell ref="L13:M15"/>
    <mergeCell ref="J5:K6"/>
    <mergeCell ref="J9:K10"/>
    <mergeCell ref="J13:K15"/>
    <mergeCell ref="A3:F3"/>
  </mergeCells>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00B0F0"/>
  </sheetPr>
  <dimension ref="A1:Y31"/>
  <sheetViews>
    <sheetView view="pageBreakPreview" zoomScaleNormal="100" zoomScaleSheetLayoutView="100" workbookViewId="0">
      <pane xSplit="3" ySplit="3" topLeftCell="Q4" activePane="bottomRight" state="frozen"/>
      <selection pane="topRight" activeCell="C1" sqref="C1"/>
      <selection pane="bottomLeft" activeCell="A5" sqref="A5"/>
      <selection pane="bottomRight" activeCell="V7" sqref="V7"/>
    </sheetView>
  </sheetViews>
  <sheetFormatPr defaultRowHeight="13.5" x14ac:dyDescent="0.15"/>
  <cols>
    <col min="1" max="1" width="6.875" style="17" customWidth="1"/>
    <col min="2" max="2" width="5.5" style="17" customWidth="1"/>
    <col min="3" max="3" width="47.625" style="17" bestFit="1" customWidth="1"/>
    <col min="4" max="4" width="9" style="17"/>
    <col min="5" max="6" width="9.375" style="17" customWidth="1"/>
    <col min="7" max="18" width="9" style="17"/>
    <col min="19" max="19" width="9.25" style="17" customWidth="1"/>
    <col min="20" max="21" width="9.25" style="17" bestFit="1" customWidth="1"/>
    <col min="22" max="24" width="9" style="17"/>
    <col min="25" max="25" width="10.625" style="17" customWidth="1"/>
    <col min="26" max="26" width="9" style="17"/>
    <col min="27" max="27" width="9" style="17" customWidth="1"/>
    <col min="28" max="16384" width="9" style="17"/>
  </cols>
  <sheetData>
    <row r="1" spans="1:25" ht="15.75" hidden="1" customHeight="1" thickBot="1" x14ac:dyDescent="0.2">
      <c r="A1" s="199"/>
      <c r="B1" s="200"/>
      <c r="C1" s="26"/>
      <c r="D1" s="138" t="b">
        <f>OR(ISNUMBER(D4),ISNUMBER(D18))</f>
        <v>0</v>
      </c>
      <c r="E1" s="139" t="b">
        <f t="shared" ref="E1:X1" si="0">OR(ISNUMBER(E4),ISNUMBER(E18))</f>
        <v>0</v>
      </c>
      <c r="F1" s="139" t="b">
        <f t="shared" si="0"/>
        <v>0</v>
      </c>
      <c r="G1" s="139" t="b">
        <f t="shared" si="0"/>
        <v>0</v>
      </c>
      <c r="H1" s="139" t="b">
        <f t="shared" si="0"/>
        <v>0</v>
      </c>
      <c r="I1" s="139" t="b">
        <f t="shared" si="0"/>
        <v>0</v>
      </c>
      <c r="J1" s="139" t="b">
        <f t="shared" si="0"/>
        <v>0</v>
      </c>
      <c r="K1" s="139" t="b">
        <f t="shared" si="0"/>
        <v>0</v>
      </c>
      <c r="L1" s="139" t="b">
        <f t="shared" si="0"/>
        <v>0</v>
      </c>
      <c r="M1" s="139" t="b">
        <f t="shared" si="0"/>
        <v>0</v>
      </c>
      <c r="N1" s="139" t="b">
        <f t="shared" si="0"/>
        <v>0</v>
      </c>
      <c r="O1" s="139" t="b">
        <f t="shared" si="0"/>
        <v>0</v>
      </c>
      <c r="P1" s="139" t="b">
        <f t="shared" si="0"/>
        <v>0</v>
      </c>
      <c r="Q1" s="139" t="b">
        <f t="shared" si="0"/>
        <v>0</v>
      </c>
      <c r="R1" s="139" t="b">
        <f t="shared" si="0"/>
        <v>0</v>
      </c>
      <c r="S1" s="139" t="b">
        <f t="shared" si="0"/>
        <v>0</v>
      </c>
      <c r="T1" s="139" t="b">
        <f t="shared" si="0"/>
        <v>0</v>
      </c>
      <c r="U1" s="139" t="b">
        <f t="shared" si="0"/>
        <v>0</v>
      </c>
      <c r="V1" s="139" t="b">
        <f t="shared" si="0"/>
        <v>0</v>
      </c>
      <c r="W1" s="139" t="b">
        <f t="shared" si="0"/>
        <v>0</v>
      </c>
      <c r="X1" s="140" t="b">
        <f t="shared" si="0"/>
        <v>0</v>
      </c>
      <c r="Y1" s="44"/>
    </row>
    <row r="2" spans="1:25" ht="18" hidden="1" customHeight="1" thickBot="1" x14ac:dyDescent="0.2">
      <c r="A2" s="279"/>
      <c r="B2" s="280"/>
      <c r="C2" s="125"/>
      <c r="D2" s="122">
        <f>IF(D4="",,COUNTIF($D$4:D4,D4))</f>
        <v>0</v>
      </c>
      <c r="E2" s="123">
        <f>IF(E4="",,COUNTIF($D$4:E4,E4))</f>
        <v>0</v>
      </c>
      <c r="F2" s="123">
        <f>IF(F4="",,COUNTIF($D$4:F4,F4))</f>
        <v>0</v>
      </c>
      <c r="G2" s="123">
        <f>IF(G4="",,COUNTIF($D$4:G4,G4))</f>
        <v>0</v>
      </c>
      <c r="H2" s="123">
        <f>IF(H4="",,COUNTIF($D$4:H4,H4))</f>
        <v>0</v>
      </c>
      <c r="I2" s="124">
        <f>IF(I4="",,COUNTIF($D$4:I4,I4))</f>
        <v>0</v>
      </c>
      <c r="J2" s="123">
        <f>IF(J4="",,COUNTIF($D$4:J4,J4))</f>
        <v>0</v>
      </c>
      <c r="K2" s="123">
        <f>IF(K4="",,COUNTIF($D$4:K4,K4))</f>
        <v>0</v>
      </c>
      <c r="L2" s="123">
        <f>IF(L4="",,COUNTIF($D$4:L4,L4))</f>
        <v>0</v>
      </c>
      <c r="M2" s="123">
        <f>IF(M4="",,COUNTIF($D$4:M4,M4))</f>
        <v>0</v>
      </c>
      <c r="N2" s="123">
        <f>IF(N4="",,COUNTIF($D$4:N4,N4))</f>
        <v>0</v>
      </c>
      <c r="O2" s="123">
        <f>IF(O4="",,COUNTIF($D$4:O4,O4))</f>
        <v>0</v>
      </c>
      <c r="P2" s="123">
        <f>IF(P4="",,COUNTIF($D$4:P4,P4))</f>
        <v>0</v>
      </c>
      <c r="Q2" s="123">
        <f>IF(Q4="",,COUNTIF($D$4:Q4,Q4))</f>
        <v>0</v>
      </c>
      <c r="R2" s="123">
        <f>IF(R4="",,COUNTIF($D$4:R4,R4))</f>
        <v>0</v>
      </c>
      <c r="S2" s="123">
        <f>IF(S4="",,COUNTIF($D$4:S4,S4))</f>
        <v>0</v>
      </c>
      <c r="T2" s="123">
        <f>IF(T4="",,COUNTIF($D$4:T4,T4))</f>
        <v>0</v>
      </c>
      <c r="U2" s="123">
        <f>IF(U4="",,COUNTIF($D$4:U4,U4))</f>
        <v>0</v>
      </c>
      <c r="V2" s="123">
        <f>IF(V4="",,COUNTIF($D$4:V4,V4))</f>
        <v>0</v>
      </c>
      <c r="W2" s="123">
        <f>IF(W4="",,COUNTIF($D$4:W4,W4))</f>
        <v>0</v>
      </c>
      <c r="X2" s="123">
        <f>IF(X4="",,COUNTIF($D$4:X4,X4))</f>
        <v>0</v>
      </c>
      <c r="Y2" s="55" t="s">
        <v>65</v>
      </c>
    </row>
    <row r="3" spans="1:25" ht="43.5" customHeight="1" thickBot="1" x14ac:dyDescent="0.2">
      <c r="A3" s="281" t="s">
        <v>226</v>
      </c>
      <c r="B3" s="282"/>
      <c r="C3" s="126" t="s">
        <v>225</v>
      </c>
      <c r="D3" s="127" t="s">
        <v>166</v>
      </c>
      <c r="E3" s="128" t="s">
        <v>167</v>
      </c>
      <c r="F3" s="128" t="s">
        <v>168</v>
      </c>
      <c r="G3" s="128" t="s">
        <v>169</v>
      </c>
      <c r="H3" s="132" t="s">
        <v>227</v>
      </c>
      <c r="I3" s="129" t="s">
        <v>214</v>
      </c>
      <c r="J3" s="128" t="s">
        <v>173</v>
      </c>
      <c r="K3" s="128" t="s">
        <v>174</v>
      </c>
      <c r="L3" s="128" t="s">
        <v>175</v>
      </c>
      <c r="M3" s="129" t="s">
        <v>176</v>
      </c>
      <c r="N3" s="129" t="s">
        <v>177</v>
      </c>
      <c r="O3" s="128" t="s">
        <v>178</v>
      </c>
      <c r="P3" s="128" t="s">
        <v>179</v>
      </c>
      <c r="Q3" s="130" t="s">
        <v>184</v>
      </c>
      <c r="R3" s="128" t="s">
        <v>181</v>
      </c>
      <c r="S3" s="131" t="s">
        <v>64</v>
      </c>
      <c r="T3" s="129" t="s">
        <v>187</v>
      </c>
      <c r="U3" s="132" t="s">
        <v>188</v>
      </c>
      <c r="V3" s="128" t="s">
        <v>159</v>
      </c>
      <c r="W3" s="133" t="s">
        <v>189</v>
      </c>
      <c r="X3" s="137" t="s">
        <v>241</v>
      </c>
      <c r="Y3" s="134" t="s">
        <v>65</v>
      </c>
    </row>
    <row r="4" spans="1:25" x14ac:dyDescent="0.15">
      <c r="A4" s="205" t="s">
        <v>110</v>
      </c>
      <c r="B4" s="135"/>
      <c r="C4" s="136" t="s">
        <v>124</v>
      </c>
      <c r="D4" s="141" t="str">
        <f>IF(入力様式1!D4=0,IF(入力様式1!D18=0,"",0),入力様式1!D4)</f>
        <v/>
      </c>
      <c r="E4" s="142" t="str">
        <f>IF(入力様式1!E4=0,IF(入力様式1!E18=0,"",0),入力様式1!E4)</f>
        <v/>
      </c>
      <c r="F4" s="142" t="str">
        <f>IF(入力様式1!F4=0,IF(入力様式1!F18=0,"",0),入力様式1!F4)</f>
        <v/>
      </c>
      <c r="G4" s="142" t="str">
        <f>IF(入力様式1!G4=0,IF(入力様式1!G18=0,"",0),入力様式1!G4)</f>
        <v/>
      </c>
      <c r="H4" s="142" t="str">
        <f>IF(入力様式1!H4=0,IF(入力様式1!H18=0,"",0),入力様式1!H4)</f>
        <v/>
      </c>
      <c r="I4" s="142" t="str">
        <f>IF(入力様式1!I4+入力様式1!J4=0,IF(入力様式1!I18+入力様式1!I18=0,"",0),入力様式1!I4+入力様式1!J4)</f>
        <v/>
      </c>
      <c r="J4" s="142" t="str">
        <f>IF(入力様式1!K4=0,IF(入力様式1!K18=0,"",0),入力様式1!K4)</f>
        <v/>
      </c>
      <c r="K4" s="142" t="str">
        <f>IF(入力様式1!L4=0,IF(入力様式1!L18=0,"",0),入力様式1!L4)</f>
        <v/>
      </c>
      <c r="L4" s="142" t="str">
        <f>IF(入力様式1!M4=0,IF(入力様式1!M18=0,"",0),入力様式1!M4)</f>
        <v/>
      </c>
      <c r="M4" s="142" t="str">
        <f>IF(入力様式1!N4=0,IF(入力様式1!N18=0,"",0),入力様式1!N4)</f>
        <v/>
      </c>
      <c r="N4" s="142" t="str">
        <f>IF(入力様式1!O4=0,IF(入力様式1!O18=0,"",0),入力様式1!O4)</f>
        <v/>
      </c>
      <c r="O4" s="142" t="str">
        <f>IF(入力様式1!P4=0,IF(入力様式1!P18=0,"",0),入力様式1!P4)</f>
        <v/>
      </c>
      <c r="P4" s="142" t="str">
        <f>IF(入力様式1!Q4=0,IF(入力様式1!Q18=0,"",0),入力様式1!Q4)</f>
        <v/>
      </c>
      <c r="Q4" s="142" t="str">
        <f>IF(入力様式1!R4+入力様式1!S4+入力様式1!T4=0,IF(入力様式1!R18+入力様式1!S18+入力様式1!T18=0,"",0),入力様式1!R4+入力様式1!S4+入力様式1!T4)</f>
        <v/>
      </c>
      <c r="R4" s="142" t="str">
        <f>IF(入力様式1!U4=0,IF(入力様式1!U18=0,"",0),入力様式1!U4)</f>
        <v/>
      </c>
      <c r="S4" s="142" t="str">
        <f>IF(入力様式1!V4+入力様式1!W4+入力様式1!X4+入力様式1!Y4=0,IF(入力様式1!V18+入力様式1!W18+入力様式1!X18+入力様式1!Y18=0,"",0),入力様式1!V4+入力様式1!W4+入力様式1!X4+入力様式1!Y4)</f>
        <v/>
      </c>
      <c r="T4" s="142" t="str">
        <f>IF(入力様式1!Z4=0,IF(入力様式1!Z18=0,"",0),入力様式1!Z4)</f>
        <v/>
      </c>
      <c r="U4" s="142" t="str">
        <f>IF(入力様式1!AA4=0,IF(入力様式1!AA18=0,"",0),入力様式1!AA4)</f>
        <v/>
      </c>
      <c r="V4" s="142" t="str">
        <f>IF(入力様式1!AB4=0,IF(入力様式1!AB18=0,"",0),入力様式1!AB4)</f>
        <v/>
      </c>
      <c r="W4" s="142" t="str">
        <f>IF(入力様式1!AC4=0,IF(入力様式1!AC18=0,"",0),入力様式1!AC4)</f>
        <v/>
      </c>
      <c r="X4" s="142" t="str">
        <f>IF(入力様式1!AD4+入力様式1!AE4=0,IF(入力様式1!AD18+入力様式1!AE18=0,"",0),入力様式1!AD4+入力様式1!AE4)</f>
        <v/>
      </c>
      <c r="Y4" s="48">
        <f t="shared" ref="Y4:Y31" si="1">SUM(D4:X4)</f>
        <v>0</v>
      </c>
    </row>
    <row r="5" spans="1:25" x14ac:dyDescent="0.15">
      <c r="A5" s="206"/>
      <c r="B5" s="209" t="s">
        <v>69</v>
      </c>
      <c r="C5" s="38" t="s">
        <v>125</v>
      </c>
      <c r="D5" s="143" t="str">
        <f>IF(入力様式1!D5=0,IF(入力様式1!D19=0,"",0),入力様式1!D5)</f>
        <v/>
      </c>
      <c r="E5" s="144" t="str">
        <f>IF(入力様式1!E5=0,IF(入力様式1!E19=0,"",0),入力様式1!E5)</f>
        <v/>
      </c>
      <c r="F5" s="144" t="str">
        <f>IF(入力様式1!F5=0,IF(入力様式1!F19=0,"",0),入力様式1!F5)</f>
        <v/>
      </c>
      <c r="G5" s="144" t="str">
        <f>IF(入力様式1!G5=0,IF(入力様式1!G19=0,"",0),入力様式1!G5)</f>
        <v/>
      </c>
      <c r="H5" s="144" t="str">
        <f>IF(入力様式1!H5=0,IF(入力様式1!H19=0,"",0),入力様式1!H5)</f>
        <v/>
      </c>
      <c r="I5" s="144" t="str">
        <f>IF(入力様式1!I5+入力様式1!J5=0,IF(入力様式1!I19+入力様式1!I19=0,"",0),入力様式1!I5+入力様式1!J5)</f>
        <v/>
      </c>
      <c r="J5" s="144" t="str">
        <f>IF(入力様式1!K5=0,IF(入力様式1!K19=0,"",0),入力様式1!K5)</f>
        <v/>
      </c>
      <c r="K5" s="144" t="str">
        <f>IF(入力様式1!L5=0,IF(入力様式1!L19=0,"",0),入力様式1!L5)</f>
        <v/>
      </c>
      <c r="L5" s="144" t="str">
        <f>IF(入力様式1!M5=0,IF(入力様式1!M19=0,"",0),入力様式1!M5)</f>
        <v/>
      </c>
      <c r="M5" s="144" t="str">
        <f>IF(入力様式1!N5=0,IF(入力様式1!N19=0,"",0),入力様式1!N5)</f>
        <v/>
      </c>
      <c r="N5" s="144" t="str">
        <f>IF(入力様式1!O5=0,IF(入力様式1!O19=0,"",0),入力様式1!O5)</f>
        <v/>
      </c>
      <c r="O5" s="144" t="str">
        <f>IF(入力様式1!P5=0,IF(入力様式1!P19=0,"",0),入力様式1!P5)</f>
        <v/>
      </c>
      <c r="P5" s="144" t="str">
        <f>IF(入力様式1!Q5=0,IF(入力様式1!Q19=0,"",0),入力様式1!Q5)</f>
        <v/>
      </c>
      <c r="Q5" s="144" t="str">
        <f>IF(入力様式1!R5+入力様式1!S5+入力様式1!T5=0,IF(入力様式1!R19+入力様式1!S19+入力様式1!T19=0,"",0),入力様式1!R5+入力様式1!S5+入力様式1!T5)</f>
        <v/>
      </c>
      <c r="R5" s="144" t="str">
        <f>IF(入力様式1!U5=0,IF(入力様式1!U19=0,"",0),入力様式1!U5)</f>
        <v/>
      </c>
      <c r="S5" s="144" t="str">
        <f>IF(入力様式1!V5+入力様式1!W5+入力様式1!X5+入力様式1!Y5=0,IF(入力様式1!V19+入力様式1!W19+入力様式1!X19+入力様式1!Y19=0,"",0),入力様式1!V5+入力様式1!W5+入力様式1!X5+入力様式1!Y5)</f>
        <v/>
      </c>
      <c r="T5" s="144" t="str">
        <f>IF(入力様式1!Z5=0,IF(入力様式1!Z19=0,"",0),入力様式1!Z5)</f>
        <v/>
      </c>
      <c r="U5" s="144" t="str">
        <f>IF(入力様式1!AA5=0,IF(入力様式1!AA19=0,"",0),入力様式1!AA5)</f>
        <v/>
      </c>
      <c r="V5" s="144" t="str">
        <f>IF(入力様式1!AB5=0,IF(入力様式1!AB19=0,"",0),入力様式1!AB5)</f>
        <v/>
      </c>
      <c r="W5" s="144" t="str">
        <f>IF(入力様式1!AC5=0,IF(入力様式1!AC19=0,"",0),入力様式1!AC5)</f>
        <v/>
      </c>
      <c r="X5" s="144" t="str">
        <f>IF(入力様式1!AD5+入力様式1!AE5=0,IF(入力様式1!AD19+入力様式1!AE19=0,"",0),入力様式1!AD5+入力様式1!AE5)</f>
        <v/>
      </c>
      <c r="Y5" s="45">
        <f t="shared" si="1"/>
        <v>0</v>
      </c>
    </row>
    <row r="6" spans="1:25" x14ac:dyDescent="0.15">
      <c r="A6" s="206"/>
      <c r="B6" s="210"/>
      <c r="C6" s="39" t="s">
        <v>126</v>
      </c>
      <c r="D6" s="145" t="str">
        <f>IF(入力様式1!D6=0,IF(入力様式1!D20=0,"",0),入力様式1!D6)</f>
        <v/>
      </c>
      <c r="E6" s="146" t="str">
        <f>IF(入力様式1!E6=0,IF(入力様式1!E20=0,"",0),入力様式1!E6)</f>
        <v/>
      </c>
      <c r="F6" s="146" t="str">
        <f>IF(入力様式1!F6=0,IF(入力様式1!F20=0,"",0),入力様式1!F6)</f>
        <v/>
      </c>
      <c r="G6" s="146" t="str">
        <f>IF(入力様式1!G6=0,IF(入力様式1!G20=0,"",0),入力様式1!G6)</f>
        <v/>
      </c>
      <c r="H6" s="146" t="str">
        <f>IF(入力様式1!H6=0,IF(入力様式1!H20=0,"",0),入力様式1!H6)</f>
        <v/>
      </c>
      <c r="I6" s="146" t="str">
        <f>IF(入力様式1!I6+入力様式1!J6=0,IF(入力様式1!I20+入力様式1!I20=0,"",0),入力様式1!I6+入力様式1!J6)</f>
        <v/>
      </c>
      <c r="J6" s="146" t="str">
        <f>IF(入力様式1!K6=0,IF(入力様式1!K20=0,"",0),入力様式1!K6)</f>
        <v/>
      </c>
      <c r="K6" s="146" t="str">
        <f>IF(入力様式1!L6=0,IF(入力様式1!L20=0,"",0),入力様式1!L6)</f>
        <v/>
      </c>
      <c r="L6" s="146" t="str">
        <f>IF(入力様式1!M6=0,IF(入力様式1!M20=0,"",0),入力様式1!M6)</f>
        <v/>
      </c>
      <c r="M6" s="146" t="str">
        <f>IF(入力様式1!N6=0,IF(入力様式1!N20=0,"",0),入力様式1!N6)</f>
        <v/>
      </c>
      <c r="N6" s="146" t="str">
        <f>IF(入力様式1!O6=0,IF(入力様式1!O20=0,"",0),入力様式1!O6)</f>
        <v/>
      </c>
      <c r="O6" s="146" t="str">
        <f>IF(入力様式1!P6=0,IF(入力様式1!P20=0,"",0),入力様式1!P6)</f>
        <v/>
      </c>
      <c r="P6" s="146" t="str">
        <f>IF(入力様式1!Q6=0,IF(入力様式1!Q20=0,"",0),入力様式1!Q6)</f>
        <v/>
      </c>
      <c r="Q6" s="146" t="str">
        <f>IF(入力様式1!R6+入力様式1!S6+入力様式1!T6=0,IF(入力様式1!R20+入力様式1!S20+入力様式1!T20=0,"",0),入力様式1!R6+入力様式1!S6+入力様式1!T6)</f>
        <v/>
      </c>
      <c r="R6" s="146" t="str">
        <f>IF(入力様式1!U6=0,IF(入力様式1!U20=0,"",0),入力様式1!U6)</f>
        <v/>
      </c>
      <c r="S6" s="146" t="str">
        <f>IF(入力様式1!V6+入力様式1!W6+入力様式1!X6+入力様式1!Y6=0,IF(入力様式1!V20+入力様式1!W20+入力様式1!X20+入力様式1!Y20=0,"",0),入力様式1!V6+入力様式1!W6+入力様式1!X6+入力様式1!Y6)</f>
        <v/>
      </c>
      <c r="T6" s="146" t="str">
        <f>IF(入力様式1!Z6=0,IF(入力様式1!Z20=0,"",0),入力様式1!Z6)</f>
        <v/>
      </c>
      <c r="U6" s="146" t="str">
        <f>IF(入力様式1!AA6=0,IF(入力様式1!AA20=0,"",0),入力様式1!AA6)</f>
        <v/>
      </c>
      <c r="V6" s="146" t="str">
        <f>IF(入力様式1!AB6=0,IF(入力様式1!AB20=0,"",0),入力様式1!AB6)</f>
        <v/>
      </c>
      <c r="W6" s="146" t="str">
        <f>IF(入力様式1!AC6=0,IF(入力様式1!AC20=0,"",0),入力様式1!AC6)</f>
        <v/>
      </c>
      <c r="X6" s="146" t="str">
        <f>IF(入力様式1!AD6+入力様式1!AE6=0,IF(入力様式1!AD20+入力様式1!AE20=0,"",0),入力様式1!AD6+入力様式1!AE6)</f>
        <v/>
      </c>
      <c r="Y6" s="46">
        <f t="shared" si="1"/>
        <v>0</v>
      </c>
    </row>
    <row r="7" spans="1:25" x14ac:dyDescent="0.15">
      <c r="A7" s="206"/>
      <c r="B7" s="210"/>
      <c r="C7" s="39" t="s">
        <v>127</v>
      </c>
      <c r="D7" s="145" t="str">
        <f>IF(入力様式1!D7=0,IF(入力様式1!D21=0,"",0),入力様式1!D7)</f>
        <v/>
      </c>
      <c r="E7" s="146" t="str">
        <f>IF(入力様式1!E7=0,IF(入力様式1!E21=0,"",0),入力様式1!E7)</f>
        <v/>
      </c>
      <c r="F7" s="146" t="str">
        <f>IF(入力様式1!F7=0,IF(入力様式1!F21=0,"",0),入力様式1!F7)</f>
        <v/>
      </c>
      <c r="G7" s="146" t="str">
        <f>IF(入力様式1!G7=0,IF(入力様式1!G21=0,"",0),入力様式1!G7)</f>
        <v/>
      </c>
      <c r="H7" s="146" t="str">
        <f>IF(入力様式1!H7=0,IF(入力様式1!H21=0,"",0),入力様式1!H7)</f>
        <v/>
      </c>
      <c r="I7" s="146" t="str">
        <f>IF(入力様式1!I7+入力様式1!J7=0,IF(入力様式1!I21+入力様式1!I21=0,"",0),入力様式1!I7+入力様式1!J7)</f>
        <v/>
      </c>
      <c r="J7" s="146" t="str">
        <f>IF(入力様式1!K7=0,IF(入力様式1!K21=0,"",0),入力様式1!K7)</f>
        <v/>
      </c>
      <c r="K7" s="146" t="str">
        <f>IF(入力様式1!L7=0,IF(入力様式1!L21=0,"",0),入力様式1!L7)</f>
        <v/>
      </c>
      <c r="L7" s="146" t="str">
        <f>IF(入力様式1!M7=0,IF(入力様式1!M21=0,"",0),入力様式1!M7)</f>
        <v/>
      </c>
      <c r="M7" s="146" t="str">
        <f>IF(入力様式1!N7=0,IF(入力様式1!N21=0,"",0),入力様式1!N7)</f>
        <v/>
      </c>
      <c r="N7" s="146" t="str">
        <f>IF(入力様式1!O7=0,IF(入力様式1!O21=0,"",0),入力様式1!O7)</f>
        <v/>
      </c>
      <c r="O7" s="146" t="str">
        <f>IF(入力様式1!P7=0,IF(入力様式1!P21=0,"",0),入力様式1!P7)</f>
        <v/>
      </c>
      <c r="P7" s="146" t="str">
        <f>IF(入力様式1!Q7=0,IF(入力様式1!Q21=0,"",0),入力様式1!Q7)</f>
        <v/>
      </c>
      <c r="Q7" s="146" t="str">
        <f>IF(入力様式1!R7+入力様式1!S7+入力様式1!T7=0,IF(入力様式1!R21+入力様式1!S21+入力様式1!T21=0,"",0),入力様式1!R7+入力様式1!S7+入力様式1!T7)</f>
        <v/>
      </c>
      <c r="R7" s="146" t="str">
        <f>IF(入力様式1!U7=0,IF(入力様式1!U21=0,"",0),入力様式1!U7)</f>
        <v/>
      </c>
      <c r="S7" s="146" t="str">
        <f>IF(入力様式1!V7+入力様式1!W7+入力様式1!X7+入力様式1!Y7=0,IF(入力様式1!V21+入力様式1!W21+入力様式1!X21+入力様式1!Y21=0,"",0),入力様式1!V7+入力様式1!W7+入力様式1!X7+入力様式1!Y7)</f>
        <v/>
      </c>
      <c r="T7" s="146" t="str">
        <f>IF(入力様式1!Z7=0,IF(入力様式1!Z21=0,"",0),入力様式1!Z7)</f>
        <v/>
      </c>
      <c r="U7" s="146" t="str">
        <f>IF(入力様式1!AA7=0,IF(入力様式1!AA21=0,"",0),入力様式1!AA7)</f>
        <v/>
      </c>
      <c r="V7" s="146" t="str">
        <f>IF(入力様式1!AB7=0,IF(入力様式1!AB21=0,"",0),入力様式1!AB7)</f>
        <v/>
      </c>
      <c r="W7" s="146" t="str">
        <f>IF(入力様式1!AC7=0,IF(入力様式1!AC21=0,"",0),入力様式1!AC7)</f>
        <v/>
      </c>
      <c r="X7" s="146" t="str">
        <f>IF(入力様式1!AD7+入力様式1!AE7=0,IF(入力様式1!AD21+入力様式1!AE21=0,"",0),入力様式1!AD7+入力様式1!AE7)</f>
        <v/>
      </c>
      <c r="Y7" s="46">
        <f t="shared" si="1"/>
        <v>0</v>
      </c>
    </row>
    <row r="8" spans="1:25" x14ac:dyDescent="0.15">
      <c r="A8" s="206"/>
      <c r="B8" s="210"/>
      <c r="C8" s="39" t="s">
        <v>128</v>
      </c>
      <c r="D8" s="145" t="str">
        <f>IF(入力様式1!D8=0,IF(入力様式1!D22=0,"",0),入力様式1!D8)</f>
        <v/>
      </c>
      <c r="E8" s="146" t="str">
        <f>IF(入力様式1!E8=0,IF(入力様式1!E22=0,"",0),入力様式1!E8)</f>
        <v/>
      </c>
      <c r="F8" s="146" t="str">
        <f>IF(入力様式1!F8=0,IF(入力様式1!F22=0,"",0),入力様式1!F8)</f>
        <v/>
      </c>
      <c r="G8" s="146" t="str">
        <f>IF(入力様式1!G8=0,IF(入力様式1!G22=0,"",0),入力様式1!G8)</f>
        <v/>
      </c>
      <c r="H8" s="146" t="str">
        <f>IF(入力様式1!H8=0,IF(入力様式1!H22=0,"",0),入力様式1!H8)</f>
        <v/>
      </c>
      <c r="I8" s="146" t="str">
        <f>IF(入力様式1!I8+入力様式1!J8=0,IF(入力様式1!I22+入力様式1!I22=0,"",0),入力様式1!I8+入力様式1!J8)</f>
        <v/>
      </c>
      <c r="J8" s="146" t="str">
        <f>IF(入力様式1!K8=0,IF(入力様式1!K22=0,"",0),入力様式1!K8)</f>
        <v/>
      </c>
      <c r="K8" s="146" t="str">
        <f>IF(入力様式1!L8=0,IF(入力様式1!L22=0,"",0),入力様式1!L8)</f>
        <v/>
      </c>
      <c r="L8" s="146" t="str">
        <f>IF(入力様式1!M8=0,IF(入力様式1!M22=0,"",0),入力様式1!M8)</f>
        <v/>
      </c>
      <c r="M8" s="146" t="str">
        <f>IF(入力様式1!N8=0,IF(入力様式1!N22=0,"",0),入力様式1!N8)</f>
        <v/>
      </c>
      <c r="N8" s="146" t="str">
        <f>IF(入力様式1!O8=0,IF(入力様式1!O22=0,"",0),入力様式1!O8)</f>
        <v/>
      </c>
      <c r="O8" s="146" t="str">
        <f>IF(入力様式1!P8=0,IF(入力様式1!P22=0,"",0),入力様式1!P8)</f>
        <v/>
      </c>
      <c r="P8" s="146" t="str">
        <f>IF(入力様式1!Q8=0,IF(入力様式1!Q22=0,"",0),入力様式1!Q8)</f>
        <v/>
      </c>
      <c r="Q8" s="146" t="str">
        <f>IF(入力様式1!R8+入力様式1!S8+入力様式1!T8=0,IF(入力様式1!R22+入力様式1!S22+入力様式1!T22=0,"",0),入力様式1!R8+入力様式1!S8+入力様式1!T8)</f>
        <v/>
      </c>
      <c r="R8" s="146" t="str">
        <f>IF(入力様式1!U8=0,IF(入力様式1!U22=0,"",0),入力様式1!U8)</f>
        <v/>
      </c>
      <c r="S8" s="146" t="str">
        <f>IF(入力様式1!V8+入力様式1!W8+入力様式1!X8+入力様式1!Y8=0,IF(入力様式1!V22+入力様式1!W22+入力様式1!X22+入力様式1!Y22=0,"",0),入力様式1!V8+入力様式1!W8+入力様式1!X8+入力様式1!Y8)</f>
        <v/>
      </c>
      <c r="T8" s="146" t="str">
        <f>IF(入力様式1!Z8=0,IF(入力様式1!Z22=0,"",0),入力様式1!Z8)</f>
        <v/>
      </c>
      <c r="U8" s="146" t="str">
        <f>IF(入力様式1!AA8=0,IF(入力様式1!AA22=0,"",0),入力様式1!AA8)</f>
        <v/>
      </c>
      <c r="V8" s="146" t="str">
        <f>IF(入力様式1!AB8=0,IF(入力様式1!AB22=0,"",0),入力様式1!AB8)</f>
        <v/>
      </c>
      <c r="W8" s="146" t="str">
        <f>IF(入力様式1!AC8=0,IF(入力様式1!AC22=0,"",0),入力様式1!AC8)</f>
        <v/>
      </c>
      <c r="X8" s="146" t="str">
        <f>IF(入力様式1!AD8+入力様式1!AE8=0,IF(入力様式1!AD22+入力様式1!AE22=0,"",0),入力様式1!AD8+入力様式1!AE8)</f>
        <v/>
      </c>
      <c r="Y8" s="46">
        <f t="shared" si="1"/>
        <v>0</v>
      </c>
    </row>
    <row r="9" spans="1:25" x14ac:dyDescent="0.15">
      <c r="A9" s="206"/>
      <c r="B9" s="210"/>
      <c r="C9" s="39" t="s">
        <v>129</v>
      </c>
      <c r="D9" s="145" t="str">
        <f>IF(入力様式1!D9=0,IF(入力様式1!D23=0,"",0),入力様式1!D9)</f>
        <v/>
      </c>
      <c r="E9" s="146" t="str">
        <f>IF(入力様式1!E9=0,IF(入力様式1!E23=0,"",0),入力様式1!E9)</f>
        <v/>
      </c>
      <c r="F9" s="146" t="str">
        <f>IF(入力様式1!F9=0,IF(入力様式1!F23=0,"",0),入力様式1!F9)</f>
        <v/>
      </c>
      <c r="G9" s="146" t="str">
        <f>IF(入力様式1!G9=0,IF(入力様式1!G23=0,"",0),入力様式1!G9)</f>
        <v/>
      </c>
      <c r="H9" s="146" t="str">
        <f>IF(入力様式1!H9=0,IF(入力様式1!H23=0,"",0),入力様式1!H9)</f>
        <v/>
      </c>
      <c r="I9" s="146" t="str">
        <f>IF(入力様式1!I9+入力様式1!J9=0,IF(入力様式1!I23+入力様式1!I23=0,"",0),入力様式1!I9+入力様式1!J9)</f>
        <v/>
      </c>
      <c r="J9" s="146" t="str">
        <f>IF(入力様式1!K9=0,IF(入力様式1!K23=0,"",0),入力様式1!K9)</f>
        <v/>
      </c>
      <c r="K9" s="146" t="str">
        <f>IF(入力様式1!L9=0,IF(入力様式1!L23=0,"",0),入力様式1!L9)</f>
        <v/>
      </c>
      <c r="L9" s="146" t="str">
        <f>IF(入力様式1!M9=0,IF(入力様式1!M23=0,"",0),入力様式1!M9)</f>
        <v/>
      </c>
      <c r="M9" s="146" t="str">
        <f>IF(入力様式1!N9=0,IF(入力様式1!N23=0,"",0),入力様式1!N9)</f>
        <v/>
      </c>
      <c r="N9" s="146" t="str">
        <f>IF(入力様式1!O9=0,IF(入力様式1!O23=0,"",0),入力様式1!O9)</f>
        <v/>
      </c>
      <c r="O9" s="146" t="str">
        <f>IF(入力様式1!P9=0,IF(入力様式1!P23=0,"",0),入力様式1!P9)</f>
        <v/>
      </c>
      <c r="P9" s="146" t="str">
        <f>IF(入力様式1!Q9=0,IF(入力様式1!Q23=0,"",0),入力様式1!Q9)</f>
        <v/>
      </c>
      <c r="Q9" s="146" t="str">
        <f>IF(入力様式1!R9+入力様式1!S9+入力様式1!T9=0,IF(入力様式1!R23+入力様式1!S23+入力様式1!T23=0,"",0),入力様式1!R9+入力様式1!S9+入力様式1!T9)</f>
        <v/>
      </c>
      <c r="R9" s="146" t="str">
        <f>IF(入力様式1!U9=0,IF(入力様式1!U23=0,"",0),入力様式1!U9)</f>
        <v/>
      </c>
      <c r="S9" s="146" t="str">
        <f>IF(入力様式1!V9+入力様式1!W9+入力様式1!X9+入力様式1!Y9=0,IF(入力様式1!V23+入力様式1!W23+入力様式1!X23+入力様式1!Y23=0,"",0),入力様式1!V9+入力様式1!W9+入力様式1!X9+入力様式1!Y9)</f>
        <v/>
      </c>
      <c r="T9" s="146" t="str">
        <f>IF(入力様式1!Z9=0,IF(入力様式1!Z23=0,"",0),入力様式1!Z9)</f>
        <v/>
      </c>
      <c r="U9" s="146" t="str">
        <f>IF(入力様式1!AA9=0,IF(入力様式1!AA23=0,"",0),入力様式1!AA9)</f>
        <v/>
      </c>
      <c r="V9" s="146" t="str">
        <f>IF(入力様式1!AB9=0,IF(入力様式1!AB23=0,"",0),入力様式1!AB9)</f>
        <v/>
      </c>
      <c r="W9" s="146" t="str">
        <f>IF(入力様式1!AC9=0,IF(入力様式1!AC23=0,"",0),入力様式1!AC9)</f>
        <v/>
      </c>
      <c r="X9" s="146" t="str">
        <f>IF(入力様式1!AD9+入力様式1!AE9=0,IF(入力様式1!AD23+入力様式1!AE23=0,"",0),入力様式1!AD9+入力様式1!AE9)</f>
        <v/>
      </c>
      <c r="Y9" s="46">
        <f t="shared" si="1"/>
        <v>0</v>
      </c>
    </row>
    <row r="10" spans="1:25" x14ac:dyDescent="0.15">
      <c r="A10" s="206"/>
      <c r="B10" s="210"/>
      <c r="C10" s="39" t="s">
        <v>130</v>
      </c>
      <c r="D10" s="145" t="str">
        <f>IF(入力様式1!D10=0,IF(入力様式1!D24=0,"",0),入力様式1!D10)</f>
        <v/>
      </c>
      <c r="E10" s="146" t="str">
        <f>IF(入力様式1!E10=0,IF(入力様式1!E24=0,"",0),入力様式1!E10)</f>
        <v/>
      </c>
      <c r="F10" s="146" t="str">
        <f>IF(入力様式1!F10=0,IF(入力様式1!F24=0,"",0),入力様式1!F10)</f>
        <v/>
      </c>
      <c r="G10" s="146" t="str">
        <f>IF(入力様式1!G10=0,IF(入力様式1!G24=0,"",0),入力様式1!G10)</f>
        <v/>
      </c>
      <c r="H10" s="146" t="str">
        <f>IF(入力様式1!H10=0,IF(入力様式1!H24=0,"",0),入力様式1!H10)</f>
        <v/>
      </c>
      <c r="I10" s="146" t="str">
        <f>IF(入力様式1!I10+入力様式1!J10=0,IF(入力様式1!I24+入力様式1!I24=0,"",0),入力様式1!I10+入力様式1!J10)</f>
        <v/>
      </c>
      <c r="J10" s="146" t="str">
        <f>IF(入力様式1!K10=0,IF(入力様式1!K24=0,"",0),入力様式1!K10)</f>
        <v/>
      </c>
      <c r="K10" s="146" t="str">
        <f>IF(入力様式1!L10=0,IF(入力様式1!L24=0,"",0),入力様式1!L10)</f>
        <v/>
      </c>
      <c r="L10" s="146" t="str">
        <f>IF(入力様式1!M10=0,IF(入力様式1!M24=0,"",0),入力様式1!M10)</f>
        <v/>
      </c>
      <c r="M10" s="146" t="str">
        <f>IF(入力様式1!N10=0,IF(入力様式1!N24=0,"",0),入力様式1!N10)</f>
        <v/>
      </c>
      <c r="N10" s="146" t="str">
        <f>IF(入力様式1!O10=0,IF(入力様式1!O24=0,"",0),入力様式1!O10)</f>
        <v/>
      </c>
      <c r="O10" s="146" t="str">
        <f>IF(入力様式1!P10=0,IF(入力様式1!P24=0,"",0),入力様式1!P10)</f>
        <v/>
      </c>
      <c r="P10" s="146" t="str">
        <f>IF(入力様式1!Q10=0,IF(入力様式1!Q24=0,"",0),入力様式1!Q10)</f>
        <v/>
      </c>
      <c r="Q10" s="146" t="str">
        <f>IF(入力様式1!R10+入力様式1!S10+入力様式1!T10=0,IF(入力様式1!R24+入力様式1!S24+入力様式1!T24=0,"",0),入力様式1!R10+入力様式1!S10+入力様式1!T10)</f>
        <v/>
      </c>
      <c r="R10" s="146" t="str">
        <f>IF(入力様式1!U10=0,IF(入力様式1!U24=0,"",0),入力様式1!U10)</f>
        <v/>
      </c>
      <c r="S10" s="146" t="str">
        <f>IF(入力様式1!V10+入力様式1!W10+入力様式1!X10+入力様式1!Y10=0,IF(入力様式1!V24+入力様式1!W24+入力様式1!X24+入力様式1!Y24=0,"",0),入力様式1!V10+入力様式1!W10+入力様式1!X10+入力様式1!Y10)</f>
        <v/>
      </c>
      <c r="T10" s="146" t="str">
        <f>IF(入力様式1!Z10=0,IF(入力様式1!Z24=0,"",0),入力様式1!Z10)</f>
        <v/>
      </c>
      <c r="U10" s="146" t="str">
        <f>IF(入力様式1!AA10=0,IF(入力様式1!AA24=0,"",0),入力様式1!AA10)</f>
        <v/>
      </c>
      <c r="V10" s="146" t="str">
        <f>IF(入力様式1!AB10=0,IF(入力様式1!AB24=0,"",0),入力様式1!AB10)</f>
        <v/>
      </c>
      <c r="W10" s="146" t="str">
        <f>IF(入力様式1!AC10=0,IF(入力様式1!AC24=0,"",0),入力様式1!AC10)</f>
        <v/>
      </c>
      <c r="X10" s="146" t="str">
        <f>IF(入力様式1!AD10+入力様式1!AE10=0,IF(入力様式1!AD24+入力様式1!AE24=0,"",0),入力様式1!AD10+入力様式1!AE10)</f>
        <v/>
      </c>
      <c r="Y10" s="46">
        <f t="shared" si="1"/>
        <v>0</v>
      </c>
    </row>
    <row r="11" spans="1:25" x14ac:dyDescent="0.15">
      <c r="A11" s="206"/>
      <c r="B11" s="210"/>
      <c r="C11" s="39" t="s">
        <v>131</v>
      </c>
      <c r="D11" s="145" t="str">
        <f>IF(入力様式1!D11=0,IF(入力様式1!D25=0,"",0),入力様式1!D11)</f>
        <v/>
      </c>
      <c r="E11" s="146" t="str">
        <f>IF(入力様式1!E11=0,IF(入力様式1!E25=0,"",0),入力様式1!E11)</f>
        <v/>
      </c>
      <c r="F11" s="146" t="str">
        <f>IF(入力様式1!F11=0,IF(入力様式1!F25=0,"",0),入力様式1!F11)</f>
        <v/>
      </c>
      <c r="G11" s="146" t="str">
        <f>IF(入力様式1!G11=0,IF(入力様式1!G25=0,"",0),入力様式1!G11)</f>
        <v/>
      </c>
      <c r="H11" s="146" t="str">
        <f>IF(入力様式1!H11=0,IF(入力様式1!H25=0,"",0),入力様式1!H11)</f>
        <v/>
      </c>
      <c r="I11" s="146" t="str">
        <f>IF(入力様式1!I11+入力様式1!J11=0,IF(入力様式1!I25+入力様式1!I25=0,"",0),入力様式1!I11+入力様式1!J11)</f>
        <v/>
      </c>
      <c r="J11" s="146" t="str">
        <f>IF(入力様式1!K11=0,IF(入力様式1!K25=0,"",0),入力様式1!K11)</f>
        <v/>
      </c>
      <c r="K11" s="146" t="str">
        <f>IF(入力様式1!L11=0,IF(入力様式1!L25=0,"",0),入力様式1!L11)</f>
        <v/>
      </c>
      <c r="L11" s="146" t="str">
        <f>IF(入力様式1!M11=0,IF(入力様式1!M25=0,"",0),入力様式1!M11)</f>
        <v/>
      </c>
      <c r="M11" s="146" t="str">
        <f>IF(入力様式1!N11=0,IF(入力様式1!N25=0,"",0),入力様式1!N11)</f>
        <v/>
      </c>
      <c r="N11" s="146" t="str">
        <f>IF(入力様式1!O11=0,IF(入力様式1!O25=0,"",0),入力様式1!O11)</f>
        <v/>
      </c>
      <c r="O11" s="146" t="str">
        <f>IF(入力様式1!P11=0,IF(入力様式1!P25=0,"",0),入力様式1!P11)</f>
        <v/>
      </c>
      <c r="P11" s="146" t="str">
        <f>IF(入力様式1!Q11=0,IF(入力様式1!Q25=0,"",0),入力様式1!Q11)</f>
        <v/>
      </c>
      <c r="Q11" s="146" t="str">
        <f>IF(入力様式1!R11+入力様式1!S11+入力様式1!T11=0,IF(入力様式1!R25+入力様式1!S25+入力様式1!T25=0,"",0),入力様式1!R11+入力様式1!S11+入力様式1!T11)</f>
        <v/>
      </c>
      <c r="R11" s="146" t="str">
        <f>IF(入力様式1!U11=0,IF(入力様式1!U25=0,"",0),入力様式1!U11)</f>
        <v/>
      </c>
      <c r="S11" s="146" t="str">
        <f>IF(入力様式1!V11+入力様式1!W11+入力様式1!X11+入力様式1!Y11=0,IF(入力様式1!V25+入力様式1!W25+入力様式1!X25+入力様式1!Y25=0,"",0),入力様式1!V11+入力様式1!W11+入力様式1!X11+入力様式1!Y11)</f>
        <v/>
      </c>
      <c r="T11" s="146" t="str">
        <f>IF(入力様式1!Z11=0,IF(入力様式1!Z25=0,"",0),入力様式1!Z11)</f>
        <v/>
      </c>
      <c r="U11" s="146" t="str">
        <f>IF(入力様式1!AA11=0,IF(入力様式1!AA25=0,"",0),入力様式1!AA11)</f>
        <v/>
      </c>
      <c r="V11" s="146" t="str">
        <f>IF(入力様式1!AB11=0,IF(入力様式1!AB25=0,"",0),入力様式1!AB11)</f>
        <v/>
      </c>
      <c r="W11" s="146" t="str">
        <f>IF(入力様式1!AC11=0,IF(入力様式1!AC25=0,"",0),入力様式1!AC11)</f>
        <v/>
      </c>
      <c r="X11" s="146" t="str">
        <f>IF(入力様式1!AD11+入力様式1!AE11=0,IF(入力様式1!AD25+入力様式1!AE25=0,"",0),入力様式1!AD11+入力様式1!AE11)</f>
        <v/>
      </c>
      <c r="Y11" s="46">
        <f t="shared" si="1"/>
        <v>0</v>
      </c>
    </row>
    <row r="12" spans="1:25" x14ac:dyDescent="0.15">
      <c r="A12" s="206"/>
      <c r="B12" s="211"/>
      <c r="C12" s="40" t="s">
        <v>132</v>
      </c>
      <c r="D12" s="147" t="str">
        <f>IF(入力様式1!D12=0,IF(入力様式1!D26=0,"",0),入力様式1!D12)</f>
        <v/>
      </c>
      <c r="E12" s="148" t="str">
        <f>IF(入力様式1!E12=0,IF(入力様式1!E26=0,"",0),入力様式1!E12)</f>
        <v/>
      </c>
      <c r="F12" s="148" t="str">
        <f>IF(入力様式1!F12=0,IF(入力様式1!F26=0,"",0),入力様式1!F12)</f>
        <v/>
      </c>
      <c r="G12" s="148" t="str">
        <f>IF(入力様式1!G12=0,IF(入力様式1!G26=0,"",0),入力様式1!G12)</f>
        <v/>
      </c>
      <c r="H12" s="148" t="str">
        <f>IF(入力様式1!H12=0,IF(入力様式1!H26=0,"",0),入力様式1!H12)</f>
        <v/>
      </c>
      <c r="I12" s="148" t="str">
        <f>IF(入力様式1!I12+入力様式1!J12=0,IF(入力様式1!I26+入力様式1!I26=0,"",0),入力様式1!I12+入力様式1!J12)</f>
        <v/>
      </c>
      <c r="J12" s="148" t="str">
        <f>IF(入力様式1!K12=0,IF(入力様式1!K26=0,"",0),入力様式1!K12)</f>
        <v/>
      </c>
      <c r="K12" s="148" t="str">
        <f>IF(入力様式1!L12=0,IF(入力様式1!L26=0,"",0),入力様式1!L12)</f>
        <v/>
      </c>
      <c r="L12" s="148" t="str">
        <f>IF(入力様式1!M12=0,IF(入力様式1!M26=0,"",0),入力様式1!M12)</f>
        <v/>
      </c>
      <c r="M12" s="148" t="str">
        <f>IF(入力様式1!N12=0,IF(入力様式1!N26=0,"",0),入力様式1!N12)</f>
        <v/>
      </c>
      <c r="N12" s="148" t="str">
        <f>IF(入力様式1!O12=0,IF(入力様式1!O26=0,"",0),入力様式1!O12)</f>
        <v/>
      </c>
      <c r="O12" s="148" t="str">
        <f>IF(入力様式1!P12=0,IF(入力様式1!P26=0,"",0),入力様式1!P12)</f>
        <v/>
      </c>
      <c r="P12" s="148" t="str">
        <f>IF(入力様式1!Q12=0,IF(入力様式1!Q26=0,"",0),入力様式1!Q12)</f>
        <v/>
      </c>
      <c r="Q12" s="148" t="str">
        <f>IF(入力様式1!R12+入力様式1!S12+入力様式1!T12=0,IF(入力様式1!R26+入力様式1!S26+入力様式1!T26=0,"",0),入力様式1!R12+入力様式1!S12+入力様式1!T12)</f>
        <v/>
      </c>
      <c r="R12" s="148" t="str">
        <f>IF(入力様式1!U12=0,IF(入力様式1!U26=0,"",0),入力様式1!U12)</f>
        <v/>
      </c>
      <c r="S12" s="148" t="str">
        <f>IF(入力様式1!V12+入力様式1!W12+入力様式1!X12+入力様式1!Y12=0,IF(入力様式1!V26+入力様式1!W26+入力様式1!X26+入力様式1!Y26=0,"",0),入力様式1!V12+入力様式1!W12+入力様式1!X12+入力様式1!Y12)</f>
        <v/>
      </c>
      <c r="T12" s="148" t="str">
        <f>IF(入力様式1!Z12=0,IF(入力様式1!Z26=0,"",0),入力様式1!Z12)</f>
        <v/>
      </c>
      <c r="U12" s="148" t="str">
        <f>IF(入力様式1!AA12=0,IF(入力様式1!AA26=0,"",0),入力様式1!AA12)</f>
        <v/>
      </c>
      <c r="V12" s="148" t="str">
        <f>IF(入力様式1!AB12=0,IF(入力様式1!AB26=0,"",0),入力様式1!AB12)</f>
        <v/>
      </c>
      <c r="W12" s="148" t="str">
        <f>IF(入力様式1!AC12=0,IF(入力様式1!AC26=0,"",0),入力様式1!AC12)</f>
        <v/>
      </c>
      <c r="X12" s="148" t="str">
        <f>IF(入力様式1!AD12+入力様式1!AE12=0,IF(入力様式1!AD26+入力様式1!AE26=0,"",0),入力様式1!AD12+入力様式1!AE12)</f>
        <v/>
      </c>
      <c r="Y12" s="47">
        <f t="shared" si="1"/>
        <v>0</v>
      </c>
    </row>
    <row r="13" spans="1:25" x14ac:dyDescent="0.15">
      <c r="A13" s="207"/>
      <c r="B13" s="209" t="s">
        <v>111</v>
      </c>
      <c r="C13" s="41" t="s">
        <v>133</v>
      </c>
      <c r="D13" s="149" t="str">
        <f>IF(入力様式1!D13=0,IF(入力様式1!D27=0,"",0),入力様式1!D13)</f>
        <v/>
      </c>
      <c r="E13" s="150" t="str">
        <f>IF(入力様式1!E13=0,IF(入力様式1!E27=0,"",0),入力様式1!E13)</f>
        <v/>
      </c>
      <c r="F13" s="150" t="str">
        <f>IF(入力様式1!F13=0,IF(入力様式1!F27=0,"",0),入力様式1!F13)</f>
        <v/>
      </c>
      <c r="G13" s="150" t="str">
        <f>IF(入力様式1!G13=0,IF(入力様式1!G27=0,"",0),入力様式1!G13)</f>
        <v/>
      </c>
      <c r="H13" s="150" t="str">
        <f>IF(入力様式1!H13=0,IF(入力様式1!H27=0,"",0),入力様式1!H13)</f>
        <v/>
      </c>
      <c r="I13" s="150" t="str">
        <f>IF(入力様式1!I13+入力様式1!J13=0,IF(入力様式1!I27+入力様式1!I27=0,"",0),入力様式1!I13+入力様式1!J13)</f>
        <v/>
      </c>
      <c r="J13" s="150" t="str">
        <f>IF(入力様式1!K13=0,IF(入力様式1!K27=0,"",0),入力様式1!K13)</f>
        <v/>
      </c>
      <c r="K13" s="150" t="str">
        <f>IF(入力様式1!L13=0,IF(入力様式1!L27=0,"",0),入力様式1!L13)</f>
        <v/>
      </c>
      <c r="L13" s="150" t="str">
        <f>IF(入力様式1!M13=0,IF(入力様式1!M27=0,"",0),入力様式1!M13)</f>
        <v/>
      </c>
      <c r="M13" s="150" t="str">
        <f>IF(入力様式1!N13=0,IF(入力様式1!N27=0,"",0),入力様式1!N13)</f>
        <v/>
      </c>
      <c r="N13" s="150" t="str">
        <f>IF(入力様式1!O13=0,IF(入力様式1!O27=0,"",0),入力様式1!O13)</f>
        <v/>
      </c>
      <c r="O13" s="150" t="str">
        <f>IF(入力様式1!P13=0,IF(入力様式1!P27=0,"",0),入力様式1!P13)</f>
        <v/>
      </c>
      <c r="P13" s="150" t="str">
        <f>IF(入力様式1!Q13=0,IF(入力様式1!Q27=0,"",0),入力様式1!Q13)</f>
        <v/>
      </c>
      <c r="Q13" s="150" t="str">
        <f>IF(入力様式1!R13+入力様式1!S13+入力様式1!T13=0,IF(入力様式1!R27+入力様式1!S27+入力様式1!T27=0,"",0),入力様式1!R13+入力様式1!S13+入力様式1!T13)</f>
        <v/>
      </c>
      <c r="R13" s="150" t="str">
        <f>IF(入力様式1!U13=0,IF(入力様式1!U27=0,"",0),入力様式1!U13)</f>
        <v/>
      </c>
      <c r="S13" s="150" t="str">
        <f>IF(入力様式1!V13+入力様式1!W13+入力様式1!X13+入力様式1!Y13=0,IF(入力様式1!V27+入力様式1!W27+入力様式1!X27+入力様式1!Y27=0,"",0),入力様式1!V13+入力様式1!W13+入力様式1!X13+入力様式1!Y13)</f>
        <v/>
      </c>
      <c r="T13" s="150" t="str">
        <f>IF(入力様式1!Z13=0,IF(入力様式1!Z27=0,"",0),入力様式1!Z13)</f>
        <v/>
      </c>
      <c r="U13" s="150" t="str">
        <f>IF(入力様式1!AA13=0,IF(入力様式1!AA27=0,"",0),入力様式1!AA13)</f>
        <v/>
      </c>
      <c r="V13" s="150" t="str">
        <f>IF(入力様式1!AB13=0,IF(入力様式1!AB27=0,"",0),入力様式1!AB13)</f>
        <v/>
      </c>
      <c r="W13" s="150" t="str">
        <f>IF(入力様式1!AC13=0,IF(入力様式1!AC27=0,"",0),入力様式1!AC13)</f>
        <v/>
      </c>
      <c r="X13" s="150" t="str">
        <f>IF(入力様式1!AD13+入力様式1!AE13=0,IF(入力様式1!AD27+入力様式1!AE27=0,"",0),入力様式1!AD13+入力様式1!AE13)</f>
        <v/>
      </c>
      <c r="Y13" s="45">
        <f t="shared" si="1"/>
        <v>0</v>
      </c>
    </row>
    <row r="14" spans="1:25" x14ac:dyDescent="0.15">
      <c r="A14" s="207"/>
      <c r="B14" s="210"/>
      <c r="C14" s="42" t="s">
        <v>134</v>
      </c>
      <c r="D14" s="151" t="str">
        <f>IF(入力様式1!D14=0,IF(入力様式1!D28=0,"",0),入力様式1!D14)</f>
        <v/>
      </c>
      <c r="E14" s="152" t="str">
        <f>IF(入力様式1!E14=0,IF(入力様式1!E28=0,"",0),入力様式1!E14)</f>
        <v/>
      </c>
      <c r="F14" s="152" t="str">
        <f>IF(入力様式1!F14=0,IF(入力様式1!F28=0,"",0),入力様式1!F14)</f>
        <v/>
      </c>
      <c r="G14" s="152" t="str">
        <f>IF(入力様式1!G14=0,IF(入力様式1!G28=0,"",0),入力様式1!G14)</f>
        <v/>
      </c>
      <c r="H14" s="152" t="str">
        <f>IF(入力様式1!H14=0,IF(入力様式1!H28=0,"",0),入力様式1!H14)</f>
        <v/>
      </c>
      <c r="I14" s="152" t="str">
        <f>IF(入力様式1!I14+入力様式1!J14=0,IF(入力様式1!I28+入力様式1!I28=0,"",0),入力様式1!I14+入力様式1!J14)</f>
        <v/>
      </c>
      <c r="J14" s="152" t="str">
        <f>IF(入力様式1!K14=0,IF(入力様式1!K28=0,"",0),入力様式1!K14)</f>
        <v/>
      </c>
      <c r="K14" s="152" t="str">
        <f>IF(入力様式1!L14=0,IF(入力様式1!L28=0,"",0),入力様式1!L14)</f>
        <v/>
      </c>
      <c r="L14" s="152" t="str">
        <f>IF(入力様式1!M14=0,IF(入力様式1!M28=0,"",0),入力様式1!M14)</f>
        <v/>
      </c>
      <c r="M14" s="152" t="str">
        <f>IF(入力様式1!N14=0,IF(入力様式1!N28=0,"",0),入力様式1!N14)</f>
        <v/>
      </c>
      <c r="N14" s="152" t="str">
        <f>IF(入力様式1!O14=0,IF(入力様式1!O28=0,"",0),入力様式1!O14)</f>
        <v/>
      </c>
      <c r="O14" s="152" t="str">
        <f>IF(入力様式1!P14=0,IF(入力様式1!P28=0,"",0),入力様式1!P14)</f>
        <v/>
      </c>
      <c r="P14" s="152" t="str">
        <f>IF(入力様式1!Q14=0,IF(入力様式1!Q28=0,"",0),入力様式1!Q14)</f>
        <v/>
      </c>
      <c r="Q14" s="152" t="str">
        <f>IF(入力様式1!R14+入力様式1!S14+入力様式1!T14=0,IF(入力様式1!R28+入力様式1!S28+入力様式1!T28=0,"",0),入力様式1!R14+入力様式1!S14+入力様式1!T14)</f>
        <v/>
      </c>
      <c r="R14" s="152" t="str">
        <f>IF(入力様式1!U14=0,IF(入力様式1!U28=0,"",0),入力様式1!U14)</f>
        <v/>
      </c>
      <c r="S14" s="152" t="str">
        <f>IF(入力様式1!V14+入力様式1!W14+入力様式1!X14+入力様式1!Y14=0,IF(入力様式1!V28+入力様式1!W28+入力様式1!X28+入力様式1!Y28=0,"",0),入力様式1!V14+入力様式1!W14+入力様式1!X14+入力様式1!Y14)</f>
        <v/>
      </c>
      <c r="T14" s="152" t="str">
        <f>IF(入力様式1!Z14=0,IF(入力様式1!Z28=0,"",0),入力様式1!Z14)</f>
        <v/>
      </c>
      <c r="U14" s="152" t="str">
        <f>IF(入力様式1!AA14=0,IF(入力様式1!AA28=0,"",0),入力様式1!AA14)</f>
        <v/>
      </c>
      <c r="V14" s="152" t="str">
        <f>IF(入力様式1!AB14=0,IF(入力様式1!AB28=0,"",0),入力様式1!AB14)</f>
        <v/>
      </c>
      <c r="W14" s="152" t="str">
        <f>IF(入力様式1!AC14=0,IF(入力様式1!AC28=0,"",0),入力様式1!AC14)</f>
        <v/>
      </c>
      <c r="X14" s="152" t="str">
        <f>IF(入力様式1!AD14+入力様式1!AE14=0,IF(入力様式1!AD28+入力様式1!AE28=0,"",0),入力様式1!AD14+入力様式1!AE14)</f>
        <v/>
      </c>
      <c r="Y14" s="46">
        <f t="shared" si="1"/>
        <v>0</v>
      </c>
    </row>
    <row r="15" spans="1:25" x14ac:dyDescent="0.15">
      <c r="A15" s="207"/>
      <c r="B15" s="210"/>
      <c r="C15" s="42" t="s">
        <v>135</v>
      </c>
      <c r="D15" s="151" t="str">
        <f>IF(入力様式1!D15=0,IF(入力様式1!D29=0,"",0),入力様式1!D15)</f>
        <v/>
      </c>
      <c r="E15" s="152" t="str">
        <f>IF(入力様式1!E15=0,IF(入力様式1!E29=0,"",0),入力様式1!E15)</f>
        <v/>
      </c>
      <c r="F15" s="152" t="str">
        <f>IF(入力様式1!F15=0,IF(入力様式1!F29=0,"",0),入力様式1!F15)</f>
        <v/>
      </c>
      <c r="G15" s="152" t="str">
        <f>IF(入力様式1!G15=0,IF(入力様式1!G29=0,"",0),入力様式1!G15)</f>
        <v/>
      </c>
      <c r="H15" s="152" t="str">
        <f>IF(入力様式1!H15=0,IF(入力様式1!H29=0,"",0),入力様式1!H15)</f>
        <v/>
      </c>
      <c r="I15" s="152" t="str">
        <f>IF(入力様式1!I15+入力様式1!J15=0,IF(入力様式1!I29+入力様式1!I29=0,"",0),入力様式1!I15+入力様式1!J15)</f>
        <v/>
      </c>
      <c r="J15" s="152" t="str">
        <f>IF(入力様式1!K15=0,IF(入力様式1!K29=0,"",0),入力様式1!K15)</f>
        <v/>
      </c>
      <c r="K15" s="152" t="str">
        <f>IF(入力様式1!L15=0,IF(入力様式1!L29=0,"",0),入力様式1!L15)</f>
        <v/>
      </c>
      <c r="L15" s="152" t="str">
        <f>IF(入力様式1!M15=0,IF(入力様式1!M29=0,"",0),入力様式1!M15)</f>
        <v/>
      </c>
      <c r="M15" s="152" t="str">
        <f>IF(入力様式1!N15=0,IF(入力様式1!N29=0,"",0),入力様式1!N15)</f>
        <v/>
      </c>
      <c r="N15" s="152" t="str">
        <f>IF(入力様式1!O15=0,IF(入力様式1!O29=0,"",0),入力様式1!O15)</f>
        <v/>
      </c>
      <c r="O15" s="152" t="str">
        <f>IF(入力様式1!P15=0,IF(入力様式1!P29=0,"",0),入力様式1!P15)</f>
        <v/>
      </c>
      <c r="P15" s="152" t="str">
        <f>IF(入力様式1!Q15=0,IF(入力様式1!Q29=0,"",0),入力様式1!Q15)</f>
        <v/>
      </c>
      <c r="Q15" s="152" t="str">
        <f>IF(入力様式1!R15+入力様式1!S15+入力様式1!T15=0,IF(入力様式1!R29+入力様式1!S29+入力様式1!T29=0,"",0),入力様式1!R15+入力様式1!S15+入力様式1!T15)</f>
        <v/>
      </c>
      <c r="R15" s="152" t="str">
        <f>IF(入力様式1!U15=0,IF(入力様式1!U29=0,"",0),入力様式1!U15)</f>
        <v/>
      </c>
      <c r="S15" s="152" t="str">
        <f>IF(入力様式1!V15+入力様式1!W15+入力様式1!X15+入力様式1!Y15=0,IF(入力様式1!V29+入力様式1!W29+入力様式1!X29+入力様式1!Y29=0,"",0),入力様式1!V15+入力様式1!W15+入力様式1!X15+入力様式1!Y15)</f>
        <v/>
      </c>
      <c r="T15" s="152" t="str">
        <f>IF(入力様式1!Z15=0,IF(入力様式1!Z29=0,"",0),入力様式1!Z15)</f>
        <v/>
      </c>
      <c r="U15" s="152" t="str">
        <f>IF(入力様式1!AA15=0,IF(入力様式1!AA29=0,"",0),入力様式1!AA15)</f>
        <v/>
      </c>
      <c r="V15" s="152" t="str">
        <f>IF(入力様式1!AB15=0,IF(入力様式1!AB29=0,"",0),入力様式1!AB15)</f>
        <v/>
      </c>
      <c r="W15" s="152" t="str">
        <f>IF(入力様式1!AC15=0,IF(入力様式1!AC29=0,"",0),入力様式1!AC15)</f>
        <v/>
      </c>
      <c r="X15" s="152" t="str">
        <f>IF(入力様式1!AD15+入力様式1!AE15=0,IF(入力様式1!AD29+入力様式1!AE29=0,"",0),入力様式1!AD15+入力様式1!AE15)</f>
        <v/>
      </c>
      <c r="Y15" s="46">
        <f t="shared" si="1"/>
        <v>0</v>
      </c>
    </row>
    <row r="16" spans="1:25" x14ac:dyDescent="0.15">
      <c r="A16" s="207"/>
      <c r="B16" s="210"/>
      <c r="C16" s="42" t="s">
        <v>136</v>
      </c>
      <c r="D16" s="151" t="str">
        <f>IF(入力様式1!D16=0,IF(入力様式1!D30=0,"",0),入力様式1!D16)</f>
        <v/>
      </c>
      <c r="E16" s="152" t="str">
        <f>IF(入力様式1!E16=0,IF(入力様式1!E30=0,"",0),入力様式1!E16)</f>
        <v/>
      </c>
      <c r="F16" s="152" t="str">
        <f>IF(入力様式1!F16=0,IF(入力様式1!F30=0,"",0),入力様式1!F16)</f>
        <v/>
      </c>
      <c r="G16" s="152" t="str">
        <f>IF(入力様式1!G16=0,IF(入力様式1!G30=0,"",0),入力様式1!G16)</f>
        <v/>
      </c>
      <c r="H16" s="152" t="str">
        <f>IF(入力様式1!H16=0,IF(入力様式1!H30=0,"",0),入力様式1!H16)</f>
        <v/>
      </c>
      <c r="I16" s="152" t="str">
        <f>IF(入力様式1!I16+入力様式1!J16=0,IF(入力様式1!I30+入力様式1!I30=0,"",0),入力様式1!I16+入力様式1!J16)</f>
        <v/>
      </c>
      <c r="J16" s="152" t="str">
        <f>IF(入力様式1!K16=0,IF(入力様式1!K30=0,"",0),入力様式1!K16)</f>
        <v/>
      </c>
      <c r="K16" s="152" t="str">
        <f>IF(入力様式1!L16=0,IF(入力様式1!L30=0,"",0),入力様式1!L16)</f>
        <v/>
      </c>
      <c r="L16" s="152" t="str">
        <f>IF(入力様式1!M16=0,IF(入力様式1!M30=0,"",0),入力様式1!M16)</f>
        <v/>
      </c>
      <c r="M16" s="152" t="str">
        <f>IF(入力様式1!N16=0,IF(入力様式1!N30=0,"",0),入力様式1!N16)</f>
        <v/>
      </c>
      <c r="N16" s="152" t="str">
        <f>IF(入力様式1!O16=0,IF(入力様式1!O30=0,"",0),入力様式1!O16)</f>
        <v/>
      </c>
      <c r="O16" s="152" t="str">
        <f>IF(入力様式1!P16=0,IF(入力様式1!P30=0,"",0),入力様式1!P16)</f>
        <v/>
      </c>
      <c r="P16" s="152" t="str">
        <f>IF(入力様式1!Q16=0,IF(入力様式1!Q30=0,"",0),入力様式1!Q16)</f>
        <v/>
      </c>
      <c r="Q16" s="152" t="str">
        <f>IF(入力様式1!R16+入力様式1!S16+入力様式1!T16=0,IF(入力様式1!R30+入力様式1!S30+入力様式1!T30=0,"",0),入力様式1!R16+入力様式1!S16+入力様式1!T16)</f>
        <v/>
      </c>
      <c r="R16" s="152" t="str">
        <f>IF(入力様式1!U16=0,IF(入力様式1!U30=0,"",0),入力様式1!U16)</f>
        <v/>
      </c>
      <c r="S16" s="152" t="str">
        <f>IF(入力様式1!V16+入力様式1!W16+入力様式1!X16+入力様式1!Y16=0,IF(入力様式1!V30+入力様式1!W30+入力様式1!X30+入力様式1!Y30=0,"",0),入力様式1!V16+入力様式1!W16+入力様式1!X16+入力様式1!Y16)</f>
        <v/>
      </c>
      <c r="T16" s="152" t="str">
        <f>IF(入力様式1!Z16=0,IF(入力様式1!Z30=0,"",0),入力様式1!Z16)</f>
        <v/>
      </c>
      <c r="U16" s="152" t="str">
        <f>IF(入力様式1!AA16=0,IF(入力様式1!AA30=0,"",0),入力様式1!AA16)</f>
        <v/>
      </c>
      <c r="V16" s="152" t="str">
        <f>IF(入力様式1!AB16=0,IF(入力様式1!AB30=0,"",0),入力様式1!AB16)</f>
        <v/>
      </c>
      <c r="W16" s="152" t="str">
        <f>IF(入力様式1!AC16=0,IF(入力様式1!AC30=0,"",0),入力様式1!AC16)</f>
        <v/>
      </c>
      <c r="X16" s="152" t="str">
        <f>IF(入力様式1!AD16+入力様式1!AE16=0,IF(入力様式1!AD30+入力様式1!AE30=0,"",0),入力様式1!AD16+入力様式1!AE16)</f>
        <v/>
      </c>
      <c r="Y16" s="46">
        <f t="shared" si="1"/>
        <v>0</v>
      </c>
    </row>
    <row r="17" spans="1:25" ht="14.25" thickBot="1" x14ac:dyDescent="0.2">
      <c r="A17" s="207"/>
      <c r="B17" s="210"/>
      <c r="C17" s="42" t="s">
        <v>137</v>
      </c>
      <c r="D17" s="153" t="str">
        <f>IF(入力様式1!D17=0,IF(入力様式1!D31=0,"",0),入力様式1!D17)</f>
        <v/>
      </c>
      <c r="E17" s="154" t="str">
        <f>IF(入力様式1!E17=0,IF(入力様式1!E31=0,"",0),入力様式1!E17)</f>
        <v/>
      </c>
      <c r="F17" s="154" t="str">
        <f>IF(入力様式1!F17=0,IF(入力様式1!F31=0,"",0),入力様式1!F17)</f>
        <v/>
      </c>
      <c r="G17" s="154" t="str">
        <f>IF(入力様式1!G17=0,IF(入力様式1!G31=0,"",0),入力様式1!G17)</f>
        <v/>
      </c>
      <c r="H17" s="154" t="str">
        <f>IF(入力様式1!H17=0,IF(入力様式1!H31=0,"",0),入力様式1!H17)</f>
        <v/>
      </c>
      <c r="I17" s="154" t="str">
        <f>IF(入力様式1!I17+入力様式1!J17=0,IF(入力様式1!I31+入力様式1!I31=0,"",0),入力様式1!I17+入力様式1!J17)</f>
        <v/>
      </c>
      <c r="J17" s="154" t="str">
        <f>IF(入力様式1!K17=0,IF(入力様式1!K31=0,"",0),入力様式1!K17)</f>
        <v/>
      </c>
      <c r="K17" s="154" t="str">
        <f>IF(入力様式1!L17=0,IF(入力様式1!L31=0,"",0),入力様式1!L17)</f>
        <v/>
      </c>
      <c r="L17" s="154" t="str">
        <f>IF(入力様式1!M17=0,IF(入力様式1!M31=0,"",0),入力様式1!M17)</f>
        <v/>
      </c>
      <c r="M17" s="154" t="str">
        <f>IF(入力様式1!N17=0,IF(入力様式1!N31=0,"",0),入力様式1!N17)</f>
        <v/>
      </c>
      <c r="N17" s="154" t="str">
        <f>IF(入力様式1!O17=0,IF(入力様式1!O31=0,"",0),入力様式1!O17)</f>
        <v/>
      </c>
      <c r="O17" s="154" t="str">
        <f>IF(入力様式1!P17=0,IF(入力様式1!P31=0,"",0),入力様式1!P17)</f>
        <v/>
      </c>
      <c r="P17" s="154" t="str">
        <f>IF(入力様式1!Q17=0,IF(入力様式1!Q31=0,"",0),入力様式1!Q17)</f>
        <v/>
      </c>
      <c r="Q17" s="154" t="str">
        <f>IF(入力様式1!R17+入力様式1!S17+入力様式1!T17=0,IF(入力様式1!R31+入力様式1!S31+入力様式1!T31=0,"",0),入力様式1!R17+入力様式1!S17+入力様式1!T17)</f>
        <v/>
      </c>
      <c r="R17" s="154" t="str">
        <f>IF(入力様式1!U17=0,IF(入力様式1!U31=0,"",0),入力様式1!U17)</f>
        <v/>
      </c>
      <c r="S17" s="154" t="str">
        <f>IF(入力様式1!V17+入力様式1!W17+入力様式1!X17+入力様式1!Y17=0,IF(入力様式1!V31+入力様式1!W31+入力様式1!X31+入力様式1!Y31=0,"",0),入力様式1!V17+入力様式1!W17+入力様式1!X17+入力様式1!Y17)</f>
        <v/>
      </c>
      <c r="T17" s="154" t="str">
        <f>IF(入力様式1!Z17=0,IF(入力様式1!Z31=0,"",0),入力様式1!Z17)</f>
        <v/>
      </c>
      <c r="U17" s="154" t="str">
        <f>IF(入力様式1!AA17=0,IF(入力様式1!AA31=0,"",0),入力様式1!AA17)</f>
        <v/>
      </c>
      <c r="V17" s="154" t="str">
        <f>IF(入力様式1!AB17=0,IF(入力様式1!AB31=0,"",0),入力様式1!AB17)</f>
        <v/>
      </c>
      <c r="W17" s="154" t="str">
        <f>IF(入力様式1!AC17=0,IF(入力様式1!AC31=0,"",0),入力様式1!AC17)</f>
        <v/>
      </c>
      <c r="X17" s="154" t="str">
        <f>IF(入力様式1!AD17+入力様式1!AE17=0,IF(入力様式1!AD31+入力様式1!AE31=0,"",0),入力様式1!AD17+入力様式1!AE17)</f>
        <v/>
      </c>
      <c r="Y17" s="49">
        <f t="shared" si="1"/>
        <v>0</v>
      </c>
    </row>
    <row r="18" spans="1:25" x14ac:dyDescent="0.15">
      <c r="A18" s="205" t="s">
        <v>112</v>
      </c>
      <c r="B18" s="36"/>
      <c r="C18" s="37" t="s">
        <v>124</v>
      </c>
      <c r="D18" s="141" t="str">
        <f>IF(入力様式1!D18=0,IF(入力様式1!D32=0,"",0),入力様式1!D18)</f>
        <v/>
      </c>
      <c r="E18" s="142" t="str">
        <f>IF(入力様式1!E18=0,IF(入力様式1!E32=0,"",0),入力様式1!E18)</f>
        <v/>
      </c>
      <c r="F18" s="142" t="str">
        <f>IF(入力様式1!F18=0,IF(入力様式1!F32=0,"",0),入力様式1!F18)</f>
        <v/>
      </c>
      <c r="G18" s="142" t="str">
        <f>IF(入力様式1!G18=0,IF(入力様式1!G32=0,"",0),入力様式1!G18)</f>
        <v/>
      </c>
      <c r="H18" s="142" t="str">
        <f>IF(入力様式1!H18=0,IF(入力様式1!H32=0,"",0),入力様式1!H18)</f>
        <v/>
      </c>
      <c r="I18" s="142" t="str">
        <f>IF(入力様式1!I18+入力様式1!J18=0,IF(入力様式1!I32+入力様式1!I32=0,"",0),入力様式1!I18+入力様式1!J18)</f>
        <v/>
      </c>
      <c r="J18" s="142" t="str">
        <f>IF(入力様式1!K18=0,IF(入力様式1!K32=0,"",0),入力様式1!K18)</f>
        <v/>
      </c>
      <c r="K18" s="142" t="str">
        <f>IF(入力様式1!L18=0,IF(入力様式1!L32=0,"",0),入力様式1!L18)</f>
        <v/>
      </c>
      <c r="L18" s="142" t="str">
        <f>IF(入力様式1!M18=0,IF(入力様式1!M32=0,"",0),入力様式1!M18)</f>
        <v/>
      </c>
      <c r="M18" s="142" t="str">
        <f>IF(入力様式1!N18=0,IF(入力様式1!N32=0,"",0),入力様式1!N18)</f>
        <v/>
      </c>
      <c r="N18" s="142" t="str">
        <f>IF(入力様式1!O18=0,IF(入力様式1!O32=0,"",0),入力様式1!O18)</f>
        <v/>
      </c>
      <c r="O18" s="142" t="str">
        <f>IF(入力様式1!P18=0,IF(入力様式1!P32=0,"",0),入力様式1!P18)</f>
        <v/>
      </c>
      <c r="P18" s="142" t="str">
        <f>IF(入力様式1!Q18=0,IF(入力様式1!Q32=0,"",0),入力様式1!Q18)</f>
        <v/>
      </c>
      <c r="Q18" s="142" t="str">
        <f>IF(入力様式1!R18+入力様式1!S18+入力様式1!T18=0,IF(入力様式1!R32+入力様式1!S32+入力様式1!T32=0,"",0),入力様式1!R18+入力様式1!S18+入力様式1!T18)</f>
        <v/>
      </c>
      <c r="R18" s="142" t="str">
        <f>IF(入力様式1!U18=0,IF(入力様式1!U32=0,"",0),入力様式1!U18)</f>
        <v/>
      </c>
      <c r="S18" s="142" t="str">
        <f>IF(入力様式1!V18+入力様式1!W18+入力様式1!X18+入力様式1!Y18=0,IF(入力様式1!V32+入力様式1!W32+入力様式1!X32+入力様式1!Y32=0,"",0),入力様式1!V18+入力様式1!W18+入力様式1!X18+入力様式1!Y18)</f>
        <v/>
      </c>
      <c r="T18" s="142" t="str">
        <f>IF(入力様式1!Z18=0,IF(入力様式1!Z32=0,"",0),入力様式1!Z18)</f>
        <v/>
      </c>
      <c r="U18" s="142" t="str">
        <f>IF(入力様式1!AA18=0,IF(入力様式1!AA32=0,"",0),入力様式1!AA18)</f>
        <v/>
      </c>
      <c r="V18" s="142" t="str">
        <f>IF(入力様式1!AB18=0,IF(入力様式1!AB32=0,"",0),入力様式1!AB18)</f>
        <v/>
      </c>
      <c r="W18" s="142" t="str">
        <f>IF(入力様式1!AC18=0,IF(入力様式1!AC32=0,"",0),入力様式1!AC18)</f>
        <v/>
      </c>
      <c r="X18" s="142" t="str">
        <f>IF(入力様式1!AD18+入力様式1!AE18=0,IF(入力様式1!AD32+入力様式1!AE32=0,"",0),入力様式1!AD18+入力様式1!AE18)</f>
        <v/>
      </c>
      <c r="Y18" s="48">
        <f t="shared" si="1"/>
        <v>0</v>
      </c>
    </row>
    <row r="19" spans="1:25" ht="13.5" customHeight="1" x14ac:dyDescent="0.15">
      <c r="A19" s="206"/>
      <c r="B19" s="209" t="s">
        <v>69</v>
      </c>
      <c r="C19" s="38" t="s">
        <v>138</v>
      </c>
      <c r="D19" s="143" t="str">
        <f>IF(入力様式1!D19=0,IF(入力様式1!D33=0,"",0),入力様式1!D19)</f>
        <v/>
      </c>
      <c r="E19" s="144" t="str">
        <f>IF(入力様式1!E19=0,IF(入力様式1!E33=0,"",0),入力様式1!E19)</f>
        <v/>
      </c>
      <c r="F19" s="144" t="str">
        <f>IF(入力様式1!F19=0,IF(入力様式1!F33=0,"",0),入力様式1!F19)</f>
        <v/>
      </c>
      <c r="G19" s="144" t="str">
        <f>IF(入力様式1!G19=0,IF(入力様式1!G33=0,"",0),入力様式1!G19)</f>
        <v/>
      </c>
      <c r="H19" s="144" t="str">
        <f>IF(入力様式1!H19=0,IF(入力様式1!H33=0,"",0),入力様式1!H19)</f>
        <v/>
      </c>
      <c r="I19" s="144" t="str">
        <f>IF(入力様式1!I19+入力様式1!J19=0,IF(入力様式1!I33+入力様式1!I33=0,"",0),入力様式1!I19+入力様式1!J19)</f>
        <v/>
      </c>
      <c r="J19" s="144" t="str">
        <f>IF(入力様式1!K19=0,IF(入力様式1!K33=0,"",0),入力様式1!K19)</f>
        <v/>
      </c>
      <c r="K19" s="144" t="str">
        <f>IF(入力様式1!L19=0,IF(入力様式1!L33=0,"",0),入力様式1!L19)</f>
        <v/>
      </c>
      <c r="L19" s="144" t="str">
        <f>IF(入力様式1!M19=0,IF(入力様式1!M33=0,"",0),入力様式1!M19)</f>
        <v/>
      </c>
      <c r="M19" s="144" t="str">
        <f>IF(入力様式1!N19=0,IF(入力様式1!N33=0,"",0),入力様式1!N19)</f>
        <v/>
      </c>
      <c r="N19" s="144" t="str">
        <f>IF(入力様式1!O19=0,IF(入力様式1!O33=0,"",0),入力様式1!O19)</f>
        <v/>
      </c>
      <c r="O19" s="144" t="str">
        <f>IF(入力様式1!P19=0,IF(入力様式1!P33=0,"",0),入力様式1!P19)</f>
        <v/>
      </c>
      <c r="P19" s="144" t="str">
        <f>IF(入力様式1!Q19=0,IF(入力様式1!Q33=0,"",0),入力様式1!Q19)</f>
        <v/>
      </c>
      <c r="Q19" s="144" t="str">
        <f>IF(入力様式1!R19+入力様式1!S19+入力様式1!T19=0,IF(入力様式1!R33+入力様式1!S33+入力様式1!T33=0,"",0),入力様式1!R19+入力様式1!S19+入力様式1!T19)</f>
        <v/>
      </c>
      <c r="R19" s="144" t="str">
        <f>IF(入力様式1!U19=0,IF(入力様式1!U33=0,"",0),入力様式1!U19)</f>
        <v/>
      </c>
      <c r="S19" s="144" t="str">
        <f>IF(入力様式1!V19+入力様式1!W19+入力様式1!X19+入力様式1!Y19=0,IF(入力様式1!V33+入力様式1!W33+入力様式1!X33+入力様式1!Y33=0,"",0),入力様式1!V19+入力様式1!W19+入力様式1!X19+入力様式1!Y19)</f>
        <v/>
      </c>
      <c r="T19" s="144" t="str">
        <f>IF(入力様式1!Z19=0,IF(入力様式1!Z33=0,"",0),入力様式1!Z19)</f>
        <v/>
      </c>
      <c r="U19" s="144" t="str">
        <f>IF(入力様式1!AA19=0,IF(入力様式1!AA33=0,"",0),入力様式1!AA19)</f>
        <v/>
      </c>
      <c r="V19" s="144" t="str">
        <f>IF(入力様式1!AB19=0,IF(入力様式1!AB33=0,"",0),入力様式1!AB19)</f>
        <v/>
      </c>
      <c r="W19" s="144" t="str">
        <f>IF(入力様式1!AC19=0,IF(入力様式1!AC33=0,"",0),入力様式1!AC19)</f>
        <v/>
      </c>
      <c r="X19" s="144" t="str">
        <f>IF(入力様式1!AD19+入力様式1!AE19=0,IF(入力様式1!AD33+入力様式1!AE33=0,"",0),入力様式1!AD19+入力様式1!AE19)</f>
        <v/>
      </c>
      <c r="Y19" s="45">
        <f t="shared" si="1"/>
        <v>0</v>
      </c>
    </row>
    <row r="20" spans="1:25" x14ac:dyDescent="0.15">
      <c r="A20" s="206"/>
      <c r="B20" s="210"/>
      <c r="C20" s="39" t="s">
        <v>139</v>
      </c>
      <c r="D20" s="145" t="str">
        <f>IF(入力様式1!D20=0,IF(入力様式1!D34=0,"",0),入力様式1!D20)</f>
        <v/>
      </c>
      <c r="E20" s="146" t="str">
        <f>IF(入力様式1!E20=0,IF(入力様式1!E34=0,"",0),入力様式1!E20)</f>
        <v/>
      </c>
      <c r="F20" s="146" t="str">
        <f>IF(入力様式1!F20=0,IF(入力様式1!F34=0,"",0),入力様式1!F20)</f>
        <v/>
      </c>
      <c r="G20" s="146" t="str">
        <f>IF(入力様式1!G20=0,IF(入力様式1!G34=0,"",0),入力様式1!G20)</f>
        <v/>
      </c>
      <c r="H20" s="146" t="str">
        <f>IF(入力様式1!H20=0,IF(入力様式1!H34=0,"",0),入力様式1!H20)</f>
        <v/>
      </c>
      <c r="I20" s="146" t="str">
        <f>IF(入力様式1!I20+入力様式1!J20=0,IF(入力様式1!I34+入力様式1!I34=0,"",0),入力様式1!I20+入力様式1!J20)</f>
        <v/>
      </c>
      <c r="J20" s="146" t="str">
        <f>IF(入力様式1!K20=0,IF(入力様式1!K34=0,"",0),入力様式1!K20)</f>
        <v/>
      </c>
      <c r="K20" s="146" t="str">
        <f>IF(入力様式1!L20=0,IF(入力様式1!L34=0,"",0),入力様式1!L20)</f>
        <v/>
      </c>
      <c r="L20" s="146" t="str">
        <f>IF(入力様式1!M20=0,IF(入力様式1!M34=0,"",0),入力様式1!M20)</f>
        <v/>
      </c>
      <c r="M20" s="146" t="str">
        <f>IF(入力様式1!N20=0,IF(入力様式1!N34=0,"",0),入力様式1!N20)</f>
        <v/>
      </c>
      <c r="N20" s="146" t="str">
        <f>IF(入力様式1!O20=0,IF(入力様式1!O34=0,"",0),入力様式1!O20)</f>
        <v/>
      </c>
      <c r="O20" s="146" t="str">
        <f>IF(入力様式1!P20=0,IF(入力様式1!P34=0,"",0),入力様式1!P20)</f>
        <v/>
      </c>
      <c r="P20" s="146" t="str">
        <f>IF(入力様式1!Q20=0,IF(入力様式1!Q34=0,"",0),入力様式1!Q20)</f>
        <v/>
      </c>
      <c r="Q20" s="146" t="str">
        <f>IF(入力様式1!R20+入力様式1!S20+入力様式1!T20=0,IF(入力様式1!R34+入力様式1!S34+入力様式1!T34=0,"",0),入力様式1!R20+入力様式1!S20+入力様式1!T20)</f>
        <v/>
      </c>
      <c r="R20" s="146" t="str">
        <f>IF(入力様式1!U20=0,IF(入力様式1!U34=0,"",0),入力様式1!U20)</f>
        <v/>
      </c>
      <c r="S20" s="146" t="str">
        <f>IF(入力様式1!V20+入力様式1!W20+入力様式1!X20+入力様式1!Y20=0,IF(入力様式1!V34+入力様式1!W34+入力様式1!X34+入力様式1!Y34=0,"",0),入力様式1!V20+入力様式1!W20+入力様式1!X20+入力様式1!Y20)</f>
        <v/>
      </c>
      <c r="T20" s="146" t="str">
        <f>IF(入力様式1!Z20=0,IF(入力様式1!Z34=0,"",0),入力様式1!Z20)</f>
        <v/>
      </c>
      <c r="U20" s="146" t="str">
        <f>IF(入力様式1!AA20=0,IF(入力様式1!AA34=0,"",0),入力様式1!AA20)</f>
        <v/>
      </c>
      <c r="V20" s="146" t="str">
        <f>IF(入力様式1!AB20=0,IF(入力様式1!AB34=0,"",0),入力様式1!AB20)</f>
        <v/>
      </c>
      <c r="W20" s="146" t="str">
        <f>IF(入力様式1!AC20=0,IF(入力様式1!AC34=0,"",0),入力様式1!AC20)</f>
        <v/>
      </c>
      <c r="X20" s="146" t="str">
        <f>IF(入力様式1!AD20+入力様式1!AE20=0,IF(入力様式1!AD34+入力様式1!AE34=0,"",0),入力様式1!AD20+入力様式1!AE20)</f>
        <v/>
      </c>
      <c r="Y20" s="46">
        <f t="shared" si="1"/>
        <v>0</v>
      </c>
    </row>
    <row r="21" spans="1:25" x14ac:dyDescent="0.15">
      <c r="A21" s="206"/>
      <c r="B21" s="210"/>
      <c r="C21" s="39" t="s">
        <v>140</v>
      </c>
      <c r="D21" s="145" t="str">
        <f>IF(入力様式1!D21=0,IF(入力様式1!D35=0,"",0),入力様式1!D21)</f>
        <v/>
      </c>
      <c r="E21" s="146" t="str">
        <f>IF(入力様式1!E21=0,IF(入力様式1!E35=0,"",0),入力様式1!E21)</f>
        <v/>
      </c>
      <c r="F21" s="146" t="str">
        <f>IF(入力様式1!F21=0,IF(入力様式1!F35=0,"",0),入力様式1!F21)</f>
        <v/>
      </c>
      <c r="G21" s="146" t="str">
        <f>IF(入力様式1!G21=0,IF(入力様式1!G35=0,"",0),入力様式1!G21)</f>
        <v/>
      </c>
      <c r="H21" s="146" t="str">
        <f>IF(入力様式1!H21=0,IF(入力様式1!H35=0,"",0),入力様式1!H21)</f>
        <v/>
      </c>
      <c r="I21" s="146" t="str">
        <f>IF(入力様式1!I21+入力様式1!J21=0,IF(入力様式1!I35+入力様式1!I35=0,"",0),入力様式1!I21+入力様式1!J21)</f>
        <v/>
      </c>
      <c r="J21" s="146" t="str">
        <f>IF(入力様式1!K21=0,IF(入力様式1!K35=0,"",0),入力様式1!K21)</f>
        <v/>
      </c>
      <c r="K21" s="146" t="str">
        <f>IF(入力様式1!L21=0,IF(入力様式1!L35=0,"",0),入力様式1!L21)</f>
        <v/>
      </c>
      <c r="L21" s="146" t="str">
        <f>IF(入力様式1!M21=0,IF(入力様式1!M35=0,"",0),入力様式1!M21)</f>
        <v/>
      </c>
      <c r="M21" s="146" t="str">
        <f>IF(入力様式1!N21=0,IF(入力様式1!N35=0,"",0),入力様式1!N21)</f>
        <v/>
      </c>
      <c r="N21" s="146" t="str">
        <f>IF(入力様式1!O21=0,IF(入力様式1!O35=0,"",0),入力様式1!O21)</f>
        <v/>
      </c>
      <c r="O21" s="146" t="str">
        <f>IF(入力様式1!P21=0,IF(入力様式1!P35=0,"",0),入力様式1!P21)</f>
        <v/>
      </c>
      <c r="P21" s="146" t="str">
        <f>IF(入力様式1!Q21=0,IF(入力様式1!Q35=0,"",0),入力様式1!Q21)</f>
        <v/>
      </c>
      <c r="Q21" s="146" t="str">
        <f>IF(入力様式1!R21+入力様式1!S21+入力様式1!T21=0,IF(入力様式1!R35+入力様式1!S35+入力様式1!T35=0,"",0),入力様式1!R21+入力様式1!S21+入力様式1!T21)</f>
        <v/>
      </c>
      <c r="R21" s="146" t="str">
        <f>IF(入力様式1!U21=0,IF(入力様式1!U35=0,"",0),入力様式1!U21)</f>
        <v/>
      </c>
      <c r="S21" s="146" t="str">
        <f>IF(入力様式1!V21+入力様式1!W21+入力様式1!X21+入力様式1!Y21=0,IF(入力様式1!V35+入力様式1!W35+入力様式1!X35+入力様式1!Y35=0,"",0),入力様式1!V21+入力様式1!W21+入力様式1!X21+入力様式1!Y21)</f>
        <v/>
      </c>
      <c r="T21" s="146" t="str">
        <f>IF(入力様式1!Z21=0,IF(入力様式1!Z35=0,"",0),入力様式1!Z21)</f>
        <v/>
      </c>
      <c r="U21" s="146" t="str">
        <f>IF(入力様式1!AA21=0,IF(入力様式1!AA35=0,"",0),入力様式1!AA21)</f>
        <v/>
      </c>
      <c r="V21" s="146" t="str">
        <f>IF(入力様式1!AB21=0,IF(入力様式1!AB35=0,"",0),入力様式1!AB21)</f>
        <v/>
      </c>
      <c r="W21" s="146" t="str">
        <f>IF(入力様式1!AC21=0,IF(入力様式1!AC35=0,"",0),入力様式1!AC21)</f>
        <v/>
      </c>
      <c r="X21" s="146" t="str">
        <f>IF(入力様式1!AD21+入力様式1!AE21=0,IF(入力様式1!AD35+入力様式1!AE35=0,"",0),入力様式1!AD21+入力様式1!AE21)</f>
        <v/>
      </c>
      <c r="Y21" s="46">
        <f t="shared" si="1"/>
        <v>0</v>
      </c>
    </row>
    <row r="22" spans="1:25" x14ac:dyDescent="0.15">
      <c r="A22" s="206"/>
      <c r="B22" s="210"/>
      <c r="C22" s="39" t="s">
        <v>141</v>
      </c>
      <c r="D22" s="145" t="str">
        <f>IF(入力様式1!D22=0,IF(入力様式1!D36=0,"",0),入力様式1!D22)</f>
        <v/>
      </c>
      <c r="E22" s="146" t="str">
        <f>IF(入力様式1!E22=0,IF(入力様式1!E36=0,"",0),入力様式1!E22)</f>
        <v/>
      </c>
      <c r="F22" s="146" t="str">
        <f>IF(入力様式1!F22=0,IF(入力様式1!F36=0,"",0),入力様式1!F22)</f>
        <v/>
      </c>
      <c r="G22" s="146" t="str">
        <f>IF(入力様式1!G22=0,IF(入力様式1!G36=0,"",0),入力様式1!G22)</f>
        <v/>
      </c>
      <c r="H22" s="146" t="str">
        <f>IF(入力様式1!H22=0,IF(入力様式1!H36=0,"",0),入力様式1!H22)</f>
        <v/>
      </c>
      <c r="I22" s="146" t="str">
        <f>IF(入力様式1!I22+入力様式1!J22=0,IF(入力様式1!I36+入力様式1!I36=0,"",0),入力様式1!I22+入力様式1!J22)</f>
        <v/>
      </c>
      <c r="J22" s="146" t="str">
        <f>IF(入力様式1!K22=0,IF(入力様式1!K36=0,"",0),入力様式1!K22)</f>
        <v/>
      </c>
      <c r="K22" s="146" t="str">
        <f>IF(入力様式1!L22=0,IF(入力様式1!L36=0,"",0),入力様式1!L22)</f>
        <v/>
      </c>
      <c r="L22" s="146" t="str">
        <f>IF(入力様式1!M22=0,IF(入力様式1!M36=0,"",0),入力様式1!M22)</f>
        <v/>
      </c>
      <c r="M22" s="146" t="str">
        <f>IF(入力様式1!N22=0,IF(入力様式1!N36=0,"",0),入力様式1!N22)</f>
        <v/>
      </c>
      <c r="N22" s="146" t="str">
        <f>IF(入力様式1!O22=0,IF(入力様式1!O36=0,"",0),入力様式1!O22)</f>
        <v/>
      </c>
      <c r="O22" s="146" t="str">
        <f>IF(入力様式1!P22=0,IF(入力様式1!P36=0,"",0),入力様式1!P22)</f>
        <v/>
      </c>
      <c r="P22" s="146" t="str">
        <f>IF(入力様式1!Q22=0,IF(入力様式1!Q36=0,"",0),入力様式1!Q22)</f>
        <v/>
      </c>
      <c r="Q22" s="146" t="str">
        <f>IF(入力様式1!R22+入力様式1!S22+入力様式1!T22=0,IF(入力様式1!R36+入力様式1!S36+入力様式1!T36=0,"",0),入力様式1!R22+入力様式1!S22+入力様式1!T22)</f>
        <v/>
      </c>
      <c r="R22" s="146" t="str">
        <f>IF(入力様式1!U22=0,IF(入力様式1!U36=0,"",0),入力様式1!U22)</f>
        <v/>
      </c>
      <c r="S22" s="146" t="str">
        <f>IF(入力様式1!V22+入力様式1!W22+入力様式1!X22+入力様式1!Y22=0,IF(入力様式1!V36+入力様式1!W36+入力様式1!X36+入力様式1!Y36=0,"",0),入力様式1!V22+入力様式1!W22+入力様式1!X22+入力様式1!Y22)</f>
        <v/>
      </c>
      <c r="T22" s="146" t="str">
        <f>IF(入力様式1!Z22=0,IF(入力様式1!Z36=0,"",0),入力様式1!Z22)</f>
        <v/>
      </c>
      <c r="U22" s="146" t="str">
        <f>IF(入力様式1!AA22=0,IF(入力様式1!AA36=0,"",0),入力様式1!AA22)</f>
        <v/>
      </c>
      <c r="V22" s="146" t="str">
        <f>IF(入力様式1!AB22=0,IF(入力様式1!AB36=0,"",0),入力様式1!AB22)</f>
        <v/>
      </c>
      <c r="W22" s="146" t="str">
        <f>IF(入力様式1!AC22=0,IF(入力様式1!AC36=0,"",0),入力様式1!AC22)</f>
        <v/>
      </c>
      <c r="X22" s="146" t="str">
        <f>IF(入力様式1!AD22+入力様式1!AE22=0,IF(入力様式1!AD36+入力様式1!AE36=0,"",0),入力様式1!AD22+入力様式1!AE22)</f>
        <v/>
      </c>
      <c r="Y22" s="46">
        <f t="shared" si="1"/>
        <v>0</v>
      </c>
    </row>
    <row r="23" spans="1:25" x14ac:dyDescent="0.15">
      <c r="A23" s="206"/>
      <c r="B23" s="210"/>
      <c r="C23" s="39" t="s">
        <v>129</v>
      </c>
      <c r="D23" s="145" t="str">
        <f>IF(入力様式1!D23=0,IF(入力様式1!D37=0,"",0),入力様式1!D23)</f>
        <v/>
      </c>
      <c r="E23" s="146" t="str">
        <f>IF(入力様式1!E23=0,IF(入力様式1!E37=0,"",0),入力様式1!E23)</f>
        <v/>
      </c>
      <c r="F23" s="146" t="str">
        <f>IF(入力様式1!F23=0,IF(入力様式1!F37=0,"",0),入力様式1!F23)</f>
        <v/>
      </c>
      <c r="G23" s="146" t="str">
        <f>IF(入力様式1!G23=0,IF(入力様式1!G37=0,"",0),入力様式1!G23)</f>
        <v/>
      </c>
      <c r="H23" s="146" t="str">
        <f>IF(入力様式1!H23=0,IF(入力様式1!H37=0,"",0),入力様式1!H23)</f>
        <v/>
      </c>
      <c r="I23" s="146" t="str">
        <f>IF(入力様式1!I23+入力様式1!J23=0,IF(入力様式1!I37+入力様式1!I37=0,"",0),入力様式1!I23+入力様式1!J23)</f>
        <v/>
      </c>
      <c r="J23" s="146" t="str">
        <f>IF(入力様式1!K23=0,IF(入力様式1!K37=0,"",0),入力様式1!K23)</f>
        <v/>
      </c>
      <c r="K23" s="146" t="str">
        <f>IF(入力様式1!L23=0,IF(入力様式1!L37=0,"",0),入力様式1!L23)</f>
        <v/>
      </c>
      <c r="L23" s="146" t="str">
        <f>IF(入力様式1!M23=0,IF(入力様式1!M37=0,"",0),入力様式1!M23)</f>
        <v/>
      </c>
      <c r="M23" s="146" t="str">
        <f>IF(入力様式1!N23=0,IF(入力様式1!N37=0,"",0),入力様式1!N23)</f>
        <v/>
      </c>
      <c r="N23" s="146" t="str">
        <f>IF(入力様式1!O23=0,IF(入力様式1!O37=0,"",0),入力様式1!O23)</f>
        <v/>
      </c>
      <c r="O23" s="146" t="str">
        <f>IF(入力様式1!P23=0,IF(入力様式1!P37=0,"",0),入力様式1!P23)</f>
        <v/>
      </c>
      <c r="P23" s="146" t="str">
        <f>IF(入力様式1!Q23=0,IF(入力様式1!Q37=0,"",0),入力様式1!Q23)</f>
        <v/>
      </c>
      <c r="Q23" s="146" t="str">
        <f>IF(入力様式1!R23+入力様式1!S23+入力様式1!T23=0,IF(入力様式1!R37+入力様式1!S37+入力様式1!T37=0,"",0),入力様式1!R23+入力様式1!S23+入力様式1!T23)</f>
        <v/>
      </c>
      <c r="R23" s="146" t="str">
        <f>IF(入力様式1!U23=0,IF(入力様式1!U37=0,"",0),入力様式1!U23)</f>
        <v/>
      </c>
      <c r="S23" s="146" t="str">
        <f>IF(入力様式1!V23+入力様式1!W23+入力様式1!X23+入力様式1!Y23=0,IF(入力様式1!V37+入力様式1!W37+入力様式1!X37+入力様式1!Y37=0,"",0),入力様式1!V23+入力様式1!W23+入力様式1!X23+入力様式1!Y23)</f>
        <v/>
      </c>
      <c r="T23" s="146" t="str">
        <f>IF(入力様式1!Z23=0,IF(入力様式1!Z37=0,"",0),入力様式1!Z23)</f>
        <v/>
      </c>
      <c r="U23" s="146" t="str">
        <f>IF(入力様式1!AA23=0,IF(入力様式1!AA37=0,"",0),入力様式1!AA23)</f>
        <v/>
      </c>
      <c r="V23" s="146" t="str">
        <f>IF(入力様式1!AB23=0,IF(入力様式1!AB37=0,"",0),入力様式1!AB23)</f>
        <v/>
      </c>
      <c r="W23" s="146" t="str">
        <f>IF(入力様式1!AC23=0,IF(入力様式1!AC37=0,"",0),入力様式1!AC23)</f>
        <v/>
      </c>
      <c r="X23" s="146" t="str">
        <f>IF(入力様式1!AD23+入力様式1!AE23=0,IF(入力様式1!AD37+入力様式1!AE37=0,"",0),入力様式1!AD23+入力様式1!AE23)</f>
        <v/>
      </c>
      <c r="Y23" s="46">
        <f t="shared" si="1"/>
        <v>0</v>
      </c>
    </row>
    <row r="24" spans="1:25" x14ac:dyDescent="0.15">
      <c r="A24" s="206"/>
      <c r="B24" s="210"/>
      <c r="C24" s="39" t="s">
        <v>142</v>
      </c>
      <c r="D24" s="145" t="str">
        <f>IF(入力様式1!D24=0,IF(入力様式1!D38=0,"",0),入力様式1!D24)</f>
        <v/>
      </c>
      <c r="E24" s="146" t="str">
        <f>IF(入力様式1!E24=0,IF(入力様式1!E38=0,"",0),入力様式1!E24)</f>
        <v/>
      </c>
      <c r="F24" s="146" t="str">
        <f>IF(入力様式1!F24=0,IF(入力様式1!F38=0,"",0),入力様式1!F24)</f>
        <v/>
      </c>
      <c r="G24" s="146" t="str">
        <f>IF(入力様式1!G24=0,IF(入力様式1!G38=0,"",0),入力様式1!G24)</f>
        <v/>
      </c>
      <c r="H24" s="146" t="str">
        <f>IF(入力様式1!H24=0,IF(入力様式1!H38=0,"",0),入力様式1!H24)</f>
        <v/>
      </c>
      <c r="I24" s="146" t="str">
        <f>IF(入力様式1!I24+入力様式1!J24=0,IF(入力様式1!I38+入力様式1!I38=0,"",0),入力様式1!I24+入力様式1!J24)</f>
        <v/>
      </c>
      <c r="J24" s="146" t="str">
        <f>IF(入力様式1!K24=0,IF(入力様式1!K38=0,"",0),入力様式1!K24)</f>
        <v/>
      </c>
      <c r="K24" s="146" t="str">
        <f>IF(入力様式1!L24=0,IF(入力様式1!L38=0,"",0),入力様式1!L24)</f>
        <v/>
      </c>
      <c r="L24" s="146" t="str">
        <f>IF(入力様式1!M24=0,IF(入力様式1!M38=0,"",0),入力様式1!M24)</f>
        <v/>
      </c>
      <c r="M24" s="146" t="str">
        <f>IF(入力様式1!N24=0,IF(入力様式1!N38=0,"",0),入力様式1!N24)</f>
        <v/>
      </c>
      <c r="N24" s="146" t="str">
        <f>IF(入力様式1!O24=0,IF(入力様式1!O38=0,"",0),入力様式1!O24)</f>
        <v/>
      </c>
      <c r="O24" s="146" t="str">
        <f>IF(入力様式1!P24=0,IF(入力様式1!P38=0,"",0),入力様式1!P24)</f>
        <v/>
      </c>
      <c r="P24" s="146" t="str">
        <f>IF(入力様式1!Q24=0,IF(入力様式1!Q38=0,"",0),入力様式1!Q24)</f>
        <v/>
      </c>
      <c r="Q24" s="146" t="str">
        <f>IF(入力様式1!R24+入力様式1!S24+入力様式1!T24=0,IF(入力様式1!R38+入力様式1!S38+入力様式1!T38=0,"",0),入力様式1!R24+入力様式1!S24+入力様式1!T24)</f>
        <v/>
      </c>
      <c r="R24" s="146" t="str">
        <f>IF(入力様式1!U24=0,IF(入力様式1!U38=0,"",0),入力様式1!U24)</f>
        <v/>
      </c>
      <c r="S24" s="146" t="str">
        <f>IF(入力様式1!V24+入力様式1!W24+入力様式1!X24+入力様式1!Y24=0,IF(入力様式1!V38+入力様式1!W38+入力様式1!X38+入力様式1!Y38=0,"",0),入力様式1!V24+入力様式1!W24+入力様式1!X24+入力様式1!Y24)</f>
        <v/>
      </c>
      <c r="T24" s="146" t="str">
        <f>IF(入力様式1!Z24=0,IF(入力様式1!Z38=0,"",0),入力様式1!Z24)</f>
        <v/>
      </c>
      <c r="U24" s="146" t="str">
        <f>IF(入力様式1!AA24=0,IF(入力様式1!AA38=0,"",0),入力様式1!AA24)</f>
        <v/>
      </c>
      <c r="V24" s="146" t="str">
        <f>IF(入力様式1!AB24=0,IF(入力様式1!AB38=0,"",0),入力様式1!AB24)</f>
        <v/>
      </c>
      <c r="W24" s="146" t="str">
        <f>IF(入力様式1!AC24=0,IF(入力様式1!AC38=0,"",0),入力様式1!AC24)</f>
        <v/>
      </c>
      <c r="X24" s="146" t="str">
        <f>IF(入力様式1!AD24+入力様式1!AE24=0,IF(入力様式1!AD38+入力様式1!AE38=0,"",0),入力様式1!AD24+入力様式1!AE24)</f>
        <v/>
      </c>
      <c r="Y24" s="46">
        <f t="shared" si="1"/>
        <v>0</v>
      </c>
    </row>
    <row r="25" spans="1:25" x14ac:dyDescent="0.15">
      <c r="A25" s="206"/>
      <c r="B25" s="210"/>
      <c r="C25" s="39" t="s">
        <v>143</v>
      </c>
      <c r="D25" s="145" t="str">
        <f>IF(入力様式1!D25=0,IF(入力様式1!D39=0,"",0),入力様式1!D25)</f>
        <v/>
      </c>
      <c r="E25" s="146" t="str">
        <f>IF(入力様式1!E25=0,IF(入力様式1!E39=0,"",0),入力様式1!E25)</f>
        <v/>
      </c>
      <c r="F25" s="146" t="str">
        <f>IF(入力様式1!F25=0,IF(入力様式1!F39=0,"",0),入力様式1!F25)</f>
        <v/>
      </c>
      <c r="G25" s="146" t="str">
        <f>IF(入力様式1!G25=0,IF(入力様式1!G39=0,"",0),入力様式1!G25)</f>
        <v/>
      </c>
      <c r="H25" s="146" t="str">
        <f>IF(入力様式1!H25=0,IF(入力様式1!H39=0,"",0),入力様式1!H25)</f>
        <v/>
      </c>
      <c r="I25" s="146" t="str">
        <f>IF(入力様式1!I25+入力様式1!J25=0,IF(入力様式1!I39+入力様式1!I39=0,"",0),入力様式1!I25+入力様式1!J25)</f>
        <v/>
      </c>
      <c r="J25" s="146" t="str">
        <f>IF(入力様式1!K25=0,IF(入力様式1!K39=0,"",0),入力様式1!K25)</f>
        <v/>
      </c>
      <c r="K25" s="146" t="str">
        <f>IF(入力様式1!L25=0,IF(入力様式1!L39=0,"",0),入力様式1!L25)</f>
        <v/>
      </c>
      <c r="L25" s="146" t="str">
        <f>IF(入力様式1!M25=0,IF(入力様式1!M39=0,"",0),入力様式1!M25)</f>
        <v/>
      </c>
      <c r="M25" s="146" t="str">
        <f>IF(入力様式1!N25=0,IF(入力様式1!N39=0,"",0),入力様式1!N25)</f>
        <v/>
      </c>
      <c r="N25" s="146" t="str">
        <f>IF(入力様式1!O25=0,IF(入力様式1!O39=0,"",0),入力様式1!O25)</f>
        <v/>
      </c>
      <c r="O25" s="146" t="str">
        <f>IF(入力様式1!P25=0,IF(入力様式1!P39=0,"",0),入力様式1!P25)</f>
        <v/>
      </c>
      <c r="P25" s="146" t="str">
        <f>IF(入力様式1!Q25=0,IF(入力様式1!Q39=0,"",0),入力様式1!Q25)</f>
        <v/>
      </c>
      <c r="Q25" s="146" t="str">
        <f>IF(入力様式1!R25+入力様式1!S25+入力様式1!T25=0,IF(入力様式1!R39+入力様式1!S39+入力様式1!T39=0,"",0),入力様式1!R25+入力様式1!S25+入力様式1!T25)</f>
        <v/>
      </c>
      <c r="R25" s="146" t="str">
        <f>IF(入力様式1!U25=0,IF(入力様式1!U39=0,"",0),入力様式1!U25)</f>
        <v/>
      </c>
      <c r="S25" s="146" t="str">
        <f>IF(入力様式1!V25+入力様式1!W25+入力様式1!X25+入力様式1!Y25=0,IF(入力様式1!V39+入力様式1!W39+入力様式1!X39+入力様式1!Y39=0,"",0),入力様式1!V25+入力様式1!W25+入力様式1!X25+入力様式1!Y25)</f>
        <v/>
      </c>
      <c r="T25" s="146" t="str">
        <f>IF(入力様式1!Z25=0,IF(入力様式1!Z39=0,"",0),入力様式1!Z25)</f>
        <v/>
      </c>
      <c r="U25" s="146" t="str">
        <f>IF(入力様式1!AA25=0,IF(入力様式1!AA39=0,"",0),入力様式1!AA25)</f>
        <v/>
      </c>
      <c r="V25" s="146" t="str">
        <f>IF(入力様式1!AB25=0,IF(入力様式1!AB39=0,"",0),入力様式1!AB25)</f>
        <v/>
      </c>
      <c r="W25" s="146" t="str">
        <f>IF(入力様式1!AC25=0,IF(入力様式1!AC39=0,"",0),入力様式1!AC25)</f>
        <v/>
      </c>
      <c r="X25" s="146" t="str">
        <f>IF(入力様式1!AD25+入力様式1!AE25=0,IF(入力様式1!AD39+入力様式1!AE39=0,"",0),入力様式1!AD25+入力様式1!AE25)</f>
        <v/>
      </c>
      <c r="Y25" s="46">
        <f t="shared" si="1"/>
        <v>0</v>
      </c>
    </row>
    <row r="26" spans="1:25" x14ac:dyDescent="0.15">
      <c r="A26" s="206"/>
      <c r="B26" s="211"/>
      <c r="C26" s="40" t="s">
        <v>144</v>
      </c>
      <c r="D26" s="147" t="str">
        <f>IF(入力様式1!D26=0,IF(入力様式1!D40=0,"",0),入力様式1!D26)</f>
        <v/>
      </c>
      <c r="E26" s="148" t="str">
        <f>IF(入力様式1!E26=0,IF(入力様式1!E40=0,"",0),入力様式1!E26)</f>
        <v/>
      </c>
      <c r="F26" s="148" t="str">
        <f>IF(入力様式1!F26=0,IF(入力様式1!F40=0,"",0),入力様式1!F26)</f>
        <v/>
      </c>
      <c r="G26" s="148" t="str">
        <f>IF(入力様式1!G26=0,IF(入力様式1!G40=0,"",0),入力様式1!G26)</f>
        <v/>
      </c>
      <c r="H26" s="148" t="str">
        <f>IF(入力様式1!H26=0,IF(入力様式1!H40=0,"",0),入力様式1!H26)</f>
        <v/>
      </c>
      <c r="I26" s="148" t="str">
        <f>IF(入力様式1!I26+入力様式1!J26=0,IF(入力様式1!I40+入力様式1!I40=0,"",0),入力様式1!I26+入力様式1!J26)</f>
        <v/>
      </c>
      <c r="J26" s="148" t="str">
        <f>IF(入力様式1!K26=0,IF(入力様式1!K40=0,"",0),入力様式1!K26)</f>
        <v/>
      </c>
      <c r="K26" s="148" t="str">
        <f>IF(入力様式1!L26=0,IF(入力様式1!L40=0,"",0),入力様式1!L26)</f>
        <v/>
      </c>
      <c r="L26" s="148" t="str">
        <f>IF(入力様式1!M26=0,IF(入力様式1!M40=0,"",0),入力様式1!M26)</f>
        <v/>
      </c>
      <c r="M26" s="148" t="str">
        <f>IF(入力様式1!N26=0,IF(入力様式1!N40=0,"",0),入力様式1!N26)</f>
        <v/>
      </c>
      <c r="N26" s="148" t="str">
        <f>IF(入力様式1!O26=0,IF(入力様式1!O40=0,"",0),入力様式1!O26)</f>
        <v/>
      </c>
      <c r="O26" s="148" t="str">
        <f>IF(入力様式1!P26=0,IF(入力様式1!P40=0,"",0),入力様式1!P26)</f>
        <v/>
      </c>
      <c r="P26" s="148" t="str">
        <f>IF(入力様式1!Q26=0,IF(入力様式1!Q40=0,"",0),入力様式1!Q26)</f>
        <v/>
      </c>
      <c r="Q26" s="148" t="str">
        <f>IF(入力様式1!R26+入力様式1!S26+入力様式1!T26=0,IF(入力様式1!R40+入力様式1!S40+入力様式1!T40=0,"",0),入力様式1!R26+入力様式1!S26+入力様式1!T26)</f>
        <v/>
      </c>
      <c r="R26" s="148" t="str">
        <f>IF(入力様式1!U26=0,IF(入力様式1!U40=0,"",0),入力様式1!U26)</f>
        <v/>
      </c>
      <c r="S26" s="148" t="str">
        <f>IF(入力様式1!V26+入力様式1!W26+入力様式1!X26+入力様式1!Y26=0,IF(入力様式1!V40+入力様式1!W40+入力様式1!X40+入力様式1!Y40=0,"",0),入力様式1!V26+入力様式1!W26+入力様式1!X26+入力様式1!Y26)</f>
        <v/>
      </c>
      <c r="T26" s="148" t="str">
        <f>IF(入力様式1!Z26=0,IF(入力様式1!Z40=0,"",0),入力様式1!Z26)</f>
        <v/>
      </c>
      <c r="U26" s="148" t="str">
        <f>IF(入力様式1!AA26=0,IF(入力様式1!AA40=0,"",0),入力様式1!AA26)</f>
        <v/>
      </c>
      <c r="V26" s="148" t="str">
        <f>IF(入力様式1!AB26=0,IF(入力様式1!AB40=0,"",0),入力様式1!AB26)</f>
        <v/>
      </c>
      <c r="W26" s="148" t="str">
        <f>IF(入力様式1!AC26=0,IF(入力様式1!AC40=0,"",0),入力様式1!AC26)</f>
        <v/>
      </c>
      <c r="X26" s="148" t="str">
        <f>IF(入力様式1!AD26+入力様式1!AE26=0,IF(入力様式1!AD40+入力様式1!AE40=0,"",0),入力様式1!AD26+入力様式1!AE26)</f>
        <v/>
      </c>
      <c r="Y26" s="47">
        <f t="shared" si="1"/>
        <v>0</v>
      </c>
    </row>
    <row r="27" spans="1:25" x14ac:dyDescent="0.15">
      <c r="A27" s="207"/>
      <c r="B27" s="209" t="s">
        <v>111</v>
      </c>
      <c r="C27" s="41" t="s">
        <v>133</v>
      </c>
      <c r="D27" s="149" t="str">
        <f>IF(入力様式1!D27=0,IF(入力様式1!D41=0,"",0),入力様式1!D27)</f>
        <v/>
      </c>
      <c r="E27" s="150" t="str">
        <f>IF(入力様式1!E27=0,IF(入力様式1!E41=0,"",0),入力様式1!E27)</f>
        <v/>
      </c>
      <c r="F27" s="150" t="str">
        <f>IF(入力様式1!F27=0,IF(入力様式1!F41=0,"",0),入力様式1!F27)</f>
        <v/>
      </c>
      <c r="G27" s="150" t="str">
        <f>IF(入力様式1!G27=0,IF(入力様式1!G41=0,"",0),入力様式1!G27)</f>
        <v/>
      </c>
      <c r="H27" s="150" t="str">
        <f>IF(入力様式1!H27=0,IF(入力様式1!H41=0,"",0),入力様式1!H27)</f>
        <v/>
      </c>
      <c r="I27" s="150" t="str">
        <f>IF(入力様式1!I27+入力様式1!J27=0,IF(入力様式1!I41+入力様式1!I41=0,"",0),入力様式1!I27+入力様式1!J27)</f>
        <v/>
      </c>
      <c r="J27" s="150" t="str">
        <f>IF(入力様式1!K27=0,IF(入力様式1!K41=0,"",0),入力様式1!K27)</f>
        <v/>
      </c>
      <c r="K27" s="150" t="str">
        <f>IF(入力様式1!L27=0,IF(入力様式1!L41=0,"",0),入力様式1!L27)</f>
        <v/>
      </c>
      <c r="L27" s="150" t="str">
        <f>IF(入力様式1!M27=0,IF(入力様式1!M41=0,"",0),入力様式1!M27)</f>
        <v/>
      </c>
      <c r="M27" s="150" t="str">
        <f>IF(入力様式1!N27=0,IF(入力様式1!N41=0,"",0),入力様式1!N27)</f>
        <v/>
      </c>
      <c r="N27" s="150" t="str">
        <f>IF(入力様式1!O27=0,IF(入力様式1!O41=0,"",0),入力様式1!O27)</f>
        <v/>
      </c>
      <c r="O27" s="150" t="str">
        <f>IF(入力様式1!P27=0,IF(入力様式1!P41=0,"",0),入力様式1!P27)</f>
        <v/>
      </c>
      <c r="P27" s="150" t="str">
        <f>IF(入力様式1!Q27=0,IF(入力様式1!Q41=0,"",0),入力様式1!Q27)</f>
        <v/>
      </c>
      <c r="Q27" s="150" t="str">
        <f>IF(入力様式1!R27+入力様式1!S27+入力様式1!T27=0,IF(入力様式1!R41+入力様式1!S41+入力様式1!T41=0,"",0),入力様式1!R27+入力様式1!S27+入力様式1!T27)</f>
        <v/>
      </c>
      <c r="R27" s="150" t="str">
        <f>IF(入力様式1!U27=0,IF(入力様式1!U41=0,"",0),入力様式1!U27)</f>
        <v/>
      </c>
      <c r="S27" s="150" t="str">
        <f>IF(入力様式1!V27+入力様式1!W27+入力様式1!X27+入力様式1!Y27=0,IF(入力様式1!V41+入力様式1!W41+入力様式1!X41+入力様式1!Y41=0,"",0),入力様式1!V27+入力様式1!W27+入力様式1!X27+入力様式1!Y27)</f>
        <v/>
      </c>
      <c r="T27" s="150" t="str">
        <f>IF(入力様式1!Z27=0,IF(入力様式1!Z41=0,"",0),入力様式1!Z27)</f>
        <v/>
      </c>
      <c r="U27" s="150" t="str">
        <f>IF(入力様式1!AA27=0,IF(入力様式1!AA41=0,"",0),入力様式1!AA27)</f>
        <v/>
      </c>
      <c r="V27" s="150" t="str">
        <f>IF(入力様式1!AB27=0,IF(入力様式1!AB41=0,"",0),入力様式1!AB27)</f>
        <v/>
      </c>
      <c r="W27" s="150" t="str">
        <f>IF(入力様式1!AC27=0,IF(入力様式1!AC41=0,"",0),入力様式1!AC27)</f>
        <v/>
      </c>
      <c r="X27" s="150" t="str">
        <f>IF(入力様式1!AD27+入力様式1!AE27=0,IF(入力様式1!AD41+入力様式1!AE41=0,"",0),入力様式1!AD27+入力様式1!AE27)</f>
        <v/>
      </c>
      <c r="Y27" s="45">
        <f t="shared" si="1"/>
        <v>0</v>
      </c>
    </row>
    <row r="28" spans="1:25" x14ac:dyDescent="0.15">
      <c r="A28" s="207"/>
      <c r="B28" s="210"/>
      <c r="C28" s="42" t="s">
        <v>134</v>
      </c>
      <c r="D28" s="151" t="str">
        <f>IF(入力様式1!D28=0,IF(入力様式1!D42=0,"",0),入力様式1!D28)</f>
        <v/>
      </c>
      <c r="E28" s="152" t="str">
        <f>IF(入力様式1!E28=0,IF(入力様式1!E42=0,"",0),入力様式1!E28)</f>
        <v/>
      </c>
      <c r="F28" s="152" t="str">
        <f>IF(入力様式1!F28=0,IF(入力様式1!F42=0,"",0),入力様式1!F28)</f>
        <v/>
      </c>
      <c r="G28" s="152" t="str">
        <f>IF(入力様式1!G28=0,IF(入力様式1!G42=0,"",0),入力様式1!G28)</f>
        <v/>
      </c>
      <c r="H28" s="152" t="str">
        <f>IF(入力様式1!H28=0,IF(入力様式1!H42=0,"",0),入力様式1!H28)</f>
        <v/>
      </c>
      <c r="I28" s="152" t="str">
        <f>IF(入力様式1!I28+入力様式1!J28=0,IF(入力様式1!I42+入力様式1!I42=0,"",0),入力様式1!I28+入力様式1!J28)</f>
        <v/>
      </c>
      <c r="J28" s="152" t="str">
        <f>IF(入力様式1!K28=0,IF(入力様式1!K42=0,"",0),入力様式1!K28)</f>
        <v/>
      </c>
      <c r="K28" s="152" t="str">
        <f>IF(入力様式1!L28=0,IF(入力様式1!L42=0,"",0),入力様式1!L28)</f>
        <v/>
      </c>
      <c r="L28" s="152" t="str">
        <f>IF(入力様式1!M28=0,IF(入力様式1!M42=0,"",0),入力様式1!M28)</f>
        <v/>
      </c>
      <c r="M28" s="152" t="str">
        <f>IF(入力様式1!N28=0,IF(入力様式1!N42=0,"",0),入力様式1!N28)</f>
        <v/>
      </c>
      <c r="N28" s="152" t="str">
        <f>IF(入力様式1!O28=0,IF(入力様式1!O42=0,"",0),入力様式1!O28)</f>
        <v/>
      </c>
      <c r="O28" s="152" t="str">
        <f>IF(入力様式1!P28=0,IF(入力様式1!P42=0,"",0),入力様式1!P28)</f>
        <v/>
      </c>
      <c r="P28" s="152" t="str">
        <f>IF(入力様式1!Q28=0,IF(入力様式1!Q42=0,"",0),入力様式1!Q28)</f>
        <v/>
      </c>
      <c r="Q28" s="152" t="str">
        <f>IF(入力様式1!R28+入力様式1!S28+入力様式1!T28=0,IF(入力様式1!R42+入力様式1!S42+入力様式1!T42=0,"",0),入力様式1!R28+入力様式1!S28+入力様式1!T28)</f>
        <v/>
      </c>
      <c r="R28" s="152" t="str">
        <f>IF(入力様式1!U28=0,IF(入力様式1!U42=0,"",0),入力様式1!U28)</f>
        <v/>
      </c>
      <c r="S28" s="152" t="str">
        <f>IF(入力様式1!V28+入力様式1!W28+入力様式1!X28+入力様式1!Y28=0,IF(入力様式1!V42+入力様式1!W42+入力様式1!X42+入力様式1!Y42=0,"",0),入力様式1!V28+入力様式1!W28+入力様式1!X28+入力様式1!Y28)</f>
        <v/>
      </c>
      <c r="T28" s="152" t="str">
        <f>IF(入力様式1!Z28=0,IF(入力様式1!Z42=0,"",0),入力様式1!Z28)</f>
        <v/>
      </c>
      <c r="U28" s="152" t="str">
        <f>IF(入力様式1!AA28=0,IF(入力様式1!AA42=0,"",0),入力様式1!AA28)</f>
        <v/>
      </c>
      <c r="V28" s="152" t="str">
        <f>IF(入力様式1!AB28=0,IF(入力様式1!AB42=0,"",0),入力様式1!AB28)</f>
        <v/>
      </c>
      <c r="W28" s="152" t="str">
        <f>IF(入力様式1!AC28=0,IF(入力様式1!AC42=0,"",0),入力様式1!AC28)</f>
        <v/>
      </c>
      <c r="X28" s="152" t="str">
        <f>IF(入力様式1!AD28+入力様式1!AE28=0,IF(入力様式1!AD42+入力様式1!AE42=0,"",0),入力様式1!AD28+入力様式1!AE28)</f>
        <v/>
      </c>
      <c r="Y28" s="46">
        <f t="shared" si="1"/>
        <v>0</v>
      </c>
    </row>
    <row r="29" spans="1:25" x14ac:dyDescent="0.15">
      <c r="A29" s="207"/>
      <c r="B29" s="210"/>
      <c r="C29" s="42" t="s">
        <v>135</v>
      </c>
      <c r="D29" s="151" t="str">
        <f>IF(入力様式1!D29=0,IF(入力様式1!D43=0,"",0),入力様式1!D29)</f>
        <v/>
      </c>
      <c r="E29" s="152" t="str">
        <f>IF(入力様式1!E29=0,IF(入力様式1!E43=0,"",0),入力様式1!E29)</f>
        <v/>
      </c>
      <c r="F29" s="152" t="str">
        <f>IF(入力様式1!F29=0,IF(入力様式1!F43=0,"",0),入力様式1!F29)</f>
        <v/>
      </c>
      <c r="G29" s="152" t="str">
        <f>IF(入力様式1!G29=0,IF(入力様式1!G43=0,"",0),入力様式1!G29)</f>
        <v/>
      </c>
      <c r="H29" s="152" t="str">
        <f>IF(入力様式1!H29=0,IF(入力様式1!H43=0,"",0),入力様式1!H29)</f>
        <v/>
      </c>
      <c r="I29" s="152" t="str">
        <f>IF(入力様式1!I29+入力様式1!J29=0,IF(入力様式1!I43+入力様式1!I43=0,"",0),入力様式1!I29+入力様式1!J29)</f>
        <v/>
      </c>
      <c r="J29" s="152" t="str">
        <f>IF(入力様式1!K29=0,IF(入力様式1!K43=0,"",0),入力様式1!K29)</f>
        <v/>
      </c>
      <c r="K29" s="152" t="str">
        <f>IF(入力様式1!L29=0,IF(入力様式1!L43=0,"",0),入力様式1!L29)</f>
        <v/>
      </c>
      <c r="L29" s="152" t="str">
        <f>IF(入力様式1!M29=0,IF(入力様式1!M43=0,"",0),入力様式1!M29)</f>
        <v/>
      </c>
      <c r="M29" s="152" t="str">
        <f>IF(入力様式1!N29=0,IF(入力様式1!N43=0,"",0),入力様式1!N29)</f>
        <v/>
      </c>
      <c r="N29" s="152" t="str">
        <f>IF(入力様式1!O29=0,IF(入力様式1!O43=0,"",0),入力様式1!O29)</f>
        <v/>
      </c>
      <c r="O29" s="152" t="str">
        <f>IF(入力様式1!P29=0,IF(入力様式1!P43=0,"",0),入力様式1!P29)</f>
        <v/>
      </c>
      <c r="P29" s="152" t="str">
        <f>IF(入力様式1!Q29=0,IF(入力様式1!Q43=0,"",0),入力様式1!Q29)</f>
        <v/>
      </c>
      <c r="Q29" s="152" t="str">
        <f>IF(入力様式1!R29+入力様式1!S29+入力様式1!T29=0,IF(入力様式1!R43+入力様式1!S43+入力様式1!T43=0,"",0),入力様式1!R29+入力様式1!S29+入力様式1!T29)</f>
        <v/>
      </c>
      <c r="R29" s="152" t="str">
        <f>IF(入力様式1!U29=0,IF(入力様式1!U43=0,"",0),入力様式1!U29)</f>
        <v/>
      </c>
      <c r="S29" s="152" t="str">
        <f>IF(入力様式1!V29+入力様式1!W29+入力様式1!X29+入力様式1!Y29=0,IF(入力様式1!V43+入力様式1!W43+入力様式1!X43+入力様式1!Y43=0,"",0),入力様式1!V29+入力様式1!W29+入力様式1!X29+入力様式1!Y29)</f>
        <v/>
      </c>
      <c r="T29" s="152" t="str">
        <f>IF(入力様式1!Z29=0,IF(入力様式1!Z43=0,"",0),入力様式1!Z29)</f>
        <v/>
      </c>
      <c r="U29" s="152" t="str">
        <f>IF(入力様式1!AA29=0,IF(入力様式1!AA43=0,"",0),入力様式1!AA29)</f>
        <v/>
      </c>
      <c r="V29" s="152" t="str">
        <f>IF(入力様式1!AB29=0,IF(入力様式1!AB43=0,"",0),入力様式1!AB29)</f>
        <v/>
      </c>
      <c r="W29" s="152" t="str">
        <f>IF(入力様式1!AC29=0,IF(入力様式1!AC43=0,"",0),入力様式1!AC29)</f>
        <v/>
      </c>
      <c r="X29" s="152" t="str">
        <f>IF(入力様式1!AD29+入力様式1!AE29=0,IF(入力様式1!AD43+入力様式1!AE43=0,"",0),入力様式1!AD29+入力様式1!AE29)</f>
        <v/>
      </c>
      <c r="Y29" s="46">
        <f t="shared" si="1"/>
        <v>0</v>
      </c>
    </row>
    <row r="30" spans="1:25" x14ac:dyDescent="0.15">
      <c r="A30" s="207"/>
      <c r="B30" s="210"/>
      <c r="C30" s="42" t="s">
        <v>136</v>
      </c>
      <c r="D30" s="151" t="str">
        <f>IF(入力様式1!D30=0,IF(入力様式1!D44=0,"",0),入力様式1!D30)</f>
        <v/>
      </c>
      <c r="E30" s="152" t="str">
        <f>IF(入力様式1!E30=0,IF(入力様式1!E44=0,"",0),入力様式1!E30)</f>
        <v/>
      </c>
      <c r="F30" s="152" t="str">
        <f>IF(入力様式1!F30=0,IF(入力様式1!F44=0,"",0),入力様式1!F30)</f>
        <v/>
      </c>
      <c r="G30" s="152" t="str">
        <f>IF(入力様式1!G30=0,IF(入力様式1!G44=0,"",0),入力様式1!G30)</f>
        <v/>
      </c>
      <c r="H30" s="152" t="str">
        <f>IF(入力様式1!H30=0,IF(入力様式1!H44=0,"",0),入力様式1!H30)</f>
        <v/>
      </c>
      <c r="I30" s="152" t="str">
        <f>IF(入力様式1!I30+入力様式1!J30=0,IF(入力様式1!I44+入力様式1!I44=0,"",0),入力様式1!I30+入力様式1!J30)</f>
        <v/>
      </c>
      <c r="J30" s="152" t="str">
        <f>IF(入力様式1!K30=0,IF(入力様式1!K44=0,"",0),入力様式1!K30)</f>
        <v/>
      </c>
      <c r="K30" s="152" t="str">
        <f>IF(入力様式1!L30=0,IF(入力様式1!L44=0,"",0),入力様式1!L30)</f>
        <v/>
      </c>
      <c r="L30" s="152" t="str">
        <f>IF(入力様式1!M30=0,IF(入力様式1!M44=0,"",0),入力様式1!M30)</f>
        <v/>
      </c>
      <c r="M30" s="152" t="str">
        <f>IF(入力様式1!N30=0,IF(入力様式1!N44=0,"",0),入力様式1!N30)</f>
        <v/>
      </c>
      <c r="N30" s="152" t="str">
        <f>IF(入力様式1!O30=0,IF(入力様式1!O44=0,"",0),入力様式1!O30)</f>
        <v/>
      </c>
      <c r="O30" s="152" t="str">
        <f>IF(入力様式1!P30=0,IF(入力様式1!P44=0,"",0),入力様式1!P30)</f>
        <v/>
      </c>
      <c r="P30" s="152" t="str">
        <f>IF(入力様式1!Q30=0,IF(入力様式1!Q44=0,"",0),入力様式1!Q30)</f>
        <v/>
      </c>
      <c r="Q30" s="152" t="str">
        <f>IF(入力様式1!R30+入力様式1!S30+入力様式1!T30=0,IF(入力様式1!R44+入力様式1!S44+入力様式1!T44=0,"",0),入力様式1!R30+入力様式1!S30+入力様式1!T30)</f>
        <v/>
      </c>
      <c r="R30" s="152" t="str">
        <f>IF(入力様式1!U30=0,IF(入力様式1!U44=0,"",0),入力様式1!U30)</f>
        <v/>
      </c>
      <c r="S30" s="152" t="str">
        <f>IF(入力様式1!V30+入力様式1!W30+入力様式1!X30+入力様式1!Y30=0,IF(入力様式1!V44+入力様式1!W44+入力様式1!X44+入力様式1!Y44=0,"",0),入力様式1!V30+入力様式1!W30+入力様式1!X30+入力様式1!Y30)</f>
        <v/>
      </c>
      <c r="T30" s="152" t="str">
        <f>IF(入力様式1!Z30=0,IF(入力様式1!Z44=0,"",0),入力様式1!Z30)</f>
        <v/>
      </c>
      <c r="U30" s="152" t="str">
        <f>IF(入力様式1!AA30=0,IF(入力様式1!AA44=0,"",0),入力様式1!AA30)</f>
        <v/>
      </c>
      <c r="V30" s="152" t="str">
        <f>IF(入力様式1!AB30=0,IF(入力様式1!AB44=0,"",0),入力様式1!AB30)</f>
        <v/>
      </c>
      <c r="W30" s="152" t="str">
        <f>IF(入力様式1!AC30=0,IF(入力様式1!AC44=0,"",0),入力様式1!AC30)</f>
        <v/>
      </c>
      <c r="X30" s="152" t="str">
        <f>IF(入力様式1!AD30+入力様式1!AE30=0,IF(入力様式1!AD44+入力様式1!AE44=0,"",0),入力様式1!AD30+入力様式1!AE30)</f>
        <v/>
      </c>
      <c r="Y30" s="46">
        <f t="shared" si="1"/>
        <v>0</v>
      </c>
    </row>
    <row r="31" spans="1:25" ht="14.25" thickBot="1" x14ac:dyDescent="0.2">
      <c r="A31" s="208"/>
      <c r="B31" s="212"/>
      <c r="C31" s="43" t="s">
        <v>137</v>
      </c>
      <c r="D31" s="153" t="str">
        <f>IF(入力様式1!D31=0,IF(入力様式1!D45=0,"",0),入力様式1!D31)</f>
        <v/>
      </c>
      <c r="E31" s="154" t="str">
        <f>IF(入力様式1!E31=0,IF(入力様式1!E45=0,"",0),入力様式1!E31)</f>
        <v/>
      </c>
      <c r="F31" s="154" t="str">
        <f>IF(入力様式1!F31=0,IF(入力様式1!F45=0,"",0),入力様式1!F31)</f>
        <v/>
      </c>
      <c r="G31" s="154" t="str">
        <f>IF(入力様式1!G31=0,IF(入力様式1!G45=0,"",0),入力様式1!G31)</f>
        <v/>
      </c>
      <c r="H31" s="154" t="str">
        <f>IF(入力様式1!H31=0,IF(入力様式1!H45=0,"",0),入力様式1!H31)</f>
        <v/>
      </c>
      <c r="I31" s="154" t="str">
        <f>IF(入力様式1!I31+入力様式1!J31=0,IF(入力様式1!I45+入力様式1!I45=0,"",0),入力様式1!I31+入力様式1!J31)</f>
        <v/>
      </c>
      <c r="J31" s="154" t="str">
        <f>IF(入力様式1!K31=0,IF(入力様式1!K45=0,"",0),入力様式1!K31)</f>
        <v/>
      </c>
      <c r="K31" s="154" t="str">
        <f>IF(入力様式1!L31=0,IF(入力様式1!L45=0,"",0),入力様式1!L31)</f>
        <v/>
      </c>
      <c r="L31" s="154" t="str">
        <f>IF(入力様式1!M31=0,IF(入力様式1!M45=0,"",0),入力様式1!M31)</f>
        <v/>
      </c>
      <c r="M31" s="154" t="str">
        <f>IF(入力様式1!N31=0,IF(入力様式1!N45=0,"",0),入力様式1!N31)</f>
        <v/>
      </c>
      <c r="N31" s="154" t="str">
        <f>IF(入力様式1!O31=0,IF(入力様式1!O45=0,"",0),入力様式1!O31)</f>
        <v/>
      </c>
      <c r="O31" s="154" t="str">
        <f>IF(入力様式1!P31=0,IF(入力様式1!P45=0,"",0),入力様式1!P31)</f>
        <v/>
      </c>
      <c r="P31" s="154" t="str">
        <f>IF(入力様式1!Q31=0,IF(入力様式1!Q45=0,"",0),入力様式1!Q31)</f>
        <v/>
      </c>
      <c r="Q31" s="154" t="str">
        <f>IF(入力様式1!R31+入力様式1!S31+入力様式1!T31=0,IF(入力様式1!R45+入力様式1!S45+入力様式1!T45=0,"",0),入力様式1!R31+入力様式1!S31+入力様式1!T31)</f>
        <v/>
      </c>
      <c r="R31" s="154" t="str">
        <f>IF(入力様式1!U31=0,IF(入力様式1!U45=0,"",0),入力様式1!U31)</f>
        <v/>
      </c>
      <c r="S31" s="154" t="str">
        <f>IF(入力様式1!V31+入力様式1!W31+入力様式1!X31+入力様式1!Y31=0,IF(入力様式1!V45+入力様式1!W45+入力様式1!X45+入力様式1!Y45=0,"",0),入力様式1!V31+入力様式1!W31+入力様式1!X31+入力様式1!Y31)</f>
        <v/>
      </c>
      <c r="T31" s="154" t="str">
        <f>IF(入力様式1!Z31=0,IF(入力様式1!Z45=0,"",0),入力様式1!Z31)</f>
        <v/>
      </c>
      <c r="U31" s="154" t="str">
        <f>IF(入力様式1!AA31=0,IF(入力様式1!AA45=0,"",0),入力様式1!AA31)</f>
        <v/>
      </c>
      <c r="V31" s="154" t="str">
        <f>IF(入力様式1!AB31=0,IF(入力様式1!AB45=0,"",0),入力様式1!AB31)</f>
        <v/>
      </c>
      <c r="W31" s="154" t="str">
        <f>IF(入力様式1!AC31=0,IF(入力様式1!AC45=0,"",0),入力様式1!AC31)</f>
        <v/>
      </c>
      <c r="X31" s="154" t="str">
        <f>IF(入力様式1!AD31+入力様式1!AE31=0,IF(入力様式1!AD45+入力様式1!AE45=0,"",0),入力様式1!AD31+入力様式1!AE31)</f>
        <v/>
      </c>
      <c r="Y31" s="49">
        <f t="shared" si="1"/>
        <v>0</v>
      </c>
    </row>
  </sheetData>
  <sheetProtection password="CC6F" sheet="1"/>
  <mergeCells count="9">
    <mergeCell ref="A18:A31"/>
    <mergeCell ref="B19:B26"/>
    <mergeCell ref="B27:B31"/>
    <mergeCell ref="A1:B1"/>
    <mergeCell ref="A2:B2"/>
    <mergeCell ref="A3:B3"/>
    <mergeCell ref="A4:A17"/>
    <mergeCell ref="B5:B12"/>
    <mergeCell ref="B13:B17"/>
  </mergeCells>
  <phoneticPr fontId="2"/>
  <dataValidations count="1">
    <dataValidation imeMode="hiragana" allowBlank="1" showInputMessage="1" showErrorMessage="1" sqref="C1:C31"/>
  </dataValidations>
  <pageMargins left="0.70866141732283472" right="0.70866141732283472"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F0"/>
    <pageSetUpPr fitToPage="1"/>
  </sheetPr>
  <dimension ref="B1:K48"/>
  <sheetViews>
    <sheetView zoomScale="70" zoomScaleNormal="70" workbookViewId="0">
      <selection activeCell="C6" sqref="C6:G18"/>
    </sheetView>
  </sheetViews>
  <sheetFormatPr defaultRowHeight="13.5" x14ac:dyDescent="0.15"/>
  <cols>
    <col min="1" max="1" width="1.75" customWidth="1"/>
    <col min="2" max="2" width="6.25" customWidth="1"/>
    <col min="3" max="4" width="10" customWidth="1"/>
    <col min="5" max="5" width="28.375" customWidth="1"/>
    <col min="6" max="7" width="34.375" customWidth="1"/>
  </cols>
  <sheetData>
    <row r="1" spans="2:7" ht="5.25" customHeight="1" x14ac:dyDescent="0.15"/>
    <row r="2" spans="2:7" ht="18.75" x14ac:dyDescent="0.15">
      <c r="B2" s="313" t="s">
        <v>14</v>
      </c>
      <c r="C2" s="314"/>
      <c r="D2" s="314"/>
      <c r="E2" s="314"/>
      <c r="F2" s="314"/>
      <c r="G2" s="314"/>
    </row>
    <row r="3" spans="2:7" ht="19.5" thickBot="1" x14ac:dyDescent="0.2">
      <c r="B3" s="5"/>
      <c r="C3" s="6"/>
      <c r="D3" s="6"/>
      <c r="E3" s="6"/>
      <c r="F3" s="6"/>
      <c r="G3" s="6"/>
    </row>
    <row r="4" spans="2:7" ht="30" customHeight="1" thickBot="1" x14ac:dyDescent="0.2">
      <c r="B4" s="297" t="s">
        <v>15</v>
      </c>
      <c r="C4" s="298"/>
      <c r="D4" s="298"/>
      <c r="E4" s="298"/>
      <c r="F4" s="298"/>
      <c r="G4" s="299"/>
    </row>
    <row r="5" spans="2:7" ht="2.25" customHeight="1" x14ac:dyDescent="0.15">
      <c r="B5" s="8"/>
      <c r="C5" s="321"/>
      <c r="D5" s="322"/>
      <c r="E5" s="322"/>
      <c r="F5" s="322"/>
      <c r="G5" s="323"/>
    </row>
    <row r="6" spans="2:7" ht="20.25" customHeight="1" x14ac:dyDescent="0.15">
      <c r="B6" s="295"/>
      <c r="C6" s="284" t="s">
        <v>123</v>
      </c>
      <c r="D6" s="317"/>
      <c r="E6" s="317"/>
      <c r="F6" s="317"/>
      <c r="G6" s="318"/>
    </row>
    <row r="7" spans="2:7" ht="20.25" customHeight="1" x14ac:dyDescent="0.15">
      <c r="B7" s="315"/>
      <c r="C7" s="317"/>
      <c r="D7" s="317"/>
      <c r="E7" s="317"/>
      <c r="F7" s="317"/>
      <c r="G7" s="318"/>
    </row>
    <row r="8" spans="2:7" ht="20.25" customHeight="1" x14ac:dyDescent="0.15">
      <c r="B8" s="315"/>
      <c r="C8" s="317"/>
      <c r="D8" s="317"/>
      <c r="E8" s="317"/>
      <c r="F8" s="317"/>
      <c r="G8" s="318"/>
    </row>
    <row r="9" spans="2:7" ht="20.25" customHeight="1" x14ac:dyDescent="0.15">
      <c r="B9" s="315"/>
      <c r="C9" s="317"/>
      <c r="D9" s="317"/>
      <c r="E9" s="317"/>
      <c r="F9" s="317"/>
      <c r="G9" s="318"/>
    </row>
    <row r="10" spans="2:7" ht="20.25" customHeight="1" x14ac:dyDescent="0.15">
      <c r="B10" s="315"/>
      <c r="C10" s="317"/>
      <c r="D10" s="317"/>
      <c r="E10" s="317"/>
      <c r="F10" s="317"/>
      <c r="G10" s="318"/>
    </row>
    <row r="11" spans="2:7" ht="20.25" customHeight="1" x14ac:dyDescent="0.15">
      <c r="B11" s="315"/>
      <c r="C11" s="317"/>
      <c r="D11" s="317"/>
      <c r="E11" s="317"/>
      <c r="F11" s="317"/>
      <c r="G11" s="318"/>
    </row>
    <row r="12" spans="2:7" ht="20.25" customHeight="1" x14ac:dyDescent="0.15">
      <c r="B12" s="315"/>
      <c r="C12" s="317"/>
      <c r="D12" s="317"/>
      <c r="E12" s="317"/>
      <c r="F12" s="317"/>
      <c r="G12" s="318"/>
    </row>
    <row r="13" spans="2:7" ht="20.25" customHeight="1" x14ac:dyDescent="0.15">
      <c r="B13" s="315"/>
      <c r="C13" s="317"/>
      <c r="D13" s="317"/>
      <c r="E13" s="317"/>
      <c r="F13" s="317"/>
      <c r="G13" s="318"/>
    </row>
    <row r="14" spans="2:7" ht="20.25" customHeight="1" x14ac:dyDescent="0.15">
      <c r="B14" s="315"/>
      <c r="C14" s="317"/>
      <c r="D14" s="317"/>
      <c r="E14" s="317"/>
      <c r="F14" s="317"/>
      <c r="G14" s="318"/>
    </row>
    <row r="15" spans="2:7" ht="20.25" customHeight="1" x14ac:dyDescent="0.15">
      <c r="B15" s="315"/>
      <c r="C15" s="317"/>
      <c r="D15" s="317"/>
      <c r="E15" s="317"/>
      <c r="F15" s="317"/>
      <c r="G15" s="318"/>
    </row>
    <row r="16" spans="2:7" ht="20.25" customHeight="1" x14ac:dyDescent="0.15">
      <c r="B16" s="315"/>
      <c r="C16" s="317"/>
      <c r="D16" s="317"/>
      <c r="E16" s="317"/>
      <c r="F16" s="317"/>
      <c r="G16" s="318"/>
    </row>
    <row r="17" spans="2:11" ht="20.25" customHeight="1" x14ac:dyDescent="0.15">
      <c r="B17" s="315"/>
      <c r="C17" s="317"/>
      <c r="D17" s="317"/>
      <c r="E17" s="317"/>
      <c r="F17" s="317"/>
      <c r="G17" s="318"/>
    </row>
    <row r="18" spans="2:11" ht="20.25" customHeight="1" thickBot="1" x14ac:dyDescent="0.2">
      <c r="B18" s="316"/>
      <c r="C18" s="319"/>
      <c r="D18" s="319"/>
      <c r="E18" s="319"/>
      <c r="F18" s="319"/>
      <c r="G18" s="320"/>
    </row>
    <row r="19" spans="2:11" ht="30" customHeight="1" thickBot="1" x14ac:dyDescent="0.2">
      <c r="B19" s="297" t="s">
        <v>145</v>
      </c>
      <c r="C19" s="298"/>
      <c r="D19" s="298"/>
      <c r="E19" s="298"/>
      <c r="F19" s="298"/>
      <c r="G19" s="299"/>
    </row>
    <row r="20" spans="2:11" ht="37.5" customHeight="1" thickBot="1" x14ac:dyDescent="0.2">
      <c r="B20" s="295"/>
      <c r="C20" s="297" t="s">
        <v>16</v>
      </c>
      <c r="D20" s="299"/>
      <c r="E20" s="304" t="s">
        <v>233</v>
      </c>
      <c r="F20" s="305"/>
      <c r="G20" s="306"/>
    </row>
    <row r="21" spans="2:11" ht="37.5" customHeight="1" thickBot="1" x14ac:dyDescent="0.2">
      <c r="B21" s="295"/>
      <c r="C21" s="300"/>
      <c r="D21" s="301"/>
      <c r="E21" s="3" t="s">
        <v>160</v>
      </c>
      <c r="F21" s="2" t="str">
        <f>IF((COUNTIF(別紙３!D1:X1,TRUE))&gt;2,"別紙３のとおり",IF(ISNA(MATCH(MAX(別紙３!D4:X4),別紙３!D4:X4,0)),"別紙３のとおり",INDEX(別紙３!D2:X31,2,MATCH(MAX(別紙３!D4:X4),別紙３!D4:X4,0))))</f>
        <v>別紙３のとおり</v>
      </c>
      <c r="G21" s="2" t="str">
        <f>IF(COUNTIF(別紙３!D1:X1,TRUE)=2,IF(COUNTIF(別紙３!D2:X2,2)=1,INDEX(別紙３!D2:X4,2,MATCH(2,別紙３!D2:X2,0)),INDEX(別紙３!D3:X4,1,MATCH(MIN(別紙３!D4:X4),別紙３!D4:X4,0))),IF(COUNTIF(別紙３!D1:X1,TRUE)=1,"-",""))</f>
        <v/>
      </c>
    </row>
    <row r="22" spans="2:11" ht="37.5" customHeight="1" thickBot="1" x14ac:dyDescent="0.2">
      <c r="B22" s="295"/>
      <c r="C22" s="300"/>
      <c r="D22" s="301"/>
      <c r="E22" s="3" t="s">
        <v>18</v>
      </c>
      <c r="F22" s="4" t="str">
        <f>IF(F21="別紙３のとおり","t",MAX(別紙３!D4:X4) &amp; " t")</f>
        <v>t</v>
      </c>
      <c r="G22" s="4" t="str">
        <f>IF(COUNTIF(別紙３!D4:X4,"")=19,MIN(別紙３!D4:X4)&amp;" t","t")</f>
        <v>t</v>
      </c>
    </row>
    <row r="23" spans="2:11" ht="7.5" customHeight="1" x14ac:dyDescent="0.15">
      <c r="B23" s="295"/>
      <c r="C23" s="300"/>
      <c r="D23" s="301"/>
      <c r="E23" s="289" t="s">
        <v>24</v>
      </c>
      <c r="F23" s="290"/>
      <c r="G23" s="291"/>
    </row>
    <row r="24" spans="2:11" ht="12.75" customHeight="1" x14ac:dyDescent="0.15">
      <c r="B24" s="295"/>
      <c r="C24" s="300"/>
      <c r="D24" s="301"/>
      <c r="E24" s="283"/>
      <c r="F24" s="284"/>
      <c r="G24" s="285"/>
    </row>
    <row r="25" spans="2:11" ht="26.25" customHeight="1" x14ac:dyDescent="0.15">
      <c r="B25" s="295"/>
      <c r="C25" s="300"/>
      <c r="D25" s="301"/>
      <c r="E25" s="283" t="str">
        <f>IF(LEN(入力様式2!B2)&gt;1,入力様式2!B2,"")</f>
        <v/>
      </c>
      <c r="F25" s="284"/>
      <c r="G25" s="285"/>
      <c r="K25" s="50"/>
    </row>
    <row r="26" spans="2:11" ht="26.25" customHeight="1" x14ac:dyDescent="0.15">
      <c r="B26" s="295"/>
      <c r="C26" s="300"/>
      <c r="D26" s="301"/>
      <c r="E26" s="283"/>
      <c r="F26" s="284"/>
      <c r="G26" s="285"/>
    </row>
    <row r="27" spans="2:11" ht="26.25" customHeight="1" x14ac:dyDescent="0.15">
      <c r="B27" s="295"/>
      <c r="C27" s="300"/>
      <c r="D27" s="301"/>
      <c r="E27" s="283"/>
      <c r="F27" s="284"/>
      <c r="G27" s="285"/>
    </row>
    <row r="28" spans="2:11" ht="26.25" customHeight="1" x14ac:dyDescent="0.15">
      <c r="B28" s="295"/>
      <c r="C28" s="300"/>
      <c r="D28" s="301"/>
      <c r="E28" s="283"/>
      <c r="F28" s="284"/>
      <c r="G28" s="285"/>
    </row>
    <row r="29" spans="2:11" ht="28.5" customHeight="1" thickBot="1" x14ac:dyDescent="0.2">
      <c r="B29" s="295"/>
      <c r="C29" s="302"/>
      <c r="D29" s="303"/>
      <c r="E29" s="286"/>
      <c r="F29" s="287"/>
      <c r="G29" s="288"/>
    </row>
    <row r="30" spans="2:11" ht="37.5" customHeight="1" thickBot="1" x14ac:dyDescent="0.2">
      <c r="B30" s="295"/>
      <c r="C30" s="297" t="s">
        <v>19</v>
      </c>
      <c r="D30" s="299"/>
      <c r="E30" s="292" t="s">
        <v>20</v>
      </c>
      <c r="F30" s="293"/>
      <c r="G30" s="294"/>
    </row>
    <row r="31" spans="2:11" ht="37.5" customHeight="1" thickBot="1" x14ac:dyDescent="0.2">
      <c r="B31" s="295"/>
      <c r="C31" s="300"/>
      <c r="D31" s="301"/>
      <c r="E31" s="3" t="s">
        <v>160</v>
      </c>
      <c r="F31" s="2" t="str">
        <f>F21</f>
        <v>別紙３のとおり</v>
      </c>
      <c r="G31" s="2" t="str">
        <f>G21</f>
        <v/>
      </c>
    </row>
    <row r="32" spans="2:11" ht="37.5" customHeight="1" thickBot="1" x14ac:dyDescent="0.2">
      <c r="B32" s="295"/>
      <c r="C32" s="300"/>
      <c r="D32" s="301"/>
      <c r="E32" s="3" t="s">
        <v>18</v>
      </c>
      <c r="F32" s="4" t="str">
        <f>IF(AND(LEN(F31)&gt;1,F31&lt;&gt;"別紙３のとおり"),IF(ISNUMBER(HLOOKUP(F31,別紙３!$D$3:$X$31,16,FALSE)),HLOOKUP(F31,別紙３!$D$3:$X$31,16,FALSE),0)&amp;" t","t")</f>
        <v>t</v>
      </c>
      <c r="G32" s="4" t="str">
        <f>IF(LEN(G31)&gt;1,IF(ISNUMBER(HLOOKUP(G31,別紙３!$D$3:$X$31,16,FALSE)),HLOOKUP(G31,別紙３!$D$3:$X$31,16,FALSE),0)&amp;" t","t")</f>
        <v>t</v>
      </c>
    </row>
    <row r="33" spans="2:7" ht="7.5" customHeight="1" x14ac:dyDescent="0.15">
      <c r="B33" s="295"/>
      <c r="C33" s="300"/>
      <c r="D33" s="301"/>
      <c r="E33" s="289" t="s">
        <v>21</v>
      </c>
      <c r="F33" s="290"/>
      <c r="G33" s="291"/>
    </row>
    <row r="34" spans="2:7" ht="12.75" customHeight="1" x14ac:dyDescent="0.15">
      <c r="B34" s="295"/>
      <c r="C34" s="300"/>
      <c r="D34" s="301"/>
      <c r="E34" s="283"/>
      <c r="F34" s="284"/>
      <c r="G34" s="285"/>
    </row>
    <row r="35" spans="2:7" ht="26.25" customHeight="1" x14ac:dyDescent="0.15">
      <c r="B35" s="295"/>
      <c r="C35" s="300"/>
      <c r="D35" s="301"/>
      <c r="E35" s="283" t="str">
        <f>IF(LEN(入力様式2!H2)&gt;1,入力様式2!H2,"")</f>
        <v/>
      </c>
      <c r="F35" s="284"/>
      <c r="G35" s="285"/>
    </row>
    <row r="36" spans="2:7" ht="26.25" customHeight="1" x14ac:dyDescent="0.15">
      <c r="B36" s="295"/>
      <c r="C36" s="300"/>
      <c r="D36" s="301"/>
      <c r="E36" s="283"/>
      <c r="F36" s="284"/>
      <c r="G36" s="285"/>
    </row>
    <row r="37" spans="2:7" ht="26.25" customHeight="1" x14ac:dyDescent="0.15">
      <c r="B37" s="295"/>
      <c r="C37" s="300"/>
      <c r="D37" s="301"/>
      <c r="E37" s="283"/>
      <c r="F37" s="284"/>
      <c r="G37" s="285"/>
    </row>
    <row r="38" spans="2:7" ht="26.25" customHeight="1" x14ac:dyDescent="0.15">
      <c r="B38" s="295"/>
      <c r="C38" s="300"/>
      <c r="D38" s="301"/>
      <c r="E38" s="283"/>
      <c r="F38" s="284"/>
      <c r="G38" s="285"/>
    </row>
    <row r="39" spans="2:7" ht="28.5" customHeight="1" thickBot="1" x14ac:dyDescent="0.2">
      <c r="B39" s="296"/>
      <c r="C39" s="302"/>
      <c r="D39" s="303"/>
      <c r="E39" s="286"/>
      <c r="F39" s="287"/>
      <c r="G39" s="288"/>
    </row>
    <row r="40" spans="2:7" ht="30" customHeight="1" thickBot="1" x14ac:dyDescent="0.2">
      <c r="B40" s="297" t="s">
        <v>22</v>
      </c>
      <c r="C40" s="298"/>
      <c r="D40" s="298"/>
      <c r="E40" s="298"/>
      <c r="F40" s="298"/>
      <c r="G40" s="299"/>
    </row>
    <row r="41" spans="2:7" ht="7.5" customHeight="1" x14ac:dyDescent="0.15">
      <c r="B41" s="8"/>
      <c r="C41" s="307" t="s">
        <v>16</v>
      </c>
      <c r="D41" s="308"/>
      <c r="E41" s="289" t="s">
        <v>149</v>
      </c>
      <c r="F41" s="290"/>
      <c r="G41" s="291"/>
    </row>
    <row r="42" spans="2:7" ht="17.25" customHeight="1" x14ac:dyDescent="0.15">
      <c r="B42" s="295"/>
      <c r="C42" s="309"/>
      <c r="D42" s="310"/>
      <c r="E42" s="283"/>
      <c r="F42" s="284"/>
      <c r="G42" s="285"/>
    </row>
    <row r="43" spans="2:7" ht="42.75" customHeight="1" x14ac:dyDescent="0.15">
      <c r="B43" s="295"/>
      <c r="C43" s="309"/>
      <c r="D43" s="310"/>
      <c r="E43" s="283" t="str">
        <f>IF(LEN(入力様式2!B9)&gt;1,入力様式2!B9,"")</f>
        <v/>
      </c>
      <c r="F43" s="284"/>
      <c r="G43" s="285"/>
    </row>
    <row r="44" spans="2:7" ht="42.75" customHeight="1" thickBot="1" x14ac:dyDescent="0.2">
      <c r="B44" s="295"/>
      <c r="C44" s="311"/>
      <c r="D44" s="312"/>
      <c r="E44" s="286"/>
      <c r="F44" s="287"/>
      <c r="G44" s="288"/>
    </row>
    <row r="45" spans="2:7" ht="7.5" customHeight="1" x14ac:dyDescent="0.15">
      <c r="B45" s="295"/>
      <c r="C45" s="307" t="s">
        <v>19</v>
      </c>
      <c r="D45" s="308"/>
      <c r="E45" s="289" t="s">
        <v>23</v>
      </c>
      <c r="F45" s="290"/>
      <c r="G45" s="291"/>
    </row>
    <row r="46" spans="2:7" ht="17.25" customHeight="1" x14ac:dyDescent="0.15">
      <c r="B46" s="295"/>
      <c r="C46" s="309"/>
      <c r="D46" s="310"/>
      <c r="E46" s="283"/>
      <c r="F46" s="284"/>
      <c r="G46" s="285"/>
    </row>
    <row r="47" spans="2:7" ht="42.75" customHeight="1" x14ac:dyDescent="0.15">
      <c r="B47" s="295"/>
      <c r="C47" s="309"/>
      <c r="D47" s="310"/>
      <c r="E47" s="283" t="str">
        <f>IF(LEN(入力様式2!H9)&gt;1,入力様式2!H9,"")</f>
        <v/>
      </c>
      <c r="F47" s="284"/>
      <c r="G47" s="285"/>
    </row>
    <row r="48" spans="2:7" ht="42.75" customHeight="1" thickBot="1" x14ac:dyDescent="0.2">
      <c r="B48" s="296"/>
      <c r="C48" s="311"/>
      <c r="D48" s="312"/>
      <c r="E48" s="286"/>
      <c r="F48" s="287"/>
      <c r="G48" s="288"/>
    </row>
  </sheetData>
  <sheetProtection password="CC6F" sheet="1"/>
  <mergeCells count="23">
    <mergeCell ref="B2:G2"/>
    <mergeCell ref="B6:B18"/>
    <mergeCell ref="C6:G18"/>
    <mergeCell ref="C5:G5"/>
    <mergeCell ref="B4:G4"/>
    <mergeCell ref="B40:G40"/>
    <mergeCell ref="C30:D39"/>
    <mergeCell ref="B42:B48"/>
    <mergeCell ref="B19:G19"/>
    <mergeCell ref="B20:B39"/>
    <mergeCell ref="C20:D29"/>
    <mergeCell ref="E20:G20"/>
    <mergeCell ref="C41:D44"/>
    <mergeCell ref="C45:D48"/>
    <mergeCell ref="E41:G42"/>
    <mergeCell ref="E45:G46"/>
    <mergeCell ref="E43:G44"/>
    <mergeCell ref="E47:G48"/>
    <mergeCell ref="E33:G34"/>
    <mergeCell ref="E35:G39"/>
    <mergeCell ref="E30:G30"/>
    <mergeCell ref="E25:G29"/>
    <mergeCell ref="E23:G24"/>
  </mergeCells>
  <phoneticPr fontId="2"/>
  <pageMargins left="0.75" right="0.75" top="1" bottom="1" header="0.51200000000000001" footer="0.51200000000000001"/>
  <pageSetup paperSize="9" scale="66" orientation="portrait" horizontalDpi="1200" verticalDpi="1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F0"/>
    <pageSetUpPr fitToPage="1"/>
  </sheetPr>
  <dimension ref="B1:G47"/>
  <sheetViews>
    <sheetView zoomScale="70" zoomScaleNormal="70" workbookViewId="0">
      <selection activeCell="K12" sqref="K12"/>
    </sheetView>
  </sheetViews>
  <sheetFormatPr defaultRowHeight="13.5" x14ac:dyDescent="0.15"/>
  <cols>
    <col min="1" max="1" width="1.75" customWidth="1"/>
    <col min="2" max="2" width="6.25" customWidth="1"/>
    <col min="3" max="4" width="10" customWidth="1"/>
    <col min="5" max="7" width="33.75" customWidth="1"/>
  </cols>
  <sheetData>
    <row r="1" spans="2:7" ht="5.25" customHeight="1" x14ac:dyDescent="0.15"/>
    <row r="2" spans="2:7" ht="18.75" x14ac:dyDescent="0.15">
      <c r="B2" s="313" t="s">
        <v>25</v>
      </c>
      <c r="C2" s="314"/>
      <c r="D2" s="314"/>
      <c r="E2" s="314"/>
      <c r="F2" s="314"/>
      <c r="G2" s="314"/>
    </row>
    <row r="3" spans="2:7" ht="18.75" customHeight="1" thickBot="1" x14ac:dyDescent="0.2">
      <c r="B3" s="5"/>
      <c r="C3" s="7"/>
      <c r="D3" s="7"/>
      <c r="E3" s="7"/>
      <c r="F3" s="7"/>
      <c r="G3" s="7"/>
    </row>
    <row r="4" spans="2:7" ht="30" customHeight="1" thickBot="1" x14ac:dyDescent="0.2">
      <c r="B4" s="297" t="s">
        <v>151</v>
      </c>
      <c r="C4" s="298"/>
      <c r="D4" s="298"/>
      <c r="E4" s="298"/>
      <c r="F4" s="298"/>
      <c r="G4" s="299"/>
    </row>
    <row r="5" spans="2:7" ht="37.5" customHeight="1" thickBot="1" x14ac:dyDescent="0.2">
      <c r="B5" s="295"/>
      <c r="C5" s="297" t="s">
        <v>16</v>
      </c>
      <c r="D5" s="324"/>
      <c r="E5" s="304" t="s">
        <v>231</v>
      </c>
      <c r="F5" s="305"/>
      <c r="G5" s="306"/>
    </row>
    <row r="6" spans="2:7" ht="37.5" customHeight="1" thickBot="1" x14ac:dyDescent="0.2">
      <c r="B6" s="295"/>
      <c r="C6" s="300"/>
      <c r="D6" s="325"/>
      <c r="E6" s="3" t="s">
        <v>17</v>
      </c>
      <c r="F6" s="2" t="str">
        <f>第２面!F21</f>
        <v>別紙３のとおり</v>
      </c>
      <c r="G6" s="2" t="str">
        <f>第２面!G21</f>
        <v/>
      </c>
    </row>
    <row r="7" spans="2:7" ht="26.25" customHeight="1" x14ac:dyDescent="0.15">
      <c r="B7" s="295"/>
      <c r="C7" s="300"/>
      <c r="D7" s="325"/>
      <c r="E7" s="327" t="s">
        <v>48</v>
      </c>
      <c r="F7" s="329" t="str">
        <f>IF(AND(LEN(F6)&gt;1,F6&lt;&gt;"別紙３のとおり"),IF(ISNUMBER(HLOOKUP(F6,別紙３!$D$3:$X$31,3,FALSE)),HLOOKUP(F6,別紙３!$D$3:$X$31,3,FALSE),0)+IF(ISNUMBER(HLOOKUP(F6,別紙３!$D$3:$X$31,9,FALSE)),HLOOKUP(F6,別紙３!$D$3:$X$31,9,FALSE),0)&amp;" t","t")</f>
        <v>t</v>
      </c>
      <c r="G7" s="329" t="str">
        <f>IF(LEN(G6)&gt;1,IF(ISNUMBER(HLOOKUP(G6,別紙３!$D$3:$X$31,3,FALSE)),HLOOKUP(G6,別紙３!$D$3:$X$31,3,FALSE),0)+IF(ISNUMBER(HLOOKUP(G6,別紙３!$D$3:$X$31,9,FALSE)),HLOOKUP(G6,別紙３!$D$3:$X$31,9,FALSE),0)&amp;" t","t")</f>
        <v>t</v>
      </c>
    </row>
    <row r="8" spans="2:7" ht="26.25" customHeight="1" thickBot="1" x14ac:dyDescent="0.2">
      <c r="B8" s="295"/>
      <c r="C8" s="300"/>
      <c r="D8" s="325"/>
      <c r="E8" s="328"/>
      <c r="F8" s="332"/>
      <c r="G8" s="332"/>
    </row>
    <row r="9" spans="2:7" ht="7.5" customHeight="1" x14ac:dyDescent="0.15">
      <c r="B9" s="295"/>
      <c r="C9" s="300"/>
      <c r="D9" s="325"/>
      <c r="E9" s="289" t="s">
        <v>26</v>
      </c>
      <c r="F9" s="290"/>
      <c r="G9" s="291"/>
    </row>
    <row r="10" spans="2:7" ht="17.25" customHeight="1" x14ac:dyDescent="0.15">
      <c r="B10" s="295"/>
      <c r="C10" s="300"/>
      <c r="D10" s="325"/>
      <c r="E10" s="283"/>
      <c r="F10" s="284"/>
      <c r="G10" s="285"/>
    </row>
    <row r="11" spans="2:7" ht="26.25" customHeight="1" x14ac:dyDescent="0.15">
      <c r="B11" s="295"/>
      <c r="C11" s="300"/>
      <c r="D11" s="325"/>
      <c r="E11" s="283" t="str">
        <f>IF(LEN(入力様式2!B13)&gt;1,入力様式2!B13,"")</f>
        <v/>
      </c>
      <c r="F11" s="284"/>
      <c r="G11" s="285"/>
    </row>
    <row r="12" spans="2:7" ht="26.25" customHeight="1" x14ac:dyDescent="0.15">
      <c r="B12" s="295"/>
      <c r="C12" s="300"/>
      <c r="D12" s="325"/>
      <c r="E12" s="283"/>
      <c r="F12" s="284"/>
      <c r="G12" s="285"/>
    </row>
    <row r="13" spans="2:7" ht="26.25" customHeight="1" thickBot="1" x14ac:dyDescent="0.2">
      <c r="B13" s="295"/>
      <c r="C13" s="302"/>
      <c r="D13" s="326"/>
      <c r="E13" s="286"/>
      <c r="F13" s="287"/>
      <c r="G13" s="288"/>
    </row>
    <row r="14" spans="2:7" ht="37.5" customHeight="1" thickBot="1" x14ac:dyDescent="0.2">
      <c r="B14" s="295"/>
      <c r="C14" s="297" t="s">
        <v>19</v>
      </c>
      <c r="D14" s="324"/>
      <c r="E14" s="292" t="s">
        <v>20</v>
      </c>
      <c r="F14" s="293"/>
      <c r="G14" s="294"/>
    </row>
    <row r="15" spans="2:7" ht="37.5" customHeight="1" thickBot="1" x14ac:dyDescent="0.2">
      <c r="B15" s="295"/>
      <c r="C15" s="300"/>
      <c r="D15" s="325"/>
      <c r="E15" s="3" t="s">
        <v>17</v>
      </c>
      <c r="F15" s="2" t="str">
        <f>第２面!F21</f>
        <v>別紙３のとおり</v>
      </c>
      <c r="G15" s="2" t="str">
        <f>第２面!G21</f>
        <v/>
      </c>
    </row>
    <row r="16" spans="2:7" ht="22.5" customHeight="1" x14ac:dyDescent="0.15">
      <c r="B16" s="295"/>
      <c r="C16" s="300"/>
      <c r="D16" s="325"/>
      <c r="E16" s="327" t="s">
        <v>29</v>
      </c>
      <c r="F16" s="329" t="str">
        <f>IF(AND(LEN(F6)&gt;1,F6&lt;&gt;"別紙３のとおり"),IF(ISNUMBER(HLOOKUP(F6,別紙３!$D$3:$X$31,17,FALSE)),HLOOKUP(F6,別紙３!$D$3:$X$31,17,FALSE),0)+IF(ISNUMBER(HLOOKUP(F6,別紙３!$D$3:$X$31,23,FALSE)),HLOOKUP(F6,別紙３!$D$3:$X$31,23,FALSE),0)&amp;" t","t")</f>
        <v>t</v>
      </c>
      <c r="G16" s="329" t="str">
        <f>IF(LEN(G6)&gt;1,IF(ISNUMBER(HLOOKUP(G6,別紙３!$D$3:$X$31,17,FALSE)),HLOOKUP(G6,別紙３!$D$3:$X$31,17,FALSE),0)+IF(ISNUMBER(HLOOKUP(G6,別紙３!$D$3:$X$31,23,FALSE)),HLOOKUP(G6,別紙３!$D$3:$X$31,23,FALSE),0)&amp;" t","t")</f>
        <v>t</v>
      </c>
    </row>
    <row r="17" spans="2:7" ht="22.5" customHeight="1" thickBot="1" x14ac:dyDescent="0.2">
      <c r="B17" s="295"/>
      <c r="C17" s="300"/>
      <c r="D17" s="325"/>
      <c r="E17" s="328"/>
      <c r="F17" s="330"/>
      <c r="G17" s="330"/>
    </row>
    <row r="18" spans="2:7" ht="7.5" customHeight="1" x14ac:dyDescent="0.15">
      <c r="B18" s="295"/>
      <c r="C18" s="300"/>
      <c r="D18" s="325"/>
      <c r="E18" s="289" t="s">
        <v>21</v>
      </c>
      <c r="F18" s="290"/>
      <c r="G18" s="291"/>
    </row>
    <row r="19" spans="2:7" ht="17.25" customHeight="1" x14ac:dyDescent="0.15">
      <c r="B19" s="295"/>
      <c r="C19" s="300"/>
      <c r="D19" s="325"/>
      <c r="E19" s="283"/>
      <c r="F19" s="284"/>
      <c r="G19" s="285"/>
    </row>
    <row r="20" spans="2:7" ht="26.25" customHeight="1" x14ac:dyDescent="0.15">
      <c r="B20" s="295"/>
      <c r="C20" s="300"/>
      <c r="D20" s="325"/>
      <c r="E20" s="283" t="str">
        <f>IF(LEN(入力様式2!H13)&gt;1,入力様式2!H13,"")</f>
        <v/>
      </c>
      <c r="F20" s="284"/>
      <c r="G20" s="285"/>
    </row>
    <row r="21" spans="2:7" ht="26.25" customHeight="1" x14ac:dyDescent="0.15">
      <c r="B21" s="295"/>
      <c r="C21" s="300"/>
      <c r="D21" s="325"/>
      <c r="E21" s="283"/>
      <c r="F21" s="284"/>
      <c r="G21" s="285"/>
    </row>
    <row r="22" spans="2:7" ht="26.25" customHeight="1" thickBot="1" x14ac:dyDescent="0.2">
      <c r="B22" s="296"/>
      <c r="C22" s="302"/>
      <c r="D22" s="326"/>
      <c r="E22" s="286"/>
      <c r="F22" s="287"/>
      <c r="G22" s="288"/>
    </row>
    <row r="23" spans="2:7" ht="30" customHeight="1" thickBot="1" x14ac:dyDescent="0.2">
      <c r="B23" s="297" t="s">
        <v>153</v>
      </c>
      <c r="C23" s="298"/>
      <c r="D23" s="298"/>
      <c r="E23" s="298"/>
      <c r="F23" s="298"/>
      <c r="G23" s="299"/>
    </row>
    <row r="24" spans="2:7" ht="37.5" customHeight="1" thickBot="1" x14ac:dyDescent="0.2">
      <c r="B24" s="295"/>
      <c r="C24" s="297" t="s">
        <v>16</v>
      </c>
      <c r="D24" s="324"/>
      <c r="E24" s="304" t="s">
        <v>232</v>
      </c>
      <c r="F24" s="305"/>
      <c r="G24" s="306"/>
    </row>
    <row r="25" spans="2:7" ht="37.5" customHeight="1" thickBot="1" x14ac:dyDescent="0.2">
      <c r="B25" s="295"/>
      <c r="C25" s="300"/>
      <c r="D25" s="325"/>
      <c r="E25" s="3" t="s">
        <v>17</v>
      </c>
      <c r="F25" s="2" t="str">
        <f>第２面!F21</f>
        <v>別紙３のとおり</v>
      </c>
      <c r="G25" s="2" t="str">
        <f>第２面!G21</f>
        <v/>
      </c>
    </row>
    <row r="26" spans="2:7" ht="22.5" customHeight="1" x14ac:dyDescent="0.15">
      <c r="B26" s="295"/>
      <c r="C26" s="300"/>
      <c r="D26" s="325"/>
      <c r="E26" s="327" t="s">
        <v>28</v>
      </c>
      <c r="F26" s="329" t="str">
        <f>IF(AND(LEN(F6)&gt;1,F6&lt;&gt;"別紙３のとおり"),IF(ISNUMBER(HLOOKUP(F6,別紙３!$D$3:$X$31,6,FALSE)),HLOOKUP(F6,別紙３!$D$3:$X$31,6,FALSE),0)&amp;" t","t")</f>
        <v>t</v>
      </c>
      <c r="G26" s="329" t="str">
        <f>IF(LEN(G6)&gt;1,IF(ISNUMBER(HLOOKUP(G6,別紙３!$D$3:$X$31,6,FALSE)),HLOOKUP(G6,別紙３!$D$3:$X$31,6,FALSE),0)&amp;" t","t")</f>
        <v>t</v>
      </c>
    </row>
    <row r="27" spans="2:7" ht="22.5" customHeight="1" thickBot="1" x14ac:dyDescent="0.2">
      <c r="B27" s="295"/>
      <c r="C27" s="300"/>
      <c r="D27" s="325"/>
      <c r="E27" s="328"/>
      <c r="F27" s="330"/>
      <c r="G27" s="330"/>
    </row>
    <row r="28" spans="2:7" ht="30" customHeight="1" x14ac:dyDescent="0.15">
      <c r="B28" s="295"/>
      <c r="C28" s="300"/>
      <c r="D28" s="325"/>
      <c r="E28" s="327" t="s">
        <v>31</v>
      </c>
      <c r="F28" s="329" t="str">
        <f>IF(AND(LEN(F6)&gt;1,F6&lt;&gt;"別紙３のとおり"),IF(ISNUMBER(HLOOKUP(F6,別紙３!$D$3:$X$31,8,FALSE)),HLOOKUP(F6,別紙３!$D$3:$X$31,8,FALSE),0)&amp;" t","t")</f>
        <v>t</v>
      </c>
      <c r="G28" s="329" t="str">
        <f>IF(LEN(G6)&gt;1,IF(ISNUMBER(HLOOKUP(G6,別紙３!$D$3:$X$31,8,FALSE)),HLOOKUP(G6,別紙３!$D$3:$X$31,8,FALSE),0)&amp;" t","t")</f>
        <v>t</v>
      </c>
    </row>
    <row r="29" spans="2:7" ht="30" customHeight="1" thickBot="1" x14ac:dyDescent="0.2">
      <c r="B29" s="295"/>
      <c r="C29" s="300"/>
      <c r="D29" s="325"/>
      <c r="E29" s="331"/>
      <c r="F29" s="332"/>
      <c r="G29" s="330"/>
    </row>
    <row r="30" spans="2:7" ht="7.5" customHeight="1" x14ac:dyDescent="0.15">
      <c r="B30" s="295"/>
      <c r="C30" s="300"/>
      <c r="D30" s="325"/>
      <c r="E30" s="289" t="s">
        <v>26</v>
      </c>
      <c r="F30" s="290"/>
      <c r="G30" s="291"/>
    </row>
    <row r="31" spans="2:7" ht="18" customHeight="1" x14ac:dyDescent="0.15">
      <c r="B31" s="295"/>
      <c r="C31" s="300"/>
      <c r="D31" s="325"/>
      <c r="E31" s="283"/>
      <c r="F31" s="284"/>
      <c r="G31" s="285"/>
    </row>
    <row r="32" spans="2:7" ht="25.5" customHeight="1" x14ac:dyDescent="0.15">
      <c r="B32" s="295"/>
      <c r="C32" s="300"/>
      <c r="D32" s="325"/>
      <c r="E32" s="283" t="str">
        <f>IF(LEN(入力様式2!B17)&gt;1,入力様式2!B17,"")</f>
        <v/>
      </c>
      <c r="F32" s="284"/>
      <c r="G32" s="285"/>
    </row>
    <row r="33" spans="2:7" ht="25.5" customHeight="1" x14ac:dyDescent="0.15">
      <c r="B33" s="295"/>
      <c r="C33" s="300"/>
      <c r="D33" s="325"/>
      <c r="E33" s="283"/>
      <c r="F33" s="284"/>
      <c r="G33" s="285"/>
    </row>
    <row r="34" spans="2:7" ht="25.5" customHeight="1" x14ac:dyDescent="0.15">
      <c r="B34" s="295"/>
      <c r="C34" s="300"/>
      <c r="D34" s="325"/>
      <c r="E34" s="283"/>
      <c r="F34" s="284"/>
      <c r="G34" s="285"/>
    </row>
    <row r="35" spans="2:7" ht="25.5" customHeight="1" thickBot="1" x14ac:dyDescent="0.2">
      <c r="B35" s="295"/>
      <c r="C35" s="302"/>
      <c r="D35" s="326"/>
      <c r="E35" s="286"/>
      <c r="F35" s="287"/>
      <c r="G35" s="288"/>
    </row>
    <row r="36" spans="2:7" ht="37.5" customHeight="1" thickBot="1" x14ac:dyDescent="0.2">
      <c r="B36" s="295"/>
      <c r="C36" s="297" t="s">
        <v>19</v>
      </c>
      <c r="D36" s="324"/>
      <c r="E36" s="292" t="s">
        <v>27</v>
      </c>
      <c r="F36" s="293"/>
      <c r="G36" s="294"/>
    </row>
    <row r="37" spans="2:7" ht="37.5" customHeight="1" thickBot="1" x14ac:dyDescent="0.2">
      <c r="B37" s="295"/>
      <c r="C37" s="300"/>
      <c r="D37" s="325"/>
      <c r="E37" s="3" t="s">
        <v>17</v>
      </c>
      <c r="F37" s="2" t="str">
        <f>第２面!F21</f>
        <v>別紙３のとおり</v>
      </c>
      <c r="G37" s="2" t="str">
        <f>第２面!G21</f>
        <v/>
      </c>
    </row>
    <row r="38" spans="2:7" ht="22.5" customHeight="1" x14ac:dyDescent="0.15">
      <c r="B38" s="295"/>
      <c r="C38" s="300"/>
      <c r="D38" s="325"/>
      <c r="E38" s="327" t="s">
        <v>30</v>
      </c>
      <c r="F38" s="329" t="str">
        <f>IF(AND(LEN(F6)&gt;1,F6&lt;&gt;"別紙３のとおり"),IF(ISNUMBER(HLOOKUP(F6,別紙３!$D$3:$X$31,20,FALSE)),HLOOKUP(F6,別紙３!$D$3:$X$31,20,FALSE),0)&amp;" t","t")</f>
        <v>t</v>
      </c>
      <c r="G38" s="329" t="str">
        <f>IF(LEN(G6)&gt;1,IF(ISNUMBER(HLOOKUP(G6,別紙３!$D$3:$X$31,20,FALSE)),HLOOKUP(G6,別紙３!$D$3:$X$31,20,FALSE),0)&amp;" t","t")</f>
        <v>t</v>
      </c>
    </row>
    <row r="39" spans="2:7" ht="22.5" customHeight="1" thickBot="1" x14ac:dyDescent="0.2">
      <c r="B39" s="295"/>
      <c r="C39" s="300"/>
      <c r="D39" s="325"/>
      <c r="E39" s="328"/>
      <c r="F39" s="330"/>
      <c r="G39" s="330"/>
    </row>
    <row r="40" spans="2:7" ht="30" customHeight="1" x14ac:dyDescent="0.15">
      <c r="B40" s="295"/>
      <c r="C40" s="300"/>
      <c r="D40" s="325"/>
      <c r="E40" s="327" t="s">
        <v>32</v>
      </c>
      <c r="F40" s="329" t="str">
        <f>IF(AND(LEN(F6)&gt;1,F6&lt;&gt;"別紙３のとおり"),IF(ISNUMBER(HLOOKUP(F6,別紙３!$D$3:$X$31,22,FALSE)),HLOOKUP(F6,別紙３!$D$3:$X$31,22,FALSE),0)&amp;" t","t")</f>
        <v>t</v>
      </c>
      <c r="G40" s="329" t="str">
        <f>IF(LEN(G6)&gt;1,IF(ISNUMBER(HLOOKUP(G6,別紙３!$D$3:$X$31,22,FALSE)),HLOOKUP(G6,別紙３!$D$3:$X$31,22,FALSE),0)&amp;" t","t")</f>
        <v>t</v>
      </c>
    </row>
    <row r="41" spans="2:7" ht="30" customHeight="1" thickBot="1" x14ac:dyDescent="0.2">
      <c r="B41" s="295"/>
      <c r="C41" s="300"/>
      <c r="D41" s="325"/>
      <c r="E41" s="328"/>
      <c r="F41" s="330"/>
      <c r="G41" s="330"/>
    </row>
    <row r="42" spans="2:7" ht="7.5" customHeight="1" x14ac:dyDescent="0.15">
      <c r="B42" s="295"/>
      <c r="C42" s="300"/>
      <c r="D42" s="325"/>
      <c r="E42" s="289" t="s">
        <v>21</v>
      </c>
      <c r="F42" s="290"/>
      <c r="G42" s="291"/>
    </row>
    <row r="43" spans="2:7" ht="18" customHeight="1" x14ac:dyDescent="0.15">
      <c r="B43" s="295"/>
      <c r="C43" s="300"/>
      <c r="D43" s="325"/>
      <c r="E43" s="283"/>
      <c r="F43" s="284"/>
      <c r="G43" s="285"/>
    </row>
    <row r="44" spans="2:7" ht="25.5" customHeight="1" x14ac:dyDescent="0.15">
      <c r="B44" s="295"/>
      <c r="C44" s="300"/>
      <c r="D44" s="325"/>
      <c r="E44" s="283" t="str">
        <f>IF(LEN(入力様式2!H17)&gt;1,入力様式2!H17,"")</f>
        <v/>
      </c>
      <c r="F44" s="284"/>
      <c r="G44" s="285"/>
    </row>
    <row r="45" spans="2:7" ht="25.5" customHeight="1" x14ac:dyDescent="0.15">
      <c r="B45" s="295"/>
      <c r="C45" s="300"/>
      <c r="D45" s="325"/>
      <c r="E45" s="283"/>
      <c r="F45" s="284"/>
      <c r="G45" s="285"/>
    </row>
    <row r="46" spans="2:7" ht="25.5" customHeight="1" x14ac:dyDescent="0.15">
      <c r="B46" s="295"/>
      <c r="C46" s="300"/>
      <c r="D46" s="325"/>
      <c r="E46" s="283"/>
      <c r="F46" s="284"/>
      <c r="G46" s="285"/>
    </row>
    <row r="47" spans="2:7" ht="25.5" customHeight="1" thickBot="1" x14ac:dyDescent="0.2">
      <c r="B47" s="296"/>
      <c r="C47" s="302"/>
      <c r="D47" s="326"/>
      <c r="E47" s="286"/>
      <c r="F47" s="287"/>
      <c r="G47" s="288"/>
    </row>
  </sheetData>
  <sheetProtection password="CC6F" sheet="1"/>
  <mergeCells count="39">
    <mergeCell ref="B4:G4"/>
    <mergeCell ref="B5:B22"/>
    <mergeCell ref="E5:G5"/>
    <mergeCell ref="F7:F8"/>
    <mergeCell ref="G7:G8"/>
    <mergeCell ref="E14:G14"/>
    <mergeCell ref="E16:E17"/>
    <mergeCell ref="F16:F17"/>
    <mergeCell ref="E9:G10"/>
    <mergeCell ref="E11:G13"/>
    <mergeCell ref="F28:F29"/>
    <mergeCell ref="G28:G29"/>
    <mergeCell ref="F38:F39"/>
    <mergeCell ref="F26:F27"/>
    <mergeCell ref="G26:G27"/>
    <mergeCell ref="E24:G24"/>
    <mergeCell ref="E26:E27"/>
    <mergeCell ref="E30:G31"/>
    <mergeCell ref="E32:G35"/>
    <mergeCell ref="B2:G2"/>
    <mergeCell ref="E28:E29"/>
    <mergeCell ref="E7:E8"/>
    <mergeCell ref="E40:E41"/>
    <mergeCell ref="C5:D13"/>
    <mergeCell ref="F40:F41"/>
    <mergeCell ref="G40:G41"/>
    <mergeCell ref="G38:G39"/>
    <mergeCell ref="B23:G23"/>
    <mergeCell ref="B24:B47"/>
    <mergeCell ref="E42:G43"/>
    <mergeCell ref="E44:G47"/>
    <mergeCell ref="C14:D22"/>
    <mergeCell ref="C24:D35"/>
    <mergeCell ref="C36:D47"/>
    <mergeCell ref="E38:E39"/>
    <mergeCell ref="E36:G36"/>
    <mergeCell ref="G16:G17"/>
    <mergeCell ref="E20:G22"/>
    <mergeCell ref="E18:G19"/>
  </mergeCells>
  <phoneticPr fontId="2"/>
  <pageMargins left="0.75" right="0.75" top="1" bottom="1" header="0.51200000000000001" footer="0.51200000000000001"/>
  <pageSetup paperSize="9" scale="65" orientation="portrait" verticalDpi="12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F0"/>
    <pageSetUpPr fitToPage="1"/>
  </sheetPr>
  <dimension ref="B1:H41"/>
  <sheetViews>
    <sheetView zoomScale="70" zoomScaleNormal="70" workbookViewId="0"/>
  </sheetViews>
  <sheetFormatPr defaultRowHeight="13.5" x14ac:dyDescent="0.15"/>
  <cols>
    <col min="1" max="1" width="1.75" customWidth="1"/>
    <col min="2" max="2" width="6.25" customWidth="1"/>
    <col min="3" max="4" width="10" customWidth="1"/>
    <col min="5" max="5" width="5" customWidth="1"/>
    <col min="6" max="6" width="33.75" customWidth="1"/>
    <col min="7" max="8" width="35" customWidth="1"/>
  </cols>
  <sheetData>
    <row r="1" spans="2:8" ht="5.25" customHeight="1" x14ac:dyDescent="0.15"/>
    <row r="2" spans="2:8" ht="18.75" x14ac:dyDescent="0.15">
      <c r="B2" s="313" t="s">
        <v>33</v>
      </c>
      <c r="C2" s="314"/>
      <c r="D2" s="314"/>
      <c r="E2" s="314"/>
      <c r="F2" s="314"/>
      <c r="G2" s="314"/>
      <c r="H2" s="314"/>
    </row>
    <row r="3" spans="2:8" ht="18.75" customHeight="1" thickBot="1" x14ac:dyDescent="0.2">
      <c r="B3" s="5"/>
      <c r="C3" s="7"/>
      <c r="D3" s="7"/>
      <c r="E3" s="7"/>
      <c r="F3" s="7"/>
      <c r="G3" s="7"/>
      <c r="H3" s="7"/>
    </row>
    <row r="4" spans="2:8" ht="30" customHeight="1" thickBot="1" x14ac:dyDescent="0.2">
      <c r="B4" s="297" t="s">
        <v>155</v>
      </c>
      <c r="C4" s="298"/>
      <c r="D4" s="298"/>
      <c r="E4" s="298"/>
      <c r="F4" s="298"/>
      <c r="G4" s="298"/>
      <c r="H4" s="299"/>
    </row>
    <row r="5" spans="2:8" ht="37.5" customHeight="1" thickBot="1" x14ac:dyDescent="0.2">
      <c r="B5" s="295"/>
      <c r="C5" s="297" t="s">
        <v>16</v>
      </c>
      <c r="D5" s="324"/>
      <c r="E5" s="304" t="s">
        <v>231</v>
      </c>
      <c r="F5" s="305"/>
      <c r="G5" s="305"/>
      <c r="H5" s="306"/>
    </row>
    <row r="6" spans="2:8" ht="37.5" customHeight="1" thickBot="1" x14ac:dyDescent="0.2">
      <c r="B6" s="295"/>
      <c r="C6" s="300"/>
      <c r="D6" s="325"/>
      <c r="E6" s="340" t="s">
        <v>17</v>
      </c>
      <c r="F6" s="341"/>
      <c r="G6" s="1" t="str">
        <f>第２面!F21</f>
        <v>別紙３のとおり</v>
      </c>
      <c r="H6" s="1" t="str">
        <f>第２面!G21</f>
        <v/>
      </c>
    </row>
    <row r="7" spans="2:8" ht="26.25" customHeight="1" x14ac:dyDescent="0.15">
      <c r="B7" s="295"/>
      <c r="C7" s="300"/>
      <c r="D7" s="325"/>
      <c r="E7" s="334" t="s">
        <v>49</v>
      </c>
      <c r="F7" s="335"/>
      <c r="G7" s="329" t="str">
        <f>IF(AND(LEN(G6)&gt;1,G6&lt;&gt;"別紙３のとおり"),IF(ISNUMBER(HLOOKUP(G6,別紙３!$D$3:$X$31,4,FALSE)),HLOOKUP(G6,別紙３!$D$3:$X$31,4,FALSE),0)+IF(ISNUMBER(HLOOKUP(G6,別紙３!$D$3:$X$31,10,FALSE)),HLOOKUP(G6,別紙３!$D$3:$X$31,10,FALSE),0)&amp;" t","t")</f>
        <v>t</v>
      </c>
      <c r="H7" s="329" t="str">
        <f>IF(LEN(H6)&gt;1,IF(ISNUMBER(HLOOKUP(H6,別紙３!$D$3:$X$31,4,FALSE)),HLOOKUP(H6,別紙３!$D$3:$X$31,4,FALSE),0)+IF(ISNUMBER(HLOOKUP(H6,別紙３!$D$3:$X$31,10,FALSE)),HLOOKUP(H6,別紙３!$D$3:$X$31,10,FALSE),0)&amp;" t","t")</f>
        <v>t</v>
      </c>
    </row>
    <row r="8" spans="2:8" ht="26.25" customHeight="1" x14ac:dyDescent="0.15">
      <c r="B8" s="295"/>
      <c r="C8" s="300"/>
      <c r="D8" s="325"/>
      <c r="E8" s="336"/>
      <c r="F8" s="337"/>
      <c r="G8" s="333"/>
      <c r="H8" s="333"/>
    </row>
    <row r="9" spans="2:8" ht="26.25" customHeight="1" thickBot="1" x14ac:dyDescent="0.2">
      <c r="B9" s="295"/>
      <c r="C9" s="300"/>
      <c r="D9" s="325"/>
      <c r="E9" s="338"/>
      <c r="F9" s="339"/>
      <c r="G9" s="332"/>
      <c r="H9" s="332"/>
    </row>
    <row r="10" spans="2:8" ht="7.5" customHeight="1" x14ac:dyDescent="0.15">
      <c r="B10" s="295"/>
      <c r="C10" s="300"/>
      <c r="D10" s="325"/>
      <c r="E10" s="289" t="s">
        <v>26</v>
      </c>
      <c r="F10" s="290"/>
      <c r="G10" s="290"/>
      <c r="H10" s="291"/>
    </row>
    <row r="11" spans="2:8" ht="17.25" customHeight="1" x14ac:dyDescent="0.15">
      <c r="B11" s="295"/>
      <c r="C11" s="300"/>
      <c r="D11" s="325"/>
      <c r="E11" s="283"/>
      <c r="F11" s="284"/>
      <c r="G11" s="284"/>
      <c r="H11" s="285"/>
    </row>
    <row r="12" spans="2:8" ht="26.25" customHeight="1" x14ac:dyDescent="0.15">
      <c r="B12" s="295"/>
      <c r="C12" s="300"/>
      <c r="D12" s="325"/>
      <c r="E12" s="283" t="str">
        <f>IF(LEN(入力様式2!B22)&gt;1,入力様式2!B22,"")</f>
        <v/>
      </c>
      <c r="F12" s="284"/>
      <c r="G12" s="284"/>
      <c r="H12" s="285"/>
    </row>
    <row r="13" spans="2:8" ht="26.25" customHeight="1" x14ac:dyDescent="0.15">
      <c r="B13" s="295"/>
      <c r="C13" s="300"/>
      <c r="D13" s="325"/>
      <c r="E13" s="283"/>
      <c r="F13" s="284"/>
      <c r="G13" s="284"/>
      <c r="H13" s="285"/>
    </row>
    <row r="14" spans="2:8" ht="26.25" customHeight="1" thickBot="1" x14ac:dyDescent="0.2">
      <c r="B14" s="295"/>
      <c r="C14" s="302"/>
      <c r="D14" s="326"/>
      <c r="E14" s="286"/>
      <c r="F14" s="287"/>
      <c r="G14" s="287"/>
      <c r="H14" s="288"/>
    </row>
    <row r="15" spans="2:8" ht="37.5" customHeight="1" thickBot="1" x14ac:dyDescent="0.2">
      <c r="B15" s="295"/>
      <c r="C15" s="297" t="s">
        <v>19</v>
      </c>
      <c r="D15" s="324"/>
      <c r="E15" s="292" t="s">
        <v>20</v>
      </c>
      <c r="F15" s="293"/>
      <c r="G15" s="293"/>
      <c r="H15" s="294"/>
    </row>
    <row r="16" spans="2:8" ht="37.5" customHeight="1" thickBot="1" x14ac:dyDescent="0.2">
      <c r="B16" s="295"/>
      <c r="C16" s="300"/>
      <c r="D16" s="325"/>
      <c r="E16" s="340" t="s">
        <v>17</v>
      </c>
      <c r="F16" s="341"/>
      <c r="G16" s="1" t="str">
        <f>第２面!F21</f>
        <v>別紙３のとおり</v>
      </c>
      <c r="H16" s="2" t="str">
        <f>第２面!G21</f>
        <v/>
      </c>
    </row>
    <row r="17" spans="2:8" ht="26.25" customHeight="1" x14ac:dyDescent="0.15">
      <c r="B17" s="295"/>
      <c r="C17" s="300"/>
      <c r="D17" s="325"/>
      <c r="E17" s="334" t="s">
        <v>50</v>
      </c>
      <c r="F17" s="335"/>
      <c r="G17" s="329" t="str">
        <f>IF(AND(LEN(G6)&gt;1,G6&lt;&gt;"別紙３のとおり"),IF(ISNUMBER(HLOOKUP(G6,別紙３!$D$3:$X$31,18,FALSE)),HLOOKUP(G6,別紙３!$D$3:$X$31,18,FALSE),0)+IF(ISNUMBER(HLOOKUP(G6,別紙３!$D$3:$X$31,24,FALSE)),HLOOKUP(G6,別紙３!$D$3:$X$31,24,FALSE),0)&amp;" t","t")</f>
        <v>t</v>
      </c>
      <c r="H17" s="329" t="str">
        <f>IF(LEN(H6)&gt;1,IF(ISNUMBER(HLOOKUP(H6,別紙３!$D$3:$X$31,18,FALSE)),HLOOKUP(H6,別紙３!$D$3:$X$31,18,FALSE),0)+IF(ISNUMBER(HLOOKUP(H6,別紙３!$D$3:$X$31,24,FALSE)),HLOOKUP(H6,別紙３!$D$3:$X$31,24,FALSE),0)&amp;" t","t")</f>
        <v>t</v>
      </c>
    </row>
    <row r="18" spans="2:8" ht="26.25" customHeight="1" x14ac:dyDescent="0.15">
      <c r="B18" s="295"/>
      <c r="C18" s="300"/>
      <c r="D18" s="325"/>
      <c r="E18" s="336"/>
      <c r="F18" s="337"/>
      <c r="G18" s="333"/>
      <c r="H18" s="333"/>
    </row>
    <row r="19" spans="2:8" ht="26.25" customHeight="1" thickBot="1" x14ac:dyDescent="0.2">
      <c r="B19" s="295"/>
      <c r="C19" s="300"/>
      <c r="D19" s="325"/>
      <c r="E19" s="338"/>
      <c r="F19" s="339"/>
      <c r="G19" s="332"/>
      <c r="H19" s="332"/>
    </row>
    <row r="20" spans="2:8" ht="7.5" customHeight="1" x14ac:dyDescent="0.15">
      <c r="B20" s="295"/>
      <c r="C20" s="300"/>
      <c r="D20" s="325"/>
      <c r="E20" s="289" t="s">
        <v>21</v>
      </c>
      <c r="F20" s="290"/>
      <c r="G20" s="290"/>
      <c r="H20" s="291"/>
    </row>
    <row r="21" spans="2:8" ht="17.25" customHeight="1" x14ac:dyDescent="0.15">
      <c r="B21" s="295"/>
      <c r="C21" s="300"/>
      <c r="D21" s="325"/>
      <c r="E21" s="283"/>
      <c r="F21" s="284"/>
      <c r="G21" s="284"/>
      <c r="H21" s="285"/>
    </row>
    <row r="22" spans="2:8" ht="26.25" customHeight="1" x14ac:dyDescent="0.15">
      <c r="B22" s="295"/>
      <c r="C22" s="300"/>
      <c r="D22" s="325"/>
      <c r="E22" s="283" t="str">
        <f>IF(LEN(入力様式2!H22)&gt;1,入力様式2!H22,"")</f>
        <v/>
      </c>
      <c r="F22" s="284"/>
      <c r="G22" s="284"/>
      <c r="H22" s="285"/>
    </row>
    <row r="23" spans="2:8" ht="26.25" customHeight="1" x14ac:dyDescent="0.15">
      <c r="B23" s="295"/>
      <c r="C23" s="300"/>
      <c r="D23" s="325"/>
      <c r="E23" s="283"/>
      <c r="F23" s="284"/>
      <c r="G23" s="284"/>
      <c r="H23" s="285"/>
    </row>
    <row r="24" spans="2:8" ht="26.25" customHeight="1" thickBot="1" x14ac:dyDescent="0.2">
      <c r="B24" s="296"/>
      <c r="C24" s="302"/>
      <c r="D24" s="326"/>
      <c r="E24" s="286"/>
      <c r="F24" s="287"/>
      <c r="G24" s="287"/>
      <c r="H24" s="288"/>
    </row>
    <row r="25" spans="2:8" ht="30" customHeight="1" thickBot="1" x14ac:dyDescent="0.2">
      <c r="B25" s="297" t="s">
        <v>157</v>
      </c>
      <c r="C25" s="298"/>
      <c r="D25" s="298"/>
      <c r="E25" s="298"/>
      <c r="F25" s="298"/>
      <c r="G25" s="298"/>
      <c r="H25" s="299"/>
    </row>
    <row r="26" spans="2:8" ht="37.5" customHeight="1" thickBot="1" x14ac:dyDescent="0.2">
      <c r="B26" s="295"/>
      <c r="C26" s="297" t="s">
        <v>16</v>
      </c>
      <c r="D26" s="324"/>
      <c r="E26" s="304" t="s">
        <v>231</v>
      </c>
      <c r="F26" s="305"/>
      <c r="G26" s="305"/>
      <c r="H26" s="306"/>
    </row>
    <row r="27" spans="2:8" ht="60" customHeight="1" thickBot="1" x14ac:dyDescent="0.2">
      <c r="B27" s="295"/>
      <c r="C27" s="300"/>
      <c r="D27" s="325"/>
      <c r="E27" s="340" t="s">
        <v>17</v>
      </c>
      <c r="F27" s="341"/>
      <c r="G27" s="2" t="str">
        <f>第２面!F21</f>
        <v>別紙３のとおり</v>
      </c>
      <c r="H27" s="2" t="str">
        <f>第２面!G21</f>
        <v/>
      </c>
    </row>
    <row r="28" spans="2:8" ht="60" customHeight="1" thickBot="1" x14ac:dyDescent="0.2">
      <c r="B28" s="295"/>
      <c r="C28" s="300"/>
      <c r="D28" s="325"/>
      <c r="E28" s="340" t="s">
        <v>34</v>
      </c>
      <c r="F28" s="341"/>
      <c r="G28" s="4" t="str">
        <f>IF(AND(LEN(G6)&gt;1,G6&lt;&gt;"別紙３のとおり"),IF(ISNUMBER(HLOOKUP(G6,別紙３!$D$3:$X$31,11,FALSE)),HLOOKUP(G6,別紙３!$D$3:$X$31,11,FALSE),0)&amp;" t","t")</f>
        <v>t</v>
      </c>
      <c r="H28" s="4" t="str">
        <f>IF(LEN(H6)&gt;1,IF(ISNUMBER(HLOOKUP(H6,別紙３!$D$3:$X$31,11,FALSE)),HLOOKUP(H6,別紙３!$D$3:$X$31,11,FALSE),0)&amp;" t","t")</f>
        <v>t</v>
      </c>
    </row>
    <row r="29" spans="2:8" ht="30" customHeight="1" x14ac:dyDescent="0.15">
      <c r="B29" s="295"/>
      <c r="C29" s="300"/>
      <c r="D29" s="325"/>
      <c r="E29" s="295"/>
      <c r="F29" s="327" t="s">
        <v>51</v>
      </c>
      <c r="G29" s="329" t="str">
        <f>IF(AND(LEN(G6)&gt;1,G6&lt;&gt;"別紙３のとおり"),IF(ISNUMBER(HLOOKUP(G6,別紙３!$D$3:$X$31,12,FALSE)),HLOOKUP(G6,別紙３!$D$3:$X$31,12,FALSE),0)&amp;" t","t")</f>
        <v>t</v>
      </c>
      <c r="H29" s="329" t="str">
        <f>IF(LEN(H6)&gt;1,IF(ISNUMBER(HLOOKUP(H6,別紙３!$D$3:$X$31,12,FALSE)),HLOOKUP(H6,別紙３!$D$3:$X$31,12,FALSE),0)&amp;" t","t")</f>
        <v>t</v>
      </c>
    </row>
    <row r="30" spans="2:8" ht="30" customHeight="1" thickBot="1" x14ac:dyDescent="0.2">
      <c r="B30" s="295"/>
      <c r="C30" s="300"/>
      <c r="D30" s="325"/>
      <c r="E30" s="295"/>
      <c r="F30" s="328"/>
      <c r="G30" s="332"/>
      <c r="H30" s="332"/>
    </row>
    <row r="31" spans="2:8" ht="30" customHeight="1" x14ac:dyDescent="0.15">
      <c r="B31" s="295"/>
      <c r="C31" s="300"/>
      <c r="D31" s="325"/>
      <c r="E31" s="295"/>
      <c r="F31" s="327" t="s">
        <v>161</v>
      </c>
      <c r="G31" s="342" t="str">
        <f>IF(AND(LEN(G6)&gt;1,G6&lt;&gt;"別紙３のとおり"),IF(ISNUMBER(HLOOKUP(G6,別紙３!$D$3:$X$31,13,FALSE)),HLOOKUP(G6,別紙３!$D$3:$X$31,13,FALSE),0)&amp;" t","t")</f>
        <v>t</v>
      </c>
      <c r="H31" s="329" t="str">
        <f>IF(LEN(H6)&gt;1,IF(ISNUMBER(HLOOKUP(H6,別紙３!$D$3:$X$31,13,FALSE)),HLOOKUP(H6,別紙３!$D$3:$X$31,13,FALSE),0)&amp;" t","t")</f>
        <v>t</v>
      </c>
    </row>
    <row r="32" spans="2:8" ht="30" customHeight="1" thickBot="1" x14ac:dyDescent="0.2">
      <c r="B32" s="295"/>
      <c r="C32" s="300"/>
      <c r="D32" s="325"/>
      <c r="E32" s="295"/>
      <c r="F32" s="328"/>
      <c r="G32" s="343"/>
      <c r="H32" s="332"/>
    </row>
    <row r="33" spans="2:8" ht="60" customHeight="1" thickBot="1" x14ac:dyDescent="0.2">
      <c r="B33" s="295"/>
      <c r="C33" s="300"/>
      <c r="D33" s="325"/>
      <c r="E33" s="295"/>
      <c r="F33" s="16" t="s">
        <v>52</v>
      </c>
      <c r="G33" s="4" t="str">
        <f>IF(AND(LEN(G6)&gt;1,G6&lt;&gt;"別紙３のとおり"),IF(ISNUMBER(HLOOKUP(G6,別紙３!$D$3:$X$31,14,FALSE)),HLOOKUP(G6,別紙３!$D$3:$X$31,14,FALSE),0)&amp;" t","t")</f>
        <v>t</v>
      </c>
      <c r="H33" s="4" t="str">
        <f>IF(LEN(H6)&gt;1,IF(ISNUMBER(HLOOKUP(H6,別紙３!$D$3:$X$31,14,FALSE)),HLOOKUP(H6,別紙３!$D$3:$X$31,14,FALSE),0)&amp;" t","t")</f>
        <v>t</v>
      </c>
    </row>
    <row r="34" spans="2:8" ht="75" customHeight="1" thickBot="1" x14ac:dyDescent="0.2">
      <c r="B34" s="295"/>
      <c r="C34" s="300"/>
      <c r="D34" s="325"/>
      <c r="E34" s="296"/>
      <c r="F34" s="16" t="s">
        <v>53</v>
      </c>
      <c r="G34" s="4" t="str">
        <f>IF(AND(LEN(G6)&gt;1,G6&lt;&gt;"別紙３のとおり"),IF(ISNUMBER(HLOOKUP(G6,別紙３!$D$3:$X$31,15,FALSE)),HLOOKUP(G6,別紙３!$D$3:$X$31,15,FALSE),0)&amp;" t","t")</f>
        <v>t</v>
      </c>
      <c r="H34" s="4" t="str">
        <f>IF(LEN(H6)&gt;1,IF(ISNUMBER(HLOOKUP(H6,別紙３!$D$3:$X$31,15,FALSE)),HLOOKUP(H6,別紙３!$D$3:$X$31,15,FALSE),0)&amp;" t","t")</f>
        <v>t</v>
      </c>
    </row>
    <row r="35" spans="2:8" ht="7.5" customHeight="1" x14ac:dyDescent="0.15">
      <c r="B35" s="295"/>
      <c r="C35" s="300"/>
      <c r="D35" s="325"/>
      <c r="E35" s="289" t="s">
        <v>26</v>
      </c>
      <c r="F35" s="290"/>
      <c r="G35" s="290"/>
      <c r="H35" s="291"/>
    </row>
    <row r="36" spans="2:8" ht="18" customHeight="1" x14ac:dyDescent="0.15">
      <c r="B36" s="295"/>
      <c r="C36" s="300"/>
      <c r="D36" s="325"/>
      <c r="E36" s="283"/>
      <c r="F36" s="284"/>
      <c r="G36" s="284"/>
      <c r="H36" s="285"/>
    </row>
    <row r="37" spans="2:8" ht="36.75" customHeight="1" x14ac:dyDescent="0.15">
      <c r="B37" s="295"/>
      <c r="C37" s="300"/>
      <c r="D37" s="325"/>
      <c r="E37" s="283" t="str">
        <f>IF(LEN(入力様式2!B26)&gt;1,入力様式2!B26,"")</f>
        <v/>
      </c>
      <c r="F37" s="284"/>
      <c r="G37" s="284"/>
      <c r="H37" s="285"/>
    </row>
    <row r="38" spans="2:8" ht="36.75" customHeight="1" x14ac:dyDescent="0.15">
      <c r="B38" s="295"/>
      <c r="C38" s="300"/>
      <c r="D38" s="325"/>
      <c r="E38" s="283"/>
      <c r="F38" s="284"/>
      <c r="G38" s="284"/>
      <c r="H38" s="285"/>
    </row>
    <row r="39" spans="2:8" ht="36.75" customHeight="1" x14ac:dyDescent="0.15">
      <c r="B39" s="295"/>
      <c r="C39" s="300"/>
      <c r="D39" s="325"/>
      <c r="E39" s="283"/>
      <c r="F39" s="284"/>
      <c r="G39" s="284"/>
      <c r="H39" s="285"/>
    </row>
    <row r="40" spans="2:8" ht="36.75" customHeight="1" x14ac:dyDescent="0.15">
      <c r="B40" s="295"/>
      <c r="C40" s="300"/>
      <c r="D40" s="325"/>
      <c r="E40" s="283"/>
      <c r="F40" s="284"/>
      <c r="G40" s="284"/>
      <c r="H40" s="285"/>
    </row>
    <row r="41" spans="2:8" ht="36.75" customHeight="1" thickBot="1" x14ac:dyDescent="0.2">
      <c r="B41" s="296"/>
      <c r="C41" s="302"/>
      <c r="D41" s="326"/>
      <c r="E41" s="286"/>
      <c r="F41" s="287"/>
      <c r="G41" s="287"/>
      <c r="H41" s="288"/>
    </row>
  </sheetData>
  <sheetProtection password="CC6F" sheet="1"/>
  <mergeCells count="34">
    <mergeCell ref="B2:H2"/>
    <mergeCell ref="C5:D14"/>
    <mergeCell ref="C15:D24"/>
    <mergeCell ref="E12:H14"/>
    <mergeCell ref="E20:H21"/>
    <mergeCell ref="E5:H5"/>
    <mergeCell ref="E6:F6"/>
    <mergeCell ref="B4:H4"/>
    <mergeCell ref="B5:B24"/>
    <mergeCell ref="E22:H24"/>
    <mergeCell ref="H29:H30"/>
    <mergeCell ref="E28:F28"/>
    <mergeCell ref="F31:F32"/>
    <mergeCell ref="G29:G30"/>
    <mergeCell ref="E26:H26"/>
    <mergeCell ref="F29:F30"/>
    <mergeCell ref="B25:H25"/>
    <mergeCell ref="B26:B41"/>
    <mergeCell ref="E37:H41"/>
    <mergeCell ref="E15:H15"/>
    <mergeCell ref="E29:E34"/>
    <mergeCell ref="G31:G32"/>
    <mergeCell ref="E35:H36"/>
    <mergeCell ref="H31:H32"/>
    <mergeCell ref="E27:F27"/>
    <mergeCell ref="C26:D41"/>
    <mergeCell ref="G7:G9"/>
    <mergeCell ref="E7:F9"/>
    <mergeCell ref="E17:F19"/>
    <mergeCell ref="E16:F16"/>
    <mergeCell ref="G17:G19"/>
    <mergeCell ref="E10:H11"/>
    <mergeCell ref="H17:H19"/>
    <mergeCell ref="H7:H9"/>
  </mergeCells>
  <phoneticPr fontId="2"/>
  <pageMargins left="0.75" right="0.75" top="1" bottom="1" header="0.51200000000000001" footer="0.51200000000000001"/>
  <pageSetup paperSize="9" scale="62" orientation="portrait" verticalDpi="12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F0"/>
    <pageSetUpPr fitToPage="1"/>
  </sheetPr>
  <dimension ref="B1:H22"/>
  <sheetViews>
    <sheetView zoomScale="70" zoomScaleNormal="70" workbookViewId="0">
      <selection activeCell="H11" sqref="H11"/>
    </sheetView>
  </sheetViews>
  <sheetFormatPr defaultRowHeight="13.5" x14ac:dyDescent="0.15"/>
  <cols>
    <col min="1" max="1" width="1.75" customWidth="1"/>
    <col min="2" max="2" width="6.25" customWidth="1"/>
    <col min="3" max="4" width="10" customWidth="1"/>
    <col min="5" max="5" width="5" customWidth="1"/>
    <col min="6" max="6" width="33.75" customWidth="1"/>
    <col min="7" max="8" width="35" customWidth="1"/>
  </cols>
  <sheetData>
    <row r="1" spans="2:8" ht="5.25" customHeight="1" x14ac:dyDescent="0.15"/>
    <row r="2" spans="2:8" ht="18.75" x14ac:dyDescent="0.15">
      <c r="B2" s="344" t="s">
        <v>35</v>
      </c>
      <c r="C2" s="345"/>
      <c r="D2" s="345"/>
      <c r="E2" s="345"/>
      <c r="F2" s="345"/>
      <c r="G2" s="345"/>
      <c r="H2" s="345"/>
    </row>
    <row r="3" spans="2:8" ht="18.75" customHeight="1" thickBot="1" x14ac:dyDescent="0.2">
      <c r="B3" s="10"/>
      <c r="C3" s="11"/>
      <c r="D3" s="11"/>
      <c r="E3" s="11"/>
      <c r="F3" s="11"/>
      <c r="G3" s="11"/>
      <c r="H3" s="11"/>
    </row>
    <row r="4" spans="2:8" ht="60" customHeight="1" thickBot="1" x14ac:dyDescent="0.2">
      <c r="B4" s="353"/>
      <c r="C4" s="297" t="s">
        <v>19</v>
      </c>
      <c r="D4" s="346"/>
      <c r="E4" s="292" t="s">
        <v>20</v>
      </c>
      <c r="F4" s="293"/>
      <c r="G4" s="293"/>
      <c r="H4" s="294"/>
    </row>
    <row r="5" spans="2:8" ht="60" customHeight="1" thickBot="1" x14ac:dyDescent="0.2">
      <c r="B5" s="295"/>
      <c r="C5" s="300"/>
      <c r="D5" s="347"/>
      <c r="E5" s="340" t="s">
        <v>17</v>
      </c>
      <c r="F5" s="341"/>
      <c r="G5" s="2" t="str">
        <f>第２面!F21</f>
        <v>別紙３のとおり</v>
      </c>
      <c r="H5" s="2" t="str">
        <f>第２面!G21</f>
        <v/>
      </c>
    </row>
    <row r="6" spans="2:8" ht="60" customHeight="1" thickBot="1" x14ac:dyDescent="0.2">
      <c r="B6" s="295"/>
      <c r="C6" s="300"/>
      <c r="D6" s="347"/>
      <c r="E6" s="340" t="s">
        <v>34</v>
      </c>
      <c r="F6" s="341"/>
      <c r="G6" s="4" t="str">
        <f>IF(AND(LEN(G5)&gt;1,G5&lt;&gt;"別紙３のとおり"),IF(ISNUMBER(HLOOKUP(G5,別紙３!$D$3:$X$31,25,FALSE)),HLOOKUP(G5,別紙３!$D$3:$X$31,25,FALSE),0)&amp;" t","t")</f>
        <v>t</v>
      </c>
      <c r="H6" s="4" t="str">
        <f>IF(AND(LEN(H5)&gt;1,H5&lt;&gt;"別紙３のとおり"),IF(ISNUMBER(HLOOKUP(H5,別紙３!$D$3:$X$31,25,FALSE)),HLOOKUP(H5,別紙３!$D$3:$X$31,25,FALSE),0)&amp;" t","t")</f>
        <v>t</v>
      </c>
    </row>
    <row r="7" spans="2:8" ht="60" customHeight="1" thickBot="1" x14ac:dyDescent="0.2">
      <c r="B7" s="295"/>
      <c r="C7" s="300"/>
      <c r="D7" s="347"/>
      <c r="E7" s="295"/>
      <c r="F7" s="16" t="s">
        <v>54</v>
      </c>
      <c r="G7" s="4" t="str">
        <f>IF(AND(LEN(G5)&gt;1,G5&lt;&gt;"別紙３のとおり"),IF(ISNUMBER(HLOOKUP(G5,別紙３!$D$3:$X$31,26,FALSE)),HLOOKUP(G5,別紙３!$D$3:$X$31,26,FALSE),0)&amp;" t","t")</f>
        <v>t</v>
      </c>
      <c r="H7" s="4" t="str">
        <f>IF(AND(LEN(H5)&gt;1,H5&lt;&gt;"別紙３のとおり"),IF(ISNUMBER(HLOOKUP(H5,別紙３!$D$3:$X$31,26,FALSE)),HLOOKUP(H5,別紙３!$D$3:$X$31,26,FALSE),0)&amp;" t","t")</f>
        <v>t</v>
      </c>
    </row>
    <row r="8" spans="2:8" ht="30" customHeight="1" x14ac:dyDescent="0.15">
      <c r="B8" s="295"/>
      <c r="C8" s="300"/>
      <c r="D8" s="347"/>
      <c r="E8" s="295"/>
      <c r="F8" s="327" t="s">
        <v>161</v>
      </c>
      <c r="G8" s="329" t="str">
        <f>IF(AND(LEN(G5)&gt;1,G5&lt;&gt;"別紙３のとおり"),IF(ISNUMBER(HLOOKUP(G5,別紙３!$D$3:$X$31,27,FALSE)),HLOOKUP(G5,別紙３!$D$3:$X$31,27,FALSE),0)&amp;" t","t")</f>
        <v>t</v>
      </c>
      <c r="H8" s="329" t="str">
        <f>IF(AND(LEN(H5)&gt;1,H5&lt;&gt;"別紙３のとおり"),IF(ISNUMBER(HLOOKUP(H5,別紙３!$D$3:$X$31,27,FALSE)),HLOOKUP(H5,別紙３!$D$3:$X$31,27,FALSE),0)&amp;" t","t")</f>
        <v>t</v>
      </c>
    </row>
    <row r="9" spans="2:8" ht="30" customHeight="1" thickBot="1" x14ac:dyDescent="0.2">
      <c r="B9" s="295"/>
      <c r="C9" s="300"/>
      <c r="D9" s="347"/>
      <c r="E9" s="295"/>
      <c r="F9" s="349"/>
      <c r="G9" s="332"/>
      <c r="H9" s="332"/>
    </row>
    <row r="10" spans="2:8" ht="60" customHeight="1" thickBot="1" x14ac:dyDescent="0.2">
      <c r="B10" s="295"/>
      <c r="C10" s="300"/>
      <c r="D10" s="347"/>
      <c r="E10" s="295"/>
      <c r="F10" s="3" t="s">
        <v>55</v>
      </c>
      <c r="G10" s="4" t="str">
        <f>IF(AND(LEN(G5)&gt;1,G5&lt;&gt;"別紙３のとおり"),IF(ISNUMBER(HLOOKUP(G5,別紙３!$D$3:$X$31,28,FALSE)),HLOOKUP(G5,別紙３!$D$3:$X$31,28,FALSE),0)&amp;" t","t")</f>
        <v>t</v>
      </c>
      <c r="H10" s="4" t="str">
        <f>IF(AND(LEN(H5)&gt;1,H5&lt;&gt;"別紙３のとおり"),IF(ISNUMBER(HLOOKUP(H5,別紙３!$D$3:$X$31,28,FALSE)),HLOOKUP(H5,別紙３!$D$3:$X$31,28,FALSE),0)&amp;" t","t")</f>
        <v>t</v>
      </c>
    </row>
    <row r="11" spans="2:8" ht="60" customHeight="1" thickBot="1" x14ac:dyDescent="0.2">
      <c r="B11" s="295"/>
      <c r="C11" s="300"/>
      <c r="D11" s="347"/>
      <c r="E11" s="296"/>
      <c r="F11" s="3" t="s">
        <v>56</v>
      </c>
      <c r="G11" s="4" t="str">
        <f>IF(AND(LEN(G5)&gt;1,G5&lt;&gt;"別紙３のとおり"),IF(ISNUMBER(HLOOKUP(G5,別紙３!$D$3:$X$31,29,FALSE)),HLOOKUP(G5,別紙３!$D$3:$X$31,29,FALSE),0)&amp;" t","t")</f>
        <v>t</v>
      </c>
      <c r="H11" s="4" t="str">
        <f>IF(AND(LEN(H5)&gt;1,H5&lt;&gt;"別紙３のとおり"),IF(ISNUMBER(HLOOKUP(H5,別紙３!$D$3:$X$31,29,FALSE)),HLOOKUP(H5,別紙３!$D$3:$X$31,29,FALSE),0)&amp;" t","t")</f>
        <v>t</v>
      </c>
    </row>
    <row r="12" spans="2:8" ht="7.5" customHeight="1" x14ac:dyDescent="0.15">
      <c r="B12" s="295"/>
      <c r="C12" s="300"/>
      <c r="D12" s="347"/>
      <c r="E12" s="289" t="s">
        <v>21</v>
      </c>
      <c r="F12" s="290"/>
      <c r="G12" s="290"/>
      <c r="H12" s="291"/>
    </row>
    <row r="13" spans="2:8" ht="19.5" customHeight="1" x14ac:dyDescent="0.15">
      <c r="B13" s="295"/>
      <c r="C13" s="300"/>
      <c r="D13" s="347"/>
      <c r="E13" s="283"/>
      <c r="F13" s="284"/>
      <c r="G13" s="284"/>
      <c r="H13" s="285"/>
    </row>
    <row r="14" spans="2:8" ht="24.75" customHeight="1" x14ac:dyDescent="0.15">
      <c r="B14" s="295"/>
      <c r="C14" s="300"/>
      <c r="D14" s="347"/>
      <c r="E14" s="283" t="str">
        <f>IF(LEN(入力様式2!H26)&gt;1,入力様式2!H26,"")</f>
        <v/>
      </c>
      <c r="F14" s="284"/>
      <c r="G14" s="284"/>
      <c r="H14" s="285"/>
    </row>
    <row r="15" spans="2:8" ht="24.75" customHeight="1" x14ac:dyDescent="0.15">
      <c r="B15" s="295"/>
      <c r="C15" s="300"/>
      <c r="D15" s="347"/>
      <c r="E15" s="283"/>
      <c r="F15" s="284"/>
      <c r="G15" s="284"/>
      <c r="H15" s="285"/>
    </row>
    <row r="16" spans="2:8" ht="24.75" customHeight="1" x14ac:dyDescent="0.15">
      <c r="B16" s="295"/>
      <c r="C16" s="300"/>
      <c r="D16" s="347"/>
      <c r="E16" s="283"/>
      <c r="F16" s="284"/>
      <c r="G16" s="284"/>
      <c r="H16" s="285"/>
    </row>
    <row r="17" spans="2:8" ht="24.75" customHeight="1" x14ac:dyDescent="0.15">
      <c r="B17" s="295"/>
      <c r="C17" s="300"/>
      <c r="D17" s="347"/>
      <c r="E17" s="283"/>
      <c r="F17" s="284"/>
      <c r="G17" s="284"/>
      <c r="H17" s="285"/>
    </row>
    <row r="18" spans="2:8" ht="24.75" customHeight="1" x14ac:dyDescent="0.15">
      <c r="B18" s="295"/>
      <c r="C18" s="300"/>
      <c r="D18" s="347"/>
      <c r="E18" s="283"/>
      <c r="F18" s="284"/>
      <c r="G18" s="284"/>
      <c r="H18" s="285"/>
    </row>
    <row r="19" spans="2:8" ht="24.75" customHeight="1" x14ac:dyDescent="0.15">
      <c r="B19" s="295"/>
      <c r="C19" s="300"/>
      <c r="D19" s="347"/>
      <c r="E19" s="283"/>
      <c r="F19" s="284"/>
      <c r="G19" s="284"/>
      <c r="H19" s="285"/>
    </row>
    <row r="20" spans="2:8" ht="24.75" customHeight="1" x14ac:dyDescent="0.15">
      <c r="B20" s="295"/>
      <c r="C20" s="300"/>
      <c r="D20" s="347"/>
      <c r="E20" s="283"/>
      <c r="F20" s="284"/>
      <c r="G20" s="284"/>
      <c r="H20" s="285"/>
    </row>
    <row r="21" spans="2:8" ht="24.75" customHeight="1" thickBot="1" x14ac:dyDescent="0.2">
      <c r="B21" s="296"/>
      <c r="C21" s="302"/>
      <c r="D21" s="348"/>
      <c r="E21" s="286"/>
      <c r="F21" s="287"/>
      <c r="G21" s="287"/>
      <c r="H21" s="288"/>
    </row>
    <row r="22" spans="2:8" ht="60" customHeight="1" thickBot="1" x14ac:dyDescent="0.2">
      <c r="B22" s="350" t="s">
        <v>36</v>
      </c>
      <c r="C22" s="351"/>
      <c r="D22" s="352"/>
      <c r="E22" s="292"/>
      <c r="F22" s="293"/>
      <c r="G22" s="293"/>
      <c r="H22" s="294"/>
    </row>
  </sheetData>
  <sheetProtection password="CC6F" sheet="1"/>
  <mergeCells count="14">
    <mergeCell ref="E14:H21"/>
    <mergeCell ref="E7:E11"/>
    <mergeCell ref="G8:G9"/>
    <mergeCell ref="H8:H9"/>
    <mergeCell ref="E22:H22"/>
    <mergeCell ref="B2:H2"/>
    <mergeCell ref="C4:D21"/>
    <mergeCell ref="F8:F9"/>
    <mergeCell ref="B22:D22"/>
    <mergeCell ref="B4:B21"/>
    <mergeCell ref="E4:H4"/>
    <mergeCell ref="E5:F5"/>
    <mergeCell ref="E6:F6"/>
    <mergeCell ref="E12:H13"/>
  </mergeCells>
  <phoneticPr fontId="2"/>
  <pageMargins left="0.75" right="0.75" top="1" bottom="1" header="0.51200000000000001" footer="0.51200000000000001"/>
  <pageSetup paperSize="9" scale="64"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F0"/>
    <pageSetUpPr fitToPage="1"/>
  </sheetPr>
  <dimension ref="B1:J14"/>
  <sheetViews>
    <sheetView zoomScale="50" zoomScaleNormal="100" workbookViewId="0">
      <selection activeCell="U10" sqref="U10"/>
    </sheetView>
  </sheetViews>
  <sheetFormatPr defaultRowHeight="13.5" x14ac:dyDescent="0.15"/>
  <cols>
    <col min="1" max="1" width="1.75" customWidth="1"/>
    <col min="2" max="3" width="3.75" customWidth="1"/>
    <col min="4" max="10" width="20" customWidth="1"/>
  </cols>
  <sheetData>
    <row r="1" spans="2:10" ht="5.25" customHeight="1" x14ac:dyDescent="0.15"/>
    <row r="2" spans="2:10" ht="24" x14ac:dyDescent="0.15">
      <c r="C2" s="358" t="s">
        <v>37</v>
      </c>
      <c r="D2" s="358"/>
      <c r="E2" s="358"/>
      <c r="F2" s="358"/>
      <c r="G2" s="358"/>
      <c r="H2" s="358"/>
      <c r="I2" s="358"/>
      <c r="J2" s="358"/>
    </row>
    <row r="3" spans="2:10" ht="14.25" thickBot="1" x14ac:dyDescent="0.2">
      <c r="C3" s="9"/>
      <c r="D3" s="9"/>
      <c r="E3" s="9"/>
      <c r="F3" s="9"/>
      <c r="G3" s="9"/>
      <c r="H3" s="9"/>
      <c r="I3" s="9"/>
      <c r="J3" s="9"/>
    </row>
    <row r="4" spans="2:10" ht="30" customHeight="1" x14ac:dyDescent="0.15">
      <c r="B4" s="363" t="s">
        <v>38</v>
      </c>
      <c r="C4" s="364"/>
      <c r="D4" s="364"/>
      <c r="E4" s="364"/>
      <c r="F4" s="364"/>
      <c r="G4" s="364"/>
      <c r="H4" s="364"/>
      <c r="I4" s="364"/>
      <c r="J4" s="365"/>
    </row>
    <row r="5" spans="2:10" ht="60" customHeight="1" x14ac:dyDescent="0.15">
      <c r="B5" s="12">
        <v>1</v>
      </c>
      <c r="C5" s="356" t="s">
        <v>39</v>
      </c>
      <c r="D5" s="356"/>
      <c r="E5" s="356"/>
      <c r="F5" s="356"/>
      <c r="G5" s="356"/>
      <c r="H5" s="356"/>
      <c r="I5" s="356"/>
      <c r="J5" s="357"/>
    </row>
    <row r="6" spans="2:10" ht="60" customHeight="1" x14ac:dyDescent="0.15">
      <c r="B6" s="15">
        <v>2</v>
      </c>
      <c r="C6" s="356" t="s">
        <v>40</v>
      </c>
      <c r="D6" s="356"/>
      <c r="E6" s="356"/>
      <c r="F6" s="356"/>
      <c r="G6" s="356"/>
      <c r="H6" s="356"/>
      <c r="I6" s="356"/>
      <c r="J6" s="357"/>
    </row>
    <row r="7" spans="2:10" ht="60" customHeight="1" x14ac:dyDescent="0.15">
      <c r="B7" s="15">
        <v>3</v>
      </c>
      <c r="C7" s="356" t="s">
        <v>41</v>
      </c>
      <c r="D7" s="356"/>
      <c r="E7" s="356"/>
      <c r="F7" s="356"/>
      <c r="G7" s="356"/>
      <c r="H7" s="356"/>
      <c r="I7" s="356"/>
      <c r="J7" s="357"/>
    </row>
    <row r="8" spans="2:10" ht="60" customHeight="1" x14ac:dyDescent="0.15">
      <c r="B8" s="13"/>
      <c r="C8" s="361" t="s">
        <v>42</v>
      </c>
      <c r="D8" s="361"/>
      <c r="E8" s="361"/>
      <c r="F8" s="361"/>
      <c r="G8" s="361"/>
      <c r="H8" s="361"/>
      <c r="I8" s="361"/>
      <c r="J8" s="362"/>
    </row>
    <row r="9" spans="2:10" ht="120" customHeight="1" x14ac:dyDescent="0.15">
      <c r="B9" s="13"/>
      <c r="C9" s="361" t="s">
        <v>213</v>
      </c>
      <c r="D9" s="361"/>
      <c r="E9" s="361"/>
      <c r="F9" s="361"/>
      <c r="G9" s="361"/>
      <c r="H9" s="361"/>
      <c r="I9" s="361"/>
      <c r="J9" s="362"/>
    </row>
    <row r="10" spans="2:10" ht="120" customHeight="1" x14ac:dyDescent="0.15">
      <c r="B10" s="13"/>
      <c r="C10" s="361" t="s">
        <v>43</v>
      </c>
      <c r="D10" s="361"/>
      <c r="E10" s="361"/>
      <c r="F10" s="361"/>
      <c r="G10" s="361"/>
      <c r="H10" s="361"/>
      <c r="I10" s="361"/>
      <c r="J10" s="362"/>
    </row>
    <row r="11" spans="2:10" ht="180" customHeight="1" x14ac:dyDescent="0.15">
      <c r="B11" s="13">
        <v>4</v>
      </c>
      <c r="C11" s="356" t="s">
        <v>44</v>
      </c>
      <c r="D11" s="359"/>
      <c r="E11" s="359"/>
      <c r="F11" s="359"/>
      <c r="G11" s="359"/>
      <c r="H11" s="359"/>
      <c r="I11" s="359"/>
      <c r="J11" s="360"/>
    </row>
    <row r="12" spans="2:10" ht="300" customHeight="1" x14ac:dyDescent="0.15">
      <c r="B12" s="13">
        <v>5</v>
      </c>
      <c r="C12" s="356" t="s">
        <v>45</v>
      </c>
      <c r="D12" s="356"/>
      <c r="E12" s="356"/>
      <c r="F12" s="356"/>
      <c r="G12" s="356"/>
      <c r="H12" s="356"/>
      <c r="I12" s="356"/>
      <c r="J12" s="357"/>
    </row>
    <row r="13" spans="2:10" ht="240" customHeight="1" x14ac:dyDescent="0.15">
      <c r="B13" s="13">
        <v>6</v>
      </c>
      <c r="C13" s="356" t="s">
        <v>46</v>
      </c>
      <c r="D13" s="356"/>
      <c r="E13" s="356"/>
      <c r="F13" s="356"/>
      <c r="G13" s="356"/>
      <c r="H13" s="356"/>
      <c r="I13" s="356"/>
      <c r="J13" s="357"/>
    </row>
    <row r="14" spans="2:10" ht="60" customHeight="1" thickBot="1" x14ac:dyDescent="0.2">
      <c r="B14" s="14">
        <v>7</v>
      </c>
      <c r="C14" s="354" t="s">
        <v>47</v>
      </c>
      <c r="D14" s="354"/>
      <c r="E14" s="354"/>
      <c r="F14" s="354"/>
      <c r="G14" s="354"/>
      <c r="H14" s="354"/>
      <c r="I14" s="354"/>
      <c r="J14" s="355"/>
    </row>
  </sheetData>
  <sheetProtection password="CC6F" sheet="1"/>
  <mergeCells count="12">
    <mergeCell ref="C10:J10"/>
    <mergeCell ref="B4:J4"/>
    <mergeCell ref="C14:J14"/>
    <mergeCell ref="C13:J13"/>
    <mergeCell ref="C2:J2"/>
    <mergeCell ref="C12:J12"/>
    <mergeCell ref="C11:J11"/>
    <mergeCell ref="C5:J5"/>
    <mergeCell ref="C6:J6"/>
    <mergeCell ref="C7:J7"/>
    <mergeCell ref="C8:J8"/>
    <mergeCell ref="C9:J9"/>
  </mergeCells>
  <phoneticPr fontId="2"/>
  <pageMargins left="0.75" right="0.75" top="1" bottom="1" header="0.51200000000000001" footer="0.51200000000000001"/>
  <pageSetup paperSize="9" scale="57" orientation="portrait"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AF31"/>
  <sheetViews>
    <sheetView view="pageBreakPreview" zoomScale="75" zoomScaleNormal="100" zoomScaleSheetLayoutView="75" workbookViewId="0">
      <pane xSplit="3" ySplit="3" topLeftCell="R4" activePane="bottomRight" state="frozen"/>
      <selection activeCell="I7" sqref="I7"/>
      <selection pane="topRight" activeCell="I7" sqref="I7"/>
      <selection pane="bottomLeft" activeCell="I7" sqref="I7"/>
      <selection pane="bottomRight" activeCell="AH19" sqref="AH19"/>
    </sheetView>
  </sheetViews>
  <sheetFormatPr defaultRowHeight="13.5" x14ac:dyDescent="0.15"/>
  <cols>
    <col min="1" max="1" width="6.875" style="17" customWidth="1"/>
    <col min="2" max="2" width="5.5" style="17" customWidth="1"/>
    <col min="3" max="3" width="46.625" style="17" bestFit="1" customWidth="1"/>
    <col min="4" max="4" width="9" style="17"/>
    <col min="5" max="6" width="9.375" style="17" customWidth="1"/>
    <col min="7" max="21" width="9" style="17"/>
    <col min="22" max="22" width="9.25" style="17" bestFit="1" customWidth="1"/>
    <col min="23" max="25" width="9.25" style="17" customWidth="1"/>
    <col min="26" max="27" width="9.25" style="17" bestFit="1" customWidth="1"/>
    <col min="28" max="31" width="9" style="17"/>
    <col min="32" max="32" width="10.625" style="17" customWidth="1"/>
    <col min="33" max="33" width="9" style="17"/>
    <col min="34" max="34" width="9" style="17" customWidth="1"/>
    <col min="35" max="16384" width="9" style="17"/>
  </cols>
  <sheetData>
    <row r="1" spans="1:32" ht="27.75" customHeight="1" x14ac:dyDescent="0.15">
      <c r="A1" s="199" t="s">
        <v>59</v>
      </c>
      <c r="B1" s="200"/>
      <c r="C1" s="26" t="str">
        <f>IF(第１面!D19="","",第１面!D19)</f>
        <v/>
      </c>
      <c r="D1" s="197" t="s">
        <v>60</v>
      </c>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44"/>
    </row>
    <row r="2" spans="1:32" ht="27.75" customHeight="1" x14ac:dyDescent="0.15">
      <c r="A2" s="201" t="s">
        <v>61</v>
      </c>
      <c r="B2" s="202"/>
      <c r="C2" s="27" t="str">
        <f>IF(第１面!D20="","",第１面!D20)</f>
        <v/>
      </c>
      <c r="D2" s="68">
        <f>COUNTIF($D$4:D4,D4)</f>
        <v>0</v>
      </c>
      <c r="E2" s="69">
        <f>COUNTIF($D$4:E4,E4)</f>
        <v>0</v>
      </c>
      <c r="F2" s="69">
        <f>COUNTIF($D$4:F4,F4)</f>
        <v>0</v>
      </c>
      <c r="G2" s="69">
        <f>COUNTIF($D$4:G4,G4)</f>
        <v>0</v>
      </c>
      <c r="H2" s="69">
        <f>COUNTIF($D$4:H4,H4)</f>
        <v>0</v>
      </c>
      <c r="I2" s="70">
        <f>COUNTIF($D$4:I4,I4)</f>
        <v>0</v>
      </c>
      <c r="J2" s="70">
        <f>COUNTIF($D$4:J4,J4)</f>
        <v>0</v>
      </c>
      <c r="K2" s="69">
        <f>COUNTIF($D$4:K4,K4)</f>
        <v>0</v>
      </c>
      <c r="L2" s="69">
        <f>COUNTIF($D$4:L4,L4)</f>
        <v>0</v>
      </c>
      <c r="M2" s="69">
        <f>COUNTIF($D$4:M4,M4)</f>
        <v>0</v>
      </c>
      <c r="N2" s="69">
        <f>COUNTIF($D$4:N4,N4)</f>
        <v>0</v>
      </c>
      <c r="O2" s="69">
        <f>COUNTIF($D$4:O4,O4)</f>
        <v>0</v>
      </c>
      <c r="P2" s="69">
        <f>COUNTIF($D$4:P4,P4)</f>
        <v>0</v>
      </c>
      <c r="Q2" s="69">
        <f>COUNTIF($D$4:Q4,Q4)</f>
        <v>0</v>
      </c>
      <c r="R2" s="69">
        <f>COUNTIF($D$4:R4,R4)</f>
        <v>0</v>
      </c>
      <c r="S2" s="69">
        <f>COUNTIF($D$4:S4,S4)</f>
        <v>0</v>
      </c>
      <c r="T2" s="69">
        <f>COUNTIF($D$4:T4,T4)</f>
        <v>0</v>
      </c>
      <c r="U2" s="69">
        <f>COUNTIF($D$4:U4,U4)</f>
        <v>0</v>
      </c>
      <c r="V2" s="69">
        <f>COUNTIF($D$4:V4,V4)</f>
        <v>0</v>
      </c>
      <c r="W2" s="69">
        <f>COUNTIF($D$4:W4,W4)</f>
        <v>0</v>
      </c>
      <c r="X2" s="69">
        <f>COUNTIF($D$4:X4,X4)</f>
        <v>0</v>
      </c>
      <c r="Y2" s="69">
        <f>COUNTIF($D$4:Y4,Y4)</f>
        <v>0</v>
      </c>
      <c r="Z2" s="69">
        <f>COUNTIF($D$4:Z4,Z4)</f>
        <v>0</v>
      </c>
      <c r="AA2" s="69">
        <f>COUNTIF($D$4:AA4,AA4)</f>
        <v>0</v>
      </c>
      <c r="AB2" s="69">
        <f>COUNTIF($D$4:AB4,AB4)</f>
        <v>0</v>
      </c>
      <c r="AC2" s="69">
        <f>COUNTIF($D$4:AC4,AC4)</f>
        <v>0</v>
      </c>
      <c r="AD2" s="69">
        <f>COUNTIF($D$4:AD4,AD4)</f>
        <v>0</v>
      </c>
      <c r="AE2" s="71">
        <f>COUNTIF($D$4:AE4,AE4)</f>
        <v>0</v>
      </c>
      <c r="AF2" s="55" t="s">
        <v>65</v>
      </c>
    </row>
    <row r="3" spans="1:32" ht="43.5" customHeight="1" thickBot="1" x14ac:dyDescent="0.2">
      <c r="A3" s="203" t="s">
        <v>66</v>
      </c>
      <c r="B3" s="204"/>
      <c r="C3" s="28" t="str">
        <f>IF(第１面!D23="","",第１面!D23)</f>
        <v/>
      </c>
      <c r="D3" s="53" t="s">
        <v>166</v>
      </c>
      <c r="E3" s="54" t="s">
        <v>167</v>
      </c>
      <c r="F3" s="54" t="s">
        <v>168</v>
      </c>
      <c r="G3" s="54" t="s">
        <v>169</v>
      </c>
      <c r="H3" s="54" t="s">
        <v>170</v>
      </c>
      <c r="I3" s="56" t="s">
        <v>171</v>
      </c>
      <c r="J3" s="57" t="s">
        <v>172</v>
      </c>
      <c r="K3" s="54" t="s">
        <v>173</v>
      </c>
      <c r="L3" s="54" t="s">
        <v>174</v>
      </c>
      <c r="M3" s="54" t="s">
        <v>175</v>
      </c>
      <c r="N3" s="56" t="s">
        <v>176</v>
      </c>
      <c r="O3" s="56" t="s">
        <v>177</v>
      </c>
      <c r="P3" s="54" t="s">
        <v>178</v>
      </c>
      <c r="Q3" s="54" t="s">
        <v>179</v>
      </c>
      <c r="R3" s="60" t="s">
        <v>184</v>
      </c>
      <c r="S3" s="61" t="s">
        <v>185</v>
      </c>
      <c r="T3" s="58" t="s">
        <v>180</v>
      </c>
      <c r="U3" s="54" t="s">
        <v>181</v>
      </c>
      <c r="V3" s="62" t="s">
        <v>182</v>
      </c>
      <c r="W3" s="62" t="s">
        <v>183</v>
      </c>
      <c r="X3" s="65" t="s">
        <v>192</v>
      </c>
      <c r="Y3" s="66" t="s">
        <v>186</v>
      </c>
      <c r="Z3" s="56" t="s">
        <v>187</v>
      </c>
      <c r="AA3" s="63" t="s">
        <v>188</v>
      </c>
      <c r="AB3" s="54" t="s">
        <v>159</v>
      </c>
      <c r="AC3" s="64" t="s">
        <v>189</v>
      </c>
      <c r="AD3" s="156" t="s">
        <v>239</v>
      </c>
      <c r="AE3" s="157" t="s">
        <v>240</v>
      </c>
      <c r="AF3" s="59"/>
    </row>
    <row r="4" spans="1:32" x14ac:dyDescent="0.15">
      <c r="A4" s="213" t="s">
        <v>110</v>
      </c>
      <c r="B4" s="29"/>
      <c r="C4" s="30" t="s">
        <v>124</v>
      </c>
      <c r="D4" s="106"/>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48">
        <f>SUM(D4:AE4)</f>
        <v>0</v>
      </c>
    </row>
    <row r="5" spans="1:32" x14ac:dyDescent="0.15">
      <c r="A5" s="206"/>
      <c r="B5" s="209" t="s">
        <v>69</v>
      </c>
      <c r="C5" s="31" t="s">
        <v>125</v>
      </c>
      <c r="D5" s="108"/>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45">
        <f t="shared" ref="AF5:AF31" si="0">SUM(D5:AE5)</f>
        <v>0</v>
      </c>
    </row>
    <row r="6" spans="1:32" x14ac:dyDescent="0.15">
      <c r="A6" s="206"/>
      <c r="B6" s="210"/>
      <c r="C6" s="32" t="s">
        <v>126</v>
      </c>
      <c r="D6" s="110"/>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46">
        <f t="shared" si="0"/>
        <v>0</v>
      </c>
    </row>
    <row r="7" spans="1:32" x14ac:dyDescent="0.15">
      <c r="A7" s="206"/>
      <c r="B7" s="210"/>
      <c r="C7" s="32" t="s">
        <v>127</v>
      </c>
      <c r="D7" s="110"/>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46">
        <f t="shared" si="0"/>
        <v>0</v>
      </c>
    </row>
    <row r="8" spans="1:32" x14ac:dyDescent="0.15">
      <c r="A8" s="206"/>
      <c r="B8" s="210"/>
      <c r="C8" s="32" t="s">
        <v>128</v>
      </c>
      <c r="D8" s="110"/>
      <c r="E8" s="111"/>
      <c r="F8" s="111"/>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c r="AF8" s="46">
        <f t="shared" si="0"/>
        <v>0</v>
      </c>
    </row>
    <row r="9" spans="1:32" x14ac:dyDescent="0.15">
      <c r="A9" s="206"/>
      <c r="B9" s="210"/>
      <c r="C9" s="32" t="s">
        <v>129</v>
      </c>
      <c r="D9" s="110"/>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46">
        <f t="shared" si="0"/>
        <v>0</v>
      </c>
    </row>
    <row r="10" spans="1:32" x14ac:dyDescent="0.15">
      <c r="A10" s="206"/>
      <c r="B10" s="210"/>
      <c r="C10" s="32" t="s">
        <v>130</v>
      </c>
      <c r="D10" s="110"/>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46">
        <f t="shared" si="0"/>
        <v>0</v>
      </c>
    </row>
    <row r="11" spans="1:32" x14ac:dyDescent="0.15">
      <c r="A11" s="206"/>
      <c r="B11" s="210"/>
      <c r="C11" s="32" t="s">
        <v>131</v>
      </c>
      <c r="D11" s="110"/>
      <c r="E11" s="111"/>
      <c r="F11" s="111"/>
      <c r="G11" s="111"/>
      <c r="H11" s="111"/>
      <c r="I11" s="111"/>
      <c r="J11" s="111"/>
      <c r="K11" s="111"/>
      <c r="L11" s="111"/>
      <c r="M11" s="111"/>
      <c r="N11" s="111"/>
      <c r="O11" s="111"/>
      <c r="P11" s="111"/>
      <c r="Q11" s="111"/>
      <c r="R11" s="111"/>
      <c r="S11" s="111"/>
      <c r="T11" s="111"/>
      <c r="U11" s="111"/>
      <c r="V11" s="111"/>
      <c r="W11" s="111"/>
      <c r="X11" s="111"/>
      <c r="Y11" s="111"/>
      <c r="Z11" s="111"/>
      <c r="AA11" s="111"/>
      <c r="AB11" s="111"/>
      <c r="AC11" s="111"/>
      <c r="AD11" s="111"/>
      <c r="AE11" s="111"/>
      <c r="AF11" s="46">
        <f t="shared" si="0"/>
        <v>0</v>
      </c>
    </row>
    <row r="12" spans="1:32" x14ac:dyDescent="0.15">
      <c r="A12" s="206"/>
      <c r="B12" s="211"/>
      <c r="C12" s="33" t="s">
        <v>132</v>
      </c>
      <c r="D12" s="112"/>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47">
        <f t="shared" si="0"/>
        <v>0</v>
      </c>
    </row>
    <row r="13" spans="1:32" x14ac:dyDescent="0.15">
      <c r="A13" s="207"/>
      <c r="B13" s="209" t="s">
        <v>111</v>
      </c>
      <c r="C13" s="34" t="s">
        <v>133</v>
      </c>
      <c r="D13" s="120"/>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45">
        <f t="shared" si="0"/>
        <v>0</v>
      </c>
    </row>
    <row r="14" spans="1:32" x14ac:dyDescent="0.15">
      <c r="A14" s="207"/>
      <c r="B14" s="210"/>
      <c r="C14" s="35" t="s">
        <v>134</v>
      </c>
      <c r="D14" s="116"/>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46">
        <f t="shared" si="0"/>
        <v>0</v>
      </c>
    </row>
    <row r="15" spans="1:32" x14ac:dyDescent="0.15">
      <c r="A15" s="207"/>
      <c r="B15" s="210"/>
      <c r="C15" s="35" t="s">
        <v>135</v>
      </c>
      <c r="D15" s="116"/>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46">
        <f t="shared" si="0"/>
        <v>0</v>
      </c>
    </row>
    <row r="16" spans="1:32" x14ac:dyDescent="0.15">
      <c r="A16" s="207"/>
      <c r="B16" s="210"/>
      <c r="C16" s="35" t="s">
        <v>136</v>
      </c>
      <c r="D16" s="116"/>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46">
        <f t="shared" si="0"/>
        <v>0</v>
      </c>
    </row>
    <row r="17" spans="1:32" ht="14.25" thickBot="1" x14ac:dyDescent="0.2">
      <c r="A17" s="207"/>
      <c r="B17" s="210"/>
      <c r="C17" s="35" t="s">
        <v>137</v>
      </c>
      <c r="D17" s="118"/>
      <c r="E17" s="119"/>
      <c r="F17" s="119"/>
      <c r="G17" s="119"/>
      <c r="H17" s="119"/>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49">
        <f t="shared" si="0"/>
        <v>0</v>
      </c>
    </row>
    <row r="18" spans="1:32" x14ac:dyDescent="0.15">
      <c r="A18" s="205" t="s">
        <v>112</v>
      </c>
      <c r="B18" s="36"/>
      <c r="C18" s="37" t="s">
        <v>124</v>
      </c>
      <c r="D18" s="106"/>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48">
        <f t="shared" si="0"/>
        <v>0</v>
      </c>
    </row>
    <row r="19" spans="1:32" ht="13.5" customHeight="1" x14ac:dyDescent="0.15">
      <c r="A19" s="206"/>
      <c r="B19" s="209" t="s">
        <v>69</v>
      </c>
      <c r="C19" s="38" t="s">
        <v>138</v>
      </c>
      <c r="D19" s="108"/>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45">
        <f t="shared" si="0"/>
        <v>0</v>
      </c>
    </row>
    <row r="20" spans="1:32" x14ac:dyDescent="0.15">
      <c r="A20" s="206"/>
      <c r="B20" s="210"/>
      <c r="C20" s="39" t="s">
        <v>139</v>
      </c>
      <c r="D20" s="110"/>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46">
        <f t="shared" si="0"/>
        <v>0</v>
      </c>
    </row>
    <row r="21" spans="1:32" x14ac:dyDescent="0.15">
      <c r="A21" s="206"/>
      <c r="B21" s="210"/>
      <c r="C21" s="39" t="s">
        <v>140</v>
      </c>
      <c r="D21" s="110"/>
      <c r="E21" s="111"/>
      <c r="F21" s="111"/>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111"/>
      <c r="AE21" s="111"/>
      <c r="AF21" s="46">
        <f t="shared" si="0"/>
        <v>0</v>
      </c>
    </row>
    <row r="22" spans="1:32" x14ac:dyDescent="0.15">
      <c r="A22" s="206"/>
      <c r="B22" s="210"/>
      <c r="C22" s="39" t="s">
        <v>141</v>
      </c>
      <c r="D22" s="110"/>
      <c r="E22" s="111"/>
      <c r="F22" s="111"/>
      <c r="G22" s="111"/>
      <c r="H22" s="111"/>
      <c r="I22" s="111"/>
      <c r="J22" s="111"/>
      <c r="K22" s="111"/>
      <c r="L22" s="111"/>
      <c r="M22" s="111"/>
      <c r="N22" s="111"/>
      <c r="O22" s="111"/>
      <c r="P22" s="111"/>
      <c r="Q22" s="111"/>
      <c r="R22" s="111"/>
      <c r="S22" s="111"/>
      <c r="T22" s="111"/>
      <c r="U22" s="111"/>
      <c r="V22" s="111"/>
      <c r="W22" s="111"/>
      <c r="X22" s="111"/>
      <c r="Y22" s="111"/>
      <c r="Z22" s="111"/>
      <c r="AA22" s="111"/>
      <c r="AB22" s="111"/>
      <c r="AC22" s="111"/>
      <c r="AD22" s="111"/>
      <c r="AE22" s="111"/>
      <c r="AF22" s="46">
        <f t="shared" si="0"/>
        <v>0</v>
      </c>
    </row>
    <row r="23" spans="1:32" x14ac:dyDescent="0.15">
      <c r="A23" s="206"/>
      <c r="B23" s="210"/>
      <c r="C23" s="39" t="s">
        <v>129</v>
      </c>
      <c r="D23" s="110"/>
      <c r="E23" s="111"/>
      <c r="F23" s="111"/>
      <c r="G23" s="111"/>
      <c r="H23" s="111"/>
      <c r="I23" s="111"/>
      <c r="J23" s="111"/>
      <c r="K23" s="111"/>
      <c r="L23" s="111"/>
      <c r="M23" s="111"/>
      <c r="N23" s="111"/>
      <c r="O23" s="111"/>
      <c r="P23" s="111"/>
      <c r="Q23" s="111"/>
      <c r="R23" s="111"/>
      <c r="S23" s="111"/>
      <c r="T23" s="111"/>
      <c r="U23" s="111"/>
      <c r="V23" s="111"/>
      <c r="W23" s="111"/>
      <c r="X23" s="111"/>
      <c r="Y23" s="111"/>
      <c r="Z23" s="111"/>
      <c r="AA23" s="111"/>
      <c r="AB23" s="111"/>
      <c r="AC23" s="111"/>
      <c r="AD23" s="111"/>
      <c r="AE23" s="111"/>
      <c r="AF23" s="46">
        <f t="shared" si="0"/>
        <v>0</v>
      </c>
    </row>
    <row r="24" spans="1:32" x14ac:dyDescent="0.15">
      <c r="A24" s="206"/>
      <c r="B24" s="210"/>
      <c r="C24" s="39" t="s">
        <v>142</v>
      </c>
      <c r="D24" s="110"/>
      <c r="E24" s="111"/>
      <c r="F24" s="111"/>
      <c r="G24" s="111"/>
      <c r="H24" s="111"/>
      <c r="I24" s="111"/>
      <c r="J24" s="111"/>
      <c r="K24" s="111"/>
      <c r="L24" s="111"/>
      <c r="M24" s="111"/>
      <c r="N24" s="111"/>
      <c r="O24" s="111"/>
      <c r="P24" s="111"/>
      <c r="Q24" s="111"/>
      <c r="R24" s="111"/>
      <c r="S24" s="111"/>
      <c r="T24" s="111"/>
      <c r="U24" s="111"/>
      <c r="V24" s="111"/>
      <c r="W24" s="111"/>
      <c r="X24" s="111"/>
      <c r="Y24" s="111"/>
      <c r="Z24" s="111"/>
      <c r="AA24" s="111"/>
      <c r="AB24" s="111"/>
      <c r="AC24" s="111"/>
      <c r="AD24" s="111"/>
      <c r="AE24" s="111"/>
      <c r="AF24" s="46">
        <f t="shared" si="0"/>
        <v>0</v>
      </c>
    </row>
    <row r="25" spans="1:32" x14ac:dyDescent="0.15">
      <c r="A25" s="206"/>
      <c r="B25" s="210"/>
      <c r="C25" s="39" t="s">
        <v>143</v>
      </c>
      <c r="D25" s="110"/>
      <c r="E25" s="111"/>
      <c r="F25" s="111"/>
      <c r="G25" s="111"/>
      <c r="H25" s="111"/>
      <c r="I25" s="111"/>
      <c r="J25" s="111"/>
      <c r="K25" s="111"/>
      <c r="L25" s="111"/>
      <c r="M25" s="111"/>
      <c r="N25" s="111"/>
      <c r="O25" s="111"/>
      <c r="P25" s="111"/>
      <c r="Q25" s="111"/>
      <c r="R25" s="111"/>
      <c r="S25" s="111"/>
      <c r="T25" s="111"/>
      <c r="U25" s="111"/>
      <c r="V25" s="111"/>
      <c r="W25" s="111"/>
      <c r="X25" s="111"/>
      <c r="Y25" s="111"/>
      <c r="Z25" s="111"/>
      <c r="AA25" s="111"/>
      <c r="AB25" s="111"/>
      <c r="AC25" s="111"/>
      <c r="AD25" s="111"/>
      <c r="AE25" s="111"/>
      <c r="AF25" s="46">
        <f t="shared" si="0"/>
        <v>0</v>
      </c>
    </row>
    <row r="26" spans="1:32" x14ac:dyDescent="0.15">
      <c r="A26" s="206"/>
      <c r="B26" s="211"/>
      <c r="C26" s="40" t="s">
        <v>144</v>
      </c>
      <c r="D26" s="112"/>
      <c r="E26" s="113"/>
      <c r="F26" s="113"/>
      <c r="G26" s="113"/>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47">
        <f t="shared" si="0"/>
        <v>0</v>
      </c>
    </row>
    <row r="27" spans="1:32" x14ac:dyDescent="0.15">
      <c r="A27" s="207"/>
      <c r="B27" s="209" t="s">
        <v>111</v>
      </c>
      <c r="C27" s="41" t="s">
        <v>133</v>
      </c>
      <c r="D27" s="120"/>
      <c r="E27" s="121"/>
      <c r="F27" s="121"/>
      <c r="G27" s="121"/>
      <c r="H27" s="121"/>
      <c r="I27" s="121"/>
      <c r="J27" s="121"/>
      <c r="K27" s="121"/>
      <c r="L27" s="121"/>
      <c r="M27" s="121"/>
      <c r="N27" s="121"/>
      <c r="O27" s="121"/>
      <c r="P27" s="121"/>
      <c r="Q27" s="121"/>
      <c r="R27" s="121"/>
      <c r="S27" s="121"/>
      <c r="T27" s="121"/>
      <c r="U27" s="121"/>
      <c r="V27" s="121"/>
      <c r="W27" s="121"/>
      <c r="X27" s="121"/>
      <c r="Y27" s="121"/>
      <c r="Z27" s="121"/>
      <c r="AA27" s="121"/>
      <c r="AB27" s="121"/>
      <c r="AC27" s="121"/>
      <c r="AD27" s="121"/>
      <c r="AE27" s="121"/>
      <c r="AF27" s="45">
        <f t="shared" si="0"/>
        <v>0</v>
      </c>
    </row>
    <row r="28" spans="1:32" x14ac:dyDescent="0.15">
      <c r="A28" s="207"/>
      <c r="B28" s="210"/>
      <c r="C28" s="42" t="s">
        <v>134</v>
      </c>
      <c r="D28" s="116"/>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7"/>
      <c r="AF28" s="46">
        <f t="shared" si="0"/>
        <v>0</v>
      </c>
    </row>
    <row r="29" spans="1:32" x14ac:dyDescent="0.15">
      <c r="A29" s="207"/>
      <c r="B29" s="210"/>
      <c r="C29" s="42" t="s">
        <v>135</v>
      </c>
      <c r="D29" s="116"/>
      <c r="E29" s="117"/>
      <c r="F29" s="117"/>
      <c r="G29" s="117"/>
      <c r="H29" s="117"/>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7"/>
      <c r="AF29" s="46">
        <f t="shared" si="0"/>
        <v>0</v>
      </c>
    </row>
    <row r="30" spans="1:32" x14ac:dyDescent="0.15">
      <c r="A30" s="207"/>
      <c r="B30" s="210"/>
      <c r="C30" s="42" t="s">
        <v>136</v>
      </c>
      <c r="D30" s="116"/>
      <c r="E30" s="117"/>
      <c r="F30" s="117"/>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7"/>
      <c r="AF30" s="46">
        <f t="shared" si="0"/>
        <v>0</v>
      </c>
    </row>
    <row r="31" spans="1:32" ht="14.25" thickBot="1" x14ac:dyDescent="0.2">
      <c r="A31" s="208"/>
      <c r="B31" s="212"/>
      <c r="C31" s="43" t="s">
        <v>137</v>
      </c>
      <c r="D31" s="118"/>
      <c r="E31" s="119"/>
      <c r="F31" s="119"/>
      <c r="G31" s="119"/>
      <c r="H31" s="119"/>
      <c r="I31" s="119"/>
      <c r="J31" s="119"/>
      <c r="K31" s="119"/>
      <c r="L31" s="119"/>
      <c r="M31" s="119"/>
      <c r="N31" s="119"/>
      <c r="O31" s="119"/>
      <c r="P31" s="119"/>
      <c r="Q31" s="119"/>
      <c r="R31" s="119"/>
      <c r="S31" s="119"/>
      <c r="T31" s="119"/>
      <c r="U31" s="119"/>
      <c r="V31" s="119"/>
      <c r="W31" s="119"/>
      <c r="X31" s="119"/>
      <c r="Y31" s="119"/>
      <c r="Z31" s="119"/>
      <c r="AA31" s="119"/>
      <c r="AB31" s="119"/>
      <c r="AC31" s="119"/>
      <c r="AD31" s="119"/>
      <c r="AE31" s="119"/>
      <c r="AF31" s="49">
        <f t="shared" si="0"/>
        <v>0</v>
      </c>
    </row>
  </sheetData>
  <mergeCells count="10">
    <mergeCell ref="D1:AE1"/>
    <mergeCell ref="A1:B1"/>
    <mergeCell ref="A2:B2"/>
    <mergeCell ref="A3:B3"/>
    <mergeCell ref="A18:A31"/>
    <mergeCell ref="B19:B26"/>
    <mergeCell ref="B27:B31"/>
    <mergeCell ref="A4:A17"/>
    <mergeCell ref="B5:B12"/>
    <mergeCell ref="B13:B17"/>
  </mergeCells>
  <phoneticPr fontId="2"/>
  <dataValidations count="1">
    <dataValidation imeMode="hiragana" allowBlank="1" showInputMessage="1" showErrorMessage="1" sqref="C1:C31"/>
  </dataValidation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0000"/>
  </sheetPr>
  <dimension ref="A1:M34"/>
  <sheetViews>
    <sheetView zoomScaleNormal="100" workbookViewId="0">
      <selection activeCell="B22" sqref="B22:G25"/>
    </sheetView>
  </sheetViews>
  <sheetFormatPr defaultRowHeight="13.5" x14ac:dyDescent="0.15"/>
  <cols>
    <col min="1" max="1" width="18.125" customWidth="1"/>
  </cols>
  <sheetData>
    <row r="1" spans="1:13" ht="38.25" customHeight="1" thickBot="1" x14ac:dyDescent="0.2">
      <c r="A1" s="155"/>
      <c r="B1" s="244" t="s">
        <v>147</v>
      </c>
      <c r="C1" s="245"/>
      <c r="D1" s="245"/>
      <c r="E1" s="245"/>
      <c r="F1" s="245"/>
      <c r="G1" s="245"/>
      <c r="H1" s="245" t="s">
        <v>148</v>
      </c>
      <c r="I1" s="245"/>
      <c r="J1" s="245"/>
      <c r="K1" s="245"/>
      <c r="L1" s="245"/>
      <c r="M1" s="246"/>
    </row>
    <row r="2" spans="1:13" x14ac:dyDescent="0.15">
      <c r="A2" s="227" t="s">
        <v>146</v>
      </c>
      <c r="B2" s="214"/>
      <c r="C2" s="215"/>
      <c r="D2" s="215"/>
      <c r="E2" s="215"/>
      <c r="F2" s="215"/>
      <c r="G2" s="216"/>
      <c r="H2" s="247"/>
      <c r="I2" s="248"/>
      <c r="J2" s="248"/>
      <c r="K2" s="248"/>
      <c r="L2" s="248"/>
      <c r="M2" s="249"/>
    </row>
    <row r="3" spans="1:13" x14ac:dyDescent="0.15">
      <c r="A3" s="228"/>
      <c r="B3" s="217"/>
      <c r="C3" s="218"/>
      <c r="D3" s="218"/>
      <c r="E3" s="218"/>
      <c r="F3" s="218"/>
      <c r="G3" s="219"/>
      <c r="H3" s="230"/>
      <c r="I3" s="230"/>
      <c r="J3" s="230"/>
      <c r="K3" s="230"/>
      <c r="L3" s="230"/>
      <c r="M3" s="233"/>
    </row>
    <row r="4" spans="1:13" x14ac:dyDescent="0.15">
      <c r="A4" s="228"/>
      <c r="B4" s="217"/>
      <c r="C4" s="218"/>
      <c r="D4" s="218"/>
      <c r="E4" s="218"/>
      <c r="F4" s="218"/>
      <c r="G4" s="219"/>
      <c r="H4" s="230"/>
      <c r="I4" s="230"/>
      <c r="J4" s="230"/>
      <c r="K4" s="230"/>
      <c r="L4" s="230"/>
      <c r="M4" s="233"/>
    </row>
    <row r="5" spans="1:13" x14ac:dyDescent="0.15">
      <c r="A5" s="228"/>
      <c r="B5" s="217"/>
      <c r="C5" s="218"/>
      <c r="D5" s="218"/>
      <c r="E5" s="218"/>
      <c r="F5" s="218"/>
      <c r="G5" s="219"/>
      <c r="H5" s="230"/>
      <c r="I5" s="230"/>
      <c r="J5" s="230"/>
      <c r="K5" s="230"/>
      <c r="L5" s="230"/>
      <c r="M5" s="233"/>
    </row>
    <row r="6" spans="1:13" x14ac:dyDescent="0.15">
      <c r="A6" s="228"/>
      <c r="B6" s="217"/>
      <c r="C6" s="218"/>
      <c r="D6" s="218"/>
      <c r="E6" s="218"/>
      <c r="F6" s="218"/>
      <c r="G6" s="219"/>
      <c r="H6" s="230"/>
      <c r="I6" s="230"/>
      <c r="J6" s="230"/>
      <c r="K6" s="230"/>
      <c r="L6" s="230"/>
      <c r="M6" s="233"/>
    </row>
    <row r="7" spans="1:13" x14ac:dyDescent="0.15">
      <c r="A7" s="228"/>
      <c r="B7" s="217"/>
      <c r="C7" s="218"/>
      <c r="D7" s="218"/>
      <c r="E7" s="218"/>
      <c r="F7" s="218"/>
      <c r="G7" s="219"/>
      <c r="H7" s="230"/>
      <c r="I7" s="230"/>
      <c r="J7" s="230"/>
      <c r="K7" s="230"/>
      <c r="L7" s="230"/>
      <c r="M7" s="233"/>
    </row>
    <row r="8" spans="1:13" x14ac:dyDescent="0.15">
      <c r="A8" s="228"/>
      <c r="B8" s="217"/>
      <c r="C8" s="218"/>
      <c r="D8" s="218"/>
      <c r="E8" s="218"/>
      <c r="F8" s="218"/>
      <c r="G8" s="219"/>
      <c r="H8" s="230"/>
      <c r="I8" s="230"/>
      <c r="J8" s="230"/>
      <c r="K8" s="230"/>
      <c r="L8" s="230"/>
      <c r="M8" s="233"/>
    </row>
    <row r="9" spans="1:13" ht="13.5" customHeight="1" x14ac:dyDescent="0.15">
      <c r="A9" s="228" t="s">
        <v>150</v>
      </c>
      <c r="B9" s="220"/>
      <c r="C9" s="221"/>
      <c r="D9" s="221"/>
      <c r="E9" s="221"/>
      <c r="F9" s="221"/>
      <c r="G9" s="222"/>
      <c r="H9" s="232"/>
      <c r="I9" s="230"/>
      <c r="J9" s="230"/>
      <c r="K9" s="230"/>
      <c r="L9" s="230"/>
      <c r="M9" s="233"/>
    </row>
    <row r="10" spans="1:13" x14ac:dyDescent="0.15">
      <c r="A10" s="228"/>
      <c r="B10" s="223"/>
      <c r="C10" s="218"/>
      <c r="D10" s="218"/>
      <c r="E10" s="218"/>
      <c r="F10" s="218"/>
      <c r="G10" s="219"/>
      <c r="H10" s="230"/>
      <c r="I10" s="230"/>
      <c r="J10" s="230"/>
      <c r="K10" s="230"/>
      <c r="L10" s="230"/>
      <c r="M10" s="233"/>
    </row>
    <row r="11" spans="1:13" x14ac:dyDescent="0.15">
      <c r="A11" s="228"/>
      <c r="B11" s="223"/>
      <c r="C11" s="218"/>
      <c r="D11" s="218"/>
      <c r="E11" s="218"/>
      <c r="F11" s="218"/>
      <c r="G11" s="219"/>
      <c r="H11" s="230"/>
      <c r="I11" s="230"/>
      <c r="J11" s="230"/>
      <c r="K11" s="230"/>
      <c r="L11" s="230"/>
      <c r="M11" s="233"/>
    </row>
    <row r="12" spans="1:13" x14ac:dyDescent="0.15">
      <c r="A12" s="228"/>
      <c r="B12" s="224"/>
      <c r="C12" s="225"/>
      <c r="D12" s="225"/>
      <c r="E12" s="225"/>
      <c r="F12" s="225"/>
      <c r="G12" s="226"/>
      <c r="H12" s="230"/>
      <c r="I12" s="230"/>
      <c r="J12" s="230"/>
      <c r="K12" s="230"/>
      <c r="L12" s="230"/>
      <c r="M12" s="233"/>
    </row>
    <row r="13" spans="1:13" x14ac:dyDescent="0.15">
      <c r="A13" s="228" t="s">
        <v>152</v>
      </c>
      <c r="B13" s="229"/>
      <c r="C13" s="230"/>
      <c r="D13" s="230"/>
      <c r="E13" s="230"/>
      <c r="F13" s="230"/>
      <c r="G13" s="230"/>
      <c r="H13" s="232"/>
      <c r="I13" s="230"/>
      <c r="J13" s="230"/>
      <c r="K13" s="230"/>
      <c r="L13" s="230"/>
      <c r="M13" s="233"/>
    </row>
    <row r="14" spans="1:13" x14ac:dyDescent="0.15">
      <c r="A14" s="228"/>
      <c r="B14" s="231"/>
      <c r="C14" s="230"/>
      <c r="D14" s="230"/>
      <c r="E14" s="230"/>
      <c r="F14" s="230"/>
      <c r="G14" s="230"/>
      <c r="H14" s="230"/>
      <c r="I14" s="230"/>
      <c r="J14" s="230"/>
      <c r="K14" s="230"/>
      <c r="L14" s="230"/>
      <c r="M14" s="233"/>
    </row>
    <row r="15" spans="1:13" x14ac:dyDescent="0.15">
      <c r="A15" s="228"/>
      <c r="B15" s="231"/>
      <c r="C15" s="230"/>
      <c r="D15" s="230"/>
      <c r="E15" s="230"/>
      <c r="F15" s="230"/>
      <c r="G15" s="230"/>
      <c r="H15" s="230"/>
      <c r="I15" s="230"/>
      <c r="J15" s="230"/>
      <c r="K15" s="230"/>
      <c r="L15" s="230"/>
      <c r="M15" s="233"/>
    </row>
    <row r="16" spans="1:13" x14ac:dyDescent="0.15">
      <c r="A16" s="228"/>
      <c r="B16" s="231"/>
      <c r="C16" s="230"/>
      <c r="D16" s="230"/>
      <c r="E16" s="230"/>
      <c r="F16" s="230"/>
      <c r="G16" s="230"/>
      <c r="H16" s="230"/>
      <c r="I16" s="230"/>
      <c r="J16" s="230"/>
      <c r="K16" s="230"/>
      <c r="L16" s="230"/>
      <c r="M16" s="233"/>
    </row>
    <row r="17" spans="1:13" x14ac:dyDescent="0.15">
      <c r="A17" s="228" t="s">
        <v>154</v>
      </c>
      <c r="B17" s="229"/>
      <c r="C17" s="230"/>
      <c r="D17" s="230"/>
      <c r="E17" s="230"/>
      <c r="F17" s="230"/>
      <c r="G17" s="230"/>
      <c r="H17" s="232"/>
      <c r="I17" s="230"/>
      <c r="J17" s="230"/>
      <c r="K17" s="230"/>
      <c r="L17" s="230"/>
      <c r="M17" s="233"/>
    </row>
    <row r="18" spans="1:13" ht="13.5" customHeight="1" x14ac:dyDescent="0.15">
      <c r="A18" s="228"/>
      <c r="B18" s="231"/>
      <c r="C18" s="230"/>
      <c r="D18" s="230"/>
      <c r="E18" s="230"/>
      <c r="F18" s="230"/>
      <c r="G18" s="230"/>
      <c r="H18" s="230"/>
      <c r="I18" s="230"/>
      <c r="J18" s="230"/>
      <c r="K18" s="230"/>
      <c r="L18" s="230"/>
      <c r="M18" s="233"/>
    </row>
    <row r="19" spans="1:13" ht="13.5" customHeight="1" x14ac:dyDescent="0.15">
      <c r="A19" s="228"/>
      <c r="B19" s="231"/>
      <c r="C19" s="230"/>
      <c r="D19" s="230"/>
      <c r="E19" s="230"/>
      <c r="F19" s="230"/>
      <c r="G19" s="230"/>
      <c r="H19" s="230"/>
      <c r="I19" s="230"/>
      <c r="J19" s="230"/>
      <c r="K19" s="230"/>
      <c r="L19" s="230"/>
      <c r="M19" s="233"/>
    </row>
    <row r="20" spans="1:13" ht="13.5" customHeight="1" x14ac:dyDescent="0.15">
      <c r="A20" s="228"/>
      <c r="B20" s="231"/>
      <c r="C20" s="230"/>
      <c r="D20" s="230"/>
      <c r="E20" s="230"/>
      <c r="F20" s="230"/>
      <c r="G20" s="230"/>
      <c r="H20" s="230"/>
      <c r="I20" s="230"/>
      <c r="J20" s="230"/>
      <c r="K20" s="230"/>
      <c r="L20" s="230"/>
      <c r="M20" s="233"/>
    </row>
    <row r="21" spans="1:13" ht="13.5" customHeight="1" x14ac:dyDescent="0.15">
      <c r="A21" s="228"/>
      <c r="B21" s="231"/>
      <c r="C21" s="230"/>
      <c r="D21" s="230"/>
      <c r="E21" s="230"/>
      <c r="F21" s="230"/>
      <c r="G21" s="230"/>
      <c r="H21" s="230"/>
      <c r="I21" s="230"/>
      <c r="J21" s="230"/>
      <c r="K21" s="230"/>
      <c r="L21" s="230"/>
      <c r="M21" s="233"/>
    </row>
    <row r="22" spans="1:13" ht="13.5" customHeight="1" x14ac:dyDescent="0.15">
      <c r="A22" s="228" t="s">
        <v>156</v>
      </c>
      <c r="B22" s="229"/>
      <c r="C22" s="230"/>
      <c r="D22" s="230"/>
      <c r="E22" s="230"/>
      <c r="F22" s="230"/>
      <c r="G22" s="230"/>
      <c r="H22" s="232"/>
      <c r="I22" s="230"/>
      <c r="J22" s="230"/>
      <c r="K22" s="230"/>
      <c r="L22" s="230"/>
      <c r="M22" s="233"/>
    </row>
    <row r="23" spans="1:13" ht="13.5" customHeight="1" x14ac:dyDescent="0.15">
      <c r="A23" s="228"/>
      <c r="B23" s="231"/>
      <c r="C23" s="230"/>
      <c r="D23" s="230"/>
      <c r="E23" s="230"/>
      <c r="F23" s="230"/>
      <c r="G23" s="230"/>
      <c r="H23" s="230"/>
      <c r="I23" s="230"/>
      <c r="J23" s="230"/>
      <c r="K23" s="230"/>
      <c r="L23" s="230"/>
      <c r="M23" s="233"/>
    </row>
    <row r="24" spans="1:13" ht="13.5" customHeight="1" x14ac:dyDescent="0.15">
      <c r="A24" s="228"/>
      <c r="B24" s="231"/>
      <c r="C24" s="230"/>
      <c r="D24" s="230"/>
      <c r="E24" s="230"/>
      <c r="F24" s="230"/>
      <c r="G24" s="230"/>
      <c r="H24" s="230"/>
      <c r="I24" s="230"/>
      <c r="J24" s="230"/>
      <c r="K24" s="230"/>
      <c r="L24" s="230"/>
      <c r="M24" s="233"/>
    </row>
    <row r="25" spans="1:13" ht="13.5" customHeight="1" x14ac:dyDescent="0.15">
      <c r="A25" s="228"/>
      <c r="B25" s="231"/>
      <c r="C25" s="230"/>
      <c r="D25" s="230"/>
      <c r="E25" s="230"/>
      <c r="F25" s="230"/>
      <c r="G25" s="230"/>
      <c r="H25" s="230"/>
      <c r="I25" s="230"/>
      <c r="J25" s="230"/>
      <c r="K25" s="230"/>
      <c r="L25" s="230"/>
      <c r="M25" s="233"/>
    </row>
    <row r="26" spans="1:13" ht="13.5" customHeight="1" x14ac:dyDescent="0.15">
      <c r="A26" s="228" t="s">
        <v>158</v>
      </c>
      <c r="B26" s="235"/>
      <c r="C26" s="236"/>
      <c r="D26" s="236"/>
      <c r="E26" s="236"/>
      <c r="F26" s="236"/>
      <c r="G26" s="237"/>
      <c r="H26" s="220"/>
      <c r="I26" s="236"/>
      <c r="J26" s="236"/>
      <c r="K26" s="236"/>
      <c r="L26" s="236"/>
      <c r="M26" s="250"/>
    </row>
    <row r="27" spans="1:13" ht="13.5" customHeight="1" x14ac:dyDescent="0.15">
      <c r="A27" s="228"/>
      <c r="B27" s="238"/>
      <c r="C27" s="239"/>
      <c r="D27" s="239"/>
      <c r="E27" s="239"/>
      <c r="F27" s="239"/>
      <c r="G27" s="240"/>
      <c r="H27" s="251"/>
      <c r="I27" s="239"/>
      <c r="J27" s="239"/>
      <c r="K27" s="239"/>
      <c r="L27" s="239"/>
      <c r="M27" s="252"/>
    </row>
    <row r="28" spans="1:13" ht="13.5" customHeight="1" x14ac:dyDescent="0.15">
      <c r="A28" s="228"/>
      <c r="B28" s="238"/>
      <c r="C28" s="239"/>
      <c r="D28" s="239"/>
      <c r="E28" s="239"/>
      <c r="F28" s="239"/>
      <c r="G28" s="240"/>
      <c r="H28" s="251"/>
      <c r="I28" s="239"/>
      <c r="J28" s="239"/>
      <c r="K28" s="239"/>
      <c r="L28" s="239"/>
      <c r="M28" s="252"/>
    </row>
    <row r="29" spans="1:13" ht="13.5" customHeight="1" x14ac:dyDescent="0.15">
      <c r="A29" s="228"/>
      <c r="B29" s="238"/>
      <c r="C29" s="239"/>
      <c r="D29" s="239"/>
      <c r="E29" s="239"/>
      <c r="F29" s="239"/>
      <c r="G29" s="240"/>
      <c r="H29" s="251"/>
      <c r="I29" s="239"/>
      <c r="J29" s="239"/>
      <c r="K29" s="239"/>
      <c r="L29" s="239"/>
      <c r="M29" s="252"/>
    </row>
    <row r="30" spans="1:13" ht="13.5" customHeight="1" x14ac:dyDescent="0.15">
      <c r="A30" s="228"/>
      <c r="B30" s="238"/>
      <c r="C30" s="239"/>
      <c r="D30" s="239"/>
      <c r="E30" s="239"/>
      <c r="F30" s="239"/>
      <c r="G30" s="240"/>
      <c r="H30" s="251"/>
      <c r="I30" s="239"/>
      <c r="J30" s="239"/>
      <c r="K30" s="239"/>
      <c r="L30" s="239"/>
      <c r="M30" s="252"/>
    </row>
    <row r="31" spans="1:13" ht="13.5" customHeight="1" x14ac:dyDescent="0.15">
      <c r="A31" s="228"/>
      <c r="B31" s="238"/>
      <c r="C31" s="239"/>
      <c r="D31" s="239"/>
      <c r="E31" s="239"/>
      <c r="F31" s="239"/>
      <c r="G31" s="240"/>
      <c r="H31" s="251"/>
      <c r="I31" s="239"/>
      <c r="J31" s="239"/>
      <c r="K31" s="239"/>
      <c r="L31" s="239"/>
      <c r="M31" s="252"/>
    </row>
    <row r="32" spans="1:13" ht="13.5" customHeight="1" x14ac:dyDescent="0.15">
      <c r="A32" s="228"/>
      <c r="B32" s="238"/>
      <c r="C32" s="239"/>
      <c r="D32" s="239"/>
      <c r="E32" s="239"/>
      <c r="F32" s="239"/>
      <c r="G32" s="240"/>
      <c r="H32" s="251"/>
      <c r="I32" s="239"/>
      <c r="J32" s="239"/>
      <c r="K32" s="239"/>
      <c r="L32" s="239"/>
      <c r="M32" s="252"/>
    </row>
    <row r="33" spans="1:13" ht="13.5" customHeight="1" x14ac:dyDescent="0.15">
      <c r="A33" s="228"/>
      <c r="B33" s="238"/>
      <c r="C33" s="239"/>
      <c r="D33" s="239"/>
      <c r="E33" s="239"/>
      <c r="F33" s="239"/>
      <c r="G33" s="240"/>
      <c r="H33" s="251"/>
      <c r="I33" s="239"/>
      <c r="J33" s="239"/>
      <c r="K33" s="239"/>
      <c r="L33" s="239"/>
      <c r="M33" s="252"/>
    </row>
    <row r="34" spans="1:13" ht="13.5" customHeight="1" thickBot="1" x14ac:dyDescent="0.2">
      <c r="A34" s="234"/>
      <c r="B34" s="241"/>
      <c r="C34" s="242"/>
      <c r="D34" s="242"/>
      <c r="E34" s="242"/>
      <c r="F34" s="242"/>
      <c r="G34" s="243"/>
      <c r="H34" s="253"/>
      <c r="I34" s="242"/>
      <c r="J34" s="242"/>
      <c r="K34" s="242"/>
      <c r="L34" s="242"/>
      <c r="M34" s="254"/>
    </row>
  </sheetData>
  <sheetProtection password="CC6F" sheet="1"/>
  <mergeCells count="20">
    <mergeCell ref="A26:A34"/>
    <mergeCell ref="B26:G34"/>
    <mergeCell ref="B13:G16"/>
    <mergeCell ref="B17:G21"/>
    <mergeCell ref="B1:G1"/>
    <mergeCell ref="H1:M1"/>
    <mergeCell ref="H2:M8"/>
    <mergeCell ref="H9:M12"/>
    <mergeCell ref="H26:M34"/>
    <mergeCell ref="A22:A25"/>
    <mergeCell ref="B2:G8"/>
    <mergeCell ref="B9:G12"/>
    <mergeCell ref="A2:A8"/>
    <mergeCell ref="A9:A12"/>
    <mergeCell ref="B22:G25"/>
    <mergeCell ref="H22:M25"/>
    <mergeCell ref="A13:A16"/>
    <mergeCell ref="A17:A21"/>
    <mergeCell ref="H13:M16"/>
    <mergeCell ref="H17:M21"/>
  </mergeCells>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zoomScaleNormal="100" workbookViewId="0"/>
  </sheetViews>
  <sheetFormatPr defaultRowHeight="13.5" x14ac:dyDescent="0.15"/>
  <sheetData>
    <row r="1" spans="1:1" x14ac:dyDescent="0.15">
      <c r="A1" t="s">
        <v>238</v>
      </c>
    </row>
  </sheetData>
  <phoneticPr fontId="2"/>
  <pageMargins left="0.7" right="0.7" top="0.75" bottom="0.75" header="0.3" footer="0.3"/>
  <pageSetup paperSize="9" orientation="portrait" copies="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workbookViewId="0">
      <selection activeCell="F13" sqref="F13"/>
    </sheetView>
  </sheetViews>
  <sheetFormatPr defaultRowHeight="13.5" x14ac:dyDescent="0.15"/>
  <sheetData>
    <row r="1" spans="1:1" x14ac:dyDescent="0.15">
      <c r="A1" t="s">
        <v>238</v>
      </c>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M48"/>
  <sheetViews>
    <sheetView view="pageBreakPreview" zoomScale="90" zoomScaleNormal="100" zoomScaleSheetLayoutView="90" workbookViewId="0">
      <selection activeCell="Q16" sqref="Q16"/>
    </sheetView>
  </sheetViews>
  <sheetFormatPr defaultRowHeight="13.5" x14ac:dyDescent="0.15"/>
  <cols>
    <col min="1" max="1" width="0.5" style="72" customWidth="1"/>
    <col min="2" max="2" width="7.5" style="72" customWidth="1"/>
    <col min="3" max="3" width="15.25" style="72" customWidth="1"/>
    <col min="4" max="4" width="4.75" style="72" customWidth="1"/>
    <col min="5" max="6" width="7" style="72" customWidth="1"/>
    <col min="7" max="7" width="6.25" style="72" customWidth="1"/>
    <col min="8" max="8" width="11.625" style="72" customWidth="1"/>
    <col min="9" max="9" width="29.125" style="72" customWidth="1"/>
    <col min="10" max="10" width="32" style="72" bestFit="1" customWidth="1"/>
    <col min="11" max="11" width="4.75" style="72" hidden="1" customWidth="1"/>
    <col min="12" max="12" width="9" style="72"/>
    <col min="13" max="13" width="8.625" style="72" customWidth="1"/>
    <col min="14" max="14" width="12.5" style="72" customWidth="1"/>
    <col min="15" max="16384" width="9" style="72"/>
  </cols>
  <sheetData>
    <row r="1" spans="1:13" ht="3" customHeight="1" x14ac:dyDescent="0.15"/>
    <row r="2" spans="1:13" ht="15.75" customHeight="1" x14ac:dyDescent="0.15">
      <c r="B2" s="173" t="s">
        <v>204</v>
      </c>
      <c r="C2" s="174"/>
      <c r="D2" s="175"/>
      <c r="E2" s="175"/>
      <c r="F2" s="175"/>
      <c r="G2" s="175"/>
      <c r="H2" s="175"/>
      <c r="I2" s="175"/>
    </row>
    <row r="3" spans="1:13" ht="15.75" customHeight="1" x14ac:dyDescent="0.15">
      <c r="B3" s="184" t="s">
        <v>9</v>
      </c>
      <c r="C3" s="185"/>
      <c r="D3" s="185"/>
      <c r="E3" s="185"/>
      <c r="F3" s="185"/>
      <c r="G3" s="185"/>
      <c r="H3" s="185"/>
      <c r="I3" s="185"/>
    </row>
    <row r="4" spans="1:13" ht="15.75" customHeight="1" thickBot="1" x14ac:dyDescent="0.2">
      <c r="B4" s="184"/>
      <c r="C4" s="186"/>
      <c r="D4" s="186"/>
      <c r="E4" s="186"/>
      <c r="F4" s="186"/>
      <c r="G4" s="186"/>
      <c r="H4" s="186"/>
      <c r="I4" s="186"/>
    </row>
    <row r="5" spans="1:13" ht="15.75" customHeight="1" x14ac:dyDescent="0.15">
      <c r="B5" s="73"/>
      <c r="C5" s="74"/>
      <c r="D5" s="74"/>
      <c r="E5" s="74"/>
      <c r="F5" s="74"/>
      <c r="G5" s="74"/>
      <c r="H5" s="74"/>
      <c r="I5" s="75"/>
    </row>
    <row r="6" spans="1:13" ht="15.75" customHeight="1" x14ac:dyDescent="0.15">
      <c r="B6" s="181" t="s">
        <v>0</v>
      </c>
      <c r="C6" s="182"/>
      <c r="D6" s="182"/>
      <c r="E6" s="182"/>
      <c r="F6" s="182"/>
      <c r="G6" s="182"/>
      <c r="H6" s="182"/>
      <c r="I6" s="183"/>
    </row>
    <row r="7" spans="1:13" ht="15.75" customHeight="1" x14ac:dyDescent="0.15">
      <c r="B7" s="76"/>
      <c r="C7" s="89"/>
      <c r="D7" s="89"/>
      <c r="E7" s="89"/>
      <c r="F7" s="89"/>
      <c r="G7" s="89"/>
      <c r="H7" s="89"/>
      <c r="I7" s="104" t="s">
        <v>229</v>
      </c>
    </row>
    <row r="8" spans="1:13" ht="15.75" customHeight="1" x14ac:dyDescent="0.15">
      <c r="B8" s="158" t="s">
        <v>58</v>
      </c>
      <c r="C8" s="159"/>
      <c r="D8" s="159"/>
      <c r="E8" s="159"/>
      <c r="F8" s="159"/>
      <c r="G8" s="159"/>
      <c r="H8" s="159"/>
      <c r="I8" s="160"/>
    </row>
    <row r="9" spans="1:13" ht="15.75" customHeight="1" x14ac:dyDescent="0.15">
      <c r="B9" s="158" t="s">
        <v>57</v>
      </c>
      <c r="C9" s="159"/>
      <c r="D9" s="159"/>
      <c r="E9" s="159"/>
      <c r="F9" s="159"/>
      <c r="G9" s="159"/>
      <c r="H9" s="159"/>
      <c r="I9" s="160"/>
    </row>
    <row r="10" spans="1:13" ht="15.75" customHeight="1" x14ac:dyDescent="0.15">
      <c r="B10" s="82"/>
      <c r="C10" s="83"/>
      <c r="D10" s="83"/>
      <c r="E10" s="83"/>
      <c r="F10" s="83"/>
      <c r="G10" s="83"/>
      <c r="H10" s="83"/>
      <c r="I10" s="84"/>
    </row>
    <row r="11" spans="1:13" ht="15.75" customHeight="1" x14ac:dyDescent="0.15">
      <c r="B11" s="178"/>
      <c r="C11" s="179"/>
      <c r="D11" s="179"/>
      <c r="E11" s="179"/>
      <c r="F11" s="179"/>
      <c r="G11" s="179"/>
      <c r="H11" s="179"/>
      <c r="I11" s="180"/>
    </row>
    <row r="12" spans="1:13" ht="26.25" customHeight="1" x14ac:dyDescent="0.15">
      <c r="B12" s="85"/>
      <c r="C12" s="87"/>
      <c r="D12" s="161"/>
      <c r="E12" s="162"/>
      <c r="F12" s="88"/>
      <c r="G12" s="176" t="s">
        <v>1</v>
      </c>
      <c r="H12" s="176"/>
      <c r="I12" s="177"/>
    </row>
    <row r="13" spans="1:13" ht="26.25" customHeight="1" x14ac:dyDescent="0.15">
      <c r="B13" s="85"/>
      <c r="C13" s="90"/>
      <c r="D13" s="90"/>
      <c r="E13" s="90"/>
      <c r="F13" s="90"/>
      <c r="G13" s="90"/>
      <c r="H13" s="91" t="s">
        <v>108</v>
      </c>
      <c r="I13" s="105" t="s">
        <v>208</v>
      </c>
      <c r="J13" s="93"/>
      <c r="K13" s="93"/>
      <c r="L13" s="93"/>
      <c r="M13" s="93"/>
    </row>
    <row r="14" spans="1:13" ht="33.75" customHeight="1" x14ac:dyDescent="0.15">
      <c r="B14" s="85"/>
      <c r="C14" s="90"/>
      <c r="D14" s="90"/>
      <c r="E14" s="90"/>
      <c r="F14" s="90"/>
      <c r="G14" s="90"/>
      <c r="H14" s="91" t="s">
        <v>109</v>
      </c>
      <c r="I14" s="105" t="s">
        <v>209</v>
      </c>
      <c r="J14" s="93"/>
      <c r="K14" s="93"/>
      <c r="L14" s="93"/>
      <c r="M14" s="93"/>
    </row>
    <row r="15" spans="1:13" ht="18.75" customHeight="1" x14ac:dyDescent="0.15">
      <c r="B15" s="85"/>
      <c r="C15" s="90"/>
      <c r="D15" s="87"/>
      <c r="E15" s="87"/>
      <c r="F15" s="87"/>
      <c r="G15" s="90"/>
      <c r="H15" s="182" t="s">
        <v>2</v>
      </c>
      <c r="I15" s="183"/>
    </row>
    <row r="16" spans="1:13" ht="26.25" customHeight="1" x14ac:dyDescent="0.15">
      <c r="A16" s="94"/>
      <c r="B16" s="95" t="s">
        <v>11</v>
      </c>
      <c r="C16" s="96"/>
      <c r="D16" s="96"/>
      <c r="E16" s="96"/>
      <c r="F16" s="96"/>
      <c r="G16" s="90"/>
      <c r="H16" s="91" t="s">
        <v>8</v>
      </c>
      <c r="I16" s="105" t="s">
        <v>212</v>
      </c>
    </row>
    <row r="17" spans="2:11" ht="31.5" customHeight="1" x14ac:dyDescent="0.15">
      <c r="B17" s="178" t="s">
        <v>10</v>
      </c>
      <c r="C17" s="179"/>
      <c r="D17" s="179"/>
      <c r="E17" s="179"/>
      <c r="F17" s="179"/>
      <c r="G17" s="179"/>
      <c r="H17" s="179"/>
      <c r="I17" s="180"/>
    </row>
    <row r="18" spans="2:11" ht="26.25" customHeight="1" thickBot="1" x14ac:dyDescent="0.2">
      <c r="B18" s="189"/>
      <c r="C18" s="190"/>
      <c r="D18" s="190"/>
      <c r="E18" s="190"/>
      <c r="F18" s="190"/>
      <c r="G18" s="190"/>
      <c r="H18" s="190"/>
      <c r="I18" s="191"/>
    </row>
    <row r="19" spans="2:11" ht="41.25" customHeight="1" thickBot="1" x14ac:dyDescent="0.2">
      <c r="B19" s="168" t="s">
        <v>12</v>
      </c>
      <c r="C19" s="169"/>
      <c r="D19" s="255" t="s">
        <v>210</v>
      </c>
      <c r="E19" s="256"/>
      <c r="F19" s="256"/>
      <c r="G19" s="256"/>
      <c r="H19" s="256"/>
      <c r="I19" s="257"/>
    </row>
    <row r="20" spans="2:11" ht="41.25" customHeight="1" thickBot="1" x14ac:dyDescent="0.2">
      <c r="B20" s="168" t="s">
        <v>13</v>
      </c>
      <c r="C20" s="169"/>
      <c r="D20" s="255" t="s">
        <v>210</v>
      </c>
      <c r="E20" s="256"/>
      <c r="F20" s="256"/>
      <c r="G20" s="256"/>
      <c r="H20" s="256"/>
      <c r="I20" s="257"/>
    </row>
    <row r="21" spans="2:11" ht="41.25" customHeight="1" thickBot="1" x14ac:dyDescent="0.2">
      <c r="B21" s="168" t="s">
        <v>3</v>
      </c>
      <c r="C21" s="169"/>
      <c r="D21" s="255" t="s">
        <v>230</v>
      </c>
      <c r="E21" s="256"/>
      <c r="F21" s="256"/>
      <c r="G21" s="256"/>
      <c r="H21" s="256"/>
      <c r="I21" s="257"/>
    </row>
    <row r="22" spans="2:11" ht="25.5" customHeight="1" thickBot="1" x14ac:dyDescent="0.2">
      <c r="B22" s="170" t="s">
        <v>4</v>
      </c>
      <c r="C22" s="171"/>
      <c r="D22" s="171"/>
      <c r="E22" s="171"/>
      <c r="F22" s="171"/>
      <c r="G22" s="171"/>
      <c r="H22" s="171"/>
      <c r="I22" s="172"/>
    </row>
    <row r="23" spans="2:11" ht="49.5" customHeight="1" thickBot="1" x14ac:dyDescent="0.2">
      <c r="B23" s="187"/>
      <c r="C23" s="98" t="s">
        <v>5</v>
      </c>
      <c r="D23" s="255" t="s">
        <v>67</v>
      </c>
      <c r="E23" s="256"/>
      <c r="F23" s="256"/>
      <c r="G23" s="256"/>
      <c r="H23" s="256"/>
      <c r="I23" s="257"/>
    </row>
    <row r="24" spans="2:11" ht="49.5" customHeight="1" thickBot="1" x14ac:dyDescent="0.2">
      <c r="B24" s="187"/>
      <c r="C24" s="99" t="s">
        <v>6</v>
      </c>
      <c r="D24" s="255" t="s">
        <v>236</v>
      </c>
      <c r="E24" s="256"/>
      <c r="F24" s="256"/>
      <c r="G24" s="256"/>
      <c r="H24" s="256"/>
      <c r="I24" s="257"/>
    </row>
    <row r="25" spans="2:11" ht="49.5" customHeight="1" thickBot="1" x14ac:dyDescent="0.2">
      <c r="B25" s="187"/>
      <c r="C25" s="99" t="s">
        <v>7</v>
      </c>
      <c r="D25" s="255" t="s">
        <v>211</v>
      </c>
      <c r="E25" s="256"/>
      <c r="F25" s="256"/>
      <c r="G25" s="256"/>
      <c r="H25" s="256"/>
      <c r="I25" s="257"/>
    </row>
    <row r="26" spans="2:11" ht="105.75" customHeight="1" thickBot="1" x14ac:dyDescent="0.2">
      <c r="B26" s="188"/>
      <c r="C26" s="99" t="s">
        <v>107</v>
      </c>
      <c r="D26" s="194" t="s">
        <v>117</v>
      </c>
      <c r="E26" s="195"/>
      <c r="F26" s="195"/>
      <c r="G26" s="195"/>
      <c r="H26" s="195"/>
      <c r="I26" s="196"/>
    </row>
    <row r="27" spans="2:11" ht="16.5" customHeight="1" x14ac:dyDescent="0.15">
      <c r="I27" s="100" t="s">
        <v>237</v>
      </c>
    </row>
    <row r="29" spans="2:11" x14ac:dyDescent="0.15">
      <c r="J29" s="101" t="s">
        <v>70</v>
      </c>
      <c r="K29" s="102" t="s">
        <v>71</v>
      </c>
    </row>
    <row r="30" spans="2:11" x14ac:dyDescent="0.15">
      <c r="J30" s="103" t="s">
        <v>72</v>
      </c>
      <c r="K30" s="102" t="s">
        <v>73</v>
      </c>
    </row>
    <row r="31" spans="2:11" x14ac:dyDescent="0.15">
      <c r="J31" s="103" t="s">
        <v>74</v>
      </c>
      <c r="K31" s="102" t="s">
        <v>74</v>
      </c>
    </row>
    <row r="32" spans="2:11" x14ac:dyDescent="0.15">
      <c r="J32" s="103" t="s">
        <v>75</v>
      </c>
      <c r="K32" s="102" t="s">
        <v>76</v>
      </c>
    </row>
    <row r="33" spans="10:11" x14ac:dyDescent="0.15">
      <c r="J33" s="103" t="s">
        <v>67</v>
      </c>
      <c r="K33" s="102" t="s">
        <v>77</v>
      </c>
    </row>
    <row r="34" spans="10:11" x14ac:dyDescent="0.15">
      <c r="J34" s="103" t="s">
        <v>68</v>
      </c>
      <c r="K34" s="102" t="s">
        <v>78</v>
      </c>
    </row>
    <row r="35" spans="10:11" x14ac:dyDescent="0.15">
      <c r="J35" s="103" t="s">
        <v>79</v>
      </c>
      <c r="K35" s="102" t="s">
        <v>80</v>
      </c>
    </row>
    <row r="36" spans="10:11" x14ac:dyDescent="0.15">
      <c r="J36" s="103" t="s">
        <v>81</v>
      </c>
      <c r="K36" s="102" t="s">
        <v>82</v>
      </c>
    </row>
    <row r="37" spans="10:11" x14ac:dyDescent="0.15">
      <c r="J37" s="103" t="s">
        <v>83</v>
      </c>
      <c r="K37" s="102" t="s">
        <v>84</v>
      </c>
    </row>
    <row r="38" spans="10:11" x14ac:dyDescent="0.15">
      <c r="J38" s="103" t="s">
        <v>85</v>
      </c>
      <c r="K38" s="102" t="s">
        <v>86</v>
      </c>
    </row>
    <row r="39" spans="10:11" x14ac:dyDescent="0.15">
      <c r="J39" s="103" t="s">
        <v>87</v>
      </c>
      <c r="K39" s="102" t="s">
        <v>88</v>
      </c>
    </row>
    <row r="40" spans="10:11" x14ac:dyDescent="0.15">
      <c r="J40" s="103" t="s">
        <v>89</v>
      </c>
      <c r="K40" s="102" t="s">
        <v>90</v>
      </c>
    </row>
    <row r="41" spans="10:11" x14ac:dyDescent="0.15">
      <c r="J41" s="103" t="s">
        <v>91</v>
      </c>
      <c r="K41" s="102" t="s">
        <v>92</v>
      </c>
    </row>
    <row r="42" spans="10:11" x14ac:dyDescent="0.15">
      <c r="J42" s="103" t="s">
        <v>93</v>
      </c>
      <c r="K42" s="102" t="s">
        <v>94</v>
      </c>
    </row>
    <row r="43" spans="10:11" x14ac:dyDescent="0.15">
      <c r="J43" s="103" t="s">
        <v>95</v>
      </c>
      <c r="K43" s="102" t="s">
        <v>96</v>
      </c>
    </row>
    <row r="44" spans="10:11" x14ac:dyDescent="0.15">
      <c r="J44" s="103" t="s">
        <v>97</v>
      </c>
      <c r="K44" s="102" t="s">
        <v>98</v>
      </c>
    </row>
    <row r="45" spans="10:11" x14ac:dyDescent="0.15">
      <c r="J45" s="103" t="s">
        <v>99</v>
      </c>
      <c r="K45" s="102" t="s">
        <v>100</v>
      </c>
    </row>
    <row r="46" spans="10:11" x14ac:dyDescent="0.15">
      <c r="J46" s="103" t="s">
        <v>101</v>
      </c>
      <c r="K46" s="102" t="s">
        <v>102</v>
      </c>
    </row>
    <row r="47" spans="10:11" x14ac:dyDescent="0.15">
      <c r="J47" s="103" t="s">
        <v>103</v>
      </c>
      <c r="K47" s="102" t="s">
        <v>104</v>
      </c>
    </row>
    <row r="48" spans="10:11" x14ac:dyDescent="0.15">
      <c r="J48" s="103" t="s">
        <v>105</v>
      </c>
      <c r="K48" s="102" t="s">
        <v>106</v>
      </c>
    </row>
  </sheetData>
  <sheetProtection password="CC6F" sheet="1"/>
  <mergeCells count="23">
    <mergeCell ref="B2:I2"/>
    <mergeCell ref="B3:I3"/>
    <mergeCell ref="B4:I4"/>
    <mergeCell ref="B6:I6"/>
    <mergeCell ref="B8:I8"/>
    <mergeCell ref="B9:I9"/>
    <mergeCell ref="B11:I11"/>
    <mergeCell ref="D12:E12"/>
    <mergeCell ref="G12:I12"/>
    <mergeCell ref="H15:I15"/>
    <mergeCell ref="B17:I18"/>
    <mergeCell ref="B19:C19"/>
    <mergeCell ref="D19:I19"/>
    <mergeCell ref="B20:C20"/>
    <mergeCell ref="D20:I20"/>
    <mergeCell ref="B21:C21"/>
    <mergeCell ref="D21:I21"/>
    <mergeCell ref="B22:I22"/>
    <mergeCell ref="B23:B26"/>
    <mergeCell ref="D23:I23"/>
    <mergeCell ref="D24:I24"/>
    <mergeCell ref="D25:I25"/>
    <mergeCell ref="D26:I26"/>
  </mergeCells>
  <phoneticPr fontId="2"/>
  <dataValidations count="2">
    <dataValidation type="list" allowBlank="1" showInputMessage="1" showErrorMessage="1" sqref="I23">
      <formula1>N30:N48</formula1>
    </dataValidation>
    <dataValidation type="list" allowBlank="1" showInputMessage="1" showErrorMessage="1" sqref="D23:H23">
      <formula1>J30:J48</formula1>
    </dataValidation>
  </dataValidations>
  <pageMargins left="0.74803149606299213" right="0.74803149606299213" top="0.98425196850393704" bottom="0.98425196850393704" header="0.51181102362204722" footer="0.51181102362204722"/>
  <pageSetup paperSize="9" scale="63" orientation="portrait" blackAndWhite="1" horizontalDpi="1200" verticalDpi="12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AF31"/>
  <sheetViews>
    <sheetView view="pageBreakPreview" zoomScaleNormal="100" zoomScaleSheetLayoutView="100" workbookViewId="0">
      <pane xSplit="3" ySplit="3" topLeftCell="E4" activePane="bottomRight" state="frozen"/>
      <selection activeCell="B17" sqref="B17:I18"/>
      <selection pane="topRight" activeCell="B17" sqref="B17:I18"/>
      <selection pane="bottomLeft" activeCell="B17" sqref="B17:I18"/>
      <selection pane="bottomRight" activeCell="W25" sqref="W25"/>
    </sheetView>
  </sheetViews>
  <sheetFormatPr defaultRowHeight="13.5" x14ac:dyDescent="0.15"/>
  <cols>
    <col min="1" max="1" width="6.875" style="17" customWidth="1"/>
    <col min="2" max="2" width="5.5" style="17" customWidth="1"/>
    <col min="3" max="3" width="46.625" style="17" bestFit="1" customWidth="1"/>
    <col min="4" max="4" width="9" style="17"/>
    <col min="5" max="6" width="9.375" style="17" customWidth="1"/>
    <col min="7" max="21" width="9" style="17"/>
    <col min="22" max="22" width="9.25" style="17" bestFit="1" customWidth="1"/>
    <col min="23" max="25" width="9.25" style="17" customWidth="1"/>
    <col min="26" max="27" width="9.25" style="17" bestFit="1" customWidth="1"/>
    <col min="28" max="31" width="9" style="17"/>
    <col min="32" max="32" width="10.625" style="17" customWidth="1"/>
    <col min="33" max="33" width="9" style="17"/>
    <col min="34" max="34" width="9" style="17" customWidth="1"/>
    <col min="35" max="16384" width="9" style="17"/>
  </cols>
  <sheetData>
    <row r="1" spans="1:32" ht="27.75" customHeight="1" x14ac:dyDescent="0.15">
      <c r="A1" s="199" t="s">
        <v>59</v>
      </c>
      <c r="B1" s="200"/>
      <c r="C1" s="26" t="str">
        <f>IF(第１面!D19="","",第１面!D19)</f>
        <v/>
      </c>
      <c r="D1" s="197" t="s">
        <v>60</v>
      </c>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44"/>
    </row>
    <row r="2" spans="1:32" ht="27.75" customHeight="1" x14ac:dyDescent="0.15">
      <c r="A2" s="201" t="s">
        <v>61</v>
      </c>
      <c r="B2" s="202"/>
      <c r="C2" s="27" t="str">
        <f>IF(第１面!D20="","",第１面!D20)</f>
        <v/>
      </c>
      <c r="D2" s="68">
        <f>COUNTIF($D$4:D4,D4)</f>
        <v>0</v>
      </c>
      <c r="E2" s="69">
        <f>COUNTIF($D$4:E4,E4)</f>
        <v>1</v>
      </c>
      <c r="F2" s="69">
        <f>COUNTIF($D$4:F4,F4)</f>
        <v>0</v>
      </c>
      <c r="G2" s="69">
        <f>COUNTIF($D$4:G4,G4)</f>
        <v>0</v>
      </c>
      <c r="H2" s="69">
        <f>COUNTIF($D$4:H4,H4)</f>
        <v>0</v>
      </c>
      <c r="I2" s="70">
        <f>COUNTIF($D$4:I4,I4)</f>
        <v>1</v>
      </c>
      <c r="J2" s="70">
        <f>COUNTIF($D$4:J4,J4)</f>
        <v>0</v>
      </c>
      <c r="K2" s="69">
        <f>COUNTIF($D$4:K4,K4)</f>
        <v>1</v>
      </c>
      <c r="L2" s="69">
        <f>COUNTIF($D$4:L4,L4)</f>
        <v>1</v>
      </c>
      <c r="M2" s="69">
        <f>COUNTIF($D$4:M4,M4)</f>
        <v>0</v>
      </c>
      <c r="N2" s="69">
        <f>COUNTIF($D$4:N4,N4)</f>
        <v>0</v>
      </c>
      <c r="O2" s="69">
        <f>COUNTIF($D$4:O4,O4)</f>
        <v>0</v>
      </c>
      <c r="P2" s="69">
        <f>COUNTIF($D$4:P4,P4)</f>
        <v>0</v>
      </c>
      <c r="Q2" s="69">
        <f>COUNTIF($D$4:Q4,Q4)</f>
        <v>0</v>
      </c>
      <c r="R2" s="69">
        <f>COUNTIF($D$4:R4,R4)</f>
        <v>1</v>
      </c>
      <c r="S2" s="69">
        <f>COUNTIF($D$4:S4,S4)</f>
        <v>1</v>
      </c>
      <c r="T2" s="69">
        <f>COUNTIF($D$4:T4,T4)</f>
        <v>1</v>
      </c>
      <c r="U2" s="69">
        <f>COUNTIF($D$4:U4,U4)</f>
        <v>0</v>
      </c>
      <c r="V2" s="69">
        <f>COUNTIF($D$4:V4,V4)</f>
        <v>0</v>
      </c>
      <c r="W2" s="69">
        <f>COUNTIF($D$4:W4,W4)</f>
        <v>0</v>
      </c>
      <c r="X2" s="69">
        <f>COUNTIF($D$4:X4,X4)</f>
        <v>0</v>
      </c>
      <c r="Y2" s="69">
        <f>COUNTIF($D$4:Y4,Y4)</f>
        <v>0</v>
      </c>
      <c r="Z2" s="69">
        <f>COUNTIF($D$4:Z4,Z4)</f>
        <v>0</v>
      </c>
      <c r="AA2" s="69">
        <f>COUNTIF($D$4:AA4,AA4)</f>
        <v>0</v>
      </c>
      <c r="AB2" s="69">
        <f>COUNTIF($D$4:AB4,AB4)</f>
        <v>0</v>
      </c>
      <c r="AC2" s="69">
        <f>COUNTIF($D$4:AC4,AC4)</f>
        <v>0</v>
      </c>
      <c r="AD2" s="69">
        <f>COUNTIF($D$4:AD4,AD4)</f>
        <v>1</v>
      </c>
      <c r="AE2" s="71">
        <f>COUNTIF($D$4:AE4,AE4)</f>
        <v>0</v>
      </c>
      <c r="AF2" s="55" t="s">
        <v>65</v>
      </c>
    </row>
    <row r="3" spans="1:32" ht="43.5" customHeight="1" thickBot="1" x14ac:dyDescent="0.2">
      <c r="A3" s="203" t="s">
        <v>66</v>
      </c>
      <c r="B3" s="204"/>
      <c r="C3" s="28" t="str">
        <f>IF(第１面!D23="","",第１面!D23)</f>
        <v/>
      </c>
      <c r="D3" s="53" t="s">
        <v>166</v>
      </c>
      <c r="E3" s="54" t="s">
        <v>167</v>
      </c>
      <c r="F3" s="54" t="s">
        <v>168</v>
      </c>
      <c r="G3" s="54" t="s">
        <v>169</v>
      </c>
      <c r="H3" s="54" t="s">
        <v>170</v>
      </c>
      <c r="I3" s="56" t="s">
        <v>171</v>
      </c>
      <c r="J3" s="57" t="s">
        <v>172</v>
      </c>
      <c r="K3" s="54" t="s">
        <v>173</v>
      </c>
      <c r="L3" s="54" t="s">
        <v>174</v>
      </c>
      <c r="M3" s="54" t="s">
        <v>175</v>
      </c>
      <c r="N3" s="56" t="s">
        <v>176</v>
      </c>
      <c r="O3" s="56" t="s">
        <v>177</v>
      </c>
      <c r="P3" s="54" t="s">
        <v>178</v>
      </c>
      <c r="Q3" s="54" t="s">
        <v>179</v>
      </c>
      <c r="R3" s="60" t="s">
        <v>184</v>
      </c>
      <c r="S3" s="61" t="s">
        <v>185</v>
      </c>
      <c r="T3" s="58" t="s">
        <v>180</v>
      </c>
      <c r="U3" s="54" t="s">
        <v>181</v>
      </c>
      <c r="V3" s="62" t="s">
        <v>182</v>
      </c>
      <c r="W3" s="62" t="s">
        <v>183</v>
      </c>
      <c r="X3" s="65" t="s">
        <v>192</v>
      </c>
      <c r="Y3" s="66" t="s">
        <v>186</v>
      </c>
      <c r="Z3" s="56" t="s">
        <v>187</v>
      </c>
      <c r="AA3" s="63" t="s">
        <v>188</v>
      </c>
      <c r="AB3" s="54" t="s">
        <v>159</v>
      </c>
      <c r="AC3" s="64" t="s">
        <v>189</v>
      </c>
      <c r="AD3" s="63" t="s">
        <v>190</v>
      </c>
      <c r="AE3" s="67" t="s">
        <v>191</v>
      </c>
      <c r="AF3" s="59"/>
    </row>
    <row r="4" spans="1:32" x14ac:dyDescent="0.15">
      <c r="A4" s="213" t="s">
        <v>110</v>
      </c>
      <c r="B4" s="29"/>
      <c r="C4" s="30" t="s">
        <v>124</v>
      </c>
      <c r="D4" s="106"/>
      <c r="E4" s="107">
        <v>100</v>
      </c>
      <c r="F4" s="107"/>
      <c r="G4" s="107"/>
      <c r="H4" s="107"/>
      <c r="I4" s="107">
        <v>220</v>
      </c>
      <c r="J4" s="107"/>
      <c r="K4" s="107">
        <v>9</v>
      </c>
      <c r="L4" s="107">
        <v>490</v>
      </c>
      <c r="M4" s="107"/>
      <c r="N4" s="107"/>
      <c r="O4" s="107"/>
      <c r="P4" s="107"/>
      <c r="Q4" s="107"/>
      <c r="R4" s="107">
        <v>310</v>
      </c>
      <c r="S4" s="107">
        <v>10</v>
      </c>
      <c r="T4" s="107">
        <v>450</v>
      </c>
      <c r="U4" s="107"/>
      <c r="V4" s="107"/>
      <c r="W4" s="107"/>
      <c r="X4" s="107"/>
      <c r="Y4" s="107"/>
      <c r="Z4" s="107"/>
      <c r="AA4" s="107"/>
      <c r="AB4" s="107"/>
      <c r="AC4" s="107"/>
      <c r="AD4" s="107">
        <v>30</v>
      </c>
      <c r="AE4" s="107"/>
      <c r="AF4" s="48">
        <f>SUM(D4:AE4)</f>
        <v>1619</v>
      </c>
    </row>
    <row r="5" spans="1:32" x14ac:dyDescent="0.15">
      <c r="A5" s="206"/>
      <c r="B5" s="209" t="s">
        <v>69</v>
      </c>
      <c r="C5" s="31" t="s">
        <v>125</v>
      </c>
      <c r="D5" s="108"/>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45">
        <f t="shared" ref="AF5:AF31" si="0">SUM(D5:AE5)</f>
        <v>0</v>
      </c>
    </row>
    <row r="6" spans="1:32" x14ac:dyDescent="0.15">
      <c r="A6" s="206"/>
      <c r="B6" s="210"/>
      <c r="C6" s="32" t="s">
        <v>126</v>
      </c>
      <c r="D6" s="110"/>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46">
        <f t="shared" si="0"/>
        <v>0</v>
      </c>
    </row>
    <row r="7" spans="1:32" x14ac:dyDescent="0.15">
      <c r="A7" s="206"/>
      <c r="B7" s="210"/>
      <c r="C7" s="32" t="s">
        <v>127</v>
      </c>
      <c r="D7" s="110"/>
      <c r="E7" s="111">
        <v>100</v>
      </c>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46">
        <f t="shared" si="0"/>
        <v>100</v>
      </c>
    </row>
    <row r="8" spans="1:32" x14ac:dyDescent="0.15">
      <c r="A8" s="206"/>
      <c r="B8" s="210"/>
      <c r="C8" s="32" t="s">
        <v>128</v>
      </c>
      <c r="D8" s="110"/>
      <c r="E8" s="111"/>
      <c r="F8" s="111"/>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c r="AF8" s="46">
        <f t="shared" si="0"/>
        <v>0</v>
      </c>
    </row>
    <row r="9" spans="1:32" x14ac:dyDescent="0.15">
      <c r="A9" s="206"/>
      <c r="B9" s="210"/>
      <c r="C9" s="32" t="s">
        <v>129</v>
      </c>
      <c r="D9" s="110"/>
      <c r="E9" s="111">
        <v>40</v>
      </c>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46">
        <f t="shared" si="0"/>
        <v>40</v>
      </c>
    </row>
    <row r="10" spans="1:32" x14ac:dyDescent="0.15">
      <c r="A10" s="206"/>
      <c r="B10" s="210"/>
      <c r="C10" s="32" t="s">
        <v>130</v>
      </c>
      <c r="D10" s="110"/>
      <c r="E10" s="111">
        <v>60</v>
      </c>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46">
        <f t="shared" si="0"/>
        <v>60</v>
      </c>
    </row>
    <row r="11" spans="1:32" x14ac:dyDescent="0.15">
      <c r="A11" s="206"/>
      <c r="B11" s="210"/>
      <c r="C11" s="32" t="s">
        <v>131</v>
      </c>
      <c r="D11" s="110"/>
      <c r="E11" s="111"/>
      <c r="F11" s="111"/>
      <c r="G11" s="111"/>
      <c r="H11" s="111"/>
      <c r="I11" s="111"/>
      <c r="J11" s="111"/>
      <c r="K11" s="111"/>
      <c r="L11" s="111"/>
      <c r="M11" s="111"/>
      <c r="N11" s="111"/>
      <c r="O11" s="111"/>
      <c r="P11" s="111"/>
      <c r="Q11" s="111"/>
      <c r="R11" s="111"/>
      <c r="S11" s="111"/>
      <c r="T11" s="111"/>
      <c r="U11" s="111"/>
      <c r="V11" s="111"/>
      <c r="W11" s="111"/>
      <c r="X11" s="111"/>
      <c r="Y11" s="111"/>
      <c r="Z11" s="111"/>
      <c r="AA11" s="111"/>
      <c r="AB11" s="111"/>
      <c r="AC11" s="111"/>
      <c r="AD11" s="111"/>
      <c r="AE11" s="111"/>
      <c r="AF11" s="46">
        <f t="shared" si="0"/>
        <v>0</v>
      </c>
    </row>
    <row r="12" spans="1:32" x14ac:dyDescent="0.15">
      <c r="A12" s="206"/>
      <c r="B12" s="211"/>
      <c r="C12" s="33" t="s">
        <v>132</v>
      </c>
      <c r="D12" s="112"/>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47">
        <f t="shared" si="0"/>
        <v>0</v>
      </c>
    </row>
    <row r="13" spans="1:32" x14ac:dyDescent="0.15">
      <c r="A13" s="207"/>
      <c r="B13" s="209" t="s">
        <v>111</v>
      </c>
      <c r="C13" s="34" t="s">
        <v>133</v>
      </c>
      <c r="D13" s="114"/>
      <c r="E13" s="115">
        <v>40</v>
      </c>
      <c r="F13" s="115"/>
      <c r="G13" s="115"/>
      <c r="H13" s="115"/>
      <c r="I13" s="115">
        <v>220</v>
      </c>
      <c r="J13" s="115"/>
      <c r="K13" s="115">
        <v>9</v>
      </c>
      <c r="L13" s="115">
        <v>490</v>
      </c>
      <c r="M13" s="115"/>
      <c r="N13" s="115"/>
      <c r="O13" s="115"/>
      <c r="P13" s="115"/>
      <c r="Q13" s="115"/>
      <c r="R13" s="115">
        <v>310</v>
      </c>
      <c r="S13" s="115">
        <v>10</v>
      </c>
      <c r="T13" s="115">
        <v>450</v>
      </c>
      <c r="U13" s="121"/>
      <c r="V13" s="121"/>
      <c r="W13" s="121"/>
      <c r="X13" s="121"/>
      <c r="Y13" s="121"/>
      <c r="Z13" s="121"/>
      <c r="AA13" s="121"/>
      <c r="AB13" s="121"/>
      <c r="AC13" s="121"/>
      <c r="AD13" s="121">
        <v>30</v>
      </c>
      <c r="AE13" s="121"/>
      <c r="AF13" s="45">
        <f t="shared" si="0"/>
        <v>1559</v>
      </c>
    </row>
    <row r="14" spans="1:32" x14ac:dyDescent="0.15">
      <c r="A14" s="207"/>
      <c r="B14" s="210"/>
      <c r="C14" s="35" t="s">
        <v>134</v>
      </c>
      <c r="D14" s="116"/>
      <c r="E14" s="117"/>
      <c r="F14" s="117"/>
      <c r="G14" s="117"/>
      <c r="H14" s="117"/>
      <c r="I14" s="117">
        <v>220</v>
      </c>
      <c r="J14" s="117"/>
      <c r="K14" s="117">
        <v>9</v>
      </c>
      <c r="L14" s="117">
        <v>490</v>
      </c>
      <c r="M14" s="117"/>
      <c r="N14" s="117"/>
      <c r="O14" s="117"/>
      <c r="P14" s="117"/>
      <c r="Q14" s="117"/>
      <c r="R14" s="117"/>
      <c r="S14" s="117">
        <v>10</v>
      </c>
      <c r="T14" s="117"/>
      <c r="U14" s="117"/>
      <c r="V14" s="117"/>
      <c r="W14" s="117"/>
      <c r="X14" s="117"/>
      <c r="Y14" s="117"/>
      <c r="Z14" s="117"/>
      <c r="AA14" s="117"/>
      <c r="AB14" s="117"/>
      <c r="AC14" s="117"/>
      <c r="AD14" s="117"/>
      <c r="AE14" s="117"/>
      <c r="AF14" s="46">
        <f t="shared" si="0"/>
        <v>729</v>
      </c>
    </row>
    <row r="15" spans="1:32" x14ac:dyDescent="0.15">
      <c r="A15" s="207"/>
      <c r="B15" s="210"/>
      <c r="C15" s="35" t="s">
        <v>135</v>
      </c>
      <c r="D15" s="116"/>
      <c r="E15" s="117"/>
      <c r="F15" s="117"/>
      <c r="G15" s="117"/>
      <c r="H15" s="117"/>
      <c r="I15" s="117"/>
      <c r="J15" s="117"/>
      <c r="K15" s="117"/>
      <c r="L15" s="117">
        <v>490</v>
      </c>
      <c r="M15" s="117"/>
      <c r="N15" s="117"/>
      <c r="O15" s="117"/>
      <c r="P15" s="117"/>
      <c r="Q15" s="117"/>
      <c r="R15" s="117">
        <v>310</v>
      </c>
      <c r="S15" s="117"/>
      <c r="T15" s="117">
        <v>450</v>
      </c>
      <c r="U15" s="117"/>
      <c r="V15" s="117"/>
      <c r="W15" s="117"/>
      <c r="X15" s="117"/>
      <c r="Y15" s="117"/>
      <c r="Z15" s="117"/>
      <c r="AA15" s="117"/>
      <c r="AB15" s="117"/>
      <c r="AC15" s="117"/>
      <c r="AD15" s="117"/>
      <c r="AE15" s="117"/>
      <c r="AF15" s="46">
        <f t="shared" si="0"/>
        <v>1250</v>
      </c>
    </row>
    <row r="16" spans="1:32" x14ac:dyDescent="0.15">
      <c r="A16" s="207"/>
      <c r="B16" s="210"/>
      <c r="C16" s="35" t="s">
        <v>136</v>
      </c>
      <c r="D16" s="116"/>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46">
        <f t="shared" si="0"/>
        <v>0</v>
      </c>
    </row>
    <row r="17" spans="1:32" ht="14.25" thickBot="1" x14ac:dyDescent="0.2">
      <c r="A17" s="207"/>
      <c r="B17" s="210"/>
      <c r="C17" s="35" t="s">
        <v>137</v>
      </c>
      <c r="D17" s="118"/>
      <c r="E17" s="119"/>
      <c r="F17" s="119"/>
      <c r="G17" s="119"/>
      <c r="H17" s="119"/>
      <c r="I17" s="119"/>
      <c r="J17" s="119"/>
      <c r="K17" s="119">
        <v>9</v>
      </c>
      <c r="L17" s="119"/>
      <c r="M17" s="119"/>
      <c r="N17" s="119"/>
      <c r="O17" s="119"/>
      <c r="P17" s="119"/>
      <c r="Q17" s="119"/>
      <c r="R17" s="119"/>
      <c r="S17" s="119"/>
      <c r="T17" s="119"/>
      <c r="U17" s="119"/>
      <c r="V17" s="119"/>
      <c r="W17" s="119"/>
      <c r="X17" s="119"/>
      <c r="Y17" s="119"/>
      <c r="Z17" s="119"/>
      <c r="AA17" s="119"/>
      <c r="AB17" s="119"/>
      <c r="AC17" s="119"/>
      <c r="AD17" s="119"/>
      <c r="AE17" s="119"/>
      <c r="AF17" s="49">
        <f t="shared" si="0"/>
        <v>9</v>
      </c>
    </row>
    <row r="18" spans="1:32" x14ac:dyDescent="0.15">
      <c r="A18" s="205" t="s">
        <v>112</v>
      </c>
      <c r="B18" s="36"/>
      <c r="C18" s="37" t="s">
        <v>124</v>
      </c>
      <c r="D18" s="106"/>
      <c r="E18" s="107">
        <v>100</v>
      </c>
      <c r="F18" s="107"/>
      <c r="G18" s="107"/>
      <c r="H18" s="107"/>
      <c r="I18" s="107">
        <v>200</v>
      </c>
      <c r="J18" s="107"/>
      <c r="K18" s="107">
        <v>10</v>
      </c>
      <c r="L18" s="107">
        <v>500</v>
      </c>
      <c r="M18" s="107"/>
      <c r="N18" s="107"/>
      <c r="O18" s="107"/>
      <c r="P18" s="107"/>
      <c r="Q18" s="107"/>
      <c r="R18" s="107">
        <v>300</v>
      </c>
      <c r="S18" s="107">
        <v>100</v>
      </c>
      <c r="T18" s="107">
        <v>500</v>
      </c>
      <c r="U18" s="107"/>
      <c r="V18" s="107"/>
      <c r="W18" s="107"/>
      <c r="X18" s="107"/>
      <c r="Y18" s="107"/>
      <c r="Z18" s="107"/>
      <c r="AA18" s="107"/>
      <c r="AB18" s="107"/>
      <c r="AC18" s="107"/>
      <c r="AD18" s="107"/>
      <c r="AE18" s="107"/>
      <c r="AF18" s="48">
        <f t="shared" si="0"/>
        <v>1710</v>
      </c>
    </row>
    <row r="19" spans="1:32" ht="13.5" customHeight="1" x14ac:dyDescent="0.15">
      <c r="A19" s="206"/>
      <c r="B19" s="209" t="s">
        <v>69</v>
      </c>
      <c r="C19" s="38" t="s">
        <v>138</v>
      </c>
      <c r="D19" s="108"/>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45">
        <f t="shared" si="0"/>
        <v>0</v>
      </c>
    </row>
    <row r="20" spans="1:32" x14ac:dyDescent="0.15">
      <c r="A20" s="206"/>
      <c r="B20" s="210"/>
      <c r="C20" s="39" t="s">
        <v>139</v>
      </c>
      <c r="D20" s="110"/>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46">
        <f t="shared" si="0"/>
        <v>0</v>
      </c>
    </row>
    <row r="21" spans="1:32" x14ac:dyDescent="0.15">
      <c r="A21" s="206"/>
      <c r="B21" s="210"/>
      <c r="C21" s="39" t="s">
        <v>140</v>
      </c>
      <c r="D21" s="110"/>
      <c r="E21" s="111">
        <v>100</v>
      </c>
      <c r="F21" s="111"/>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111"/>
      <c r="AE21" s="111"/>
      <c r="AF21" s="46">
        <f t="shared" si="0"/>
        <v>100</v>
      </c>
    </row>
    <row r="22" spans="1:32" x14ac:dyDescent="0.15">
      <c r="A22" s="206"/>
      <c r="B22" s="210"/>
      <c r="C22" s="39" t="s">
        <v>141</v>
      </c>
      <c r="D22" s="110"/>
      <c r="E22" s="111"/>
      <c r="F22" s="111"/>
      <c r="G22" s="111"/>
      <c r="H22" s="111"/>
      <c r="I22" s="111"/>
      <c r="J22" s="111"/>
      <c r="K22" s="111"/>
      <c r="L22" s="111"/>
      <c r="M22" s="111"/>
      <c r="N22" s="111"/>
      <c r="O22" s="111"/>
      <c r="P22" s="111"/>
      <c r="Q22" s="111"/>
      <c r="R22" s="111"/>
      <c r="S22" s="111"/>
      <c r="T22" s="111"/>
      <c r="U22" s="111"/>
      <c r="V22" s="111"/>
      <c r="W22" s="111"/>
      <c r="X22" s="111"/>
      <c r="Y22" s="111"/>
      <c r="Z22" s="111"/>
      <c r="AA22" s="111"/>
      <c r="AB22" s="111"/>
      <c r="AC22" s="111"/>
      <c r="AD22" s="111"/>
      <c r="AE22" s="111"/>
      <c r="AF22" s="46">
        <f t="shared" si="0"/>
        <v>0</v>
      </c>
    </row>
    <row r="23" spans="1:32" x14ac:dyDescent="0.15">
      <c r="A23" s="206"/>
      <c r="B23" s="210"/>
      <c r="C23" s="39" t="s">
        <v>129</v>
      </c>
      <c r="D23" s="110"/>
      <c r="E23" s="111">
        <v>40</v>
      </c>
      <c r="F23" s="111"/>
      <c r="G23" s="111"/>
      <c r="H23" s="111"/>
      <c r="I23" s="111"/>
      <c r="J23" s="111"/>
      <c r="K23" s="111"/>
      <c r="L23" s="111"/>
      <c r="M23" s="111"/>
      <c r="N23" s="111"/>
      <c r="O23" s="111"/>
      <c r="P23" s="111"/>
      <c r="Q23" s="111"/>
      <c r="R23" s="111"/>
      <c r="S23" s="111"/>
      <c r="T23" s="111"/>
      <c r="U23" s="111"/>
      <c r="V23" s="111"/>
      <c r="W23" s="111"/>
      <c r="X23" s="111"/>
      <c r="Y23" s="111"/>
      <c r="Z23" s="111"/>
      <c r="AA23" s="111"/>
      <c r="AB23" s="111"/>
      <c r="AC23" s="111"/>
      <c r="AD23" s="111"/>
      <c r="AE23" s="111"/>
      <c r="AF23" s="46">
        <f t="shared" si="0"/>
        <v>40</v>
      </c>
    </row>
    <row r="24" spans="1:32" x14ac:dyDescent="0.15">
      <c r="A24" s="206"/>
      <c r="B24" s="210"/>
      <c r="C24" s="39" t="s">
        <v>142</v>
      </c>
      <c r="D24" s="110"/>
      <c r="E24" s="111">
        <v>60</v>
      </c>
      <c r="F24" s="111"/>
      <c r="G24" s="111"/>
      <c r="H24" s="111"/>
      <c r="I24" s="111"/>
      <c r="J24" s="111"/>
      <c r="K24" s="111"/>
      <c r="L24" s="111"/>
      <c r="M24" s="111"/>
      <c r="N24" s="111"/>
      <c r="O24" s="111"/>
      <c r="P24" s="111"/>
      <c r="Q24" s="111"/>
      <c r="R24" s="111"/>
      <c r="S24" s="111"/>
      <c r="T24" s="111"/>
      <c r="U24" s="111"/>
      <c r="V24" s="111"/>
      <c r="W24" s="111"/>
      <c r="X24" s="111"/>
      <c r="Y24" s="111"/>
      <c r="Z24" s="111"/>
      <c r="AA24" s="111"/>
      <c r="AB24" s="111"/>
      <c r="AC24" s="111"/>
      <c r="AD24" s="111"/>
      <c r="AE24" s="111"/>
      <c r="AF24" s="46">
        <f t="shared" si="0"/>
        <v>60</v>
      </c>
    </row>
    <row r="25" spans="1:32" x14ac:dyDescent="0.15">
      <c r="A25" s="206"/>
      <c r="B25" s="210"/>
      <c r="C25" s="39" t="s">
        <v>143</v>
      </c>
      <c r="D25" s="110"/>
      <c r="E25" s="111"/>
      <c r="F25" s="111"/>
      <c r="G25" s="111"/>
      <c r="H25" s="111"/>
      <c r="I25" s="111"/>
      <c r="J25" s="111"/>
      <c r="K25" s="111"/>
      <c r="L25" s="111"/>
      <c r="M25" s="111"/>
      <c r="N25" s="111"/>
      <c r="O25" s="111"/>
      <c r="P25" s="111"/>
      <c r="Q25" s="111"/>
      <c r="R25" s="111"/>
      <c r="S25" s="111"/>
      <c r="T25" s="111"/>
      <c r="U25" s="111"/>
      <c r="V25" s="111"/>
      <c r="W25" s="111"/>
      <c r="X25" s="111"/>
      <c r="Y25" s="111"/>
      <c r="Z25" s="111"/>
      <c r="AA25" s="111"/>
      <c r="AB25" s="111"/>
      <c r="AC25" s="111"/>
      <c r="AD25" s="111"/>
      <c r="AE25" s="111"/>
      <c r="AF25" s="46">
        <f t="shared" si="0"/>
        <v>0</v>
      </c>
    </row>
    <row r="26" spans="1:32" x14ac:dyDescent="0.15">
      <c r="A26" s="206"/>
      <c r="B26" s="211"/>
      <c r="C26" s="40" t="s">
        <v>144</v>
      </c>
      <c r="D26" s="112"/>
      <c r="E26" s="113"/>
      <c r="F26" s="113"/>
      <c r="G26" s="113"/>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47">
        <f t="shared" si="0"/>
        <v>0</v>
      </c>
    </row>
    <row r="27" spans="1:32" x14ac:dyDescent="0.15">
      <c r="A27" s="207"/>
      <c r="B27" s="209" t="s">
        <v>111</v>
      </c>
      <c r="C27" s="41" t="s">
        <v>133</v>
      </c>
      <c r="D27" s="120"/>
      <c r="E27" s="121">
        <v>40</v>
      </c>
      <c r="F27" s="121"/>
      <c r="G27" s="121"/>
      <c r="H27" s="121"/>
      <c r="I27" s="121">
        <v>200</v>
      </c>
      <c r="J27" s="121"/>
      <c r="K27" s="121">
        <v>10</v>
      </c>
      <c r="L27" s="121">
        <v>500</v>
      </c>
      <c r="M27" s="121"/>
      <c r="N27" s="121"/>
      <c r="O27" s="121"/>
      <c r="P27" s="121"/>
      <c r="Q27" s="121"/>
      <c r="R27" s="121">
        <v>300</v>
      </c>
      <c r="S27" s="121">
        <v>100</v>
      </c>
      <c r="T27" s="121">
        <v>500</v>
      </c>
      <c r="U27" s="121"/>
      <c r="V27" s="121"/>
      <c r="W27" s="121"/>
      <c r="X27" s="121"/>
      <c r="Y27" s="121"/>
      <c r="Z27" s="121"/>
      <c r="AA27" s="121"/>
      <c r="AB27" s="121"/>
      <c r="AC27" s="121"/>
      <c r="AD27" s="121"/>
      <c r="AE27" s="121"/>
      <c r="AF27" s="45">
        <f t="shared" si="0"/>
        <v>1650</v>
      </c>
    </row>
    <row r="28" spans="1:32" x14ac:dyDescent="0.15">
      <c r="A28" s="207"/>
      <c r="B28" s="210"/>
      <c r="C28" s="42" t="s">
        <v>134</v>
      </c>
      <c r="D28" s="116"/>
      <c r="E28" s="117"/>
      <c r="F28" s="117"/>
      <c r="G28" s="117"/>
      <c r="H28" s="117"/>
      <c r="I28" s="117">
        <v>150</v>
      </c>
      <c r="J28" s="117"/>
      <c r="K28" s="117"/>
      <c r="L28" s="117">
        <v>500</v>
      </c>
      <c r="M28" s="117"/>
      <c r="N28" s="117"/>
      <c r="O28" s="117"/>
      <c r="P28" s="117"/>
      <c r="Q28" s="117"/>
      <c r="R28" s="117"/>
      <c r="S28" s="117">
        <v>100</v>
      </c>
      <c r="T28" s="117"/>
      <c r="U28" s="117"/>
      <c r="V28" s="117"/>
      <c r="W28" s="117"/>
      <c r="X28" s="117"/>
      <c r="Y28" s="117"/>
      <c r="Z28" s="117"/>
      <c r="AA28" s="117"/>
      <c r="AB28" s="117"/>
      <c r="AC28" s="117"/>
      <c r="AD28" s="117"/>
      <c r="AE28" s="117"/>
      <c r="AF28" s="46">
        <f t="shared" si="0"/>
        <v>750</v>
      </c>
    </row>
    <row r="29" spans="1:32" x14ac:dyDescent="0.15">
      <c r="A29" s="207"/>
      <c r="B29" s="210"/>
      <c r="C29" s="42" t="s">
        <v>135</v>
      </c>
      <c r="D29" s="116"/>
      <c r="E29" s="117"/>
      <c r="F29" s="117"/>
      <c r="G29" s="117"/>
      <c r="H29" s="117"/>
      <c r="I29" s="117"/>
      <c r="J29" s="117"/>
      <c r="K29" s="117"/>
      <c r="L29" s="117">
        <v>500</v>
      </c>
      <c r="M29" s="117"/>
      <c r="N29" s="117"/>
      <c r="O29" s="117"/>
      <c r="P29" s="117"/>
      <c r="Q29" s="117"/>
      <c r="R29" s="117">
        <v>300</v>
      </c>
      <c r="S29" s="117"/>
      <c r="T29" s="117">
        <v>500</v>
      </c>
      <c r="U29" s="117"/>
      <c r="V29" s="117"/>
      <c r="W29" s="117"/>
      <c r="X29" s="117"/>
      <c r="Y29" s="117"/>
      <c r="Z29" s="117"/>
      <c r="AA29" s="117"/>
      <c r="AB29" s="117"/>
      <c r="AC29" s="117"/>
      <c r="AD29" s="117"/>
      <c r="AE29" s="117"/>
      <c r="AF29" s="46">
        <f t="shared" si="0"/>
        <v>1300</v>
      </c>
    </row>
    <row r="30" spans="1:32" x14ac:dyDescent="0.15">
      <c r="A30" s="207"/>
      <c r="B30" s="210"/>
      <c r="C30" s="42" t="s">
        <v>136</v>
      </c>
      <c r="D30" s="116"/>
      <c r="E30" s="117"/>
      <c r="F30" s="117"/>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7"/>
      <c r="AF30" s="46">
        <f t="shared" si="0"/>
        <v>0</v>
      </c>
    </row>
    <row r="31" spans="1:32" ht="14.25" thickBot="1" x14ac:dyDescent="0.2">
      <c r="A31" s="208"/>
      <c r="B31" s="212"/>
      <c r="C31" s="43" t="s">
        <v>137</v>
      </c>
      <c r="D31" s="118"/>
      <c r="E31" s="119"/>
      <c r="F31" s="119"/>
      <c r="G31" s="119"/>
      <c r="H31" s="119"/>
      <c r="I31" s="119"/>
      <c r="J31" s="119"/>
      <c r="K31" s="119">
        <v>10</v>
      </c>
      <c r="L31" s="119"/>
      <c r="M31" s="119"/>
      <c r="N31" s="119"/>
      <c r="O31" s="119"/>
      <c r="P31" s="119"/>
      <c r="Q31" s="119"/>
      <c r="R31" s="119"/>
      <c r="S31" s="119"/>
      <c r="T31" s="119"/>
      <c r="U31" s="119"/>
      <c r="V31" s="119"/>
      <c r="W31" s="119"/>
      <c r="X31" s="119"/>
      <c r="Y31" s="119"/>
      <c r="Z31" s="119"/>
      <c r="AA31" s="119"/>
      <c r="AB31" s="119"/>
      <c r="AC31" s="119"/>
      <c r="AD31" s="119"/>
      <c r="AE31" s="119"/>
      <c r="AF31" s="49">
        <f t="shared" si="0"/>
        <v>10</v>
      </c>
    </row>
  </sheetData>
  <sheetProtection password="CC6F" sheet="1"/>
  <mergeCells count="10">
    <mergeCell ref="A18:A31"/>
    <mergeCell ref="B19:B26"/>
    <mergeCell ref="B27:B31"/>
    <mergeCell ref="A1:B1"/>
    <mergeCell ref="D1:AE1"/>
    <mergeCell ref="A2:B2"/>
    <mergeCell ref="A3:B3"/>
    <mergeCell ref="A4:A17"/>
    <mergeCell ref="B5:B12"/>
    <mergeCell ref="B13:B17"/>
  </mergeCells>
  <phoneticPr fontId="2"/>
  <dataValidations count="1">
    <dataValidation imeMode="hiragana" allowBlank="1" showInputMessage="1" showErrorMessage="1" sqref="C1:C31"/>
  </dataValidations>
  <pageMargins left="0.70866141732283472" right="0.70866141732283472" top="0.74803149606299213" bottom="0.74803149606299213"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M34"/>
  <sheetViews>
    <sheetView zoomScaleNormal="100" workbookViewId="0">
      <selection activeCell="H2" sqref="H2:M8"/>
    </sheetView>
  </sheetViews>
  <sheetFormatPr defaultRowHeight="13.5" x14ac:dyDescent="0.15"/>
  <cols>
    <col min="1" max="1" width="18.125" customWidth="1"/>
  </cols>
  <sheetData>
    <row r="1" spans="1:13" ht="38.25" customHeight="1" thickBot="1" x14ac:dyDescent="0.2">
      <c r="A1" s="155"/>
      <c r="B1" s="244" t="s">
        <v>147</v>
      </c>
      <c r="C1" s="245"/>
      <c r="D1" s="245"/>
      <c r="E1" s="245"/>
      <c r="F1" s="245"/>
      <c r="G1" s="245"/>
      <c r="H1" s="245" t="s">
        <v>148</v>
      </c>
      <c r="I1" s="245"/>
      <c r="J1" s="245"/>
      <c r="K1" s="245"/>
      <c r="L1" s="245"/>
      <c r="M1" s="246"/>
    </row>
    <row r="2" spans="1:13" x14ac:dyDescent="0.15">
      <c r="A2" s="227" t="s">
        <v>146</v>
      </c>
      <c r="B2" s="214" t="s">
        <v>223</v>
      </c>
      <c r="C2" s="215"/>
      <c r="D2" s="215"/>
      <c r="E2" s="215"/>
      <c r="F2" s="215"/>
      <c r="G2" s="216"/>
      <c r="H2" s="259" t="s">
        <v>215</v>
      </c>
      <c r="I2" s="260"/>
      <c r="J2" s="260"/>
      <c r="K2" s="260"/>
      <c r="L2" s="260"/>
      <c r="M2" s="261"/>
    </row>
    <row r="3" spans="1:13" x14ac:dyDescent="0.15">
      <c r="A3" s="228"/>
      <c r="B3" s="217"/>
      <c r="C3" s="218"/>
      <c r="D3" s="218"/>
      <c r="E3" s="218"/>
      <c r="F3" s="218"/>
      <c r="G3" s="219"/>
      <c r="H3" s="230"/>
      <c r="I3" s="230"/>
      <c r="J3" s="230"/>
      <c r="K3" s="230"/>
      <c r="L3" s="230"/>
      <c r="M3" s="233"/>
    </row>
    <row r="4" spans="1:13" x14ac:dyDescent="0.15">
      <c r="A4" s="228"/>
      <c r="B4" s="217"/>
      <c r="C4" s="218"/>
      <c r="D4" s="218"/>
      <c r="E4" s="218"/>
      <c r="F4" s="218"/>
      <c r="G4" s="219"/>
      <c r="H4" s="230"/>
      <c r="I4" s="230"/>
      <c r="J4" s="230"/>
      <c r="K4" s="230"/>
      <c r="L4" s="230"/>
      <c r="M4" s="233"/>
    </row>
    <row r="5" spans="1:13" x14ac:dyDescent="0.15">
      <c r="A5" s="228"/>
      <c r="B5" s="217"/>
      <c r="C5" s="218"/>
      <c r="D5" s="218"/>
      <c r="E5" s="218"/>
      <c r="F5" s="218"/>
      <c r="G5" s="219"/>
      <c r="H5" s="230"/>
      <c r="I5" s="230"/>
      <c r="J5" s="230"/>
      <c r="K5" s="230"/>
      <c r="L5" s="230"/>
      <c r="M5" s="233"/>
    </row>
    <row r="6" spans="1:13" x14ac:dyDescent="0.15">
      <c r="A6" s="228"/>
      <c r="B6" s="217"/>
      <c r="C6" s="218"/>
      <c r="D6" s="218"/>
      <c r="E6" s="218"/>
      <c r="F6" s="218"/>
      <c r="G6" s="219"/>
      <c r="H6" s="230"/>
      <c r="I6" s="230"/>
      <c r="J6" s="230"/>
      <c r="K6" s="230"/>
      <c r="L6" s="230"/>
      <c r="M6" s="233"/>
    </row>
    <row r="7" spans="1:13" x14ac:dyDescent="0.15">
      <c r="A7" s="228"/>
      <c r="B7" s="217"/>
      <c r="C7" s="218"/>
      <c r="D7" s="218"/>
      <c r="E7" s="218"/>
      <c r="F7" s="218"/>
      <c r="G7" s="219"/>
      <c r="H7" s="230"/>
      <c r="I7" s="230"/>
      <c r="J7" s="230"/>
      <c r="K7" s="230"/>
      <c r="L7" s="230"/>
      <c r="M7" s="233"/>
    </row>
    <row r="8" spans="1:13" x14ac:dyDescent="0.15">
      <c r="A8" s="228"/>
      <c r="B8" s="258"/>
      <c r="C8" s="225"/>
      <c r="D8" s="225"/>
      <c r="E8" s="225"/>
      <c r="F8" s="225"/>
      <c r="G8" s="226"/>
      <c r="H8" s="230"/>
      <c r="I8" s="230"/>
      <c r="J8" s="230"/>
      <c r="K8" s="230"/>
      <c r="L8" s="230"/>
      <c r="M8" s="233"/>
    </row>
    <row r="9" spans="1:13" ht="13.5" customHeight="1" x14ac:dyDescent="0.15">
      <c r="A9" s="228" t="s">
        <v>150</v>
      </c>
      <c r="B9" s="238" t="s">
        <v>216</v>
      </c>
      <c r="C9" s="218"/>
      <c r="D9" s="218"/>
      <c r="E9" s="218"/>
      <c r="F9" s="218"/>
      <c r="G9" s="219"/>
      <c r="H9" s="247" t="s">
        <v>217</v>
      </c>
      <c r="I9" s="248"/>
      <c r="J9" s="248"/>
      <c r="K9" s="248"/>
      <c r="L9" s="248"/>
      <c r="M9" s="249"/>
    </row>
    <row r="10" spans="1:13" x14ac:dyDescent="0.15">
      <c r="A10" s="228"/>
      <c r="B10" s="217"/>
      <c r="C10" s="218"/>
      <c r="D10" s="218"/>
      <c r="E10" s="218"/>
      <c r="F10" s="218"/>
      <c r="G10" s="219"/>
      <c r="H10" s="230"/>
      <c r="I10" s="230"/>
      <c r="J10" s="230"/>
      <c r="K10" s="230"/>
      <c r="L10" s="230"/>
      <c r="M10" s="233"/>
    </row>
    <row r="11" spans="1:13" x14ac:dyDescent="0.15">
      <c r="A11" s="228"/>
      <c r="B11" s="217"/>
      <c r="C11" s="218"/>
      <c r="D11" s="218"/>
      <c r="E11" s="218"/>
      <c r="F11" s="218"/>
      <c r="G11" s="219"/>
      <c r="H11" s="230"/>
      <c r="I11" s="230"/>
      <c r="J11" s="230"/>
      <c r="K11" s="230"/>
      <c r="L11" s="230"/>
      <c r="M11" s="233"/>
    </row>
    <row r="12" spans="1:13" x14ac:dyDescent="0.15">
      <c r="A12" s="228"/>
      <c r="B12" s="217"/>
      <c r="C12" s="218"/>
      <c r="D12" s="218"/>
      <c r="E12" s="218"/>
      <c r="F12" s="218"/>
      <c r="G12" s="219"/>
      <c r="H12" s="230"/>
      <c r="I12" s="230"/>
      <c r="J12" s="230"/>
      <c r="K12" s="230"/>
      <c r="L12" s="230"/>
      <c r="M12" s="233"/>
    </row>
    <row r="13" spans="1:13" x14ac:dyDescent="0.15">
      <c r="A13" s="228" t="s">
        <v>152</v>
      </c>
      <c r="B13" s="229" t="s">
        <v>228</v>
      </c>
      <c r="C13" s="230"/>
      <c r="D13" s="230"/>
      <c r="E13" s="230"/>
      <c r="F13" s="230"/>
      <c r="G13" s="230"/>
      <c r="H13" s="232" t="s">
        <v>228</v>
      </c>
      <c r="I13" s="230"/>
      <c r="J13" s="230"/>
      <c r="K13" s="230"/>
      <c r="L13" s="230"/>
      <c r="M13" s="233"/>
    </row>
    <row r="14" spans="1:13" x14ac:dyDescent="0.15">
      <c r="A14" s="228"/>
      <c r="B14" s="231"/>
      <c r="C14" s="230"/>
      <c r="D14" s="230"/>
      <c r="E14" s="230"/>
      <c r="F14" s="230"/>
      <c r="G14" s="230"/>
      <c r="H14" s="230"/>
      <c r="I14" s="230"/>
      <c r="J14" s="230"/>
      <c r="K14" s="230"/>
      <c r="L14" s="230"/>
      <c r="M14" s="233"/>
    </row>
    <row r="15" spans="1:13" x14ac:dyDescent="0.15">
      <c r="A15" s="228"/>
      <c r="B15" s="231"/>
      <c r="C15" s="230"/>
      <c r="D15" s="230"/>
      <c r="E15" s="230"/>
      <c r="F15" s="230"/>
      <c r="G15" s="230"/>
      <c r="H15" s="230"/>
      <c r="I15" s="230"/>
      <c r="J15" s="230"/>
      <c r="K15" s="230"/>
      <c r="L15" s="230"/>
      <c r="M15" s="233"/>
    </row>
    <row r="16" spans="1:13" x14ac:dyDescent="0.15">
      <c r="A16" s="228"/>
      <c r="B16" s="231"/>
      <c r="C16" s="230"/>
      <c r="D16" s="230"/>
      <c r="E16" s="230"/>
      <c r="F16" s="230"/>
      <c r="G16" s="230"/>
      <c r="H16" s="230"/>
      <c r="I16" s="230"/>
      <c r="J16" s="230"/>
      <c r="K16" s="230"/>
      <c r="L16" s="230"/>
      <c r="M16" s="233"/>
    </row>
    <row r="17" spans="1:13" x14ac:dyDescent="0.15">
      <c r="A17" s="228" t="s">
        <v>154</v>
      </c>
      <c r="B17" s="229" t="s">
        <v>218</v>
      </c>
      <c r="C17" s="230"/>
      <c r="D17" s="230"/>
      <c r="E17" s="230"/>
      <c r="F17" s="230"/>
      <c r="G17" s="230"/>
      <c r="H17" s="232" t="s">
        <v>224</v>
      </c>
      <c r="I17" s="230"/>
      <c r="J17" s="230"/>
      <c r="K17" s="230"/>
      <c r="L17" s="230"/>
      <c r="M17" s="233"/>
    </row>
    <row r="18" spans="1:13" ht="13.5" customHeight="1" x14ac:dyDescent="0.15">
      <c r="A18" s="228"/>
      <c r="B18" s="231"/>
      <c r="C18" s="230"/>
      <c r="D18" s="230"/>
      <c r="E18" s="230"/>
      <c r="F18" s="230"/>
      <c r="G18" s="230"/>
      <c r="H18" s="230"/>
      <c r="I18" s="230"/>
      <c r="J18" s="230"/>
      <c r="K18" s="230"/>
      <c r="L18" s="230"/>
      <c r="M18" s="233"/>
    </row>
    <row r="19" spans="1:13" ht="13.5" customHeight="1" x14ac:dyDescent="0.15">
      <c r="A19" s="228"/>
      <c r="B19" s="231"/>
      <c r="C19" s="230"/>
      <c r="D19" s="230"/>
      <c r="E19" s="230"/>
      <c r="F19" s="230"/>
      <c r="G19" s="230"/>
      <c r="H19" s="230"/>
      <c r="I19" s="230"/>
      <c r="J19" s="230"/>
      <c r="K19" s="230"/>
      <c r="L19" s="230"/>
      <c r="M19" s="233"/>
    </row>
    <row r="20" spans="1:13" ht="13.5" customHeight="1" x14ac:dyDescent="0.15">
      <c r="A20" s="228"/>
      <c r="B20" s="231"/>
      <c r="C20" s="230"/>
      <c r="D20" s="230"/>
      <c r="E20" s="230"/>
      <c r="F20" s="230"/>
      <c r="G20" s="230"/>
      <c r="H20" s="230"/>
      <c r="I20" s="230"/>
      <c r="J20" s="230"/>
      <c r="K20" s="230"/>
      <c r="L20" s="230"/>
      <c r="M20" s="233"/>
    </row>
    <row r="21" spans="1:13" ht="13.5" customHeight="1" x14ac:dyDescent="0.15">
      <c r="A21" s="228"/>
      <c r="B21" s="231"/>
      <c r="C21" s="230"/>
      <c r="D21" s="230"/>
      <c r="E21" s="230"/>
      <c r="F21" s="230"/>
      <c r="G21" s="230"/>
      <c r="H21" s="230"/>
      <c r="I21" s="230"/>
      <c r="J21" s="230"/>
      <c r="K21" s="230"/>
      <c r="L21" s="230"/>
      <c r="M21" s="233"/>
    </row>
    <row r="22" spans="1:13" ht="13.5" customHeight="1" x14ac:dyDescent="0.15">
      <c r="A22" s="228" t="s">
        <v>156</v>
      </c>
      <c r="B22" s="229" t="s">
        <v>219</v>
      </c>
      <c r="C22" s="230"/>
      <c r="D22" s="230"/>
      <c r="E22" s="230"/>
      <c r="F22" s="230"/>
      <c r="G22" s="230"/>
      <c r="H22" s="232" t="s">
        <v>220</v>
      </c>
      <c r="I22" s="230"/>
      <c r="J22" s="230"/>
      <c r="K22" s="230"/>
      <c r="L22" s="230"/>
      <c r="M22" s="233"/>
    </row>
    <row r="23" spans="1:13" ht="13.5" customHeight="1" x14ac:dyDescent="0.15">
      <c r="A23" s="228"/>
      <c r="B23" s="231"/>
      <c r="C23" s="230"/>
      <c r="D23" s="230"/>
      <c r="E23" s="230"/>
      <c r="F23" s="230"/>
      <c r="G23" s="230"/>
      <c r="H23" s="230"/>
      <c r="I23" s="230"/>
      <c r="J23" s="230"/>
      <c r="K23" s="230"/>
      <c r="L23" s="230"/>
      <c r="M23" s="233"/>
    </row>
    <row r="24" spans="1:13" ht="13.5" customHeight="1" x14ac:dyDescent="0.15">
      <c r="A24" s="228"/>
      <c r="B24" s="231"/>
      <c r="C24" s="230"/>
      <c r="D24" s="230"/>
      <c r="E24" s="230"/>
      <c r="F24" s="230"/>
      <c r="G24" s="230"/>
      <c r="H24" s="230"/>
      <c r="I24" s="230"/>
      <c r="J24" s="230"/>
      <c r="K24" s="230"/>
      <c r="L24" s="230"/>
      <c r="M24" s="233"/>
    </row>
    <row r="25" spans="1:13" ht="13.5" customHeight="1" x14ac:dyDescent="0.15">
      <c r="A25" s="228"/>
      <c r="B25" s="231"/>
      <c r="C25" s="230"/>
      <c r="D25" s="230"/>
      <c r="E25" s="230"/>
      <c r="F25" s="230"/>
      <c r="G25" s="230"/>
      <c r="H25" s="230"/>
      <c r="I25" s="230"/>
      <c r="J25" s="230"/>
      <c r="K25" s="230"/>
      <c r="L25" s="230"/>
      <c r="M25" s="233"/>
    </row>
    <row r="26" spans="1:13" ht="13.5" customHeight="1" x14ac:dyDescent="0.15">
      <c r="A26" s="228" t="s">
        <v>158</v>
      </c>
      <c r="B26" s="235" t="s">
        <v>221</v>
      </c>
      <c r="C26" s="236"/>
      <c r="D26" s="236"/>
      <c r="E26" s="236"/>
      <c r="F26" s="236"/>
      <c r="G26" s="237"/>
      <c r="H26" s="220" t="s">
        <v>222</v>
      </c>
      <c r="I26" s="236"/>
      <c r="J26" s="236"/>
      <c r="K26" s="236"/>
      <c r="L26" s="236"/>
      <c r="M26" s="250"/>
    </row>
    <row r="27" spans="1:13" ht="13.5" customHeight="1" x14ac:dyDescent="0.15">
      <c r="A27" s="228"/>
      <c r="B27" s="238"/>
      <c r="C27" s="239"/>
      <c r="D27" s="239"/>
      <c r="E27" s="239"/>
      <c r="F27" s="239"/>
      <c r="G27" s="240"/>
      <c r="H27" s="251"/>
      <c r="I27" s="239"/>
      <c r="J27" s="239"/>
      <c r="K27" s="239"/>
      <c r="L27" s="239"/>
      <c r="M27" s="252"/>
    </row>
    <row r="28" spans="1:13" ht="13.5" customHeight="1" x14ac:dyDescent="0.15">
      <c r="A28" s="228"/>
      <c r="B28" s="238"/>
      <c r="C28" s="239"/>
      <c r="D28" s="239"/>
      <c r="E28" s="239"/>
      <c r="F28" s="239"/>
      <c r="G28" s="240"/>
      <c r="H28" s="251"/>
      <c r="I28" s="239"/>
      <c r="J28" s="239"/>
      <c r="K28" s="239"/>
      <c r="L28" s="239"/>
      <c r="M28" s="252"/>
    </row>
    <row r="29" spans="1:13" ht="13.5" customHeight="1" x14ac:dyDescent="0.15">
      <c r="A29" s="228"/>
      <c r="B29" s="238"/>
      <c r="C29" s="239"/>
      <c r="D29" s="239"/>
      <c r="E29" s="239"/>
      <c r="F29" s="239"/>
      <c r="G29" s="240"/>
      <c r="H29" s="251"/>
      <c r="I29" s="239"/>
      <c r="J29" s="239"/>
      <c r="K29" s="239"/>
      <c r="L29" s="239"/>
      <c r="M29" s="252"/>
    </row>
    <row r="30" spans="1:13" ht="13.5" customHeight="1" x14ac:dyDescent="0.15">
      <c r="A30" s="228"/>
      <c r="B30" s="238"/>
      <c r="C30" s="239"/>
      <c r="D30" s="239"/>
      <c r="E30" s="239"/>
      <c r="F30" s="239"/>
      <c r="G30" s="240"/>
      <c r="H30" s="251"/>
      <c r="I30" s="239"/>
      <c r="J30" s="239"/>
      <c r="K30" s="239"/>
      <c r="L30" s="239"/>
      <c r="M30" s="252"/>
    </row>
    <row r="31" spans="1:13" ht="13.5" customHeight="1" x14ac:dyDescent="0.15">
      <c r="A31" s="228"/>
      <c r="B31" s="238"/>
      <c r="C31" s="239"/>
      <c r="D31" s="239"/>
      <c r="E31" s="239"/>
      <c r="F31" s="239"/>
      <c r="G31" s="240"/>
      <c r="H31" s="251"/>
      <c r="I31" s="239"/>
      <c r="J31" s="239"/>
      <c r="K31" s="239"/>
      <c r="L31" s="239"/>
      <c r="M31" s="252"/>
    </row>
    <row r="32" spans="1:13" ht="13.5" customHeight="1" x14ac:dyDescent="0.15">
      <c r="A32" s="228"/>
      <c r="B32" s="238"/>
      <c r="C32" s="239"/>
      <c r="D32" s="239"/>
      <c r="E32" s="239"/>
      <c r="F32" s="239"/>
      <c r="G32" s="240"/>
      <c r="H32" s="251"/>
      <c r="I32" s="239"/>
      <c r="J32" s="239"/>
      <c r="K32" s="239"/>
      <c r="L32" s="239"/>
      <c r="M32" s="252"/>
    </row>
    <row r="33" spans="1:13" ht="13.5" customHeight="1" x14ac:dyDescent="0.15">
      <c r="A33" s="228"/>
      <c r="B33" s="238"/>
      <c r="C33" s="239"/>
      <c r="D33" s="239"/>
      <c r="E33" s="239"/>
      <c r="F33" s="239"/>
      <c r="G33" s="240"/>
      <c r="H33" s="251"/>
      <c r="I33" s="239"/>
      <c r="J33" s="239"/>
      <c r="K33" s="239"/>
      <c r="L33" s="239"/>
      <c r="M33" s="252"/>
    </row>
    <row r="34" spans="1:13" ht="13.5" customHeight="1" thickBot="1" x14ac:dyDescent="0.2">
      <c r="A34" s="234"/>
      <c r="B34" s="241"/>
      <c r="C34" s="242"/>
      <c r="D34" s="242"/>
      <c r="E34" s="242"/>
      <c r="F34" s="242"/>
      <c r="G34" s="243"/>
      <c r="H34" s="253"/>
      <c r="I34" s="242"/>
      <c r="J34" s="242"/>
      <c r="K34" s="242"/>
      <c r="L34" s="242"/>
      <c r="M34" s="254"/>
    </row>
  </sheetData>
  <sheetProtection password="CC6F" sheet="1"/>
  <mergeCells count="20">
    <mergeCell ref="B1:G1"/>
    <mergeCell ref="H1:M1"/>
    <mergeCell ref="A2:A8"/>
    <mergeCell ref="B2:G8"/>
    <mergeCell ref="H2:M8"/>
    <mergeCell ref="A9:A12"/>
    <mergeCell ref="B9:G12"/>
    <mergeCell ref="H9:M12"/>
    <mergeCell ref="A13:A16"/>
    <mergeCell ref="B13:G16"/>
    <mergeCell ref="H13:M16"/>
    <mergeCell ref="A17:A21"/>
    <mergeCell ref="B17:G21"/>
    <mergeCell ref="H17:M21"/>
    <mergeCell ref="A22:A25"/>
    <mergeCell ref="B22:G25"/>
    <mergeCell ref="H22:M25"/>
    <mergeCell ref="A26:A34"/>
    <mergeCell ref="B26:G34"/>
    <mergeCell ref="H26:M34"/>
  </mergeCells>
  <phoneticPr fontId="2"/>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21"/>
  <sheetViews>
    <sheetView zoomScaleNormal="100" zoomScaleSheetLayoutView="100" workbookViewId="0">
      <selection activeCell="K7" sqref="K7"/>
    </sheetView>
  </sheetViews>
  <sheetFormatPr defaultRowHeight="13.5" x14ac:dyDescent="0.15"/>
  <cols>
    <col min="1" max="1" width="4.375" customWidth="1"/>
    <col min="2" max="2" width="16.875" bestFit="1" customWidth="1"/>
    <col min="3" max="4" width="4.125" customWidth="1"/>
    <col min="5" max="5" width="8.625" bestFit="1" customWidth="1"/>
    <col min="6" max="6" width="8.25" customWidth="1"/>
    <col min="7" max="7" width="13" bestFit="1" customWidth="1"/>
    <col min="8" max="8" width="8.25" customWidth="1"/>
    <col min="9" max="9" width="13" bestFit="1" customWidth="1"/>
  </cols>
  <sheetData>
    <row r="1" spans="1:9" x14ac:dyDescent="0.15">
      <c r="A1" t="s">
        <v>193</v>
      </c>
    </row>
    <row r="3" spans="1:9" ht="17.25" x14ac:dyDescent="0.15">
      <c r="A3" s="264" t="s">
        <v>205</v>
      </c>
      <c r="B3" s="264"/>
      <c r="C3" s="264"/>
      <c r="D3" s="264"/>
      <c r="E3" s="264"/>
      <c r="F3" s="264"/>
      <c r="G3" s="264"/>
      <c r="H3" s="264"/>
      <c r="I3" s="264"/>
    </row>
    <row r="4" spans="1:9" ht="22.5" customHeight="1" x14ac:dyDescent="0.15">
      <c r="A4" s="264" t="s">
        <v>207</v>
      </c>
      <c r="B4" s="264"/>
      <c r="C4" s="264"/>
      <c r="D4" s="264"/>
      <c r="E4" s="264"/>
      <c r="F4" s="264"/>
      <c r="G4" s="264"/>
      <c r="H4" s="264"/>
      <c r="I4" s="264"/>
    </row>
    <row r="5" spans="1:9" x14ac:dyDescent="0.15">
      <c r="B5" s="262" t="s">
        <v>64</v>
      </c>
      <c r="C5" s="19"/>
      <c r="D5" s="22"/>
      <c r="E5" s="262" t="s">
        <v>163</v>
      </c>
      <c r="F5" s="22"/>
      <c r="G5" s="262" t="s">
        <v>118</v>
      </c>
      <c r="H5" s="265" t="s">
        <v>194</v>
      </c>
      <c r="I5" s="266"/>
    </row>
    <row r="6" spans="1:9" x14ac:dyDescent="0.15">
      <c r="B6" s="263"/>
      <c r="D6" s="51"/>
      <c r="E6" s="263"/>
      <c r="G6" s="263"/>
      <c r="H6" s="265"/>
      <c r="I6" s="266"/>
    </row>
    <row r="7" spans="1:9" x14ac:dyDescent="0.15">
      <c r="D7" s="52"/>
    </row>
    <row r="8" spans="1:9" x14ac:dyDescent="0.15">
      <c r="D8" s="19"/>
      <c r="E8" s="21"/>
      <c r="F8" s="22"/>
      <c r="G8" s="262" t="s">
        <v>115</v>
      </c>
      <c r="H8" s="19"/>
      <c r="I8" s="262" t="s">
        <v>116</v>
      </c>
    </row>
    <row r="9" spans="1:9" x14ac:dyDescent="0.15">
      <c r="G9" s="263"/>
      <c r="I9" s="263"/>
    </row>
    <row r="11" spans="1:9" x14ac:dyDescent="0.15">
      <c r="B11" s="262" t="s">
        <v>62</v>
      </c>
      <c r="C11" s="19"/>
      <c r="D11" s="22"/>
      <c r="E11" s="262" t="s">
        <v>164</v>
      </c>
      <c r="F11" s="18"/>
      <c r="G11" s="262" t="s">
        <v>115</v>
      </c>
      <c r="H11" s="19"/>
      <c r="I11" s="262" t="s">
        <v>116</v>
      </c>
    </row>
    <row r="12" spans="1:9" x14ac:dyDescent="0.15">
      <c r="B12" s="263"/>
      <c r="E12" s="263"/>
      <c r="G12" s="263"/>
      <c r="I12" s="263"/>
    </row>
    <row r="14" spans="1:9" x14ac:dyDescent="0.15">
      <c r="B14" s="262" t="s">
        <v>113</v>
      </c>
      <c r="C14" s="19"/>
      <c r="D14" s="21"/>
      <c r="E14" s="21"/>
      <c r="F14" s="22"/>
      <c r="G14" s="262" t="s">
        <v>115</v>
      </c>
      <c r="H14" s="19"/>
      <c r="I14" s="262" t="s">
        <v>165</v>
      </c>
    </row>
    <row r="15" spans="1:9" x14ac:dyDescent="0.15">
      <c r="B15" s="263"/>
      <c r="G15" s="263"/>
      <c r="I15" s="263"/>
    </row>
    <row r="17" spans="2:9" x14ac:dyDescent="0.15">
      <c r="B17" s="262" t="s">
        <v>63</v>
      </c>
      <c r="C17" s="19"/>
      <c r="D17" s="21"/>
      <c r="E17" s="21"/>
      <c r="F17" s="22"/>
      <c r="G17" s="262" t="s">
        <v>115</v>
      </c>
      <c r="H17" s="19"/>
      <c r="I17" s="262" t="s">
        <v>165</v>
      </c>
    </row>
    <row r="18" spans="2:9" x14ac:dyDescent="0.15">
      <c r="B18" s="263"/>
      <c r="G18" s="263"/>
      <c r="I18" s="263"/>
    </row>
    <row r="20" spans="2:9" x14ac:dyDescent="0.15">
      <c r="B20" s="262" t="s">
        <v>114</v>
      </c>
      <c r="C20" s="19"/>
      <c r="D20" s="21"/>
      <c r="E20" s="21"/>
      <c r="F20" s="21"/>
      <c r="G20" s="21"/>
      <c r="H20" s="21"/>
      <c r="I20" s="262" t="s">
        <v>116</v>
      </c>
    </row>
    <row r="21" spans="2:9" x14ac:dyDescent="0.15">
      <c r="B21" s="263"/>
      <c r="I21" s="263"/>
    </row>
  </sheetData>
  <sheetProtection password="CC6F" sheet="1"/>
  <mergeCells count="20">
    <mergeCell ref="I20:I21"/>
    <mergeCell ref="G14:G15"/>
    <mergeCell ref="B5:B6"/>
    <mergeCell ref="E5:E6"/>
    <mergeCell ref="G5:G6"/>
    <mergeCell ref="B14:B15"/>
    <mergeCell ref="B17:B18"/>
    <mergeCell ref="B20:B21"/>
    <mergeCell ref="G17:G18"/>
    <mergeCell ref="I11:I12"/>
    <mergeCell ref="I14:I15"/>
    <mergeCell ref="I17:I18"/>
    <mergeCell ref="A3:I3"/>
    <mergeCell ref="H5:I6"/>
    <mergeCell ref="A4:I4"/>
    <mergeCell ref="B11:B12"/>
    <mergeCell ref="E11:E12"/>
    <mergeCell ref="I8:I9"/>
    <mergeCell ref="G8:G9"/>
    <mergeCell ref="G11:G12"/>
  </mergeCells>
  <phoneticPr fontId="2"/>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5</vt:i4>
      </vt:variant>
    </vt:vector>
  </HeadingPairs>
  <TitlesOfParts>
    <vt:vector size="21" baseType="lpstr">
      <vt:lpstr>第１面</vt:lpstr>
      <vt:lpstr>入力様式1</vt:lpstr>
      <vt:lpstr>入力様式2</vt:lpstr>
      <vt:lpstr>（別紙１）一連処理工程</vt:lpstr>
      <vt:lpstr>（別紙２）管理体制</vt:lpstr>
      <vt:lpstr>【例】第１面</vt:lpstr>
      <vt:lpstr>【例】入力様式1</vt:lpstr>
      <vt:lpstr>【例】入力様式2</vt:lpstr>
      <vt:lpstr>【例】（別紙１）一連処理工程</vt:lpstr>
      <vt:lpstr>【例】（ 別紙２）管理体制</vt:lpstr>
      <vt:lpstr>別紙３</vt:lpstr>
      <vt:lpstr>第２面</vt:lpstr>
      <vt:lpstr>第３面</vt:lpstr>
      <vt:lpstr>第４面</vt:lpstr>
      <vt:lpstr>第５面</vt:lpstr>
      <vt:lpstr>第６面</vt:lpstr>
      <vt:lpstr>【例】入力様式1!Print_Area</vt:lpstr>
      <vt:lpstr>第１面!Print_Area</vt:lpstr>
      <vt:lpstr>別紙３!Print_Area</vt:lpstr>
      <vt:lpstr>【例】入力様式1!Print_Titles</vt:lpstr>
      <vt:lpstr>別紙３!Print_Titles</vt:lpstr>
    </vt:vector>
  </TitlesOfParts>
  <Company>静岡県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ユーザー</cp:lastModifiedBy>
  <cp:lastPrinted>2021-04-02T01:38:37Z</cp:lastPrinted>
  <dcterms:created xsi:type="dcterms:W3CDTF">2011-03-03T10:17:00Z</dcterms:created>
  <dcterms:modified xsi:type="dcterms:W3CDTF">2025-03-04T00:10:33Z</dcterms:modified>
</cp:coreProperties>
</file>