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6.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6380" windowHeight="8190" firstSheet="1" activeTab="1"/>
  </bookViews>
  <sheets>
    <sheet name="はじめに" sheetId="1" r:id="rId1"/>
    <sheet name="申請書" sheetId="2" r:id="rId2"/>
    <sheet name="変更申請" sheetId="3" state="hidden" r:id="rId3"/>
    <sheet name="就農計画" sheetId="4" r:id="rId4"/>
    <sheet name="収支計画" sheetId="5" r:id="rId5"/>
    <sheet name="1年目" sheetId="6" r:id="rId6"/>
    <sheet name="2年目" sheetId="7" r:id="rId7"/>
    <sheet name="3年目" sheetId="8" r:id="rId8"/>
    <sheet name="4年目" sheetId="9" r:id="rId9"/>
    <sheet name="5年目" sheetId="10" r:id="rId10"/>
    <sheet name="減価償却" sheetId="11" r:id="rId11"/>
    <sheet name="履歴書" sheetId="12" r:id="rId12"/>
    <sheet name="作付計画" sheetId="13" r:id="rId13"/>
    <sheet name="同意書" sheetId="14" r:id="rId14"/>
  </sheets>
  <definedNames>
    <definedName name="_xlnm.Print_Area" localSheetId="5">'1年目'!$A$1:$M$37</definedName>
    <definedName name="_xlnm.Print_Area" localSheetId="6">'2年目'!$A$1:$M$37</definedName>
    <definedName name="_xlnm.Print_Area" localSheetId="7">'3年目'!$A$1:$M$37</definedName>
    <definedName name="_xlnm.Print_Area" localSheetId="8">'4年目'!$A$1:$M$37</definedName>
    <definedName name="_xlnm.Print_Area" localSheetId="9">'5年目'!$A$1:$M$37</definedName>
    <definedName name="_xlnm.Print_Area" localSheetId="0">はじめに!$A$1:$AO$56</definedName>
    <definedName name="_xlnm.Print_Area" localSheetId="10">減価償却!$A$1:$L$32</definedName>
    <definedName name="_xlnm.Print_Area" localSheetId="4">収支計画!$A$1:$H$51</definedName>
    <definedName name="_xlnm.Print_Area" localSheetId="3">就農計画!$A$1:$AE$205</definedName>
    <definedName name="_xlnm.Print_Area" localSheetId="1">申請書!$A$1:$AE$45</definedName>
    <definedName name="_xlnm.Print_Area" localSheetId="13">同意書!$A$1:$Y$40</definedName>
    <definedName name="_xlnm.Print_Area" localSheetId="2">変更申請!$A$1:$AE$45</definedName>
    <definedName name="_xlnm.Print_Area" localSheetId="11">履歴書!$A$1:$AL$35</definedName>
  </definedNames>
  <calcPr calcId="145621"/>
  <extLst>
    <ext xmlns:loext="http://schemas.libreoffice.org/" uri="{7626C862-2A13-11E5-B345-FEFF819CDC9F}">
      <loext:extCalcPr stringRefSyntax="CalcA1"/>
    </ext>
  </extLst>
</workbook>
</file>

<file path=xl/calcChain.xml><?xml version="1.0" encoding="utf-8"?>
<calcChain xmlns="http://schemas.openxmlformats.org/spreadsheetml/2006/main">
  <c r="O38" i="5" l="1"/>
  <c r="N38" i="5"/>
  <c r="M38" i="5"/>
  <c r="L38" i="5"/>
  <c r="K38" i="5"/>
  <c r="A2" i="6" l="1"/>
  <c r="H39" i="4"/>
  <c r="D1" i="6" l="1"/>
  <c r="X11" i="12" l="1"/>
  <c r="N36" i="4" l="1"/>
  <c r="H37" i="4"/>
  <c r="W36" i="4"/>
  <c r="M39" i="14" l="1"/>
  <c r="M37" i="14"/>
  <c r="B34" i="14"/>
  <c r="H6" i="14"/>
  <c r="D25" i="13"/>
  <c r="F4" i="13"/>
  <c r="AD11" i="12"/>
  <c r="P11" i="12"/>
  <c r="F11" i="12"/>
  <c r="F6" i="12"/>
  <c r="H5" i="12"/>
  <c r="A31" i="11"/>
  <c r="A30" i="11"/>
  <c r="A29" i="11"/>
  <c r="A28" i="11"/>
  <c r="A27" i="11"/>
  <c r="A26" i="11"/>
  <c r="A25" i="11"/>
  <c r="A24" i="11"/>
  <c r="A23" i="11"/>
  <c r="A22" i="11"/>
  <c r="A21" i="11"/>
  <c r="A20" i="11"/>
  <c r="C16" i="11"/>
  <c r="N15" i="11"/>
  <c r="E15" i="11"/>
  <c r="N14" i="11"/>
  <c r="E14" i="11"/>
  <c r="N13" i="11"/>
  <c r="E13" i="11"/>
  <c r="N12" i="11"/>
  <c r="E12" i="11"/>
  <c r="N11" i="11"/>
  <c r="E11" i="11"/>
  <c r="N10" i="11"/>
  <c r="E10" i="11"/>
  <c r="N9" i="11"/>
  <c r="E9" i="11"/>
  <c r="N8" i="11"/>
  <c r="E8" i="11"/>
  <c r="N7" i="11"/>
  <c r="E7" i="11"/>
  <c r="N6" i="11"/>
  <c r="E6" i="11"/>
  <c r="N5" i="11"/>
  <c r="E5" i="11"/>
  <c r="N4" i="11"/>
  <c r="E4" i="11"/>
  <c r="E16" i="11" s="1"/>
  <c r="F3" i="11"/>
  <c r="G3" i="11" s="1"/>
  <c r="H3" i="11" s="1"/>
  <c r="I3" i="11" s="1"/>
  <c r="J3" i="11" s="1"/>
  <c r="K3" i="11" s="1"/>
  <c r="L3" i="11" s="1"/>
  <c r="B19" i="11" s="1"/>
  <c r="C19" i="11" s="1"/>
  <c r="D19" i="11" s="1"/>
  <c r="E19" i="11" s="1"/>
  <c r="F19" i="11" s="1"/>
  <c r="G19" i="11" s="1"/>
  <c r="H19" i="11" s="1"/>
  <c r="I19" i="11" s="1"/>
  <c r="J19" i="11" s="1"/>
  <c r="K19" i="11" s="1"/>
  <c r="L19" i="11" s="1"/>
  <c r="L37" i="10"/>
  <c r="K37" i="10"/>
  <c r="J37" i="10"/>
  <c r="I37" i="10"/>
  <c r="H37" i="10"/>
  <c r="G37" i="10"/>
  <c r="F37" i="10"/>
  <c r="E37" i="10"/>
  <c r="D37" i="10"/>
  <c r="L36" i="10"/>
  <c r="K36" i="10"/>
  <c r="J36" i="10"/>
  <c r="I36" i="10"/>
  <c r="H36" i="10"/>
  <c r="G36" i="10"/>
  <c r="F36" i="10"/>
  <c r="E36" i="10"/>
  <c r="D36" i="10"/>
  <c r="L35" i="10"/>
  <c r="K35" i="10"/>
  <c r="J35" i="10"/>
  <c r="I35" i="10"/>
  <c r="H35" i="10"/>
  <c r="G35" i="10"/>
  <c r="F35" i="10"/>
  <c r="E35" i="10"/>
  <c r="D35" i="10"/>
  <c r="L34" i="10"/>
  <c r="K34" i="10"/>
  <c r="J34" i="10"/>
  <c r="I34" i="10"/>
  <c r="H34" i="10"/>
  <c r="G34" i="10"/>
  <c r="F34" i="10"/>
  <c r="E34" i="10"/>
  <c r="D34" i="10"/>
  <c r="K33" i="10"/>
  <c r="I33" i="10"/>
  <c r="G33" i="10"/>
  <c r="E33" i="10"/>
  <c r="D33" i="10"/>
  <c r="C33" i="10"/>
  <c r="K32" i="10"/>
  <c r="I32" i="10"/>
  <c r="G32" i="10"/>
  <c r="E32" i="10"/>
  <c r="D32" i="10"/>
  <c r="C32" i="10"/>
  <c r="K31" i="10"/>
  <c r="I31" i="10"/>
  <c r="G31" i="10"/>
  <c r="E31" i="10"/>
  <c r="D31" i="10"/>
  <c r="C31" i="10"/>
  <c r="L30" i="10"/>
  <c r="K30" i="10"/>
  <c r="J30" i="10"/>
  <c r="I30" i="10"/>
  <c r="H30" i="10"/>
  <c r="G30" i="10"/>
  <c r="F30" i="10"/>
  <c r="E30" i="10"/>
  <c r="D30" i="10"/>
  <c r="K29" i="10"/>
  <c r="I29" i="10"/>
  <c r="G29" i="10"/>
  <c r="E29" i="10"/>
  <c r="D29" i="10"/>
  <c r="C29" i="10"/>
  <c r="K28" i="10"/>
  <c r="I28" i="10"/>
  <c r="G28" i="10"/>
  <c r="E28" i="10"/>
  <c r="D28" i="10"/>
  <c r="C28" i="10"/>
  <c r="K27" i="10"/>
  <c r="I27" i="10"/>
  <c r="G27" i="10"/>
  <c r="E27" i="10"/>
  <c r="D27" i="10"/>
  <c r="C27" i="10"/>
  <c r="L26" i="10"/>
  <c r="K26" i="10"/>
  <c r="J26" i="10"/>
  <c r="I26" i="10"/>
  <c r="H26" i="10"/>
  <c r="G26" i="10"/>
  <c r="F26" i="10"/>
  <c r="E26" i="10"/>
  <c r="D26" i="10"/>
  <c r="L25" i="10"/>
  <c r="J25" i="10"/>
  <c r="H25" i="10"/>
  <c r="F25" i="10"/>
  <c r="D25" i="10"/>
  <c r="C25" i="10"/>
  <c r="L24" i="10"/>
  <c r="J24" i="10"/>
  <c r="H24" i="10"/>
  <c r="F24" i="10"/>
  <c r="D24" i="10"/>
  <c r="C24" i="10"/>
  <c r="L23" i="10"/>
  <c r="K23" i="10"/>
  <c r="J23" i="10"/>
  <c r="I23" i="10"/>
  <c r="H23" i="10"/>
  <c r="G23" i="10"/>
  <c r="F23" i="10"/>
  <c r="E23" i="10"/>
  <c r="D23" i="10"/>
  <c r="L22" i="10"/>
  <c r="J22" i="10"/>
  <c r="H22" i="10"/>
  <c r="F22" i="10"/>
  <c r="D22" i="10"/>
  <c r="C22" i="10"/>
  <c r="L21" i="10"/>
  <c r="J21" i="10"/>
  <c r="H21" i="10"/>
  <c r="F21" i="10"/>
  <c r="D21" i="10"/>
  <c r="C21" i="10"/>
  <c r="L20" i="10"/>
  <c r="J20" i="10"/>
  <c r="H20" i="10"/>
  <c r="F20" i="10"/>
  <c r="D20" i="10"/>
  <c r="C20" i="10"/>
  <c r="K19" i="10"/>
  <c r="I19" i="10"/>
  <c r="G19" i="10"/>
  <c r="E19" i="10"/>
  <c r="D19" i="10"/>
  <c r="C19" i="10"/>
  <c r="K18" i="10"/>
  <c r="I18" i="10"/>
  <c r="G18" i="10"/>
  <c r="E18" i="10"/>
  <c r="D18" i="10"/>
  <c r="C18" i="10"/>
  <c r="K17" i="10"/>
  <c r="I17" i="10"/>
  <c r="G17" i="10"/>
  <c r="E17" i="10"/>
  <c r="D17" i="10"/>
  <c r="C17" i="10"/>
  <c r="K16" i="10"/>
  <c r="I16" i="10"/>
  <c r="G16" i="10"/>
  <c r="E16" i="10"/>
  <c r="D16" i="10"/>
  <c r="C16" i="10"/>
  <c r="K15" i="10"/>
  <c r="I15" i="10"/>
  <c r="G15" i="10"/>
  <c r="E15" i="10"/>
  <c r="D15" i="10"/>
  <c r="C15" i="10"/>
  <c r="K14" i="10"/>
  <c r="I14" i="10"/>
  <c r="G14" i="10"/>
  <c r="E14" i="10"/>
  <c r="D14" i="10"/>
  <c r="C14" i="10"/>
  <c r="K13" i="10"/>
  <c r="I13" i="10"/>
  <c r="G13" i="10"/>
  <c r="E13" i="10"/>
  <c r="D13" i="10"/>
  <c r="C13" i="10"/>
  <c r="L12" i="10"/>
  <c r="J12" i="10"/>
  <c r="H12" i="10"/>
  <c r="F12" i="10"/>
  <c r="D12" i="10"/>
  <c r="B12" i="10"/>
  <c r="L11" i="10"/>
  <c r="K11" i="10"/>
  <c r="J11" i="10"/>
  <c r="I11" i="10"/>
  <c r="H11" i="10"/>
  <c r="G11" i="10"/>
  <c r="F11" i="10"/>
  <c r="E11" i="10"/>
  <c r="D11" i="10"/>
  <c r="K10" i="10"/>
  <c r="I10" i="10"/>
  <c r="G10" i="10"/>
  <c r="E10" i="10"/>
  <c r="D10" i="10"/>
  <c r="B10" i="10"/>
  <c r="K9" i="10"/>
  <c r="I9" i="10"/>
  <c r="G9" i="10"/>
  <c r="E9" i="10"/>
  <c r="D9" i="10"/>
  <c r="B9" i="10"/>
  <c r="K8" i="10"/>
  <c r="I8" i="10"/>
  <c r="G8" i="10"/>
  <c r="E8" i="10"/>
  <c r="D8" i="10"/>
  <c r="B8" i="10"/>
  <c r="L7" i="10"/>
  <c r="K7" i="10"/>
  <c r="J7" i="10"/>
  <c r="I7" i="10"/>
  <c r="H7" i="10"/>
  <c r="G7" i="10"/>
  <c r="F7" i="10"/>
  <c r="E7" i="10"/>
  <c r="D7" i="10"/>
  <c r="B7" i="10"/>
  <c r="K6" i="10"/>
  <c r="I6" i="10"/>
  <c r="G6" i="10"/>
  <c r="E6" i="10"/>
  <c r="D6" i="10"/>
  <c r="B6" i="10"/>
  <c r="K5" i="10"/>
  <c r="I5" i="10"/>
  <c r="G5" i="10"/>
  <c r="E5" i="10"/>
  <c r="D5" i="10"/>
  <c r="B5" i="10"/>
  <c r="K3" i="10"/>
  <c r="I3" i="10"/>
  <c r="G3" i="10"/>
  <c r="E3" i="10"/>
  <c r="D2" i="10"/>
  <c r="L37" i="9"/>
  <c r="K37" i="9"/>
  <c r="J37" i="9"/>
  <c r="I37" i="9"/>
  <c r="H37" i="9"/>
  <c r="G37" i="9"/>
  <c r="F37" i="9"/>
  <c r="E37" i="9"/>
  <c r="D37" i="9"/>
  <c r="L36" i="9"/>
  <c r="K36" i="9"/>
  <c r="J36" i="9"/>
  <c r="I36" i="9"/>
  <c r="H36" i="9"/>
  <c r="G36" i="9"/>
  <c r="F36" i="9"/>
  <c r="E36" i="9"/>
  <c r="D36" i="9"/>
  <c r="L35" i="9"/>
  <c r="K35" i="9"/>
  <c r="J35" i="9"/>
  <c r="I35" i="9"/>
  <c r="H35" i="9"/>
  <c r="G35" i="9"/>
  <c r="F35" i="9"/>
  <c r="E35" i="9"/>
  <c r="D35" i="9"/>
  <c r="L34" i="9"/>
  <c r="K34" i="9"/>
  <c r="J34" i="9"/>
  <c r="I34" i="9"/>
  <c r="H34" i="9"/>
  <c r="G34" i="9"/>
  <c r="F34" i="9"/>
  <c r="E34" i="9"/>
  <c r="D34" i="9"/>
  <c r="K33" i="9"/>
  <c r="I33" i="9"/>
  <c r="G33" i="9"/>
  <c r="E33" i="9"/>
  <c r="D33" i="9"/>
  <c r="C33" i="9"/>
  <c r="K32" i="9"/>
  <c r="I32" i="9"/>
  <c r="G32" i="9"/>
  <c r="E32" i="9"/>
  <c r="D32" i="9"/>
  <c r="C32" i="9"/>
  <c r="K31" i="9"/>
  <c r="I31" i="9"/>
  <c r="G31" i="9"/>
  <c r="E31" i="9"/>
  <c r="D31" i="9"/>
  <c r="C31" i="9"/>
  <c r="L30" i="9"/>
  <c r="K30" i="9"/>
  <c r="J30" i="9"/>
  <c r="I30" i="9"/>
  <c r="H30" i="9"/>
  <c r="G30" i="9"/>
  <c r="F30" i="9"/>
  <c r="E30" i="9"/>
  <c r="D30" i="9"/>
  <c r="K29" i="9"/>
  <c r="I29" i="9"/>
  <c r="G29" i="9"/>
  <c r="E29" i="9"/>
  <c r="D29" i="9"/>
  <c r="C29" i="9"/>
  <c r="K28" i="9"/>
  <c r="I28" i="9"/>
  <c r="G28" i="9"/>
  <c r="E28" i="9"/>
  <c r="D28" i="9"/>
  <c r="C28" i="9"/>
  <c r="K27" i="9"/>
  <c r="I27" i="9"/>
  <c r="G27" i="9"/>
  <c r="E27" i="9"/>
  <c r="D27" i="9"/>
  <c r="C27" i="9"/>
  <c r="L26" i="9"/>
  <c r="K26" i="9"/>
  <c r="J26" i="9"/>
  <c r="I26" i="9"/>
  <c r="H26" i="9"/>
  <c r="G26" i="9"/>
  <c r="F26" i="9"/>
  <c r="E26" i="9"/>
  <c r="D26" i="9"/>
  <c r="L25" i="9"/>
  <c r="J25" i="9"/>
  <c r="H25" i="9"/>
  <c r="F25" i="9"/>
  <c r="D25" i="9"/>
  <c r="C25" i="9"/>
  <c r="L24" i="9"/>
  <c r="J24" i="9"/>
  <c r="H24" i="9"/>
  <c r="F24" i="9"/>
  <c r="D24" i="9"/>
  <c r="C24" i="9"/>
  <c r="L23" i="9"/>
  <c r="K23" i="9"/>
  <c r="J23" i="9"/>
  <c r="I23" i="9"/>
  <c r="H23" i="9"/>
  <c r="G23" i="9"/>
  <c r="F23" i="9"/>
  <c r="E23" i="9"/>
  <c r="D23" i="9"/>
  <c r="L22" i="9"/>
  <c r="J22" i="9"/>
  <c r="H22" i="9"/>
  <c r="F22" i="9"/>
  <c r="D22" i="9"/>
  <c r="C22" i="9"/>
  <c r="L21" i="9"/>
  <c r="J21" i="9"/>
  <c r="H21" i="9"/>
  <c r="F21" i="9"/>
  <c r="D21" i="9"/>
  <c r="C21" i="9"/>
  <c r="L20" i="9"/>
  <c r="J20" i="9"/>
  <c r="H20" i="9"/>
  <c r="F20" i="9"/>
  <c r="D20" i="9"/>
  <c r="C20" i="9"/>
  <c r="K19" i="9"/>
  <c r="I19" i="9"/>
  <c r="G19" i="9"/>
  <c r="E19" i="9"/>
  <c r="D19" i="9"/>
  <c r="C19" i="9"/>
  <c r="K18" i="9"/>
  <c r="I18" i="9"/>
  <c r="G18" i="9"/>
  <c r="E18" i="9"/>
  <c r="D18" i="9"/>
  <c r="C18" i="9"/>
  <c r="K17" i="9"/>
  <c r="I17" i="9"/>
  <c r="G17" i="9"/>
  <c r="E17" i="9"/>
  <c r="D17" i="9"/>
  <c r="C17" i="9"/>
  <c r="K16" i="9"/>
  <c r="I16" i="9"/>
  <c r="G16" i="9"/>
  <c r="E16" i="9"/>
  <c r="D16" i="9"/>
  <c r="C16" i="9"/>
  <c r="K15" i="9"/>
  <c r="I15" i="9"/>
  <c r="G15" i="9"/>
  <c r="E15" i="9"/>
  <c r="D15" i="9"/>
  <c r="C15" i="9"/>
  <c r="K14" i="9"/>
  <c r="I14" i="9"/>
  <c r="G14" i="9"/>
  <c r="E14" i="9"/>
  <c r="D14" i="9"/>
  <c r="C14" i="9"/>
  <c r="K13" i="9"/>
  <c r="I13" i="9"/>
  <c r="G13" i="9"/>
  <c r="E13" i="9"/>
  <c r="D13" i="9"/>
  <c r="C13" i="9"/>
  <c r="L12" i="9"/>
  <c r="J12" i="9"/>
  <c r="H12" i="9"/>
  <c r="F12" i="9"/>
  <c r="D12" i="9"/>
  <c r="B12" i="9"/>
  <c r="L11" i="9"/>
  <c r="K11" i="9"/>
  <c r="J11" i="9"/>
  <c r="I11" i="9"/>
  <c r="H11" i="9"/>
  <c r="G11" i="9"/>
  <c r="F11" i="9"/>
  <c r="E11" i="9"/>
  <c r="D11" i="9"/>
  <c r="K10" i="9"/>
  <c r="I10" i="9"/>
  <c r="G10" i="9"/>
  <c r="E10" i="9"/>
  <c r="D10" i="9"/>
  <c r="B10" i="9"/>
  <c r="K9" i="9"/>
  <c r="I9" i="9"/>
  <c r="G9" i="9"/>
  <c r="E9" i="9"/>
  <c r="D9" i="9"/>
  <c r="B9" i="9"/>
  <c r="K8" i="9"/>
  <c r="I8" i="9"/>
  <c r="G8" i="9"/>
  <c r="E8" i="9"/>
  <c r="D8" i="9"/>
  <c r="B8" i="9"/>
  <c r="L7" i="9"/>
  <c r="K7" i="9"/>
  <c r="J7" i="9"/>
  <c r="I7" i="9"/>
  <c r="H7" i="9"/>
  <c r="G7" i="9"/>
  <c r="F7" i="9"/>
  <c r="E7" i="9"/>
  <c r="D7" i="9"/>
  <c r="B7" i="9"/>
  <c r="K6" i="9"/>
  <c r="I6" i="9"/>
  <c r="G6" i="9"/>
  <c r="E6" i="9"/>
  <c r="D6" i="9"/>
  <c r="B6" i="9"/>
  <c r="K5" i="9"/>
  <c r="I5" i="9"/>
  <c r="G5" i="9"/>
  <c r="E5" i="9"/>
  <c r="D5" i="9"/>
  <c r="B5" i="9"/>
  <c r="K3" i="9"/>
  <c r="I3" i="9"/>
  <c r="G3" i="9"/>
  <c r="E3" i="9"/>
  <c r="D2" i="9"/>
  <c r="L37" i="8"/>
  <c r="K37" i="8"/>
  <c r="J37" i="8"/>
  <c r="I37" i="8"/>
  <c r="H37" i="8"/>
  <c r="G37" i="8"/>
  <c r="F37" i="8"/>
  <c r="E37" i="8"/>
  <c r="D37" i="8"/>
  <c r="L36" i="8"/>
  <c r="K36" i="8"/>
  <c r="J36" i="8"/>
  <c r="I36" i="8"/>
  <c r="H36" i="8"/>
  <c r="G36" i="8"/>
  <c r="F36" i="8"/>
  <c r="E36" i="8"/>
  <c r="D36" i="8"/>
  <c r="L35" i="8"/>
  <c r="K35" i="8"/>
  <c r="J35" i="8"/>
  <c r="I35" i="8"/>
  <c r="H35" i="8"/>
  <c r="G35" i="8"/>
  <c r="F35" i="8"/>
  <c r="E35" i="8"/>
  <c r="D35" i="8"/>
  <c r="L34" i="8"/>
  <c r="K34" i="8"/>
  <c r="J34" i="8"/>
  <c r="I34" i="8"/>
  <c r="H34" i="8"/>
  <c r="G34" i="8"/>
  <c r="F34" i="8"/>
  <c r="E34" i="8"/>
  <c r="D34" i="8"/>
  <c r="K33" i="8"/>
  <c r="I33" i="8"/>
  <c r="G33" i="8"/>
  <c r="E33" i="8"/>
  <c r="D33" i="8"/>
  <c r="C33" i="8"/>
  <c r="K32" i="8"/>
  <c r="I32" i="8"/>
  <c r="G32" i="8"/>
  <c r="E32" i="8"/>
  <c r="D32" i="8"/>
  <c r="C32" i="8"/>
  <c r="K31" i="8"/>
  <c r="I31" i="8"/>
  <c r="G31" i="8"/>
  <c r="E31" i="8"/>
  <c r="D31" i="8"/>
  <c r="C31" i="8"/>
  <c r="L30" i="8"/>
  <c r="K30" i="8"/>
  <c r="J30" i="8"/>
  <c r="I30" i="8"/>
  <c r="H30" i="8"/>
  <c r="G30" i="8"/>
  <c r="F30" i="8"/>
  <c r="E30" i="8"/>
  <c r="D30" i="8"/>
  <c r="K29" i="8"/>
  <c r="I29" i="8"/>
  <c r="G29" i="8"/>
  <c r="E29" i="8"/>
  <c r="D29" i="8"/>
  <c r="C29" i="8"/>
  <c r="K28" i="8"/>
  <c r="I28" i="8"/>
  <c r="G28" i="8"/>
  <c r="E28" i="8"/>
  <c r="D28" i="8"/>
  <c r="C28" i="8"/>
  <c r="K27" i="8"/>
  <c r="I27" i="8"/>
  <c r="G27" i="8"/>
  <c r="E27" i="8"/>
  <c r="D27" i="8"/>
  <c r="C27" i="8"/>
  <c r="L26" i="8"/>
  <c r="K26" i="8"/>
  <c r="J26" i="8"/>
  <c r="I26" i="8"/>
  <c r="H26" i="8"/>
  <c r="G26" i="8"/>
  <c r="F26" i="8"/>
  <c r="E26" i="8"/>
  <c r="D26" i="8"/>
  <c r="L25" i="8"/>
  <c r="J25" i="8"/>
  <c r="H25" i="8"/>
  <c r="F25" i="8"/>
  <c r="D25" i="8"/>
  <c r="C25" i="8"/>
  <c r="L24" i="8"/>
  <c r="J24" i="8"/>
  <c r="H24" i="8"/>
  <c r="F24" i="8"/>
  <c r="D24" i="8"/>
  <c r="C24" i="8"/>
  <c r="L23" i="8"/>
  <c r="K23" i="8"/>
  <c r="J23" i="8"/>
  <c r="I23" i="8"/>
  <c r="H23" i="8"/>
  <c r="G23" i="8"/>
  <c r="F23" i="8"/>
  <c r="E23" i="8"/>
  <c r="D23" i="8"/>
  <c r="L22" i="8"/>
  <c r="J22" i="8"/>
  <c r="H22" i="8"/>
  <c r="F22" i="8"/>
  <c r="D22" i="8"/>
  <c r="C22" i="8"/>
  <c r="L21" i="8"/>
  <c r="J21" i="8"/>
  <c r="H21" i="8"/>
  <c r="F21" i="8"/>
  <c r="D21" i="8"/>
  <c r="C21" i="8"/>
  <c r="L20" i="8"/>
  <c r="J20" i="8"/>
  <c r="H20" i="8"/>
  <c r="F20" i="8"/>
  <c r="D20" i="8"/>
  <c r="C20" i="8"/>
  <c r="K19" i="8"/>
  <c r="I19" i="8"/>
  <c r="G19" i="8"/>
  <c r="E19" i="8"/>
  <c r="D19" i="8"/>
  <c r="C19" i="8"/>
  <c r="K18" i="8"/>
  <c r="I18" i="8"/>
  <c r="G18" i="8"/>
  <c r="E18" i="8"/>
  <c r="D18" i="8"/>
  <c r="C18" i="8"/>
  <c r="K17" i="8"/>
  <c r="I17" i="8"/>
  <c r="G17" i="8"/>
  <c r="E17" i="8"/>
  <c r="D17" i="8"/>
  <c r="C17" i="8"/>
  <c r="K16" i="8"/>
  <c r="I16" i="8"/>
  <c r="G16" i="8"/>
  <c r="E16" i="8"/>
  <c r="D16" i="8"/>
  <c r="C16" i="8"/>
  <c r="K15" i="8"/>
  <c r="I15" i="8"/>
  <c r="G15" i="8"/>
  <c r="E15" i="8"/>
  <c r="D15" i="8"/>
  <c r="C15" i="8"/>
  <c r="K14" i="8"/>
  <c r="I14" i="8"/>
  <c r="G14" i="8"/>
  <c r="E14" i="8"/>
  <c r="D14" i="8"/>
  <c r="C14" i="8"/>
  <c r="K13" i="8"/>
  <c r="I13" i="8"/>
  <c r="G13" i="8"/>
  <c r="E13" i="8"/>
  <c r="D13" i="8"/>
  <c r="C13" i="8"/>
  <c r="L12" i="8"/>
  <c r="J12" i="8"/>
  <c r="H12" i="8"/>
  <c r="F12" i="8"/>
  <c r="D12" i="8"/>
  <c r="B12" i="8"/>
  <c r="L11" i="8"/>
  <c r="K11" i="8"/>
  <c r="J11" i="8"/>
  <c r="I11" i="8"/>
  <c r="H11" i="8"/>
  <c r="G11" i="8"/>
  <c r="F11" i="8"/>
  <c r="E11" i="8"/>
  <c r="D11" i="8"/>
  <c r="K10" i="8"/>
  <c r="I10" i="8"/>
  <c r="G10" i="8"/>
  <c r="E10" i="8"/>
  <c r="D10" i="8"/>
  <c r="B10" i="8"/>
  <c r="K9" i="8"/>
  <c r="I9" i="8"/>
  <c r="G9" i="8"/>
  <c r="E9" i="8"/>
  <c r="D9" i="8"/>
  <c r="B9" i="8"/>
  <c r="K8" i="8"/>
  <c r="I8" i="8"/>
  <c r="G8" i="8"/>
  <c r="E8" i="8"/>
  <c r="D8" i="8"/>
  <c r="B8" i="8"/>
  <c r="L7" i="8"/>
  <c r="K7" i="8"/>
  <c r="J7" i="8"/>
  <c r="I7" i="8"/>
  <c r="H7" i="8"/>
  <c r="G7" i="8"/>
  <c r="F7" i="8"/>
  <c r="E7" i="8"/>
  <c r="D7" i="8"/>
  <c r="B7" i="8"/>
  <c r="K6" i="8"/>
  <c r="I6" i="8"/>
  <c r="G6" i="8"/>
  <c r="E6" i="8"/>
  <c r="D6" i="8"/>
  <c r="B6" i="8"/>
  <c r="K5" i="8"/>
  <c r="I5" i="8"/>
  <c r="G5" i="8"/>
  <c r="E5" i="8"/>
  <c r="D5" i="8"/>
  <c r="B5" i="8"/>
  <c r="K3" i="8"/>
  <c r="I3" i="8"/>
  <c r="G3" i="8"/>
  <c r="E3" i="8"/>
  <c r="D2" i="8"/>
  <c r="L37" i="7"/>
  <c r="K37" i="7"/>
  <c r="J37" i="7"/>
  <c r="I37" i="7"/>
  <c r="H37" i="7"/>
  <c r="G37" i="7"/>
  <c r="F37" i="7"/>
  <c r="E37" i="7"/>
  <c r="D37" i="7"/>
  <c r="L36" i="7"/>
  <c r="K36" i="7"/>
  <c r="J36" i="7"/>
  <c r="I36" i="7"/>
  <c r="H36" i="7"/>
  <c r="G36" i="7"/>
  <c r="F36" i="7"/>
  <c r="E36" i="7"/>
  <c r="D36" i="7"/>
  <c r="L35" i="7"/>
  <c r="K35" i="7"/>
  <c r="J35" i="7"/>
  <c r="I35" i="7"/>
  <c r="H35" i="7"/>
  <c r="G35" i="7"/>
  <c r="F35" i="7"/>
  <c r="E35" i="7"/>
  <c r="D35" i="7"/>
  <c r="L34" i="7"/>
  <c r="K34" i="7"/>
  <c r="J34" i="7"/>
  <c r="I34" i="7"/>
  <c r="H34" i="7"/>
  <c r="G34" i="7"/>
  <c r="F34" i="7"/>
  <c r="E34" i="7"/>
  <c r="D34" i="7"/>
  <c r="K33" i="7"/>
  <c r="I33" i="7"/>
  <c r="G33" i="7"/>
  <c r="E33" i="7"/>
  <c r="D33" i="7"/>
  <c r="C33" i="7"/>
  <c r="K32" i="7"/>
  <c r="I32" i="7"/>
  <c r="G32" i="7"/>
  <c r="E32" i="7"/>
  <c r="D32" i="7"/>
  <c r="C32" i="7"/>
  <c r="K31" i="7"/>
  <c r="I31" i="7"/>
  <c r="G31" i="7"/>
  <c r="E31" i="7"/>
  <c r="D31" i="7"/>
  <c r="C31" i="7"/>
  <c r="L30" i="7"/>
  <c r="K30" i="7"/>
  <c r="J30" i="7"/>
  <c r="I30" i="7"/>
  <c r="H30" i="7"/>
  <c r="G30" i="7"/>
  <c r="F30" i="7"/>
  <c r="E30" i="7"/>
  <c r="D30" i="7"/>
  <c r="K29" i="7"/>
  <c r="I29" i="7"/>
  <c r="G29" i="7"/>
  <c r="E29" i="7"/>
  <c r="D29" i="7"/>
  <c r="C29" i="7"/>
  <c r="K28" i="7"/>
  <c r="I28" i="7"/>
  <c r="G28" i="7"/>
  <c r="E28" i="7"/>
  <c r="D28" i="7"/>
  <c r="C28" i="7"/>
  <c r="K27" i="7"/>
  <c r="I27" i="7"/>
  <c r="G27" i="7"/>
  <c r="E27" i="7"/>
  <c r="D27" i="7"/>
  <c r="C27" i="7"/>
  <c r="L26" i="7"/>
  <c r="K26" i="7"/>
  <c r="J26" i="7"/>
  <c r="I26" i="7"/>
  <c r="H26" i="7"/>
  <c r="G26" i="7"/>
  <c r="F26" i="7"/>
  <c r="E26" i="7"/>
  <c r="D26" i="7"/>
  <c r="L25" i="7"/>
  <c r="J25" i="7"/>
  <c r="H25" i="7"/>
  <c r="F25" i="7"/>
  <c r="D25" i="7"/>
  <c r="C25" i="7"/>
  <c r="L24" i="7"/>
  <c r="J24" i="7"/>
  <c r="H24" i="7"/>
  <c r="F24" i="7"/>
  <c r="D24" i="7"/>
  <c r="C24" i="7"/>
  <c r="L23" i="7"/>
  <c r="K23" i="7"/>
  <c r="J23" i="7"/>
  <c r="I23" i="7"/>
  <c r="H23" i="7"/>
  <c r="G23" i="7"/>
  <c r="F23" i="7"/>
  <c r="E23" i="7"/>
  <c r="D23" i="7"/>
  <c r="L22" i="7"/>
  <c r="J22" i="7"/>
  <c r="H22" i="7"/>
  <c r="F22" i="7"/>
  <c r="D22" i="7"/>
  <c r="C22" i="7"/>
  <c r="L21" i="7"/>
  <c r="J21" i="7"/>
  <c r="H21" i="7"/>
  <c r="F21" i="7"/>
  <c r="D21" i="7"/>
  <c r="C21" i="7"/>
  <c r="L20" i="7"/>
  <c r="J20" i="7"/>
  <c r="H20" i="7"/>
  <c r="F20" i="7"/>
  <c r="D20" i="7"/>
  <c r="C20" i="7"/>
  <c r="K19" i="7"/>
  <c r="I19" i="7"/>
  <c r="G19" i="7"/>
  <c r="E19" i="7"/>
  <c r="D19" i="7"/>
  <c r="C19" i="7"/>
  <c r="K18" i="7"/>
  <c r="I18" i="7"/>
  <c r="G18" i="7"/>
  <c r="E18" i="7"/>
  <c r="D18" i="7"/>
  <c r="C18" i="7"/>
  <c r="K17" i="7"/>
  <c r="I17" i="7"/>
  <c r="G17" i="7"/>
  <c r="E17" i="7"/>
  <c r="D17" i="7"/>
  <c r="C17" i="7"/>
  <c r="K16" i="7"/>
  <c r="I16" i="7"/>
  <c r="G16" i="7"/>
  <c r="E16" i="7"/>
  <c r="D16" i="7"/>
  <c r="C16" i="7"/>
  <c r="K15" i="7"/>
  <c r="I15" i="7"/>
  <c r="G15" i="7"/>
  <c r="E15" i="7"/>
  <c r="D15" i="7"/>
  <c r="C15" i="7"/>
  <c r="K14" i="7"/>
  <c r="I14" i="7"/>
  <c r="G14" i="7"/>
  <c r="E14" i="7"/>
  <c r="D14" i="7"/>
  <c r="C14" i="7"/>
  <c r="K13" i="7"/>
  <c r="I13" i="7"/>
  <c r="G13" i="7"/>
  <c r="E13" i="7"/>
  <c r="D13" i="7"/>
  <c r="C13" i="7"/>
  <c r="L12" i="7"/>
  <c r="J12" i="7"/>
  <c r="H12" i="7"/>
  <c r="F12" i="7"/>
  <c r="D12" i="7"/>
  <c r="B12" i="7"/>
  <c r="L11" i="7"/>
  <c r="K11" i="7"/>
  <c r="J11" i="7"/>
  <c r="I11" i="7"/>
  <c r="H11" i="7"/>
  <c r="G11" i="7"/>
  <c r="F11" i="7"/>
  <c r="E11" i="7"/>
  <c r="D11" i="7"/>
  <c r="K10" i="7"/>
  <c r="I10" i="7"/>
  <c r="G10" i="7"/>
  <c r="E10" i="7"/>
  <c r="D10" i="7"/>
  <c r="B10" i="7"/>
  <c r="K9" i="7"/>
  <c r="I9" i="7"/>
  <c r="G9" i="7"/>
  <c r="E9" i="7"/>
  <c r="D9" i="7"/>
  <c r="B9" i="7"/>
  <c r="K8" i="7"/>
  <c r="I8" i="7"/>
  <c r="G8" i="7"/>
  <c r="E8" i="7"/>
  <c r="D8" i="7"/>
  <c r="B8" i="7"/>
  <c r="L7" i="7"/>
  <c r="K7" i="7"/>
  <c r="J7" i="7"/>
  <c r="I7" i="7"/>
  <c r="H7" i="7"/>
  <c r="G7" i="7"/>
  <c r="F7" i="7"/>
  <c r="E7" i="7"/>
  <c r="D7" i="7"/>
  <c r="B7" i="7"/>
  <c r="K6" i="7"/>
  <c r="I6" i="7"/>
  <c r="G6" i="7"/>
  <c r="E6" i="7"/>
  <c r="D6" i="7"/>
  <c r="B6" i="7"/>
  <c r="K5" i="7"/>
  <c r="I5" i="7"/>
  <c r="G5" i="7"/>
  <c r="E5" i="7"/>
  <c r="D5" i="7"/>
  <c r="B5" i="7"/>
  <c r="K3" i="7"/>
  <c r="I3" i="7"/>
  <c r="G3" i="7"/>
  <c r="E3" i="7"/>
  <c r="D2" i="7"/>
  <c r="A2" i="7"/>
  <c r="A2" i="8" s="1"/>
  <c r="L37" i="6"/>
  <c r="K37" i="6"/>
  <c r="J37" i="6"/>
  <c r="I37" i="6"/>
  <c r="H37" i="6"/>
  <c r="G37" i="6"/>
  <c r="F37" i="6"/>
  <c r="E37" i="6"/>
  <c r="D37" i="6"/>
  <c r="L36" i="6"/>
  <c r="K36" i="6"/>
  <c r="J36" i="6"/>
  <c r="I36" i="6"/>
  <c r="H36" i="6"/>
  <c r="G36" i="6"/>
  <c r="F36" i="6"/>
  <c r="E36" i="6"/>
  <c r="D36" i="6"/>
  <c r="L35" i="6"/>
  <c r="K35" i="6"/>
  <c r="J35" i="6"/>
  <c r="I35" i="6"/>
  <c r="H35" i="6"/>
  <c r="G35" i="6"/>
  <c r="F35" i="6"/>
  <c r="E35" i="6"/>
  <c r="D35" i="6"/>
  <c r="L34" i="6"/>
  <c r="K34" i="6"/>
  <c r="J34" i="6"/>
  <c r="I34" i="6"/>
  <c r="H34" i="6"/>
  <c r="G34" i="6"/>
  <c r="F34" i="6"/>
  <c r="E34" i="6"/>
  <c r="D34" i="6"/>
  <c r="K33" i="6"/>
  <c r="I33" i="6"/>
  <c r="G33" i="6"/>
  <c r="E33" i="6"/>
  <c r="D33" i="6"/>
  <c r="K32" i="6"/>
  <c r="I32" i="6"/>
  <c r="G32" i="6"/>
  <c r="E32" i="6"/>
  <c r="D32" i="6"/>
  <c r="K31" i="6"/>
  <c r="I31" i="6"/>
  <c r="G31" i="6"/>
  <c r="E31" i="6"/>
  <c r="D31" i="6"/>
  <c r="L30" i="6"/>
  <c r="K30" i="6"/>
  <c r="J30" i="6"/>
  <c r="I30" i="6"/>
  <c r="H30" i="6"/>
  <c r="G30" i="6"/>
  <c r="F30" i="6"/>
  <c r="E30" i="6"/>
  <c r="D30" i="6"/>
  <c r="K29" i="6"/>
  <c r="I29" i="6"/>
  <c r="G29" i="6"/>
  <c r="E29" i="6"/>
  <c r="D29" i="6"/>
  <c r="K28" i="6"/>
  <c r="I28" i="6"/>
  <c r="G28" i="6"/>
  <c r="E28" i="6"/>
  <c r="D28" i="6"/>
  <c r="K27" i="6"/>
  <c r="I27" i="6"/>
  <c r="G27" i="6"/>
  <c r="E27" i="6"/>
  <c r="D27" i="6"/>
  <c r="L26" i="6"/>
  <c r="K26" i="6"/>
  <c r="J26" i="6"/>
  <c r="I26" i="6"/>
  <c r="H26" i="6"/>
  <c r="G26" i="6"/>
  <c r="F26" i="6"/>
  <c r="E26" i="6"/>
  <c r="D26" i="6"/>
  <c r="L25" i="6"/>
  <c r="J25" i="6"/>
  <c r="H25" i="6"/>
  <c r="F25" i="6"/>
  <c r="D25" i="6"/>
  <c r="L24" i="6"/>
  <c r="J24" i="6"/>
  <c r="H24" i="6"/>
  <c r="F24" i="6"/>
  <c r="D24" i="6"/>
  <c r="L23" i="6"/>
  <c r="K23" i="6"/>
  <c r="J23" i="6"/>
  <c r="I23" i="6"/>
  <c r="H23" i="6"/>
  <c r="G23" i="6"/>
  <c r="F23" i="6"/>
  <c r="E23" i="6"/>
  <c r="D23" i="6"/>
  <c r="L22" i="6"/>
  <c r="J22" i="6"/>
  <c r="H22" i="6"/>
  <c r="F22" i="6"/>
  <c r="D22" i="6"/>
  <c r="L21" i="6"/>
  <c r="J21" i="6"/>
  <c r="H21" i="6"/>
  <c r="F21" i="6"/>
  <c r="D21" i="6"/>
  <c r="L20" i="6"/>
  <c r="J20" i="6"/>
  <c r="H20" i="6"/>
  <c r="F20" i="6"/>
  <c r="D20" i="6"/>
  <c r="K19" i="6"/>
  <c r="I19" i="6"/>
  <c r="G19" i="6"/>
  <c r="E19" i="6"/>
  <c r="D19" i="6"/>
  <c r="K18" i="6"/>
  <c r="I18" i="6"/>
  <c r="G18" i="6"/>
  <c r="E18" i="6"/>
  <c r="D18" i="6"/>
  <c r="K17" i="6"/>
  <c r="I17" i="6"/>
  <c r="G17" i="6"/>
  <c r="E17" i="6"/>
  <c r="D17" i="6"/>
  <c r="K16" i="6"/>
  <c r="I16" i="6"/>
  <c r="G16" i="6"/>
  <c r="E16" i="6"/>
  <c r="D16" i="6"/>
  <c r="K15" i="6"/>
  <c r="I15" i="6"/>
  <c r="G15" i="6"/>
  <c r="E15" i="6"/>
  <c r="D15" i="6"/>
  <c r="K14" i="6"/>
  <c r="I14" i="6"/>
  <c r="G14" i="6"/>
  <c r="E14" i="6"/>
  <c r="D14" i="6"/>
  <c r="K13" i="6"/>
  <c r="I13" i="6"/>
  <c r="G13" i="6"/>
  <c r="E13" i="6"/>
  <c r="D13" i="6"/>
  <c r="L12" i="6"/>
  <c r="J12" i="6"/>
  <c r="H12" i="6"/>
  <c r="F12" i="6"/>
  <c r="D12" i="6"/>
  <c r="L11" i="6"/>
  <c r="K11" i="6"/>
  <c r="J11" i="6"/>
  <c r="I11" i="6"/>
  <c r="H11" i="6"/>
  <c r="G11" i="6"/>
  <c r="F11" i="6"/>
  <c r="E11" i="6"/>
  <c r="D11" i="6"/>
  <c r="K10" i="6"/>
  <c r="I10" i="6"/>
  <c r="G10" i="6"/>
  <c r="E10" i="6"/>
  <c r="D10" i="6"/>
  <c r="K9" i="6"/>
  <c r="I9" i="6"/>
  <c r="G9" i="6"/>
  <c r="E9" i="6"/>
  <c r="D9" i="6"/>
  <c r="K8" i="6"/>
  <c r="I8" i="6"/>
  <c r="G8" i="6"/>
  <c r="E8" i="6"/>
  <c r="D8" i="6"/>
  <c r="L7" i="6"/>
  <c r="K7" i="6"/>
  <c r="J7" i="6"/>
  <c r="I7" i="6"/>
  <c r="H7" i="6"/>
  <c r="G7" i="6"/>
  <c r="F7" i="6"/>
  <c r="E7" i="6"/>
  <c r="D7" i="6"/>
  <c r="K6" i="6"/>
  <c r="I6" i="6"/>
  <c r="G6" i="6"/>
  <c r="E6" i="6"/>
  <c r="D6" i="6"/>
  <c r="K5" i="6"/>
  <c r="I5" i="6"/>
  <c r="G5" i="6"/>
  <c r="E5" i="6"/>
  <c r="D5" i="6"/>
  <c r="K3" i="6"/>
  <c r="I3" i="6"/>
  <c r="G3" i="6"/>
  <c r="E3" i="6"/>
  <c r="D2" i="6"/>
  <c r="E49" i="5"/>
  <c r="D49" i="5"/>
  <c r="B48" i="5"/>
  <c r="B47" i="5"/>
  <c r="D46" i="5"/>
  <c r="F45" i="5"/>
  <c r="G45" i="5" s="1"/>
  <c r="H45" i="5" s="1"/>
  <c r="E44" i="5"/>
  <c r="E46" i="5" s="1"/>
  <c r="F35" i="5"/>
  <c r="H34" i="5"/>
  <c r="H35" i="5" s="1"/>
  <c r="G34" i="5"/>
  <c r="G35" i="5" s="1"/>
  <c r="F34" i="5"/>
  <c r="E34" i="5"/>
  <c r="E35" i="5" s="1"/>
  <c r="D34" i="5"/>
  <c r="D35" i="5" s="1"/>
  <c r="C34" i="5"/>
  <c r="H33" i="5"/>
  <c r="G33" i="5"/>
  <c r="F33" i="5"/>
  <c r="E33" i="5"/>
  <c r="D33" i="5"/>
  <c r="C33" i="5"/>
  <c r="H32" i="5"/>
  <c r="G32" i="5"/>
  <c r="F32" i="5"/>
  <c r="E32" i="5"/>
  <c r="D32" i="5"/>
  <c r="C32" i="5"/>
  <c r="E31" i="5"/>
  <c r="H30" i="5"/>
  <c r="G30" i="5"/>
  <c r="F30" i="5"/>
  <c r="E30" i="5"/>
  <c r="D30" i="5"/>
  <c r="C30" i="5"/>
  <c r="H29" i="5"/>
  <c r="G29" i="5"/>
  <c r="F29" i="5"/>
  <c r="E29" i="5"/>
  <c r="D29" i="5"/>
  <c r="C29" i="5"/>
  <c r="H28" i="5"/>
  <c r="H31" i="5" s="1"/>
  <c r="G28" i="5"/>
  <c r="G31" i="5" s="1"/>
  <c r="F28" i="5"/>
  <c r="F31" i="5" s="1"/>
  <c r="E28" i="5"/>
  <c r="D28" i="5"/>
  <c r="D31" i="5" s="1"/>
  <c r="C28" i="5"/>
  <c r="H27" i="5"/>
  <c r="D27" i="5"/>
  <c r="H26" i="5"/>
  <c r="G26" i="5"/>
  <c r="G27" i="5" s="1"/>
  <c r="F26" i="5"/>
  <c r="F27" i="5" s="1"/>
  <c r="E26" i="5"/>
  <c r="E27" i="5" s="1"/>
  <c r="D26" i="5"/>
  <c r="C26" i="5"/>
  <c r="H25" i="5"/>
  <c r="G25" i="5"/>
  <c r="F25" i="5"/>
  <c r="E25" i="5"/>
  <c r="D25" i="5"/>
  <c r="C25" i="5"/>
  <c r="H23" i="5"/>
  <c r="G23" i="5"/>
  <c r="F23" i="5"/>
  <c r="E23" i="5"/>
  <c r="D23" i="5"/>
  <c r="C23" i="5"/>
  <c r="H22" i="5"/>
  <c r="G22" i="5"/>
  <c r="F22" i="5"/>
  <c r="E22" i="5"/>
  <c r="D22" i="5"/>
  <c r="C22" i="5"/>
  <c r="H21" i="5"/>
  <c r="G21" i="5"/>
  <c r="F21" i="5"/>
  <c r="E21" i="5"/>
  <c r="D21" i="5"/>
  <c r="C21" i="5"/>
  <c r="H20" i="5"/>
  <c r="G20" i="5"/>
  <c r="F20" i="5"/>
  <c r="E20" i="5"/>
  <c r="D20" i="5"/>
  <c r="C20" i="5"/>
  <c r="H19" i="5"/>
  <c r="G19" i="5"/>
  <c r="F19" i="5"/>
  <c r="E19" i="5"/>
  <c r="D19" i="5"/>
  <c r="C19" i="5"/>
  <c r="H18" i="5"/>
  <c r="G18" i="5"/>
  <c r="F18" i="5"/>
  <c r="E18" i="5"/>
  <c r="D18" i="5"/>
  <c r="C18" i="5"/>
  <c r="H17" i="5"/>
  <c r="G17" i="5"/>
  <c r="F17" i="5"/>
  <c r="E17" i="5"/>
  <c r="D17" i="5"/>
  <c r="C17" i="5"/>
  <c r="H16" i="5"/>
  <c r="G16" i="5"/>
  <c r="F16" i="5"/>
  <c r="E16" i="5"/>
  <c r="D16" i="5"/>
  <c r="C16" i="5"/>
  <c r="H15" i="5"/>
  <c r="H24" i="5" s="1"/>
  <c r="H36" i="5" s="1"/>
  <c r="G15" i="5"/>
  <c r="G24" i="5" s="1"/>
  <c r="G36" i="5" s="1"/>
  <c r="F15" i="5"/>
  <c r="F24" i="5" s="1"/>
  <c r="F36" i="5" s="1"/>
  <c r="E15" i="5"/>
  <c r="E24" i="5" s="1"/>
  <c r="E36" i="5" s="1"/>
  <c r="D15" i="5"/>
  <c r="D24" i="5" s="1"/>
  <c r="D36" i="5" s="1"/>
  <c r="C15" i="5"/>
  <c r="H14" i="5"/>
  <c r="G14" i="5"/>
  <c r="F14" i="5"/>
  <c r="E14" i="5"/>
  <c r="D14" i="5"/>
  <c r="C14" i="5"/>
  <c r="H13" i="5"/>
  <c r="G13" i="5"/>
  <c r="F13" i="5"/>
  <c r="E13" i="5"/>
  <c r="D13" i="5"/>
  <c r="B13" i="5"/>
  <c r="H10" i="5"/>
  <c r="G10" i="5"/>
  <c r="F10" i="5"/>
  <c r="E10" i="5"/>
  <c r="D10" i="5"/>
  <c r="B10" i="5"/>
  <c r="H9" i="5"/>
  <c r="G9" i="5"/>
  <c r="F9" i="5"/>
  <c r="E9" i="5"/>
  <c r="D9" i="5"/>
  <c r="B9" i="5"/>
  <c r="H8" i="5"/>
  <c r="G8" i="5"/>
  <c r="F8" i="5"/>
  <c r="E8" i="5"/>
  <c r="D8" i="5"/>
  <c r="B8" i="5"/>
  <c r="H7" i="5"/>
  <c r="H12" i="5" s="1"/>
  <c r="H37" i="5" s="1"/>
  <c r="G7" i="5"/>
  <c r="G12" i="5" s="1"/>
  <c r="G37" i="5" s="1"/>
  <c r="F7" i="5"/>
  <c r="F12" i="5" s="1"/>
  <c r="F37" i="5" s="1"/>
  <c r="E7" i="5"/>
  <c r="E12" i="5" s="1"/>
  <c r="E37" i="5" s="1"/>
  <c r="D7" i="5"/>
  <c r="D12" i="5" s="1"/>
  <c r="D37" i="5" s="1"/>
  <c r="B7" i="5"/>
  <c r="H6" i="5"/>
  <c r="G6" i="5"/>
  <c r="F6" i="5"/>
  <c r="E6" i="5"/>
  <c r="D6" i="5"/>
  <c r="B6" i="5"/>
  <c r="H5" i="5"/>
  <c r="G5" i="5"/>
  <c r="F5" i="5"/>
  <c r="E5" i="5"/>
  <c r="D5" i="5"/>
  <c r="F144" i="4"/>
  <c r="N125" i="4"/>
  <c r="T121" i="4"/>
  <c r="T74" i="4"/>
  <c r="Y72" i="4"/>
  <c r="R72" i="4"/>
  <c r="R69" i="4"/>
  <c r="AB66" i="4"/>
  <c r="Y66" i="4"/>
  <c r="R65" i="4"/>
  <c r="R62" i="4"/>
  <c r="A51" i="4"/>
  <c r="L46" i="4"/>
  <c r="Z42" i="4"/>
  <c r="T42" i="4"/>
  <c r="N42" i="4"/>
  <c r="H42" i="4"/>
  <c r="Z41" i="4"/>
  <c r="T41" i="4"/>
  <c r="N41" i="4"/>
  <c r="H41" i="4"/>
  <c r="Z40" i="4"/>
  <c r="T40" i="4"/>
  <c r="N40" i="4"/>
  <c r="H40" i="4"/>
  <c r="Z39" i="4"/>
  <c r="Z43" i="4" s="1"/>
  <c r="T39" i="4"/>
  <c r="T43" i="4" s="1"/>
  <c r="N39" i="4"/>
  <c r="N43" i="4" s="1"/>
  <c r="H43" i="4"/>
  <c r="Z38" i="4"/>
  <c r="T38" i="4"/>
  <c r="Y13" i="3"/>
  <c r="Y15" i="2"/>
  <c r="F51" i="4" s="1"/>
  <c r="D1" i="7" l="1"/>
  <c r="E38" i="5"/>
  <c r="E55" i="5"/>
  <c r="E40" i="5"/>
  <c r="E43" i="5" s="1"/>
  <c r="E50" i="5" s="1"/>
  <c r="E42" i="5"/>
  <c r="L32" i="11"/>
  <c r="H32" i="11"/>
  <c r="D32" i="11"/>
  <c r="J16" i="11"/>
  <c r="F16" i="11"/>
  <c r="K32" i="11"/>
  <c r="G32" i="11"/>
  <c r="C32" i="11"/>
  <c r="I16" i="11"/>
  <c r="J32" i="11"/>
  <c r="F32" i="11"/>
  <c r="B32" i="11"/>
  <c r="L16" i="11"/>
  <c r="H16" i="11"/>
  <c r="I32" i="11"/>
  <c r="E32" i="11"/>
  <c r="K16" i="11"/>
  <c r="G16" i="11"/>
  <c r="F55" i="5"/>
  <c r="F40" i="5"/>
  <c r="F43" i="5" s="1"/>
  <c r="F50" i="5" s="1"/>
  <c r="F42" i="5"/>
  <c r="F38" i="5"/>
  <c r="D42" i="5"/>
  <c r="D38" i="5"/>
  <c r="D55" i="5"/>
  <c r="D40" i="5"/>
  <c r="D43" i="5" s="1"/>
  <c r="D50" i="5" s="1"/>
  <c r="N35" i="4"/>
  <c r="G40" i="5"/>
  <c r="G43" i="5" s="1"/>
  <c r="G50" i="5" s="1"/>
  <c r="G42" i="5"/>
  <c r="G38" i="5"/>
  <c r="G55" i="5"/>
  <c r="D1" i="8"/>
  <c r="A2" i="9"/>
  <c r="H42" i="5"/>
  <c r="W35" i="4"/>
  <c r="H38" i="5"/>
  <c r="H55" i="5"/>
  <c r="H40" i="5"/>
  <c r="H43" i="5" s="1"/>
  <c r="H50" i="5" s="1"/>
  <c r="F44" i="5"/>
  <c r="F49" i="5" l="1"/>
  <c r="G44" i="5"/>
  <c r="F46" i="5"/>
  <c r="G54" i="5"/>
  <c r="G57" i="5"/>
  <c r="G53" i="5"/>
  <c r="G56" i="5"/>
  <c r="F54" i="5"/>
  <c r="F57" i="5"/>
  <c r="F53" i="5"/>
  <c r="F56" i="5"/>
  <c r="E56" i="5"/>
  <c r="E54" i="5"/>
  <c r="E57" i="5"/>
  <c r="E53" i="5"/>
  <c r="H57" i="5"/>
  <c r="H53" i="5"/>
  <c r="H56" i="5"/>
  <c r="H54" i="5"/>
  <c r="A2" i="10"/>
  <c r="D1" i="9"/>
  <c r="D57" i="5"/>
  <c r="D53" i="5"/>
  <c r="D56" i="5"/>
  <c r="D54" i="5"/>
  <c r="H44" i="5" l="1"/>
  <c r="G46" i="5"/>
  <c r="G49" i="5"/>
  <c r="D1" i="10"/>
  <c r="W34" i="4"/>
  <c r="S144" i="4" s="1"/>
  <c r="H46" i="5" l="1"/>
  <c r="H49" i="5"/>
  <c r="Y62" i="4"/>
  <c r="V46" i="4"/>
  <c r="T37" i="4"/>
  <c r="Z74" i="4"/>
  <c r="Y69" i="4"/>
  <c r="Y65" i="4"/>
</calcChain>
</file>

<file path=xl/comments1.xml><?xml version="1.0" encoding="utf-8"?>
<comments xmlns="http://schemas.openxmlformats.org/spreadsheetml/2006/main">
  <authors>
    <author/>
  </authors>
  <commentList>
    <comment ref="X26" authorId="0">
      <text>
        <r>
          <rPr>
            <b/>
            <sz val="9"/>
            <color rgb="FF000000"/>
            <rFont val="ＭＳ Ｐゴシック"/>
            <family val="3"/>
          </rPr>
          <t>日付を記入する場合、スペースを空けないで記入してください。（自動計算に影響がでる可能性があります）
○…平成27年6月1日
×…平成　27年　6月　1日</t>
        </r>
      </text>
    </comment>
    <comment ref="N34" authorId="0">
      <text>
        <r>
          <rPr>
            <b/>
            <sz val="9"/>
            <color rgb="FF000000"/>
            <rFont val="ＭＳ Ｐゴシック"/>
            <family val="3"/>
          </rPr>
          <t>現在の年（和暦）を“</t>
        </r>
        <r>
          <rPr>
            <b/>
            <u/>
            <sz val="9"/>
            <color rgb="FF000000"/>
            <rFont val="ＭＳ Ｐゴシック"/>
            <family val="3"/>
          </rPr>
          <t>数字のみ</t>
        </r>
        <r>
          <rPr>
            <b/>
            <sz val="9"/>
            <color rgb="FF000000"/>
            <rFont val="ＭＳ Ｐゴシック"/>
            <family val="3"/>
          </rPr>
          <t>”記入してください。
○…平成27年→「27」
×…平成27年→「27年」</t>
        </r>
      </text>
    </comment>
    <comment ref="A39" authorId="0">
      <text>
        <r>
          <rPr>
            <b/>
            <sz val="9"/>
            <color rgb="FF000000"/>
            <rFont val="ＭＳ Ｐゴシック"/>
            <family val="3"/>
          </rPr>
          <t>年で複数回作付けする作目の場合（ネギ、ほうれん草など）は、作目名の後に作付け回数を記入してください。
　</t>
        </r>
        <r>
          <rPr>
            <b/>
            <u/>
            <sz val="9"/>
            <color rgb="FF000000"/>
            <rFont val="ＭＳ Ｐゴシック"/>
            <family val="3"/>
          </rPr>
          <t>例：ほうれん草＜年4作＞</t>
        </r>
      </text>
    </comment>
    <comment ref="A40" authorId="0">
      <text>
        <r>
          <rPr>
            <b/>
            <sz val="9"/>
            <color rgb="FF000000"/>
            <rFont val="ＭＳ Ｐゴシック"/>
            <family val="3"/>
          </rPr>
          <t>年で複数回作付けする作目の場合（ネギ、ほうれん草など）は、作目名の後に作付け回数を記入してください。
　例：ほうれん草＜年4作＞</t>
        </r>
      </text>
    </comment>
    <comment ref="A41" authorId="0">
      <text>
        <r>
          <rPr>
            <b/>
            <sz val="9"/>
            <color rgb="FF000000"/>
            <rFont val="ＭＳ Ｐゴシック"/>
            <family val="3"/>
          </rPr>
          <t>年で複数回作付けする作目の場合（ネギ、ほうれん草など）は、作目名の後に作付け回数を記入してください。
　例：ほうれん草＜年4作＞</t>
        </r>
      </text>
    </comment>
    <comment ref="A42" authorId="0">
      <text>
        <r>
          <rPr>
            <b/>
            <sz val="9"/>
            <color rgb="FF000000"/>
            <rFont val="ＭＳ Ｐゴシック"/>
            <family val="3"/>
          </rPr>
          <t>年で複数回作付けする作目の場合（ネギ、ほうれん草など）は、作目名の後に作付け回数を記入してください。
　例：ほうれん草＜年4作＞</t>
        </r>
      </text>
    </comment>
    <comment ref="A51" authorId="0">
      <text>
        <r>
          <rPr>
            <b/>
            <sz val="9"/>
            <color rgb="FFFF0000"/>
            <rFont val="ＭＳ Ｐゴシック"/>
            <family val="3"/>
          </rPr>
          <t>申請書鏡に氏名を入力すると自動入力されます。</t>
        </r>
      </text>
    </comment>
    <comment ref="F51" authorId="0">
      <text>
        <r>
          <rPr>
            <b/>
            <sz val="9"/>
            <color rgb="FFFF0000"/>
            <rFont val="ＭＳ Ｐゴシック"/>
            <family val="3"/>
          </rPr>
          <t>申請書鏡に生年月日を入力すると自動入力されます。</t>
        </r>
      </text>
    </comment>
  </commentList>
</comments>
</file>

<file path=xl/comments2.xml><?xml version="1.0" encoding="utf-8"?>
<comments xmlns="http://schemas.openxmlformats.org/spreadsheetml/2006/main">
  <authors>
    <author/>
  </authors>
  <commentList>
    <comment ref="D3" authorId="0">
      <text>
        <r>
          <rPr>
            <b/>
            <sz val="9"/>
            <color rgb="FF000000"/>
            <rFont val="ＭＳ Ｐゴシック"/>
            <family val="3"/>
          </rPr>
          <t>就農されて数年経過している場合は、過ぎた年は「実績」としてください。</t>
        </r>
      </text>
    </comment>
    <comment ref="E3" authorId="0">
      <text>
        <r>
          <rPr>
            <b/>
            <sz val="9"/>
            <color rgb="FF000000"/>
            <rFont val="ＭＳ Ｐゴシック"/>
            <family val="3"/>
          </rPr>
          <t>就農されて数年経過している場合は、過ぎた年は「実績」としてください。</t>
        </r>
      </text>
    </comment>
    <comment ref="F3" authorId="0">
      <text>
        <r>
          <rPr>
            <b/>
            <sz val="9"/>
            <color rgb="FF000000"/>
            <rFont val="ＭＳ Ｐゴシック"/>
            <family val="3"/>
          </rPr>
          <t>就農されて数年経過している場合は、過ぎた年は「実績」としてください。</t>
        </r>
      </text>
    </comment>
    <comment ref="G3" authorId="0">
      <text>
        <r>
          <rPr>
            <b/>
            <sz val="9"/>
            <color rgb="FF000000"/>
            <rFont val="ＭＳ Ｐゴシック"/>
            <family val="3"/>
          </rPr>
          <t>就農されて数年経過している場合は、過ぎた年は「実績」としてください。</t>
        </r>
      </text>
    </comment>
  </commentList>
</comments>
</file>

<file path=xl/comments3.xml><?xml version="1.0" encoding="utf-8"?>
<comments xmlns="http://schemas.openxmlformats.org/spreadsheetml/2006/main">
  <authors>
    <author/>
  </authors>
  <commentList>
    <comment ref="E4" authorId="0">
      <text>
        <r>
          <rPr>
            <b/>
            <sz val="9"/>
            <color rgb="FF000000"/>
            <rFont val="ＭＳ Ｐゴシック"/>
            <family val="3"/>
          </rPr>
          <t xml:space="preserve">作目あたりの作付面積を記入してください。
</t>
        </r>
      </text>
    </comment>
    <comment ref="B5" authorId="0">
      <text>
        <r>
          <rPr>
            <b/>
            <sz val="9"/>
            <color rgb="FF000000"/>
            <rFont val="ＭＳ Ｐゴシック"/>
            <family val="3"/>
          </rPr>
          <t>出荷される単位をkg、cs(ケース)から選択してください。</t>
        </r>
      </text>
    </comment>
    <comment ref="B6" authorId="0">
      <text>
        <r>
          <rPr>
            <b/>
            <sz val="9"/>
            <color rgb="FF000000"/>
            <rFont val="ＭＳ Ｐゴシック"/>
            <family val="3"/>
          </rPr>
          <t>出荷される単位をkg、cs(ケース)から選択してください。</t>
        </r>
      </text>
    </comment>
    <comment ref="E25" authorId="0">
      <text>
        <r>
          <rPr>
            <b/>
            <sz val="9"/>
            <color rgb="FF000000"/>
            <rFont val="ＭＳ Ｐゴシック"/>
            <family val="3"/>
          </rPr>
          <t>作物ごとに必要な減価償却費を計上してください。</t>
        </r>
      </text>
    </comment>
    <comment ref="G25" authorId="0">
      <text>
        <r>
          <rPr>
            <b/>
            <sz val="9"/>
            <color rgb="FF000000"/>
            <rFont val="ＭＳ Ｐゴシック"/>
            <family val="3"/>
          </rPr>
          <t>作物ごとに必要な減価償却費を計上してください。</t>
        </r>
      </text>
    </comment>
    <comment ref="I25" authorId="0">
      <text>
        <r>
          <rPr>
            <b/>
            <sz val="9"/>
            <color rgb="FF000000"/>
            <rFont val="ＭＳ Ｐゴシック"/>
            <family val="3"/>
          </rPr>
          <t>作物ごとに必要な減価償却費を計上してください。</t>
        </r>
      </text>
    </comment>
    <comment ref="K25" authorId="0">
      <text>
        <r>
          <rPr>
            <b/>
            <sz val="9"/>
            <color rgb="FF000000"/>
            <rFont val="ＭＳ Ｐゴシック"/>
            <family val="3"/>
          </rPr>
          <t>作物ごとに必要な減価償却費を計上してください。</t>
        </r>
      </text>
    </comment>
  </commentList>
</comments>
</file>

<file path=xl/comments4.xml><?xml version="1.0" encoding="utf-8"?>
<comments xmlns="http://schemas.openxmlformats.org/spreadsheetml/2006/main">
  <authors>
    <author/>
  </authors>
  <commentList>
    <comment ref="E4" authorId="0">
      <text>
        <r>
          <rPr>
            <b/>
            <sz val="9"/>
            <color rgb="FF000000"/>
            <rFont val="ＭＳ Ｐゴシック"/>
            <family val="3"/>
          </rPr>
          <t xml:space="preserve">作目あたりの作付面積を記入してください。
</t>
        </r>
      </text>
    </comment>
    <comment ref="B5" authorId="0">
      <text>
        <r>
          <rPr>
            <b/>
            <sz val="9"/>
            <color rgb="FF000000"/>
            <rFont val="ＭＳ Ｐゴシック"/>
            <family val="3"/>
          </rPr>
          <t>出荷される単位をkg、cs(ケース)から選択してください。</t>
        </r>
      </text>
    </comment>
    <comment ref="B6" authorId="0">
      <text>
        <r>
          <rPr>
            <b/>
            <sz val="9"/>
            <color rgb="FF000000"/>
            <rFont val="ＭＳ Ｐゴシック"/>
            <family val="3"/>
          </rPr>
          <t>出荷される単位をkg、cs(ケース)から選択してください。</t>
        </r>
      </text>
    </comment>
    <comment ref="E25" authorId="0">
      <text>
        <r>
          <rPr>
            <b/>
            <sz val="9"/>
            <color rgb="FF000000"/>
            <rFont val="ＭＳ Ｐゴシック"/>
            <family val="3"/>
          </rPr>
          <t>作物ごとに必要な減価償却費を計上してください。</t>
        </r>
      </text>
    </comment>
    <comment ref="G25" authorId="0">
      <text>
        <r>
          <rPr>
            <b/>
            <sz val="9"/>
            <color rgb="FF000000"/>
            <rFont val="ＭＳ Ｐゴシック"/>
            <family val="3"/>
          </rPr>
          <t>作物ごとに必要な減価償却費を計上してください。</t>
        </r>
      </text>
    </comment>
    <comment ref="I25" authorId="0">
      <text>
        <r>
          <rPr>
            <b/>
            <sz val="9"/>
            <color rgb="FF000000"/>
            <rFont val="ＭＳ Ｐゴシック"/>
            <family val="3"/>
          </rPr>
          <t>作物ごとに必要な減価償却費を計上してください。</t>
        </r>
      </text>
    </comment>
    <comment ref="K25" authorId="0">
      <text>
        <r>
          <rPr>
            <b/>
            <sz val="9"/>
            <color rgb="FF000000"/>
            <rFont val="ＭＳ Ｐゴシック"/>
            <family val="3"/>
          </rPr>
          <t>作物ごとに必要な減価償却費を計上してください。</t>
        </r>
      </text>
    </comment>
  </commentList>
</comments>
</file>

<file path=xl/comments5.xml><?xml version="1.0" encoding="utf-8"?>
<comments xmlns="http://schemas.openxmlformats.org/spreadsheetml/2006/main">
  <authors>
    <author/>
  </authors>
  <commentList>
    <comment ref="E4" authorId="0">
      <text>
        <r>
          <rPr>
            <b/>
            <sz val="9"/>
            <color rgb="FF000000"/>
            <rFont val="ＭＳ Ｐゴシック"/>
            <family val="3"/>
          </rPr>
          <t xml:space="preserve">作目あたりの作付面積を記入してください。
</t>
        </r>
      </text>
    </comment>
    <comment ref="B5" authorId="0">
      <text>
        <r>
          <rPr>
            <b/>
            <sz val="9"/>
            <color rgb="FF000000"/>
            <rFont val="ＭＳ Ｐゴシック"/>
            <family val="3"/>
          </rPr>
          <t>出荷される単位をkg、cs(ケース)から選択してください。</t>
        </r>
      </text>
    </comment>
    <comment ref="B6" authorId="0">
      <text>
        <r>
          <rPr>
            <b/>
            <sz val="9"/>
            <color rgb="FF000000"/>
            <rFont val="ＭＳ Ｐゴシック"/>
            <family val="3"/>
          </rPr>
          <t>出荷される単位をkg、cs(ケース)から選択してください。</t>
        </r>
      </text>
    </comment>
    <comment ref="E25" authorId="0">
      <text>
        <r>
          <rPr>
            <b/>
            <sz val="9"/>
            <color rgb="FF000000"/>
            <rFont val="ＭＳ Ｐゴシック"/>
            <family val="3"/>
          </rPr>
          <t>作物ごとに必要な減価償却費を計上してください。</t>
        </r>
      </text>
    </comment>
    <comment ref="G25" authorId="0">
      <text>
        <r>
          <rPr>
            <b/>
            <sz val="9"/>
            <color rgb="FF000000"/>
            <rFont val="ＭＳ Ｐゴシック"/>
            <family val="3"/>
          </rPr>
          <t>作物ごとに必要な減価償却費を計上してください。</t>
        </r>
      </text>
    </comment>
    <comment ref="I25" authorId="0">
      <text>
        <r>
          <rPr>
            <b/>
            <sz val="9"/>
            <color rgb="FF000000"/>
            <rFont val="ＭＳ Ｐゴシック"/>
            <family val="3"/>
          </rPr>
          <t>作物ごとに必要な減価償却費を計上してください。</t>
        </r>
      </text>
    </comment>
    <comment ref="K25" authorId="0">
      <text>
        <r>
          <rPr>
            <b/>
            <sz val="9"/>
            <color rgb="FF000000"/>
            <rFont val="ＭＳ Ｐゴシック"/>
            <family val="3"/>
          </rPr>
          <t>作物ごとに必要な減価償却費を計上してください。</t>
        </r>
      </text>
    </comment>
  </commentList>
</comments>
</file>

<file path=xl/comments6.xml><?xml version="1.0" encoding="utf-8"?>
<comments xmlns="http://schemas.openxmlformats.org/spreadsheetml/2006/main">
  <authors>
    <author/>
  </authors>
  <commentList>
    <comment ref="E4" authorId="0">
      <text>
        <r>
          <rPr>
            <b/>
            <sz val="9"/>
            <color rgb="FF000000"/>
            <rFont val="ＭＳ Ｐゴシック"/>
            <family val="3"/>
          </rPr>
          <t xml:space="preserve">作目あたりの作付面積を記入してください。
</t>
        </r>
      </text>
    </comment>
    <comment ref="B5" authorId="0">
      <text>
        <r>
          <rPr>
            <b/>
            <sz val="9"/>
            <color rgb="FF000000"/>
            <rFont val="ＭＳ Ｐゴシック"/>
            <family val="3"/>
          </rPr>
          <t>出荷される単位をkg、cs(ケース)から選択してください。</t>
        </r>
      </text>
    </comment>
    <comment ref="B6" authorId="0">
      <text>
        <r>
          <rPr>
            <b/>
            <sz val="9"/>
            <color rgb="FF000000"/>
            <rFont val="ＭＳ Ｐゴシック"/>
            <family val="3"/>
          </rPr>
          <t>出荷される単位をkg、cs(ケース)から選択してください。</t>
        </r>
      </text>
    </comment>
    <comment ref="E25" authorId="0">
      <text>
        <r>
          <rPr>
            <b/>
            <sz val="9"/>
            <color rgb="FF000000"/>
            <rFont val="ＭＳ Ｐゴシック"/>
            <family val="3"/>
          </rPr>
          <t>作物ごとに必要な減価償却費を計上してください。</t>
        </r>
      </text>
    </comment>
    <comment ref="G25" authorId="0">
      <text>
        <r>
          <rPr>
            <b/>
            <sz val="9"/>
            <color rgb="FF000000"/>
            <rFont val="ＭＳ Ｐゴシック"/>
            <family val="3"/>
          </rPr>
          <t>作物ごとに必要な減価償却費を計上してください。</t>
        </r>
      </text>
    </comment>
    <comment ref="I25" authorId="0">
      <text>
        <r>
          <rPr>
            <b/>
            <sz val="9"/>
            <color rgb="FF000000"/>
            <rFont val="ＭＳ Ｐゴシック"/>
            <family val="3"/>
          </rPr>
          <t>作物ごとに必要な減価償却費を計上してください。</t>
        </r>
      </text>
    </comment>
    <comment ref="K25" authorId="0">
      <text>
        <r>
          <rPr>
            <b/>
            <sz val="9"/>
            <color rgb="FF000000"/>
            <rFont val="ＭＳ Ｐゴシック"/>
            <family val="3"/>
          </rPr>
          <t>作物ごとに必要な減価償却費を計上してください。</t>
        </r>
      </text>
    </comment>
  </commentList>
</comments>
</file>

<file path=xl/comments7.xml><?xml version="1.0" encoding="utf-8"?>
<comments xmlns="http://schemas.openxmlformats.org/spreadsheetml/2006/main">
  <authors>
    <author/>
  </authors>
  <commentList>
    <comment ref="E4" authorId="0">
      <text>
        <r>
          <rPr>
            <b/>
            <sz val="9"/>
            <color rgb="FF000000"/>
            <rFont val="ＭＳ Ｐゴシック"/>
            <family val="3"/>
          </rPr>
          <t xml:space="preserve">作目あたりの作付面積を記入してください。
</t>
        </r>
      </text>
    </comment>
    <comment ref="B5" authorId="0">
      <text>
        <r>
          <rPr>
            <b/>
            <sz val="9"/>
            <color rgb="FF000000"/>
            <rFont val="ＭＳ Ｐゴシック"/>
            <family val="3"/>
          </rPr>
          <t>出荷される単位をkg、cs(ケース)から選択してください。</t>
        </r>
      </text>
    </comment>
    <comment ref="B6" authorId="0">
      <text>
        <r>
          <rPr>
            <b/>
            <sz val="9"/>
            <color rgb="FF000000"/>
            <rFont val="ＭＳ Ｐゴシック"/>
            <family val="3"/>
          </rPr>
          <t>出荷される単位をkg、cs(ケース)から選択してください。</t>
        </r>
      </text>
    </comment>
    <comment ref="E25" authorId="0">
      <text>
        <r>
          <rPr>
            <b/>
            <sz val="9"/>
            <color rgb="FF000000"/>
            <rFont val="ＭＳ Ｐゴシック"/>
            <family val="3"/>
          </rPr>
          <t>作物ごとに必要な減価償却費を計上してください。</t>
        </r>
      </text>
    </comment>
    <comment ref="G25" authorId="0">
      <text>
        <r>
          <rPr>
            <b/>
            <sz val="9"/>
            <color rgb="FF000000"/>
            <rFont val="ＭＳ Ｐゴシック"/>
            <family val="3"/>
          </rPr>
          <t>作物ごとに必要な減価償却費を計上してください。</t>
        </r>
      </text>
    </comment>
    <comment ref="I25" authorId="0">
      <text>
        <r>
          <rPr>
            <b/>
            <sz val="9"/>
            <color rgb="FF000000"/>
            <rFont val="ＭＳ Ｐゴシック"/>
            <family val="3"/>
          </rPr>
          <t>作物ごとに必要な減価償却費を計上してください。</t>
        </r>
      </text>
    </comment>
    <comment ref="K25" authorId="0">
      <text>
        <r>
          <rPr>
            <b/>
            <sz val="9"/>
            <color rgb="FF000000"/>
            <rFont val="ＭＳ Ｐゴシック"/>
            <family val="3"/>
          </rPr>
          <t>作物ごとに必要な減価償却費を計上してください。</t>
        </r>
      </text>
    </comment>
  </commentList>
</comments>
</file>

<file path=xl/comments8.xml><?xml version="1.0" encoding="utf-8"?>
<comments xmlns="http://schemas.openxmlformats.org/spreadsheetml/2006/main">
  <authors>
    <author/>
  </authors>
  <commentList>
    <comment ref="B7"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8"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9"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10"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11"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12"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13"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14"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15"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16"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17"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18"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19"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20"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21"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22"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23"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24"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List>
</comments>
</file>

<file path=xl/sharedStrings.xml><?xml version="1.0" encoding="utf-8"?>
<sst xmlns="http://schemas.openxmlformats.org/spreadsheetml/2006/main" count="1076" uniqueCount="709">
  <si>
    <t>青年等就農計画認定申請書の作成方法</t>
  </si>
  <si>
    <t>はじめに</t>
  </si>
  <si>
    <t>就農を目指される方にとって、農業経営を始めるために一体どんな準備や経営計画を立てていけば</t>
  </si>
  <si>
    <t>いいのかという不安は、皆様が持たれていると思います。</t>
  </si>
  <si>
    <r>
      <rPr>
        <sz val="11"/>
        <rFont val="ＭＳ Ｐゴシック"/>
        <family val="3"/>
        <charset val="128"/>
      </rPr>
      <t>本制度は、皆様が頭の中で思い描いている</t>
    </r>
    <r>
      <rPr>
        <b/>
        <u/>
        <sz val="11"/>
        <color rgb="FFFF0000"/>
        <rFont val="ＭＳ Ｐゴシック"/>
        <family val="3"/>
      </rPr>
      <t>将来の農業経営について、現況から将来までのプロセスを</t>
    </r>
  </si>
  <si>
    <r>
      <rPr>
        <b/>
        <u/>
        <sz val="11"/>
        <color rgb="FFFF0000"/>
        <rFont val="ＭＳ Ｐゴシック"/>
        <family val="3"/>
      </rPr>
      <t>文や数値にすることで課題や問題点を洗い出し、予め対策を講じること（リスクヘッジ）</t>
    </r>
    <r>
      <rPr>
        <sz val="11"/>
        <rFont val="ＭＳ Ｐゴシック"/>
        <family val="3"/>
      </rPr>
      <t>を目的としています。</t>
    </r>
  </si>
  <si>
    <r>
      <rPr>
        <sz val="11"/>
        <rFont val="ＭＳ Ｐゴシック"/>
        <family val="3"/>
        <charset val="128"/>
      </rPr>
      <t>まずは、</t>
    </r>
    <r>
      <rPr>
        <sz val="11"/>
        <rFont val="ＭＳ Ｐゴシック"/>
        <family val="3"/>
      </rPr>
      <t>5</t>
    </r>
    <r>
      <rPr>
        <sz val="11"/>
        <rFont val="ＭＳ Ｐゴシック"/>
        <family val="3"/>
        <charset val="128"/>
      </rPr>
      <t>年間の計画を立てていただきご自身の展望を創造する上で、本制度が皆様の役に立てれば</t>
    </r>
  </si>
  <si>
    <t>幸いです。</t>
  </si>
  <si>
    <t>作成の全体像</t>
  </si>
  <si>
    <t>①から順番に記入していくことで、経営（目標）の軸がぶれなく計画を立てることができます。</t>
  </si>
  <si>
    <t>シート（画面下の旗）の説明</t>
  </si>
  <si>
    <t>「はじめに」…入力前に必ず読んでいただきたい説明用シート</t>
  </si>
  <si>
    <t>「申請書」…就農計画の鏡となるシート</t>
  </si>
  <si>
    <t>「就農計画」…現在→未来の農業経営について、その全体像を入力するシート</t>
  </si>
  <si>
    <r>
      <rPr>
        <sz val="11"/>
        <rFont val="ＭＳ Ｐゴシック"/>
        <family val="3"/>
        <charset val="128"/>
      </rPr>
      <t>「収支計画、</t>
    </r>
    <r>
      <rPr>
        <sz val="11"/>
        <rFont val="ＭＳ Ｐゴシック"/>
        <family val="3"/>
      </rPr>
      <t>1</t>
    </r>
    <r>
      <rPr>
        <sz val="11"/>
        <rFont val="ＭＳ Ｐゴシック"/>
        <family val="3"/>
        <charset val="128"/>
      </rPr>
      <t>～</t>
    </r>
    <r>
      <rPr>
        <sz val="11"/>
        <rFont val="ＭＳ Ｐゴシック"/>
        <family val="3"/>
      </rPr>
      <t>5</t>
    </r>
    <r>
      <rPr>
        <sz val="11"/>
        <rFont val="ＭＳ Ｐゴシック"/>
        <family val="3"/>
        <charset val="128"/>
      </rPr>
      <t>年目」…計画の基礎となる農業収支を入力するシート</t>
    </r>
  </si>
  <si>
    <r>
      <rPr>
        <sz val="11"/>
        <rFont val="ＭＳ Ｐゴシック"/>
        <family val="3"/>
        <charset val="128"/>
      </rPr>
      <t>「減価償却」…</t>
    </r>
    <r>
      <rPr>
        <sz val="11"/>
        <rFont val="ＭＳ Ｐゴシック"/>
        <family val="3"/>
      </rPr>
      <t>10</t>
    </r>
    <r>
      <rPr>
        <sz val="11"/>
        <rFont val="ＭＳ Ｐゴシック"/>
        <family val="3"/>
        <charset val="128"/>
      </rPr>
      <t>万円を超える農業機械・施設を購入する場合に入力が必要となるシート</t>
    </r>
  </si>
  <si>
    <t>「履歴書」…申請者の高校入学から現在に至るまでの経歴を入力するシート</t>
  </si>
  <si>
    <t>「作付計画」…各農地における生産計画を入力するシート</t>
  </si>
  <si>
    <t>「同意書」…申請書類の提出にあたり、記入した個人情報を関係機関へ共有を同意するシート</t>
  </si>
  <si>
    <t>セル（記入枠）の配色</t>
  </si>
  <si>
    <r>
      <rPr>
        <sz val="11"/>
        <rFont val="ＭＳ Ｐゴシック"/>
        <family val="3"/>
        <charset val="128"/>
      </rPr>
      <t>赤色…就農計画を提出する上で、</t>
    </r>
    <r>
      <rPr>
        <b/>
        <u/>
        <sz val="11"/>
        <color rgb="FFFF0000"/>
        <rFont val="ＭＳ Ｐゴシック"/>
        <family val="3"/>
      </rPr>
      <t>最低限入力が必要となるセル</t>
    </r>
  </si>
  <si>
    <t>灰色…様式により定められた語句及び自動計算等により入力の必要はないセル</t>
  </si>
  <si>
    <t>無色…両親が農家の場合等、必要に応じて入力が必要となるセル</t>
  </si>
  <si>
    <t>枠外…各セルに何を記入するかの説明や参考資料が掲載されています</t>
  </si>
  <si>
    <t>作成の手順</t>
  </si>
  <si>
    <t>各シートは保護されている状態です。行や列等の追加等されたい場合は、『ツール』→『保護』</t>
  </si>
  <si>
    <t>→『シートの保護の解除』により修正が可能になります。</t>
  </si>
  <si>
    <t>①</t>
  </si>
  <si>
    <t>「申請書」に、住所・氏名等個人情報を記入してください。</t>
  </si>
  <si>
    <t>②</t>
  </si>
  <si>
    <t>「経歴書」に高校入学等から現在に至るまでの経歴を記入してください。</t>
  </si>
  <si>
    <t>③</t>
  </si>
  <si>
    <r>
      <rPr>
        <sz val="11"/>
        <rFont val="ＭＳ Ｐゴシック"/>
        <family val="3"/>
        <charset val="128"/>
      </rPr>
      <t>「就農計画」の</t>
    </r>
    <r>
      <rPr>
        <sz val="11"/>
        <rFont val="ＭＳ Ｐゴシック"/>
        <family val="3"/>
      </rPr>
      <t>1</t>
    </r>
    <r>
      <rPr>
        <sz val="11"/>
        <rFont val="ＭＳ Ｐゴシック"/>
        <family val="3"/>
        <charset val="128"/>
      </rPr>
      <t>及び</t>
    </r>
    <r>
      <rPr>
        <sz val="11"/>
        <rFont val="ＭＳ Ｐゴシック"/>
        <family val="3"/>
      </rPr>
      <t>3</t>
    </r>
    <r>
      <rPr>
        <sz val="11"/>
        <rFont val="ＭＳ Ｐゴシック"/>
        <family val="3"/>
        <charset val="128"/>
      </rPr>
      <t>の</t>
    </r>
    <r>
      <rPr>
        <sz val="11"/>
        <rFont val="ＭＳ Ｐゴシック"/>
        <family val="3"/>
      </rPr>
      <t>(2)</t>
    </r>
    <r>
      <rPr>
        <sz val="11"/>
        <rFont val="ＭＳ Ｐゴシック"/>
        <family val="3"/>
        <charset val="128"/>
      </rPr>
      <t>を記入してください。</t>
    </r>
  </si>
  <si>
    <r>
      <rPr>
        <u/>
        <sz val="11"/>
        <rFont val="ＭＳ Ｐゴシック"/>
        <family val="3"/>
      </rPr>
      <t>※1</t>
    </r>
    <r>
      <rPr>
        <u/>
        <sz val="11"/>
        <rFont val="ＭＳ Ｐゴシック"/>
        <family val="3"/>
        <charset val="128"/>
      </rPr>
      <t>の</t>
    </r>
    <r>
      <rPr>
        <u/>
        <sz val="11"/>
        <rFont val="ＭＳ Ｐゴシック"/>
        <family val="3"/>
      </rPr>
      <t>(2)</t>
    </r>
    <r>
      <rPr>
        <u/>
        <sz val="11"/>
        <rFont val="ＭＳ Ｐゴシック"/>
        <family val="3"/>
        <charset val="128"/>
      </rPr>
      <t>理念および構想で“</t>
    </r>
    <r>
      <rPr>
        <b/>
        <u/>
        <sz val="11"/>
        <color rgb="FFFF0000"/>
        <rFont val="ＭＳ Ｐゴシック"/>
        <family val="3"/>
      </rPr>
      <t>どんな農業経営者になりたいか</t>
    </r>
    <r>
      <rPr>
        <u/>
        <sz val="11"/>
        <rFont val="ＭＳ Ｐゴシック"/>
        <family val="3"/>
      </rPr>
      <t>”を記入してください。</t>
    </r>
  </si>
  <si>
    <r>
      <rPr>
        <u/>
        <sz val="11"/>
        <rFont val="ＭＳ Ｐゴシック"/>
        <family val="3"/>
      </rPr>
      <t>※3</t>
    </r>
    <r>
      <rPr>
        <u/>
        <sz val="11"/>
        <rFont val="ＭＳ Ｐゴシック"/>
        <family val="3"/>
        <charset val="128"/>
      </rPr>
      <t>の</t>
    </r>
    <r>
      <rPr>
        <u/>
        <sz val="11"/>
        <rFont val="ＭＳ Ｐゴシック"/>
        <family val="3"/>
      </rPr>
      <t>(2)</t>
    </r>
    <r>
      <rPr>
        <u/>
        <sz val="11"/>
        <rFont val="ＭＳ Ｐゴシック"/>
        <family val="3"/>
        <charset val="128"/>
      </rPr>
      <t>事業計画で必要な機械や施設を全て記入してください。（</t>
    </r>
    <r>
      <rPr>
        <b/>
        <u/>
        <sz val="11"/>
        <color rgb="FFFF0000"/>
        <rFont val="ＭＳ Ｐゴシック"/>
        <family val="3"/>
      </rPr>
      <t>必要性や取得時期を検討する</t>
    </r>
    <r>
      <rPr>
        <u/>
        <sz val="11"/>
        <rFont val="ＭＳ Ｐゴシック"/>
        <family val="3"/>
      </rPr>
      <t>）</t>
    </r>
  </si>
  <si>
    <t>④</t>
  </si>
  <si>
    <r>
      <rPr>
        <sz val="11"/>
        <rFont val="ＭＳ Ｐゴシック"/>
        <family val="3"/>
        <charset val="128"/>
      </rPr>
      <t>「減価償却」に</t>
    </r>
    <r>
      <rPr>
        <sz val="11"/>
        <rFont val="ＭＳ Ｐゴシック"/>
        <family val="3"/>
      </rPr>
      <t>10</t>
    </r>
    <r>
      <rPr>
        <sz val="11"/>
        <rFont val="ＭＳ Ｐゴシック"/>
        <family val="3"/>
        <charset val="128"/>
      </rPr>
      <t>万円以上の農業機械・施設を記入してください。</t>
    </r>
  </si>
  <si>
    <r>
      <rPr>
        <u/>
        <sz val="11"/>
        <rFont val="ＭＳ Ｐゴシック"/>
        <family val="3"/>
        <charset val="128"/>
      </rPr>
      <t>※償却年数は国税庁のホームページを参照。（農業機械は基本</t>
    </r>
    <r>
      <rPr>
        <u/>
        <sz val="11"/>
        <rFont val="ＭＳ Ｐゴシック"/>
        <family val="3"/>
      </rPr>
      <t>7</t>
    </r>
    <r>
      <rPr>
        <u/>
        <sz val="11"/>
        <rFont val="ＭＳ Ｐゴシック"/>
        <family val="3"/>
        <charset val="128"/>
      </rPr>
      <t>年です。）</t>
    </r>
  </si>
  <si>
    <t>⑤</t>
  </si>
  <si>
    <t>「作付計画」に農地ごとの農作物の管理スケジュールを記入してください。</t>
  </si>
  <si>
    <t>※複数の作物を作付けされる場合、収穫や定植作業など、農繁期が重ならないか十分検討してください。</t>
  </si>
  <si>
    <t>⑥</t>
  </si>
  <si>
    <r>
      <rPr>
        <sz val="11"/>
        <rFont val="ＭＳ Ｐゴシック"/>
        <family val="3"/>
        <charset val="128"/>
      </rPr>
      <t>「</t>
    </r>
    <r>
      <rPr>
        <sz val="11"/>
        <rFont val="ＭＳ Ｐゴシック"/>
        <family val="3"/>
      </rPr>
      <t>1</t>
    </r>
    <r>
      <rPr>
        <sz val="11"/>
        <rFont val="ＭＳ Ｐゴシック"/>
        <family val="3"/>
        <charset val="128"/>
      </rPr>
      <t>～</t>
    </r>
    <r>
      <rPr>
        <sz val="11"/>
        <rFont val="ＭＳ Ｐゴシック"/>
        <family val="3"/>
      </rPr>
      <t>5</t>
    </r>
    <r>
      <rPr>
        <sz val="11"/>
        <rFont val="ＭＳ Ｐゴシック"/>
        <family val="3"/>
        <charset val="128"/>
      </rPr>
      <t>年目」に各年の農業収支を記入してください。</t>
    </r>
  </si>
  <si>
    <r>
      <rPr>
        <u/>
        <sz val="11"/>
        <rFont val="ＭＳ Ｐゴシック"/>
        <family val="3"/>
        <charset val="128"/>
      </rPr>
      <t>※「</t>
    </r>
    <r>
      <rPr>
        <u/>
        <sz val="11"/>
        <rFont val="ＭＳ Ｐゴシック"/>
        <family val="3"/>
      </rPr>
      <t>5</t>
    </r>
    <r>
      <rPr>
        <u/>
        <sz val="11"/>
        <rFont val="ＭＳ Ｐゴシック"/>
        <family val="3"/>
        <charset val="128"/>
      </rPr>
      <t>年目」の</t>
    </r>
    <r>
      <rPr>
        <b/>
        <u/>
        <sz val="11"/>
        <color rgb="FFFF0000"/>
        <rFont val="ＭＳ Ｐゴシック"/>
        <family val="3"/>
      </rPr>
      <t>農業所得が300万円程度</t>
    </r>
    <r>
      <rPr>
        <u/>
        <sz val="11"/>
        <rFont val="ＭＳ Ｐゴシック"/>
        <family val="3"/>
      </rPr>
      <t>となるかが要件です。（</t>
    </r>
    <r>
      <rPr>
        <b/>
        <u/>
        <sz val="11"/>
        <color rgb="FFFF0000"/>
        <rFont val="ＭＳ Ｐゴシック"/>
        <family val="3"/>
      </rPr>
      <t>専業農家</t>
    </r>
    <r>
      <rPr>
        <u/>
        <sz val="11"/>
        <rFont val="ＭＳ Ｐゴシック"/>
        <family val="3"/>
      </rPr>
      <t>としての計画）</t>
    </r>
  </si>
  <si>
    <r>
      <rPr>
        <u/>
        <sz val="11"/>
        <rFont val="ＭＳ Ｐゴシック"/>
        <family val="3"/>
        <charset val="128"/>
      </rPr>
      <t>※反収</t>
    </r>
    <r>
      <rPr>
        <u/>
        <sz val="11"/>
        <rFont val="ＭＳ Ｐゴシック"/>
        <family val="3"/>
      </rPr>
      <t>(10</t>
    </r>
    <r>
      <rPr>
        <u/>
        <sz val="11"/>
        <rFont val="ＭＳ Ｐゴシック"/>
        <family val="3"/>
        <charset val="128"/>
      </rPr>
      <t>ａあたりの収穫高）を基準とし、面積で</t>
    </r>
    <r>
      <rPr>
        <b/>
        <u/>
        <sz val="11"/>
        <color rgb="FFFF0000"/>
        <rFont val="ＭＳ Ｐゴシック"/>
        <family val="3"/>
      </rPr>
      <t>自動換算</t>
    </r>
    <r>
      <rPr>
        <u/>
        <sz val="11"/>
        <rFont val="ＭＳ Ｐゴシック"/>
        <family val="3"/>
      </rPr>
      <t>する計算式です。</t>
    </r>
  </si>
  <si>
    <r>
      <rPr>
        <u/>
        <sz val="11"/>
        <rFont val="ＭＳ Ｐゴシック"/>
        <family val="3"/>
        <charset val="128"/>
      </rPr>
      <t>※不足の事態を踏まえ、“</t>
    </r>
    <r>
      <rPr>
        <b/>
        <u/>
        <sz val="11"/>
        <color rgb="FFFF0000"/>
        <rFont val="ＭＳ Ｐゴシック"/>
        <family val="3"/>
      </rPr>
      <t>最小の収入</t>
    </r>
    <r>
      <rPr>
        <u/>
        <sz val="11"/>
        <rFont val="ＭＳ Ｐゴシック"/>
        <family val="3"/>
      </rPr>
      <t>”で、かつ“</t>
    </r>
    <r>
      <rPr>
        <b/>
        <u/>
        <sz val="11"/>
        <color rgb="FFFF0000"/>
        <rFont val="ＭＳ Ｐゴシック"/>
        <family val="3"/>
      </rPr>
      <t>最大の経費</t>
    </r>
    <r>
      <rPr>
        <u/>
        <sz val="11"/>
        <rFont val="ＭＳ Ｐゴシック"/>
        <family val="3"/>
      </rPr>
      <t>”でも利益が生じるよう計画します。</t>
    </r>
  </si>
  <si>
    <r>
      <rPr>
        <u/>
        <sz val="11"/>
        <rFont val="ＭＳ Ｐゴシック"/>
        <family val="3"/>
        <charset val="128"/>
      </rPr>
      <t>※暦年（</t>
    </r>
    <r>
      <rPr>
        <u/>
        <sz val="11"/>
        <rFont val="ＭＳ Ｐゴシック"/>
        <family val="3"/>
      </rPr>
      <t>1</t>
    </r>
    <r>
      <rPr>
        <u/>
        <sz val="11"/>
        <rFont val="ＭＳ Ｐゴシック"/>
        <family val="3"/>
        <charset val="128"/>
      </rPr>
      <t>～</t>
    </r>
    <r>
      <rPr>
        <u/>
        <sz val="11"/>
        <rFont val="ＭＳ Ｐゴシック"/>
        <family val="3"/>
      </rPr>
      <t>12</t>
    </r>
    <r>
      <rPr>
        <u/>
        <sz val="11"/>
        <rFont val="ＭＳ Ｐゴシック"/>
        <family val="3"/>
        <charset val="128"/>
      </rPr>
      <t>月）とし、</t>
    </r>
    <r>
      <rPr>
        <u/>
        <sz val="11"/>
        <rFont val="ＭＳ Ｐゴシック"/>
        <family val="3"/>
      </rPr>
      <t>1</t>
    </r>
    <r>
      <rPr>
        <u/>
        <sz val="11"/>
        <rFont val="ＭＳ Ｐゴシック"/>
        <family val="3"/>
        <charset val="128"/>
      </rPr>
      <t>年目は申請月～</t>
    </r>
    <r>
      <rPr>
        <u/>
        <sz val="11"/>
        <rFont val="ＭＳ Ｐゴシック"/>
        <family val="3"/>
      </rPr>
      <t>12</t>
    </r>
    <r>
      <rPr>
        <u/>
        <sz val="11"/>
        <rFont val="ＭＳ Ｐゴシック"/>
        <family val="3"/>
        <charset val="128"/>
      </rPr>
      <t>月までを計上してください。（</t>
    </r>
    <r>
      <rPr>
        <b/>
        <u/>
        <sz val="11"/>
        <color rgb="FFFF0000"/>
        <rFont val="ＭＳ Ｐゴシック"/>
        <family val="3"/>
      </rPr>
      <t>翌年収穫する作物は注意！</t>
    </r>
    <r>
      <rPr>
        <u/>
        <sz val="11"/>
        <rFont val="ＭＳ Ｐゴシック"/>
        <family val="3"/>
      </rPr>
      <t>）</t>
    </r>
  </si>
  <si>
    <t>※適用欄に金額を算出した根拠（計算式）を記入してください。</t>
  </si>
  <si>
    <r>
      <rPr>
        <u/>
        <sz val="11"/>
        <rFont val="ＭＳ Ｐゴシック"/>
        <family val="3"/>
        <charset val="128"/>
      </rPr>
      <t>※作目が</t>
    </r>
    <r>
      <rPr>
        <u/>
        <sz val="11"/>
        <rFont val="ＭＳ Ｐゴシック"/>
        <family val="3"/>
      </rPr>
      <t>4</t>
    </r>
    <r>
      <rPr>
        <u/>
        <sz val="11"/>
        <rFont val="ＭＳ Ｐゴシック"/>
        <family val="3"/>
        <charset val="128"/>
      </rPr>
      <t>種類以上ある場合は、随時枠を追加してください。（様式全体の修正が必要です）</t>
    </r>
  </si>
  <si>
    <t>⑦</t>
  </si>
  <si>
    <t>「収支計画」に“農外所得”や“家計費”を記入してください。</t>
  </si>
  <si>
    <t>※青年就農給付金の受給希望者や農業制度資金の借入希望者は金額を記入してください。</t>
  </si>
  <si>
    <t>⑧</t>
  </si>
  <si>
    <t>「就農計画」の残りの部分について記入してください。</t>
  </si>
  <si>
    <r>
      <rPr>
        <u/>
        <sz val="11"/>
        <rFont val="ＭＳ Ｐゴシック"/>
        <family val="3"/>
      </rPr>
      <t>※5</t>
    </r>
    <r>
      <rPr>
        <u/>
        <sz val="11"/>
        <rFont val="ＭＳ Ｐゴシック"/>
        <family val="3"/>
        <charset val="128"/>
      </rPr>
      <t>年目の</t>
    </r>
    <r>
      <rPr>
        <b/>
        <u/>
        <sz val="11"/>
        <color rgb="FFFF0000"/>
        <rFont val="ＭＳ Ｐゴシック"/>
        <family val="3"/>
      </rPr>
      <t>年間農業従事日数が180～200日以上</t>
    </r>
    <r>
      <rPr>
        <u/>
        <sz val="11"/>
        <rFont val="ＭＳ Ｐゴシック"/>
        <family val="3"/>
      </rPr>
      <t>となることが申請要件です。</t>
    </r>
  </si>
  <si>
    <r>
      <rPr>
        <u/>
        <sz val="11"/>
        <rFont val="ＭＳ Ｐゴシック"/>
        <family val="3"/>
      </rPr>
      <t>※3</t>
    </r>
    <r>
      <rPr>
        <u/>
        <sz val="11"/>
        <rFont val="ＭＳ Ｐゴシック"/>
        <family val="3"/>
        <charset val="128"/>
      </rPr>
      <t>の</t>
    </r>
    <r>
      <rPr>
        <u/>
        <sz val="11"/>
        <rFont val="ＭＳ Ｐゴシック"/>
        <family val="3"/>
      </rPr>
      <t>(6)</t>
    </r>
    <r>
      <rPr>
        <u/>
        <sz val="11"/>
        <rFont val="ＭＳ Ｐゴシック"/>
        <family val="3"/>
        <charset val="128"/>
      </rPr>
      <t>現状と今後の対策で、“</t>
    </r>
    <r>
      <rPr>
        <b/>
        <u/>
        <sz val="11"/>
        <color rgb="FFFF0000"/>
        <rFont val="ＭＳ Ｐゴシック"/>
        <family val="3"/>
      </rPr>
      <t>どのように経営の安定化を図るか</t>
    </r>
    <r>
      <rPr>
        <u/>
        <sz val="11"/>
        <rFont val="ＭＳ Ｐゴシック"/>
        <family val="3"/>
      </rPr>
      <t>”を詳細に記入してください。</t>
    </r>
  </si>
  <si>
    <t>⑨</t>
  </si>
  <si>
    <t>全体を印刷し、記入漏れがないか等を確認した上で押印（認印）して提出してください。</t>
  </si>
  <si>
    <t>第１－１号様式（第５条第１項関係）</t>
  </si>
  <si>
    <t>　</t>
  </si>
  <si>
    <t>←有機栽培の場合は、「有」を選択いただき、○で囲ってください。</t>
  </si>
  <si>
    <t>青年等就農計画認定申請書</t>
  </si>
  <si>
    <r>
      <rPr>
        <b/>
        <u/>
        <sz val="14"/>
        <color rgb="FFFF0000"/>
        <rFont val="ＭＳ Ｐゴシック"/>
        <family val="3"/>
        <charset val="128"/>
      </rPr>
      <t>※記入枠の関係上、全ての数字について“</t>
    </r>
    <r>
      <rPr>
        <b/>
        <u/>
        <sz val="14"/>
        <color rgb="FF0000FF"/>
        <rFont val="ＭＳ Ｐゴシック"/>
        <family val="3"/>
      </rPr>
      <t>半角</t>
    </r>
    <r>
      <rPr>
        <b/>
        <u/>
        <sz val="14"/>
        <color rgb="FFFF0000"/>
        <rFont val="ＭＳ Ｐゴシック"/>
        <family val="3"/>
      </rPr>
      <t>”記入してください。</t>
    </r>
  </si>
  <si>
    <t>←申請年月日を記入してください。</t>
  </si>
  <si>
    <t>（あて先）浜松市長</t>
  </si>
  <si>
    <t>←市長が変わった場合、変更してください。</t>
  </si>
  <si>
    <t>〒</t>
  </si>
  <si>
    <t>←申請される方の住所の郵便番号を記入してください。</t>
  </si>
  <si>
    <t>住　所</t>
  </si>
  <si>
    <t>←申請される方の住所を記入してください。</t>
  </si>
  <si>
    <t>氏　名</t>
  </si>
  <si>
    <t>　　　　　　　　　</t>
  </si>
  <si>
    <t>←氏名・法人名のみ記入してください。</t>
  </si>
  <si>
    <t>（署名又は記名押印をしてください）</t>
  </si>
  <si>
    <t>連絡先</t>
  </si>
  <si>
    <t>←連絡先（自宅もしくは携帯）を記入してください。</t>
  </si>
  <si>
    <t>生年月日</t>
  </si>
  <si>
    <t>(</t>
  </si>
  <si>
    <r>
      <rPr>
        <sz val="11"/>
        <rFont val="ＭＳ 明朝"/>
        <family val="1"/>
        <charset val="128"/>
      </rPr>
      <t>歳</t>
    </r>
    <r>
      <rPr>
        <sz val="11"/>
        <rFont val="ＭＳ 明朝"/>
        <family val="1"/>
      </rPr>
      <t>)</t>
    </r>
  </si>
  <si>
    <r>
      <rPr>
        <b/>
        <sz val="11"/>
        <color rgb="FFFF0000"/>
        <rFont val="ＭＳ Ｐゴシック"/>
        <family val="3"/>
        <charset val="128"/>
      </rPr>
      <t>←生年月日を和暦（昭和・平成など）で記入してください。</t>
    </r>
    <r>
      <rPr>
        <b/>
        <u/>
        <sz val="11"/>
        <color rgb="FF0000FF"/>
        <rFont val="ＭＳ Ｐゴシック"/>
        <family val="3"/>
      </rPr>
      <t>※年齢は自動入力されます。</t>
    </r>
  </si>
  <si>
    <t>ﾒｰﾙｱﾄﾞﾚｽ</t>
  </si>
  <si>
    <t>←申請される方のメールアドレスを記入してください。</t>
  </si>
  <si>
    <t>＜法人設立年月日</t>
  </si>
  <si>
    <t>　　　年　　月　　日</t>
  </si>
  <si>
    <t>設立＞</t>
  </si>
  <si>
    <t>←法人の場合、設立日（法人登記簿等の設立日と同日）を記入してください。</t>
  </si>
  <si>
    <r>
      <rPr>
        <sz val="11"/>
        <rFont val="ＭＳ 明朝"/>
        <family val="1"/>
        <charset val="128"/>
      </rPr>
      <t>　農業経営基盤強化促進法（昭和</t>
    </r>
    <r>
      <rPr>
        <sz val="11"/>
        <rFont val="ＭＳ 明朝"/>
        <family val="1"/>
      </rPr>
      <t>55</t>
    </r>
    <r>
      <rPr>
        <sz val="11"/>
        <rFont val="ＭＳ 明朝"/>
        <family val="1"/>
        <charset val="128"/>
      </rPr>
      <t>年法律第</t>
    </r>
    <r>
      <rPr>
        <sz val="11"/>
        <rFont val="ＭＳ 明朝"/>
        <family val="1"/>
      </rPr>
      <t>65</t>
    </r>
    <r>
      <rPr>
        <sz val="11"/>
        <rFont val="ＭＳ 明朝"/>
        <family val="1"/>
        <charset val="128"/>
      </rPr>
      <t>号。以下「法」という。）第</t>
    </r>
    <r>
      <rPr>
        <sz val="11"/>
        <rFont val="ＭＳ 明朝"/>
        <family val="1"/>
      </rPr>
      <t>14</t>
    </r>
    <r>
      <rPr>
        <sz val="11"/>
        <rFont val="ＭＳ 明朝"/>
        <family val="1"/>
        <charset val="128"/>
      </rPr>
      <t>条の</t>
    </r>
    <r>
      <rPr>
        <sz val="11"/>
        <rFont val="ＭＳ 明朝"/>
        <family val="1"/>
      </rPr>
      <t>4</t>
    </r>
    <r>
      <rPr>
        <sz val="11"/>
        <rFont val="ＭＳ 明朝"/>
        <family val="1"/>
        <charset val="128"/>
      </rPr>
      <t>第</t>
    </r>
    <r>
      <rPr>
        <sz val="11"/>
        <rFont val="ＭＳ 明朝"/>
        <family val="1"/>
      </rPr>
      <t>1</t>
    </r>
    <r>
      <rPr>
        <sz val="11"/>
        <rFont val="ＭＳ 明朝"/>
        <family val="1"/>
        <charset val="128"/>
      </rPr>
      <t>項の規定に基づき、次の青年等就農計画の認定を申請します。</t>
    </r>
  </si>
  <si>
    <t>記</t>
  </si>
  <si>
    <r>
      <rPr>
        <sz val="11"/>
        <rFont val="ＭＳ 明朝"/>
        <family val="1"/>
      </rPr>
      <t>1</t>
    </r>
    <r>
      <rPr>
        <sz val="11"/>
        <rFont val="ＭＳ 明朝"/>
        <family val="1"/>
        <charset val="128"/>
      </rPr>
      <t>　青年等就農計画（別添</t>
    </r>
    <r>
      <rPr>
        <sz val="11"/>
        <rFont val="ＭＳ 明朝"/>
        <family val="1"/>
      </rPr>
      <t>1</t>
    </r>
    <r>
      <rPr>
        <sz val="11"/>
        <rFont val="ＭＳ 明朝"/>
        <family val="1"/>
        <charset val="128"/>
      </rPr>
      <t>）</t>
    </r>
  </si>
  <si>
    <r>
      <rPr>
        <sz val="11"/>
        <rFont val="ＭＳ 明朝"/>
        <family val="1"/>
      </rPr>
      <t>2</t>
    </r>
    <r>
      <rPr>
        <sz val="11"/>
        <rFont val="ＭＳ 明朝"/>
        <family val="1"/>
        <charset val="128"/>
      </rPr>
      <t>　収支計画（別添</t>
    </r>
    <r>
      <rPr>
        <sz val="11"/>
        <rFont val="ＭＳ 明朝"/>
        <family val="1"/>
      </rPr>
      <t>2</t>
    </r>
    <r>
      <rPr>
        <sz val="11"/>
        <rFont val="ＭＳ 明朝"/>
        <family val="1"/>
        <charset val="128"/>
      </rPr>
      <t>）</t>
    </r>
  </si>
  <si>
    <r>
      <rPr>
        <sz val="11"/>
        <rFont val="ＭＳ 明朝"/>
        <family val="1"/>
      </rPr>
      <t>3</t>
    </r>
    <r>
      <rPr>
        <sz val="11"/>
        <rFont val="ＭＳ 明朝"/>
        <family val="1"/>
        <charset val="128"/>
      </rPr>
      <t>　履歴書（別添</t>
    </r>
    <r>
      <rPr>
        <sz val="11"/>
        <rFont val="ＭＳ 明朝"/>
        <family val="1"/>
      </rPr>
      <t>3</t>
    </r>
    <r>
      <rPr>
        <sz val="11"/>
        <rFont val="ＭＳ 明朝"/>
        <family val="1"/>
        <charset val="128"/>
      </rPr>
      <t>）</t>
    </r>
  </si>
  <si>
    <r>
      <rPr>
        <sz val="11"/>
        <rFont val="ＭＳ 明朝"/>
        <family val="1"/>
      </rPr>
      <t>4</t>
    </r>
    <r>
      <rPr>
        <sz val="11"/>
        <rFont val="ＭＳ 明朝"/>
        <family val="1"/>
        <charset val="128"/>
      </rPr>
      <t>　作付け計画書（別添</t>
    </r>
    <r>
      <rPr>
        <sz val="11"/>
        <rFont val="ＭＳ 明朝"/>
        <family val="1"/>
      </rPr>
      <t>4</t>
    </r>
    <r>
      <rPr>
        <sz val="11"/>
        <rFont val="ＭＳ 明朝"/>
        <family val="1"/>
        <charset val="128"/>
      </rPr>
      <t>）</t>
    </r>
  </si>
  <si>
    <r>
      <rPr>
        <sz val="11"/>
        <rFont val="ＭＳ 明朝"/>
        <family val="1"/>
      </rPr>
      <t>5</t>
    </r>
    <r>
      <rPr>
        <sz val="11"/>
        <rFont val="ＭＳ 明朝"/>
        <family val="1"/>
        <charset val="128"/>
      </rPr>
      <t>　個人情報に関する同意書（別添</t>
    </r>
    <r>
      <rPr>
        <sz val="11"/>
        <rFont val="ＭＳ 明朝"/>
        <family val="1"/>
      </rPr>
      <t>5</t>
    </r>
    <r>
      <rPr>
        <sz val="11"/>
        <rFont val="ＭＳ 明朝"/>
        <family val="1"/>
        <charset val="128"/>
      </rPr>
      <t>）</t>
    </r>
  </si>
  <si>
    <r>
      <rPr>
        <sz val="11"/>
        <rFont val="ＭＳ 明朝"/>
        <family val="1"/>
      </rPr>
      <t>6</t>
    </r>
    <r>
      <rPr>
        <sz val="11"/>
        <rFont val="ＭＳ 明朝"/>
        <family val="1"/>
        <charset val="128"/>
      </rPr>
      <t>　就農予定地の地図</t>
    </r>
  </si>
  <si>
    <r>
      <rPr>
        <sz val="11"/>
        <rFont val="ＭＳ 明朝"/>
        <family val="1"/>
      </rPr>
      <t>7</t>
    </r>
    <r>
      <rPr>
        <sz val="11"/>
        <rFont val="ＭＳ 明朝"/>
        <family val="1"/>
        <charset val="128"/>
      </rPr>
      <t>　住民票抄本＊</t>
    </r>
    <r>
      <rPr>
        <sz val="11"/>
        <rFont val="ＭＳ 明朝"/>
        <family val="1"/>
      </rPr>
      <t>1</t>
    </r>
  </si>
  <si>
    <r>
      <rPr>
        <sz val="11"/>
        <rFont val="ＭＳ 明朝"/>
        <family val="1"/>
        <charset val="128"/>
      </rPr>
      <t>＊</t>
    </r>
    <r>
      <rPr>
        <sz val="11"/>
        <rFont val="ＭＳ 明朝"/>
        <family val="1"/>
      </rPr>
      <t>1</t>
    </r>
    <r>
      <rPr>
        <sz val="11"/>
        <rFont val="ＭＳ 明朝"/>
        <family val="1"/>
        <charset val="128"/>
      </rPr>
      <t>　住民票の抄本は、居住地と異なる市町村等に申請する場合のみ添付する。</t>
    </r>
  </si>
  <si>
    <r>
      <rPr>
        <sz val="11"/>
        <rFont val="ＭＳ 明朝"/>
        <family val="1"/>
        <charset val="128"/>
      </rPr>
      <t>＊</t>
    </r>
    <r>
      <rPr>
        <sz val="11"/>
        <rFont val="ＭＳ 明朝"/>
        <family val="1"/>
      </rPr>
      <t>2</t>
    </r>
    <r>
      <rPr>
        <sz val="11"/>
        <rFont val="ＭＳ 明朝"/>
        <family val="1"/>
        <charset val="128"/>
      </rPr>
      <t>　有機栽培に取り組む場合は、様式右上に 有 と記載する。</t>
    </r>
  </si>
  <si>
    <t>第１－２号様式（第６条関係）</t>
  </si>
  <si>
    <t>青年等就農計画変更申請書</t>
  </si>
  <si>
    <r>
      <rPr>
        <sz val="11"/>
        <rFont val="ＭＳ 明朝"/>
        <family val="1"/>
        <charset val="128"/>
      </rPr>
      <t>　　　　　年　　　月　　　日付け　　　第　　　号において認定を受けた青年等就農計画について、法第</t>
    </r>
    <r>
      <rPr>
        <sz val="11"/>
        <rFont val="ＭＳ 明朝"/>
        <family val="1"/>
      </rPr>
      <t>14</t>
    </r>
    <r>
      <rPr>
        <sz val="11"/>
        <rFont val="ＭＳ 明朝"/>
        <family val="1"/>
        <charset val="128"/>
      </rPr>
      <t>条の</t>
    </r>
    <r>
      <rPr>
        <sz val="11"/>
        <rFont val="ＭＳ 明朝"/>
        <family val="1"/>
      </rPr>
      <t>5</t>
    </r>
    <r>
      <rPr>
        <sz val="11"/>
        <rFont val="ＭＳ 明朝"/>
        <family val="1"/>
        <charset val="128"/>
      </rPr>
      <t>第</t>
    </r>
    <r>
      <rPr>
        <sz val="11"/>
        <rFont val="ＭＳ 明朝"/>
        <family val="1"/>
      </rPr>
      <t>1</t>
    </r>
    <r>
      <rPr>
        <sz val="11"/>
        <rFont val="ＭＳ 明朝"/>
        <family val="1"/>
        <charset val="128"/>
      </rPr>
      <t>項の規定に基づき、変更認定を申請します。</t>
    </r>
  </si>
  <si>
    <t>←『就農計画認定書』を参考に日付および番号を記入してください。</t>
  </si>
  <si>
    <r>
      <rPr>
        <sz val="11"/>
        <rFont val="ＭＳ 明朝"/>
        <family val="1"/>
      </rPr>
      <t>3</t>
    </r>
    <r>
      <rPr>
        <sz val="11"/>
        <rFont val="ＭＳ 明朝"/>
        <family val="1"/>
        <charset val="128"/>
      </rPr>
      <t>　履歴書＊</t>
    </r>
    <r>
      <rPr>
        <sz val="11"/>
        <rFont val="ＭＳ 明朝"/>
        <family val="1"/>
      </rPr>
      <t>1</t>
    </r>
    <r>
      <rPr>
        <sz val="11"/>
        <rFont val="ＭＳ 明朝"/>
        <family val="1"/>
        <charset val="128"/>
      </rPr>
      <t>（別添</t>
    </r>
    <r>
      <rPr>
        <sz val="11"/>
        <rFont val="ＭＳ 明朝"/>
        <family val="1"/>
      </rPr>
      <t>3</t>
    </r>
    <r>
      <rPr>
        <sz val="11"/>
        <rFont val="ＭＳ 明朝"/>
        <family val="1"/>
        <charset val="128"/>
      </rPr>
      <t>）</t>
    </r>
  </si>
  <si>
    <t>（変更の理由）</t>
  </si>
  <si>
    <t>（変更の主な内容）</t>
  </si>
  <si>
    <t>第１－３号様式（第５条第１項関係）</t>
  </si>
  <si>
    <t>青 年 等 就 農 計 画</t>
  </si>
  <si>
    <r>
      <rPr>
        <sz val="11"/>
        <rFont val="ＭＳ 明朝"/>
        <family val="1"/>
      </rPr>
      <t>1</t>
    </r>
    <r>
      <rPr>
        <sz val="11"/>
        <rFont val="ＭＳ 明朝"/>
        <family val="1"/>
        <charset val="128"/>
      </rPr>
      <t>　就農理由および農業経営の構想</t>
    </r>
  </si>
  <si>
    <r>
      <rPr>
        <sz val="11"/>
        <rFont val="ＭＳ 明朝"/>
        <family val="1"/>
      </rPr>
      <t>(1)</t>
    </r>
    <r>
      <rPr>
        <sz val="11"/>
        <rFont val="ＭＳ 明朝"/>
        <family val="1"/>
        <charset val="128"/>
      </rPr>
      <t>就農理由</t>
    </r>
  </si>
  <si>
    <t>←就農を志す・志した理由を記入してください。</t>
  </si>
  <si>
    <t>　（農業に興味を持った理由や、農業を仕事にしようと考えた理由など）</t>
  </si>
  <si>
    <r>
      <rPr>
        <sz val="11"/>
        <rFont val="ＭＳ 明朝"/>
        <family val="1"/>
      </rPr>
      <t>(2)</t>
    </r>
    <r>
      <rPr>
        <sz val="11"/>
        <rFont val="ＭＳ 明朝"/>
        <family val="1"/>
        <charset val="128"/>
      </rPr>
      <t>将来の農業経営の理念および構想</t>
    </r>
  </si>
  <si>
    <t>【理念】</t>
  </si>
  <si>
    <t>←経営理念（将来像）は、「経営をどうゆう目的で、どのような形で行うことができるのか」</t>
  </si>
  <si>
    <t>　といった基本的な考え方です。できる限り端的にまとめていただくといいかと思います。</t>
  </si>
  <si>
    <t>【構想】</t>
  </si>
  <si>
    <t>←構想（将来像までの道のり）は、理念についてこれからしようとする物事の内容、</t>
  </si>
  <si>
    <t>　規模実現方法など骨組みをまとめたものです。</t>
  </si>
  <si>
    <r>
      <rPr>
        <b/>
        <sz val="11"/>
        <color rgb="FFFF0000"/>
        <rFont val="ＭＳ Ｐゴシック"/>
        <family val="3"/>
        <charset val="128"/>
      </rPr>
      <t>　（どういった農業経営者になりたいのか</t>
    </r>
    <r>
      <rPr>
        <b/>
        <sz val="11"/>
        <color rgb="FFFF0000"/>
        <rFont val="ＭＳ Ｐゴシック"/>
        <family val="3"/>
      </rPr>
      <t>5</t>
    </r>
    <r>
      <rPr>
        <b/>
        <sz val="11"/>
        <color rgb="FFFF0000"/>
        <rFont val="ＭＳ Ｐゴシック"/>
        <family val="3"/>
        <charset val="128"/>
      </rPr>
      <t>年後、</t>
    </r>
    <r>
      <rPr>
        <b/>
        <sz val="11"/>
        <color rgb="FFFF0000"/>
        <rFont val="ＭＳ Ｐゴシック"/>
        <family val="3"/>
      </rPr>
      <t>10</t>
    </r>
    <r>
      <rPr>
        <b/>
        <sz val="11"/>
        <color rgb="FFFF0000"/>
        <rFont val="ＭＳ Ｐゴシック"/>
        <family val="3"/>
        <charset val="128"/>
      </rPr>
      <t>年後、</t>
    </r>
    <r>
      <rPr>
        <b/>
        <sz val="11"/>
        <color rgb="FFFF0000"/>
        <rFont val="ＭＳ Ｐゴシック"/>
        <family val="3"/>
      </rPr>
      <t>20</t>
    </r>
    <r>
      <rPr>
        <b/>
        <sz val="11"/>
        <color rgb="FFFF0000"/>
        <rFont val="ＭＳ Ｐゴシック"/>
        <family val="3"/>
        <charset val="128"/>
      </rPr>
      <t>年後を想像してみてください）</t>
    </r>
  </si>
  <si>
    <r>
      <rPr>
        <sz val="11"/>
        <rFont val="ＭＳ 明朝"/>
        <family val="1"/>
      </rPr>
      <t>2</t>
    </r>
    <r>
      <rPr>
        <sz val="11"/>
        <rFont val="ＭＳ 明朝"/>
        <family val="1"/>
        <charset val="128"/>
      </rPr>
      <t>　農業経営の現状及び目標</t>
    </r>
  </si>
  <si>
    <r>
      <rPr>
        <sz val="11"/>
        <rFont val="ＭＳ 明朝"/>
        <family val="1"/>
      </rPr>
      <t>(1)</t>
    </r>
    <r>
      <rPr>
        <sz val="11"/>
        <rFont val="ＭＳ 明朝"/>
        <family val="1"/>
        <charset val="128"/>
      </rPr>
      <t>農業経営の概要</t>
    </r>
  </si>
  <si>
    <t>就農地</t>
  </si>
  <si>
    <t>経営開始日</t>
  </si>
  <si>
    <t>　　年　　月　　日</t>
  </si>
  <si>
    <t>←農業を始めた土地（市区名町名）や経営開始時期（年月日）を記入してください。</t>
  </si>
  <si>
    <t>営農類型</t>
  </si>
  <si>
    <t>経過年数</t>
  </si>
  <si>
    <r>
      <rPr>
        <b/>
        <sz val="11"/>
        <color rgb="FFFF0000"/>
        <rFont val="ＭＳ Ｐゴシック"/>
        <family val="3"/>
        <charset val="128"/>
      </rPr>
      <t>←単一経営…</t>
    </r>
    <r>
      <rPr>
        <b/>
        <sz val="11"/>
        <color rgb="FFFF0000"/>
        <rFont val="ＭＳ Ｐゴシック"/>
        <family val="3"/>
      </rPr>
      <t>1</t>
    </r>
    <r>
      <rPr>
        <b/>
        <sz val="11"/>
        <color rgb="FFFF0000"/>
        <rFont val="ＭＳ Ｐゴシック"/>
        <family val="3"/>
        <charset val="128"/>
      </rPr>
      <t>つの農作物が全体売り上げの</t>
    </r>
    <r>
      <rPr>
        <b/>
        <sz val="11"/>
        <color rgb="FFFF0000"/>
        <rFont val="ＭＳ Ｐゴシック"/>
        <family val="3"/>
      </rPr>
      <t>80</t>
    </r>
    <r>
      <rPr>
        <b/>
        <sz val="11"/>
        <color rgb="FFFF0000"/>
        <rFont val="ＭＳ Ｐゴシック"/>
        <family val="3"/>
        <charset val="128"/>
      </rPr>
      <t>％以上の場合、複合経営…水稲が主体の場合、その他…前述以外の場合（例：玉葱</t>
    </r>
    <r>
      <rPr>
        <b/>
        <sz val="11"/>
        <color rgb="FFFF0000"/>
        <rFont val="ＭＳ Ｐゴシック"/>
        <family val="3"/>
      </rPr>
      <t>5</t>
    </r>
    <r>
      <rPr>
        <b/>
        <sz val="11"/>
        <color rgb="FFFF0000"/>
        <rFont val="ＭＳ Ｐゴシック"/>
        <family val="3"/>
        <charset val="128"/>
      </rPr>
      <t>割、甘藷</t>
    </r>
    <r>
      <rPr>
        <b/>
        <sz val="11"/>
        <color rgb="FFFF0000"/>
        <rFont val="ＭＳ Ｐゴシック"/>
        <family val="3"/>
      </rPr>
      <t>5</t>
    </r>
    <r>
      <rPr>
        <b/>
        <sz val="11"/>
        <color rgb="FFFF0000"/>
        <rFont val="ＭＳ Ｐゴシック"/>
        <family val="3"/>
        <charset val="128"/>
      </rPr>
      <t>割）</t>
    </r>
  </si>
  <si>
    <t>就農形態
（該当する形態にレ印）</t>
  </si>
  <si>
    <t>□</t>
  </si>
  <si>
    <t>新たに農業経営を開始</t>
  </si>
  <si>
    <t>夫婦共同</t>
  </si>
  <si>
    <t>法人共同</t>
  </si>
  <si>
    <t>←非農家（三親等以内の親族が農家）の場合は、こちらをチェックしてください。</t>
  </si>
  <si>
    <t>親族〔三親等以内の親族を含む。（以下「親族」という。）〕の農業経営
とは別に新たな部門を開始</t>
  </si>
  <si>
    <t>←三親等以内の親族が農家の場合で、親とは別の作目を始める時はこちらをチェックしてください。</t>
  </si>
  <si>
    <t>親族の農業経営を継承</t>
  </si>
  <si>
    <t>←三親等以内の親族が農家の場合で、親の経営を継ぐ時はこちらをチェックしてください。</t>
  </si>
  <si>
    <t>全部を継承</t>
  </si>
  <si>
    <t>一部を継承</t>
  </si>
  <si>
    <t>←親の経営の全て（農地を含む）を継ぐ場合は「全体」、それ以外の場合は「一部」をチェックしてください。</t>
  </si>
  <si>
    <t>継承する経営での従事期間</t>
  </si>
  <si>
    <t>年</t>
  </si>
  <si>
    <t>ヶ月</t>
  </si>
  <si>
    <t>←親の元で従事した期間を記入してください。</t>
  </si>
  <si>
    <t>農業所得及
び労働時間</t>
  </si>
  <si>
    <r>
      <rPr>
        <b/>
        <sz val="11"/>
        <color rgb="FFFF0000"/>
        <rFont val="ＭＳ Ｐゴシック"/>
        <family val="3"/>
        <charset val="128"/>
      </rPr>
      <t>←申請された年を記入してください。</t>
    </r>
    <r>
      <rPr>
        <b/>
        <u/>
        <sz val="11"/>
        <color rgb="FF0000FF"/>
        <rFont val="ＭＳ Ｐゴシック"/>
        <family val="3"/>
      </rPr>
      <t>※「現状（平成　年）」は自動入力されます。</t>
    </r>
  </si>
  <si>
    <t>年間農業所得</t>
  </si>
  <si>
    <t>←自動入力されます。</t>
  </si>
  <si>
    <t>年間労働時間</t>
  </si>
  <si>
    <r>
      <rPr>
        <b/>
        <sz val="11"/>
        <color rgb="FF0000FF"/>
        <rFont val="ＭＳ Ｐゴシック"/>
        <family val="3"/>
      </rPr>
      <t>←(2)</t>
    </r>
    <r>
      <rPr>
        <b/>
        <sz val="11"/>
        <color rgb="FF0000FF"/>
        <rFont val="ＭＳ Ｐゴシック"/>
        <family val="3"/>
        <charset val="128"/>
      </rPr>
      <t>経営に必要な労働力に日数を入力すると自動入力されます。</t>
    </r>
  </si>
  <si>
    <t>作目・部門名</t>
  </si>
  <si>
    <r>
      <rPr>
        <sz val="11"/>
        <rFont val="ＭＳ 明朝"/>
        <family val="1"/>
        <charset val="128"/>
      </rPr>
      <t>作付面積</t>
    </r>
    <r>
      <rPr>
        <sz val="11"/>
        <rFont val="ＭＳ 明朝"/>
        <family val="1"/>
      </rPr>
      <t>(</t>
    </r>
    <r>
      <rPr>
        <sz val="11"/>
        <rFont val="ＭＳ 明朝"/>
        <family val="1"/>
        <charset val="128"/>
      </rPr>
      <t>ａ</t>
    </r>
    <r>
      <rPr>
        <sz val="11"/>
        <rFont val="ＭＳ 明朝"/>
        <family val="1"/>
      </rPr>
      <t>)</t>
    </r>
  </si>
  <si>
    <r>
      <rPr>
        <sz val="11"/>
        <rFont val="ＭＳ 明朝"/>
        <family val="1"/>
        <charset val="128"/>
      </rPr>
      <t>生産量</t>
    </r>
    <r>
      <rPr>
        <sz val="11"/>
        <rFont val="ＭＳ 明朝"/>
        <family val="1"/>
      </rPr>
      <t>(kg)</t>
    </r>
  </si>
  <si>
    <t>←単位が異なる場合は修正してください。（畜産の場合は「作付面積」を「飼養頭数」と修正ください。</t>
  </si>
  <si>
    <t>←作目名を記入してください。</t>
  </si>
  <si>
    <r>
      <rPr>
        <sz val="11"/>
        <rFont val="ＭＳ 明朝"/>
        <family val="1"/>
        <charset val="128"/>
      </rPr>
      <t>経営面積合計</t>
    </r>
    <r>
      <rPr>
        <sz val="11"/>
        <rFont val="ＭＳ 明朝"/>
        <family val="1"/>
      </rPr>
      <t>*</t>
    </r>
  </si>
  <si>
    <r>
      <rPr>
        <sz val="11"/>
        <rFont val="ＭＳ 明朝"/>
        <family val="1"/>
      </rPr>
      <t>(2)</t>
    </r>
    <r>
      <rPr>
        <sz val="11"/>
        <rFont val="ＭＳ 明朝"/>
        <family val="1"/>
        <charset val="128"/>
      </rPr>
      <t>経営に必要な労働力</t>
    </r>
  </si>
  <si>
    <t>氏名
（法人にあっては役員の氏名）</t>
  </si>
  <si>
    <t>年齢</t>
  </si>
  <si>
    <t>代表者との続柄
（法人にあっては役職）</t>
  </si>
  <si>
    <t>担当業務</t>
  </si>
  <si>
    <t>年間農業従事日数（日）</t>
  </si>
  <si>
    <t>←申請者本人の計画を記入してください。</t>
  </si>
  <si>
    <t>←家族労働力（妻、父など）もしくは法人役員の計画を記入してください。</t>
  </si>
  <si>
    <r>
      <rPr>
        <b/>
        <sz val="11"/>
        <color rgb="FFFF0000"/>
        <rFont val="ＭＳ Ｐゴシック"/>
        <family val="3"/>
        <charset val="128"/>
      </rPr>
      <t>　</t>
    </r>
    <r>
      <rPr>
        <b/>
        <u/>
        <sz val="11"/>
        <color rgb="FFFF0000"/>
        <rFont val="ＭＳ Ｐゴシック"/>
        <family val="3"/>
      </rPr>
      <t>※1日8時間として計算して、毎日1時間ずづ働いた場合は、8日で1日と換算してください。</t>
    </r>
  </si>
  <si>
    <t>常時雇用（年間）</t>
  </si>
  <si>
    <t>実人数</t>
  </si>
  <si>
    <t>現状</t>
  </si>
  <si>
    <t xml:space="preserve">人 </t>
  </si>
  <si>
    <t>目標</t>
  </si>
  <si>
    <r>
      <rPr>
        <b/>
        <sz val="11"/>
        <color rgb="FFFF0000"/>
        <rFont val="ＭＳ Ｐゴシック"/>
        <family val="3"/>
        <charset val="128"/>
      </rPr>
      <t>←年間雇用（従業員）をされる場合は、その人数を記入してください。</t>
    </r>
    <r>
      <rPr>
        <b/>
        <u/>
        <sz val="11"/>
        <color rgb="FF0000FF"/>
        <rFont val="ＭＳ Ｐゴシック"/>
        <family val="3"/>
      </rPr>
      <t>※「人」は自動入力されます。</t>
    </r>
  </si>
  <si>
    <t>臨時雇用（年間）</t>
  </si>
  <si>
    <r>
      <rPr>
        <b/>
        <sz val="11"/>
        <color rgb="FFFF0000"/>
        <rFont val="ＭＳ Ｐゴシック"/>
        <family val="3"/>
        <charset val="128"/>
      </rPr>
      <t>←期間雇用（パート・アルバイト）をされる場合は、その人数を記入してください。</t>
    </r>
    <r>
      <rPr>
        <b/>
        <u/>
        <sz val="11"/>
        <color rgb="FF0000FF"/>
        <rFont val="ＭＳ Ｐゴシック"/>
        <family val="3"/>
      </rPr>
      <t>※「人」は自動入力されます。</t>
    </r>
  </si>
  <si>
    <t>延べ人数</t>
  </si>
  <si>
    <r>
      <rPr>
        <b/>
        <sz val="11"/>
        <color rgb="FFFF0000"/>
        <rFont val="ＭＳ Ｐゴシック"/>
        <family val="3"/>
        <charset val="128"/>
      </rPr>
      <t>←期間雇用者の延べ人数を記入してください。（例：</t>
    </r>
    <r>
      <rPr>
        <b/>
        <sz val="11"/>
        <color rgb="FFFF0000"/>
        <rFont val="ＭＳ Ｐゴシック"/>
        <family val="3"/>
      </rPr>
      <t>3</t>
    </r>
    <r>
      <rPr>
        <b/>
        <sz val="11"/>
        <color rgb="FFFF0000"/>
        <rFont val="ＭＳ Ｐゴシック"/>
        <family val="3"/>
        <charset val="128"/>
      </rPr>
      <t>人</t>
    </r>
    <r>
      <rPr>
        <b/>
        <sz val="11"/>
        <color rgb="FFFF0000"/>
        <rFont val="ＭＳ Ｐゴシック"/>
        <family val="3"/>
      </rPr>
      <t>×40</t>
    </r>
    <r>
      <rPr>
        <b/>
        <sz val="11"/>
        <color rgb="FFFF0000"/>
        <rFont val="ＭＳ Ｐゴシック"/>
        <family val="3"/>
        <charset val="128"/>
      </rPr>
      <t>日＝</t>
    </r>
    <r>
      <rPr>
        <b/>
        <sz val="11"/>
        <color rgb="FFFF0000"/>
        <rFont val="ＭＳ Ｐゴシック"/>
        <family val="3"/>
      </rPr>
      <t>120</t>
    </r>
    <r>
      <rPr>
        <b/>
        <sz val="11"/>
        <color rgb="FFFF0000"/>
        <rFont val="ＭＳ Ｐゴシック"/>
        <family val="3"/>
        <charset val="128"/>
      </rPr>
      <t>人日）</t>
    </r>
    <r>
      <rPr>
        <b/>
        <u/>
        <sz val="11"/>
        <color rgb="FF0000FF"/>
        <rFont val="ＭＳ Ｐゴシック"/>
        <family val="3"/>
      </rPr>
      <t>※「人日」は自動入力されます。</t>
    </r>
  </si>
  <si>
    <r>
      <rPr>
        <sz val="11"/>
        <rFont val="ＭＳ 明朝"/>
        <family val="1"/>
      </rPr>
      <t>(3)</t>
    </r>
    <r>
      <rPr>
        <sz val="11"/>
        <rFont val="ＭＳ 明朝"/>
        <family val="1"/>
        <charset val="128"/>
      </rPr>
      <t>農業経営の規模</t>
    </r>
  </si>
  <si>
    <t>区分</t>
  </si>
  <si>
    <t>地目</t>
  </si>
  <si>
    <t>所在地（主要な農地）</t>
  </si>
  <si>
    <t>所有地</t>
  </si>
  <si>
    <t>←申請者名義の農地がある場合にその所在（区名町名）と面積（数字のみ）を記入してください。</t>
  </si>
  <si>
    <t>借入地</t>
  </si>
  <si>
    <t>←申請者名義で貸借する・貸借している農地の所在（区名町名）と面積（数字のみ）を記入してください。</t>
  </si>
  <si>
    <t>特定作業受託</t>
  </si>
  <si>
    <t>作目</t>
  </si>
  <si>
    <t>作業内容</t>
  </si>
  <si>
    <r>
      <rPr>
        <sz val="11"/>
        <rFont val="ＭＳ 明朝"/>
        <family val="1"/>
        <charset val="128"/>
      </rPr>
      <t>面積</t>
    </r>
    <r>
      <rPr>
        <sz val="11"/>
        <rFont val="ＭＳ 明朝"/>
        <family val="1"/>
      </rPr>
      <t>(</t>
    </r>
    <r>
      <rPr>
        <sz val="11"/>
        <rFont val="ＭＳ 明朝"/>
        <family val="1"/>
        <charset val="128"/>
      </rPr>
      <t>ａ</t>
    </r>
    <r>
      <rPr>
        <sz val="11"/>
        <rFont val="ＭＳ 明朝"/>
        <family val="1"/>
      </rPr>
      <t>)</t>
    </r>
  </si>
  <si>
    <t>生産量</t>
  </si>
  <si>
    <t>←主な基幹作業（定植、農薬散布、収穫など）を受託する場合は記入してください。</t>
  </si>
  <si>
    <r>
      <rPr>
        <b/>
        <sz val="11"/>
        <color rgb="FFFF0000"/>
        <rFont val="ＭＳ Ｐゴシック"/>
        <family val="3"/>
        <charset val="128"/>
      </rPr>
      <t>　</t>
    </r>
    <r>
      <rPr>
        <b/>
        <u/>
        <sz val="11"/>
        <color rgb="FFFF0000"/>
        <rFont val="ＭＳ Ｐゴシック"/>
        <family val="3"/>
      </rPr>
      <t>※受託を受けた収穫物についての販売名義、販売収入の処分権を有するものに限る。</t>
    </r>
  </si>
  <si>
    <t>作業受託</t>
  </si>
  <si>
    <r>
      <rPr>
        <b/>
        <sz val="11"/>
        <color rgb="FFFF0000"/>
        <rFont val="ＭＳ Ｐゴシック"/>
        <family val="3"/>
        <charset val="128"/>
      </rPr>
      <t>←基幹作業以外をされている場合は受託面積</t>
    </r>
    <r>
      <rPr>
        <b/>
        <sz val="11"/>
        <color rgb="FFFF0000"/>
        <rFont val="ＭＳ Ｐゴシック"/>
        <family val="3"/>
      </rPr>
      <t>(</t>
    </r>
    <r>
      <rPr>
        <b/>
        <sz val="11"/>
        <color rgb="FFFF0000"/>
        <rFont val="ＭＳ Ｐゴシック"/>
        <family val="3"/>
        <charset val="128"/>
      </rPr>
      <t>ａ</t>
    </r>
    <r>
      <rPr>
        <b/>
        <sz val="11"/>
        <color rgb="FFFF0000"/>
        <rFont val="ＭＳ Ｐゴシック"/>
        <family val="3"/>
      </rPr>
      <t>)</t>
    </r>
    <r>
      <rPr>
        <b/>
        <sz val="11"/>
        <color rgb="FFFF0000"/>
        <rFont val="ＭＳ Ｐゴシック"/>
        <family val="3"/>
        <charset val="128"/>
      </rPr>
      <t>を記入してください。</t>
    </r>
  </si>
  <si>
    <r>
      <rPr>
        <b/>
        <sz val="11"/>
        <color rgb="FFFF0000"/>
        <rFont val="ＭＳ Ｐゴシック"/>
        <family val="3"/>
        <charset val="128"/>
      </rPr>
      <t>　</t>
    </r>
    <r>
      <rPr>
        <b/>
        <u/>
        <sz val="11"/>
        <color rgb="FFFF0000"/>
        <rFont val="ＭＳ Ｐゴシック"/>
        <family val="3"/>
      </rPr>
      <t>※販売名義や販売収入の処分権を有しないものはこちらへ</t>
    </r>
  </si>
  <si>
    <t>単純計</t>
  </si>
  <si>
    <t>換算後</t>
  </si>
  <si>
    <r>
      <rPr>
        <b/>
        <sz val="11"/>
        <color rgb="FFFF0000"/>
        <rFont val="ＭＳ Ｐゴシック"/>
        <family val="3"/>
        <charset val="128"/>
      </rPr>
      <t>←「単純計</t>
    </r>
    <r>
      <rPr>
        <b/>
        <sz val="11"/>
        <color rgb="FFFF0000"/>
        <rFont val="ＭＳ Ｐゴシック"/>
        <family val="3"/>
      </rPr>
      <t>÷</t>
    </r>
    <r>
      <rPr>
        <b/>
        <sz val="11"/>
        <color rgb="FFFF0000"/>
        <rFont val="ＭＳ Ｐゴシック"/>
        <family val="3"/>
        <charset val="128"/>
      </rPr>
      <t>作業数」で換算します。</t>
    </r>
  </si>
  <si>
    <t>農畜産物の加工・販売・その他の関連・附帯事業</t>
  </si>
  <si>
    <t>事業名</t>
  </si>
  <si>
    <t>内容</t>
  </si>
  <si>
    <t>←農畜産物の加工等（干し柿、干し芋など）をする場合は記入してください。</t>
  </si>
  <si>
    <r>
      <rPr>
        <sz val="11"/>
        <rFont val="ＭＳ 明朝"/>
        <family val="1"/>
      </rPr>
      <t>(4)</t>
    </r>
    <r>
      <rPr>
        <sz val="11"/>
        <rFont val="ＭＳ 明朝"/>
        <family val="1"/>
        <charset val="128"/>
      </rPr>
      <t>自家経営の現状（親族が農業経営を行っている場合）</t>
    </r>
  </si>
  <si>
    <t>経営主の氏名</t>
  </si>
  <si>
    <t>（申請者との続柄：</t>
  </si>
  <si>
    <t>）</t>
  </si>
  <si>
    <t>経営主の住所</t>
  </si>
  <si>
    <t>農業者年金の加入状況</t>
  </si>
  <si>
    <t>経営委譲年金裁定請求の予定</t>
  </si>
  <si>
    <t>経営作目</t>
  </si>
  <si>
    <r>
      <rPr>
        <sz val="11"/>
        <rFont val="ＭＳ 明朝"/>
        <family val="1"/>
        <charset val="128"/>
      </rPr>
      <t>売上高</t>
    </r>
    <r>
      <rPr>
        <sz val="11"/>
        <rFont val="ＭＳ 明朝"/>
        <family val="1"/>
      </rPr>
      <t>(</t>
    </r>
    <r>
      <rPr>
        <sz val="11"/>
        <rFont val="ＭＳ 明朝"/>
        <family val="1"/>
        <charset val="128"/>
      </rPr>
      <t>円</t>
    </r>
    <r>
      <rPr>
        <sz val="11"/>
        <rFont val="ＭＳ 明朝"/>
        <family val="1"/>
      </rPr>
      <t>)</t>
    </r>
  </si>
  <si>
    <r>
      <rPr>
        <sz val="11"/>
        <rFont val="ＭＳ 明朝"/>
        <family val="1"/>
        <charset val="128"/>
      </rPr>
      <t>労働力</t>
    </r>
    <r>
      <rPr>
        <sz val="11"/>
        <rFont val="ＭＳ 明朝"/>
        <family val="1"/>
      </rPr>
      <t>(</t>
    </r>
    <r>
      <rPr>
        <sz val="11"/>
        <rFont val="ＭＳ 明朝"/>
        <family val="1"/>
        <charset val="128"/>
      </rPr>
      <t>人</t>
    </r>
    <r>
      <rPr>
        <sz val="11"/>
        <rFont val="ＭＳ 明朝"/>
        <family val="1"/>
      </rPr>
      <t>)</t>
    </r>
  </si>
  <si>
    <t>家族</t>
  </si>
  <si>
    <t>雇用</t>
  </si>
  <si>
    <t>経営の
特徴</t>
  </si>
  <si>
    <t>認定申請者の預貯金口座の開設時期</t>
  </si>
  <si>
    <t>年　　　　月</t>
  </si>
  <si>
    <r>
      <rPr>
        <sz val="11"/>
        <rFont val="ＭＳ 明朝"/>
        <family val="1"/>
      </rPr>
      <t>3</t>
    </r>
    <r>
      <rPr>
        <sz val="11"/>
        <rFont val="ＭＳ 明朝"/>
        <family val="1"/>
        <charset val="128"/>
      </rPr>
      <t>　</t>
    </r>
    <r>
      <rPr>
        <sz val="11"/>
        <rFont val="ＭＳ 明朝"/>
        <family val="1"/>
      </rPr>
      <t>2</t>
    </r>
    <r>
      <rPr>
        <sz val="11"/>
        <rFont val="ＭＳ 明朝"/>
        <family val="1"/>
        <charset val="128"/>
      </rPr>
      <t>の目標を達成するために必要な措置</t>
    </r>
  </si>
  <si>
    <r>
      <rPr>
        <sz val="11"/>
        <rFont val="ＭＳ 明朝"/>
        <family val="1"/>
      </rPr>
      <t>(1)</t>
    </r>
    <r>
      <rPr>
        <sz val="11"/>
        <rFont val="ＭＳ 明朝"/>
        <family val="1"/>
        <charset val="128"/>
      </rPr>
      <t>農業教育・研修等の経験・状況</t>
    </r>
  </si>
  <si>
    <t>研修先の名称（農業者名等）</t>
  </si>
  <si>
    <t>研修先の所在地</t>
  </si>
  <si>
    <t>専攻・営農部門</t>
  </si>
  <si>
    <t>←農林大学校や農家での研修等により栽培技術を習得した経緯を記入してください。</t>
  </si>
  <si>
    <t>研修期間</t>
  </si>
  <si>
    <t>活用した補助金等</t>
  </si>
  <si>
    <t>←研修等にあたり補助金等を活用した場合は記入してください。</t>
  </si>
  <si>
    <t>研修内容</t>
  </si>
  <si>
    <r>
      <rPr>
        <b/>
        <sz val="11"/>
        <color rgb="FFFF0000"/>
        <rFont val="ＭＳ Ｐゴシック"/>
        <family val="3"/>
        <charset val="128"/>
      </rPr>
      <t>←内容について、</t>
    </r>
    <r>
      <rPr>
        <b/>
        <u/>
        <sz val="11"/>
        <color rgb="FF0000FF"/>
        <rFont val="ＭＳ Ｐゴシック"/>
        <family val="3"/>
      </rPr>
      <t>できる限り詳細</t>
    </r>
    <r>
      <rPr>
        <b/>
        <sz val="11"/>
        <color rgb="FFFF0000"/>
        <rFont val="ＭＳ Ｐゴシック"/>
        <family val="3"/>
      </rPr>
      <t>に記入してください。</t>
    </r>
  </si>
  <si>
    <t>注：複数の研修等を行っている場合は、その研修ごとに作成すること。</t>
  </si>
  <si>
    <t>　　研修カリキュラム等がある場合は添付すること。</t>
  </si>
  <si>
    <r>
      <rPr>
        <sz val="11"/>
        <rFont val="ＭＳ 明朝"/>
        <family val="1"/>
        <charset val="128"/>
      </rPr>
      <t>　　法人の場合は、役員（法第</t>
    </r>
    <r>
      <rPr>
        <sz val="11"/>
        <rFont val="ＭＳ 明朝"/>
        <family val="1"/>
      </rPr>
      <t>4</t>
    </r>
    <r>
      <rPr>
        <sz val="11"/>
        <rFont val="ＭＳ 明朝"/>
        <family val="1"/>
        <charset val="128"/>
      </rPr>
      <t>条第</t>
    </r>
    <r>
      <rPr>
        <sz val="11"/>
        <rFont val="ＭＳ 明朝"/>
        <family val="1"/>
      </rPr>
      <t>2</t>
    </r>
    <r>
      <rPr>
        <sz val="11"/>
        <rFont val="ＭＳ 明朝"/>
        <family val="1"/>
        <charset val="128"/>
      </rPr>
      <t>項第</t>
    </r>
    <r>
      <rPr>
        <sz val="11"/>
        <rFont val="ＭＳ 明朝"/>
        <family val="1"/>
      </rPr>
      <t>1</t>
    </r>
    <r>
      <rPr>
        <sz val="11"/>
        <rFont val="ＭＳ 明朝"/>
        <family val="1"/>
        <charset val="128"/>
      </rPr>
      <t>号及び第</t>
    </r>
    <r>
      <rPr>
        <sz val="11"/>
        <rFont val="ＭＳ 明朝"/>
        <family val="1"/>
      </rPr>
      <t>2</t>
    </r>
    <r>
      <rPr>
        <sz val="11"/>
        <rFont val="ＭＳ 明朝"/>
        <family val="1"/>
        <charset val="128"/>
      </rPr>
      <t>号に掲げる者に限る。）ごとに作成すること。</t>
    </r>
  </si>
  <si>
    <r>
      <rPr>
        <sz val="11"/>
        <rFont val="ＭＳ 明朝"/>
        <family val="1"/>
      </rPr>
      <t>(2)</t>
    </r>
    <r>
      <rPr>
        <sz val="11"/>
        <rFont val="ＭＳ 明朝"/>
        <family val="1"/>
        <charset val="128"/>
      </rPr>
      <t>事業計画</t>
    </r>
  </si>
  <si>
    <t>機械・施設名</t>
  </si>
  <si>
    <t>型式・規模・構造等</t>
  </si>
  <si>
    <t>取得時期</t>
  </si>
  <si>
    <t>数量</t>
  </si>
  <si>
    <t>事業費（円）</t>
  </si>
  <si>
    <t>資金名等</t>
  </si>
  <si>
    <r>
      <rPr>
        <b/>
        <sz val="11"/>
        <color rgb="FFFF0000"/>
        <rFont val="ＭＳ Ｐゴシック"/>
        <family val="3"/>
        <charset val="128"/>
      </rPr>
      <t>←</t>
    </r>
    <r>
      <rPr>
        <b/>
        <u/>
        <sz val="11"/>
        <color rgb="FFFF0000"/>
        <rFont val="ＭＳ Ｐゴシック"/>
        <family val="3"/>
      </rPr>
      <t>経営開始から5年目まで</t>
    </r>
    <r>
      <rPr>
        <b/>
        <sz val="11"/>
        <color rgb="FFFF0000"/>
        <rFont val="ＭＳ Ｐゴシック"/>
        <family val="3"/>
      </rPr>
      <t>に設置や購入をしていく機械・施設等を</t>
    </r>
    <r>
      <rPr>
        <b/>
        <u/>
        <sz val="11"/>
        <color rgb="FFFF0000"/>
        <rFont val="ＭＳ Ｐゴシック"/>
        <family val="3"/>
      </rPr>
      <t>時系列</t>
    </r>
    <r>
      <rPr>
        <b/>
        <sz val="11"/>
        <color rgb="FFFF0000"/>
        <rFont val="ＭＳ Ｐゴシック"/>
        <family val="3"/>
      </rPr>
      <t>に記入してください。</t>
    </r>
  </si>
  <si>
    <r>
      <rPr>
        <b/>
        <sz val="11"/>
        <color rgb="FF0000FF"/>
        <rFont val="ＭＳ Ｐゴシック"/>
        <family val="3"/>
        <charset val="128"/>
      </rPr>
      <t xml:space="preserve">　 </t>
    </r>
    <r>
      <rPr>
        <b/>
        <u/>
        <sz val="11"/>
        <color rgb="FF0000FF"/>
        <rFont val="ＭＳ Ｐゴシック"/>
        <family val="3"/>
      </rPr>
      <t>地主や研修先等から機械類を借りる場合</t>
    </r>
    <r>
      <rPr>
        <b/>
        <sz val="11"/>
        <color rgb="FF0000FF"/>
        <rFont val="ＭＳ Ｐゴシック"/>
        <family val="3"/>
      </rPr>
      <t>は、「資金名等」にその旨を記入してください。</t>
    </r>
  </si>
  <si>
    <t>　　 無料の場合…“使用貸借（地主・研修先など）”</t>
  </si>
  <si>
    <t>　　 有料の場合…“賃貸借（　〃　）”　※事業費に年間の貸借料を記入してください。</t>
  </si>
  <si>
    <t>　事業項目が枠より多い場合は、「行の挿入」をしてください。</t>
  </si>
  <si>
    <t>　※追加する際に“総事業費”に金額が加算されているか確認してください。</t>
  </si>
  <si>
    <t>総　事　業　費</t>
  </si>
  <si>
    <t>←行を追加した場合、事業費の合計数字となっているか確認してください。</t>
  </si>
  <si>
    <r>
      <rPr>
        <sz val="11"/>
        <rFont val="ＭＳ 明朝"/>
        <family val="1"/>
      </rPr>
      <t>(3)</t>
    </r>
    <r>
      <rPr>
        <sz val="11"/>
        <rFont val="ＭＳ 明朝"/>
        <family val="1"/>
        <charset val="128"/>
      </rPr>
      <t>資金調達計画</t>
    </r>
  </si>
  <si>
    <t>資金名</t>
  </si>
  <si>
    <t>調達時期</t>
  </si>
  <si>
    <t>金額（円）</t>
  </si>
  <si>
    <t>償還（据置）期間</t>
  </si>
  <si>
    <t>確保資金</t>
  </si>
  <si>
    <t>自己資金</t>
  </si>
  <si>
    <t>←申請時点の自己資金について記入してください。（返済の必要がない場合は、“なし”と記入してください。）</t>
  </si>
  <si>
    <t>借入資金</t>
  </si>
  <si>
    <t>　年　月</t>
  </si>
  <si>
    <t>←借入を行う資金について記入してください。</t>
  </si>
  <si>
    <r>
      <rPr>
        <sz val="11"/>
        <rFont val="ＭＳ 明朝"/>
        <family val="1"/>
      </rPr>
      <t>(4)</t>
    </r>
    <r>
      <rPr>
        <sz val="11"/>
        <rFont val="ＭＳ 明朝"/>
        <family val="1"/>
        <charset val="128"/>
      </rPr>
      <t>既存借入金の状況</t>
    </r>
  </si>
  <si>
    <t>資金名又は借入先</t>
  </si>
  <si>
    <t>主な資金の使途</t>
  </si>
  <si>
    <t>借入年月</t>
  </si>
  <si>
    <r>
      <rPr>
        <sz val="11"/>
        <rFont val="ＭＳ 明朝"/>
        <family val="1"/>
        <charset val="128"/>
      </rPr>
      <t xml:space="preserve">現存残高
</t>
    </r>
    <r>
      <rPr>
        <sz val="11"/>
        <rFont val="ＭＳ 明朝"/>
        <family val="1"/>
      </rPr>
      <t>(</t>
    </r>
    <r>
      <rPr>
        <sz val="11"/>
        <rFont val="ＭＳ 明朝"/>
        <family val="1"/>
        <charset val="128"/>
      </rPr>
      <t>円</t>
    </r>
    <r>
      <rPr>
        <sz val="11"/>
        <rFont val="ＭＳ 明朝"/>
        <family val="1"/>
      </rPr>
      <t>)</t>
    </r>
  </si>
  <si>
    <r>
      <rPr>
        <sz val="11"/>
        <rFont val="ＭＳ 明朝"/>
        <family val="1"/>
        <charset val="128"/>
      </rPr>
      <t xml:space="preserve">利率
</t>
    </r>
    <r>
      <rPr>
        <sz val="11"/>
        <rFont val="ＭＳ 明朝"/>
        <family val="1"/>
      </rPr>
      <t>(</t>
    </r>
    <r>
      <rPr>
        <sz val="11"/>
        <rFont val="ＭＳ 明朝"/>
        <family val="1"/>
        <charset val="128"/>
      </rPr>
      <t>％</t>
    </r>
    <r>
      <rPr>
        <sz val="11"/>
        <rFont val="ＭＳ 明朝"/>
        <family val="1"/>
      </rPr>
      <t>)</t>
    </r>
  </si>
  <si>
    <t>返済期間</t>
  </si>
  <si>
    <t>備考</t>
  </si>
  <si>
    <t xml:space="preserve"> 　年</t>
  </si>
  <si>
    <t>←経営開始前に他で借り入れている資金等がある場合、記入してください。</t>
  </si>
  <si>
    <t>　（例：住宅ローン、奨学金など）</t>
  </si>
  <si>
    <r>
      <rPr>
        <sz val="11"/>
        <rFont val="ＭＳ 明朝"/>
        <family val="1"/>
      </rPr>
      <t>(5)</t>
    </r>
    <r>
      <rPr>
        <sz val="11"/>
        <rFont val="ＭＳ 明朝"/>
        <family val="1"/>
        <charset val="128"/>
      </rPr>
      <t>農地の確保状況</t>
    </r>
  </si>
  <si>
    <t>所在地（区町名・地番）</t>
  </si>
  <si>
    <t>現況
地目</t>
  </si>
  <si>
    <r>
      <rPr>
        <sz val="11"/>
        <rFont val="ＭＳ 明朝"/>
        <family val="1"/>
        <charset val="128"/>
      </rPr>
      <t xml:space="preserve">面積
</t>
    </r>
    <r>
      <rPr>
        <sz val="11"/>
        <rFont val="ＭＳ 明朝"/>
        <family val="1"/>
      </rPr>
      <t>(</t>
    </r>
    <r>
      <rPr>
        <sz val="11"/>
        <rFont val="ＭＳ 明朝"/>
        <family val="1"/>
        <charset val="128"/>
      </rPr>
      <t>㎡</t>
    </r>
    <r>
      <rPr>
        <sz val="11"/>
        <rFont val="ＭＳ 明朝"/>
        <family val="1"/>
      </rPr>
      <t>)</t>
    </r>
  </si>
  <si>
    <t>作付作目</t>
  </si>
  <si>
    <t>権利の種類</t>
  </si>
  <si>
    <t>契約期間</t>
  </si>
  <si>
    <r>
      <rPr>
        <b/>
        <sz val="11"/>
        <color rgb="FFFF0000"/>
        <rFont val="ＭＳ Ｐゴシック"/>
        <family val="3"/>
        <charset val="128"/>
      </rPr>
      <t>←現状で借りている</t>
    </r>
    <r>
      <rPr>
        <b/>
        <sz val="11"/>
        <color rgb="FFFF0000"/>
        <rFont val="ＭＳ Ｐゴシック"/>
        <family val="3"/>
      </rPr>
      <t>or</t>
    </r>
    <r>
      <rPr>
        <b/>
        <sz val="11"/>
        <color rgb="FFFF0000"/>
        <rFont val="ＭＳ Ｐゴシック"/>
        <family val="3"/>
        <charset val="128"/>
      </rPr>
      <t>借りられる予定の農地を記入してください。</t>
    </r>
  </si>
  <si>
    <t>　 交渉中の農地については、「契約期間」に“交渉中”と記入してください。</t>
  </si>
  <si>
    <t>　 確保農地が枠より多い場合は、「行の挿入」をしてください。</t>
  </si>
  <si>
    <r>
      <rPr>
        <sz val="11"/>
        <rFont val="ＭＳ 明朝"/>
        <family val="1"/>
      </rPr>
      <t>(6)</t>
    </r>
    <r>
      <rPr>
        <sz val="11"/>
        <rFont val="ＭＳ 明朝"/>
        <family val="1"/>
        <charset val="128"/>
      </rPr>
      <t>経営に対する現状と今後の対策</t>
    </r>
  </si>
  <si>
    <t>経営管理
全般</t>
  </si>
  <si>
    <t>←経営管理に対する対策等を記入してください。</t>
  </si>
  <si>
    <t>　（例：機械類の購入により初期投資がかかるが、技術の向上および規模拡大により徐々に経営は安定していく。）</t>
  </si>
  <si>
    <t>　 文が枠より多い場合は、「行の挿入」をしてください。</t>
  </si>
  <si>
    <t>技術対策</t>
  </si>
  <si>
    <t>←技術向上のための対策を記入してください。</t>
  </si>
  <si>
    <t>　（例：研修先の○○氏および農協からの営農指導により技術向上に図る。）</t>
  </si>
  <si>
    <t>農地確保
・管理</t>
  </si>
  <si>
    <t>←農地確保・管理のための作業等を記入してください。</t>
  </si>
  <si>
    <r>
      <rPr>
        <b/>
        <sz val="11"/>
        <color rgb="FFFF0000"/>
        <rFont val="ＭＳ Ｐゴシック"/>
        <family val="3"/>
        <charset val="128"/>
      </rPr>
      <t>　 通作距離（○○</t>
    </r>
    <r>
      <rPr>
        <b/>
        <sz val="11"/>
        <color rgb="FFFF0000"/>
        <rFont val="ＭＳ Ｐゴシック"/>
        <family val="3"/>
      </rPr>
      <t>km</t>
    </r>
    <r>
      <rPr>
        <b/>
        <sz val="11"/>
        <color rgb="FFFF0000"/>
        <rFont val="ＭＳ Ｐゴシック"/>
        <family val="3"/>
        <charset val="128"/>
      </rPr>
      <t>程度）や所要時間（約○○分）についても記入してください。</t>
    </r>
  </si>
  <si>
    <r>
      <rPr>
        <b/>
        <sz val="11"/>
        <color rgb="FF0000FF"/>
        <rFont val="ＭＳ Ｐゴシック"/>
        <family val="3"/>
        <charset val="128"/>
      </rPr>
      <t>　（例：就農地については、</t>
    </r>
    <r>
      <rPr>
        <b/>
        <sz val="11"/>
        <color rgb="FF0000FF"/>
        <rFont val="ＭＳ Ｐゴシック"/>
        <family val="3"/>
      </rPr>
      <t>H26.4.20</t>
    </r>
    <r>
      <rPr>
        <b/>
        <sz val="11"/>
        <color rgb="FF0000FF"/>
        <rFont val="ＭＳ Ｐゴシック"/>
        <family val="3"/>
        <charset val="128"/>
      </rPr>
      <t>公告の利用権設定により設定申請中。</t>
    </r>
  </si>
  <si>
    <t>　　　　拡大農地については、農協および研修先の○○氏の協力の元、確保する。）</t>
  </si>
  <si>
    <t>機械・施設</t>
  </si>
  <si>
    <t>←生産方式を確立するため機械、施設名を記入してください。</t>
  </si>
  <si>
    <r>
      <rPr>
        <b/>
        <sz val="11"/>
        <color rgb="FF0000FF"/>
        <rFont val="ＭＳ Ｐゴシック"/>
        <family val="3"/>
        <charset val="128"/>
      </rPr>
      <t>　（例：トラクター</t>
    </r>
    <r>
      <rPr>
        <b/>
        <sz val="11"/>
        <color rgb="FF0000FF"/>
        <rFont val="ＭＳ Ｐゴシック"/>
        <family val="3"/>
      </rPr>
      <t>28ps</t>
    </r>
    <r>
      <rPr>
        <b/>
        <sz val="11"/>
        <color rgb="FF0000FF"/>
        <rFont val="ＭＳ Ｐゴシック"/>
        <family val="3"/>
        <charset val="128"/>
      </rPr>
      <t>、</t>
    </r>
    <r>
      <rPr>
        <b/>
        <sz val="11"/>
        <color rgb="FF0000FF"/>
        <rFont val="ＭＳ Ｐゴシック"/>
        <family val="3"/>
      </rPr>
      <t>1</t>
    </r>
    <r>
      <rPr>
        <b/>
        <sz val="11"/>
        <color rgb="FF0000FF"/>
        <rFont val="ＭＳ Ｐゴシック"/>
        <family val="3"/>
        <charset val="128"/>
      </rPr>
      <t>ｔトラック、動力噴霧器、管理機）</t>
    </r>
  </si>
  <si>
    <t>労働体制</t>
  </si>
  <si>
    <t>←労働体制に対する取り組み目標について記入してください。</t>
  </si>
  <si>
    <t>　（例：農協およびハローワークの協力により、雇用労働力を確保する。）</t>
  </si>
  <si>
    <t>　（例：夫婦間で家族経営協定を策定し、お互いに休暇をとりやすい労働環境を構築していく。）</t>
  </si>
  <si>
    <t>資金調達</t>
  </si>
  <si>
    <t>←資金の調達方法等について記入してください。</t>
  </si>
  <si>
    <r>
      <rPr>
        <b/>
        <sz val="11"/>
        <color rgb="FF0000FF"/>
        <rFont val="ＭＳ Ｐゴシック"/>
        <family val="3"/>
        <charset val="128"/>
      </rPr>
      <t>　（例：自己資金（</t>
    </r>
    <r>
      <rPr>
        <b/>
        <sz val="11"/>
        <color rgb="FF0000FF"/>
        <rFont val="ＭＳ Ｐゴシック"/>
        <family val="3"/>
      </rPr>
      <t>810</t>
    </r>
    <r>
      <rPr>
        <b/>
        <sz val="11"/>
        <color rgb="FF0000FF"/>
        <rFont val="ＭＳ Ｐゴシック"/>
        <family val="3"/>
        <charset val="128"/>
      </rPr>
      <t>万円）の切り崩しにより対応する。）</t>
    </r>
  </si>
  <si>
    <r>
      <rPr>
        <b/>
        <sz val="11"/>
        <color rgb="FF0000FF"/>
        <rFont val="ＭＳ Ｐゴシック"/>
        <family val="3"/>
        <charset val="128"/>
      </rPr>
      <t>　（例：自己資金および青年等就農資金（</t>
    </r>
    <r>
      <rPr>
        <b/>
        <sz val="11"/>
        <color rgb="FF0000FF"/>
        <rFont val="ＭＳ Ｐゴシック"/>
        <family val="3"/>
      </rPr>
      <t>H26.7</t>
    </r>
    <r>
      <rPr>
        <b/>
        <sz val="11"/>
        <color rgb="FF0000FF"/>
        <rFont val="ＭＳ Ｐゴシック"/>
        <family val="3"/>
        <charset val="128"/>
      </rPr>
      <t>借入）を</t>
    </r>
    <r>
      <rPr>
        <b/>
        <sz val="11"/>
        <color rgb="FF0000FF"/>
        <rFont val="ＭＳ Ｐゴシック"/>
        <family val="3"/>
      </rPr>
      <t>800</t>
    </r>
    <r>
      <rPr>
        <b/>
        <sz val="11"/>
        <color rgb="FF0000FF"/>
        <rFont val="ＭＳ Ｐゴシック"/>
        <family val="3"/>
        <charset val="128"/>
      </rPr>
      <t>万円借り受け対応する。）</t>
    </r>
  </si>
  <si>
    <t>販売対策</t>
  </si>
  <si>
    <t>←販路確保のための対策を記入してください。</t>
  </si>
  <si>
    <t>　（例：主体となる農協への販路は交渉済み。更に販路を拡大するため、地元</t>
  </si>
  <si>
    <t>　　　　レストラン・スーパーへの交渉を引き続き行っていく。）</t>
  </si>
  <si>
    <r>
      <rPr>
        <sz val="11"/>
        <rFont val="ＭＳ 明朝"/>
        <family val="1"/>
      </rPr>
      <t>(7)</t>
    </r>
    <r>
      <rPr>
        <sz val="11"/>
        <rFont val="ＭＳ 明朝"/>
        <family val="1"/>
        <charset val="128"/>
      </rPr>
      <t>年齢が</t>
    </r>
    <r>
      <rPr>
        <sz val="11"/>
        <rFont val="ＭＳ 明朝"/>
        <family val="1"/>
      </rPr>
      <t>45</t>
    </r>
    <r>
      <rPr>
        <sz val="11"/>
        <rFont val="ＭＳ 明朝"/>
        <family val="1"/>
        <charset val="128"/>
      </rPr>
      <t>歳以上</t>
    </r>
    <r>
      <rPr>
        <sz val="11"/>
        <rFont val="ＭＳ 明朝"/>
        <family val="1"/>
      </rPr>
      <t>65</t>
    </r>
    <r>
      <rPr>
        <sz val="11"/>
        <rFont val="ＭＳ 明朝"/>
        <family val="1"/>
        <charset val="128"/>
      </rPr>
      <t>歳未満の者が有する知識及び技能に関する事項</t>
    </r>
  </si>
  <si>
    <r>
      <rPr>
        <sz val="11"/>
        <rFont val="ＭＳ 明朝"/>
        <family val="1"/>
        <charset val="128"/>
      </rPr>
      <t>経歴</t>
    </r>
    <r>
      <rPr>
        <sz val="11"/>
        <rFont val="ＭＳ 明朝"/>
        <family val="1"/>
      </rPr>
      <t>1</t>
    </r>
  </si>
  <si>
    <r>
      <rPr>
        <sz val="11"/>
        <rFont val="ＭＳ 明朝"/>
        <family val="1"/>
        <charset val="128"/>
      </rPr>
      <t>経歴</t>
    </r>
    <r>
      <rPr>
        <sz val="11"/>
        <rFont val="ＭＳ 明朝"/>
        <family val="1"/>
      </rPr>
      <t>2</t>
    </r>
  </si>
  <si>
    <t>職務内容</t>
  </si>
  <si>
    <r>
      <rPr>
        <b/>
        <sz val="11"/>
        <color rgb="FFFF0000"/>
        <rFont val="ＭＳ Ｐゴシック"/>
        <family val="3"/>
        <charset val="128"/>
      </rPr>
      <t>←申請者の年齢が</t>
    </r>
    <r>
      <rPr>
        <b/>
        <sz val="11"/>
        <color rgb="FFFF0000"/>
        <rFont val="ＭＳ Ｐゴシック"/>
        <family val="3"/>
      </rPr>
      <t>40</t>
    </r>
    <r>
      <rPr>
        <b/>
        <sz val="11"/>
        <color rgb="FFFF0000"/>
        <rFont val="ＭＳ Ｐゴシック"/>
        <family val="3"/>
        <charset val="128"/>
      </rPr>
      <t>才以上</t>
    </r>
    <r>
      <rPr>
        <b/>
        <sz val="11"/>
        <color rgb="FFFF0000"/>
        <rFont val="ＭＳ Ｐゴシック"/>
        <family val="3"/>
      </rPr>
      <t>65</t>
    </r>
    <r>
      <rPr>
        <b/>
        <sz val="11"/>
        <color rgb="FFFF0000"/>
        <rFont val="ＭＳ Ｐゴシック"/>
        <family val="3"/>
        <charset val="128"/>
      </rPr>
      <t>歳未満の方の場合、過去に農業経験や生産管理、</t>
    </r>
  </si>
  <si>
    <t>　経理を担当された内容について記入してください。</t>
  </si>
  <si>
    <t>勤務機関名</t>
  </si>
  <si>
    <t>在職期間</t>
  </si>
  <si>
    <t>年　　　月</t>
  </si>
  <si>
    <t>上記の住所</t>
  </si>
  <si>
    <t>退職年月日</t>
  </si>
  <si>
    <t>年　　　月　　　日</t>
  </si>
  <si>
    <t>資格等</t>
  </si>
  <si>
    <t>農業経営に活用できる知識及び技能の内容</t>
  </si>
  <si>
    <r>
      <rPr>
        <sz val="11"/>
        <rFont val="ＭＳ 明朝"/>
        <family val="1"/>
        <charset val="128"/>
      </rPr>
      <t>注：法人の場合は、役員（法第</t>
    </r>
    <r>
      <rPr>
        <sz val="11"/>
        <rFont val="ＭＳ 明朝"/>
        <family val="1"/>
      </rPr>
      <t>4</t>
    </r>
    <r>
      <rPr>
        <sz val="11"/>
        <rFont val="ＭＳ 明朝"/>
        <family val="1"/>
        <charset val="128"/>
      </rPr>
      <t>条第</t>
    </r>
    <r>
      <rPr>
        <sz val="11"/>
        <rFont val="ＭＳ 明朝"/>
        <family val="1"/>
      </rPr>
      <t>2</t>
    </r>
    <r>
      <rPr>
        <sz val="11"/>
        <rFont val="ＭＳ 明朝"/>
        <family val="1"/>
        <charset val="128"/>
      </rPr>
      <t>項第</t>
    </r>
    <r>
      <rPr>
        <sz val="11"/>
        <rFont val="ＭＳ 明朝"/>
        <family val="1"/>
      </rPr>
      <t>2</t>
    </r>
    <r>
      <rPr>
        <sz val="11"/>
        <rFont val="ＭＳ 明朝"/>
        <family val="1"/>
        <charset val="128"/>
      </rPr>
      <t>号に掲げる者に限る。）ごとに作成すること。</t>
    </r>
  </si>
  <si>
    <r>
      <rPr>
        <sz val="11"/>
        <rFont val="ＭＳ 明朝"/>
        <family val="1"/>
      </rPr>
      <t>4</t>
    </r>
    <r>
      <rPr>
        <sz val="11"/>
        <rFont val="ＭＳ 明朝"/>
        <family val="1"/>
        <charset val="128"/>
      </rPr>
      <t>　認定に関わる他市町村等との関連</t>
    </r>
  </si>
  <si>
    <t>他市町村
認定状況</t>
  </si>
  <si>
    <t>認定市町村名</t>
  </si>
  <si>
    <t>認定年月日</t>
  </si>
  <si>
    <t>←他市町村で過去に計画認定をされた場合、記入してください。</t>
  </si>
  <si>
    <t>（備考）</t>
  </si>
  <si>
    <t>『申請書』</t>
  </si>
  <si>
    <r>
      <rPr>
        <sz val="11"/>
        <rFont val="ＭＳ 明朝"/>
        <family val="1"/>
      </rPr>
      <t xml:space="preserve">1 </t>
    </r>
    <r>
      <rPr>
        <sz val="11"/>
        <rFont val="ＭＳ 明朝"/>
        <family val="1"/>
        <charset val="128"/>
      </rPr>
      <t>法人経営の場合、「氏名」に法人名及び代表者名を、「生年月日」に設立年月日を記入して</t>
    </r>
  </si>
  <si>
    <t>　ください。</t>
  </si>
  <si>
    <r>
      <rPr>
        <sz val="11"/>
        <rFont val="ＭＳ 明朝"/>
        <family val="1"/>
      </rPr>
      <t xml:space="preserve">2 </t>
    </r>
    <r>
      <rPr>
        <sz val="11"/>
        <rFont val="ＭＳ 明朝"/>
        <family val="1"/>
        <charset val="128"/>
      </rPr>
      <t>夫婦等共同申請の場合、全員の氏名及び生年月日を記入してください。</t>
    </r>
  </si>
  <si>
    <t>※家族経営協定等により、収益や基本的事項等共同経営であることの証明を添付してくだ</t>
  </si>
  <si>
    <t>さい。</t>
  </si>
  <si>
    <r>
      <rPr>
        <sz val="11"/>
        <rFont val="ＭＳ 明朝"/>
        <family val="1"/>
      </rPr>
      <t xml:space="preserve">3 </t>
    </r>
    <r>
      <rPr>
        <sz val="11"/>
        <rFont val="ＭＳ 明朝"/>
        <family val="1"/>
        <charset val="128"/>
      </rPr>
      <t>氏名又は代表者の氏名を自署する場合は、押印を省略することができます。</t>
    </r>
  </si>
  <si>
    <t>『就農計画』</t>
  </si>
  <si>
    <r>
      <rPr>
        <sz val="11"/>
        <rFont val="ＭＳ 明朝"/>
        <family val="1"/>
      </rPr>
      <t xml:space="preserve">1 </t>
    </r>
    <r>
      <rPr>
        <sz val="11"/>
        <rFont val="ＭＳ 明朝"/>
        <family val="1"/>
        <charset val="128"/>
      </rPr>
      <t>「就農理由および農業経営の構想」には、次のとおり記入してください。</t>
    </r>
  </si>
  <si>
    <r>
      <rPr>
        <sz val="11"/>
        <rFont val="ＭＳ 明朝"/>
        <family val="1"/>
      </rPr>
      <t>(1)</t>
    </r>
    <r>
      <rPr>
        <sz val="11"/>
        <rFont val="ＭＳ 明朝"/>
        <family val="1"/>
        <charset val="128"/>
      </rPr>
      <t>「就農理由」には、農業を職業と目指した起因や理由について記入してください。</t>
    </r>
  </si>
  <si>
    <r>
      <rPr>
        <sz val="11"/>
        <rFont val="ＭＳ 明朝"/>
        <family val="1"/>
      </rPr>
      <t>(2)</t>
    </r>
    <r>
      <rPr>
        <sz val="11"/>
        <rFont val="ＭＳ 明朝"/>
        <family val="1"/>
        <charset val="128"/>
      </rPr>
      <t>「将来の農業経営の理念および構想」には、計画作成時において構想している将来（経営開</t>
    </r>
  </si>
  <si>
    <r>
      <rPr>
        <sz val="11"/>
        <rFont val="ＭＳ 明朝"/>
        <family val="1"/>
        <charset val="128"/>
      </rPr>
      <t>　始後おおむね</t>
    </r>
    <r>
      <rPr>
        <sz val="11"/>
        <rFont val="ＭＳ 明朝"/>
        <family val="1"/>
      </rPr>
      <t>5</t>
    </r>
    <r>
      <rPr>
        <sz val="11"/>
        <rFont val="ＭＳ 明朝"/>
        <family val="1"/>
        <charset val="128"/>
      </rPr>
      <t>年後に達成すべき農業経営の目標について記入してください。</t>
    </r>
  </si>
  <si>
    <r>
      <rPr>
        <sz val="11"/>
        <rFont val="ＭＳ 明朝"/>
        <family val="1"/>
      </rPr>
      <t xml:space="preserve">2 </t>
    </r>
    <r>
      <rPr>
        <sz val="11"/>
        <rFont val="ＭＳ 明朝"/>
        <family val="1"/>
        <charset val="128"/>
      </rPr>
      <t>「農業経営の現状及び目標」には、次のとおり記入してください。</t>
    </r>
  </si>
  <si>
    <t>「就農地」には、市区町名を記入してください。経営開始前の場合、市区町名の後に（予定）</t>
  </si>
  <si>
    <t>と記入してください。</t>
  </si>
  <si>
    <t>「経営開始日」には、農業経営を開始した年月日を記入し、開始した時期を証明する書類を</t>
  </si>
  <si>
    <t>添付してください。農業経営を開始する予定日の場合は、年月日の後に（予定）と記入して</t>
  </si>
  <si>
    <t>ください。</t>
  </si>
  <si>
    <r>
      <rPr>
        <sz val="11"/>
        <rFont val="ＭＳ 明朝"/>
        <family val="1"/>
        <charset val="128"/>
      </rPr>
      <t>「営農類型」には、“単一経営”</t>
    </r>
    <r>
      <rPr>
        <sz val="11"/>
        <rFont val="ＭＳ 明朝"/>
        <family val="1"/>
      </rPr>
      <t>,“</t>
    </r>
    <r>
      <rPr>
        <sz val="11"/>
        <rFont val="ＭＳ 明朝"/>
        <family val="1"/>
        <charset val="128"/>
      </rPr>
      <t>複合経営”</t>
    </r>
    <r>
      <rPr>
        <sz val="11"/>
        <rFont val="ＭＳ 明朝"/>
        <family val="1"/>
      </rPr>
      <t>,“</t>
    </r>
    <r>
      <rPr>
        <sz val="11"/>
        <rFont val="ＭＳ 明朝"/>
        <family val="1"/>
        <charset val="128"/>
      </rPr>
      <t>その他”から選択し、類型作目を選択し</t>
    </r>
  </si>
  <si>
    <t>てください。</t>
  </si>
  <si>
    <r>
      <rPr>
        <sz val="11"/>
        <rFont val="ＭＳ 明朝"/>
        <family val="1"/>
        <charset val="128"/>
      </rPr>
      <t>単一経営…一つの農作物等の売り上げが、全体の</t>
    </r>
    <r>
      <rPr>
        <sz val="11"/>
        <rFont val="ＭＳ 明朝"/>
        <family val="1"/>
      </rPr>
      <t>80</t>
    </r>
    <r>
      <rPr>
        <sz val="11"/>
        <rFont val="ＭＳ 明朝"/>
        <family val="1"/>
        <charset val="128"/>
      </rPr>
      <t>％以上となる場合</t>
    </r>
  </si>
  <si>
    <r>
      <rPr>
        <sz val="11"/>
        <rFont val="ＭＳ 明朝"/>
        <family val="1"/>
        <charset val="128"/>
      </rPr>
      <t>複合経営…水稲を主体とした農業経営（水稲の売り上げが全体の</t>
    </r>
    <r>
      <rPr>
        <sz val="11"/>
        <rFont val="ＭＳ 明朝"/>
        <family val="1"/>
      </rPr>
      <t>80</t>
    </r>
    <r>
      <rPr>
        <sz val="11"/>
        <rFont val="ＭＳ 明朝"/>
        <family val="1"/>
        <charset val="128"/>
      </rPr>
      <t>％以上の場合は“単一</t>
    </r>
  </si>
  <si>
    <t>経営”となります）</t>
  </si>
  <si>
    <r>
      <rPr>
        <sz val="11"/>
        <rFont val="ＭＳ 明朝"/>
        <family val="1"/>
        <charset val="128"/>
      </rPr>
      <t>その他…上記</t>
    </r>
    <r>
      <rPr>
        <sz val="11"/>
        <rFont val="ＭＳ 明朝"/>
        <family val="1"/>
      </rPr>
      <t>2</t>
    </r>
    <r>
      <rPr>
        <sz val="11"/>
        <rFont val="ＭＳ 明朝"/>
        <family val="1"/>
        <charset val="128"/>
      </rPr>
      <t>つ以外の場合（例：玉葱</t>
    </r>
    <r>
      <rPr>
        <sz val="11"/>
        <rFont val="ＭＳ 明朝"/>
        <family val="1"/>
      </rPr>
      <t>5</t>
    </r>
    <r>
      <rPr>
        <sz val="11"/>
        <rFont val="ＭＳ 明朝"/>
        <family val="1"/>
        <charset val="128"/>
      </rPr>
      <t>割、甘藷</t>
    </r>
    <r>
      <rPr>
        <sz val="11"/>
        <rFont val="ＭＳ 明朝"/>
        <family val="1"/>
      </rPr>
      <t>5</t>
    </r>
    <r>
      <rPr>
        <sz val="11"/>
        <rFont val="ＭＳ 明朝"/>
        <family val="1"/>
        <charset val="128"/>
      </rPr>
      <t>割）</t>
    </r>
  </si>
  <si>
    <t>「経過年数」には、農業経営を開始して何年目であるかを選択してください。農業を始めら</t>
  </si>
  <si>
    <t>れる前の場合は、経営開始前を選択してください。</t>
  </si>
  <si>
    <t>「就農形態」には、該当する項目の□を選択してください。</t>
  </si>
  <si>
    <t>新たに農業経営を開始…親族（三親等以内）が農業経営を行っていない場合</t>
  </si>
  <si>
    <t>親族の農業経営とは別に新たな部門を開始…親族が農業経営を行っていて、親族とは別の</t>
  </si>
  <si>
    <t>部門で新たに農業経営を開始しようとする場</t>
  </si>
  <si>
    <t>合</t>
  </si>
  <si>
    <t>親族の農業経営を継承…親族が農業経営を行っていて、親族の経営の全体を継承する場合</t>
  </si>
  <si>
    <t>は“全体を継承”、一部を継承する場合は“一部を継承”</t>
  </si>
  <si>
    <t>併せて、継承する以前に親族の農業経営に従事していた期間を</t>
  </si>
  <si>
    <t>記入してください。</t>
  </si>
  <si>
    <r>
      <rPr>
        <sz val="11"/>
        <rFont val="ＭＳ 明朝"/>
        <family val="1"/>
        <charset val="128"/>
      </rPr>
      <t>「現状」には、初年度の場合は</t>
    </r>
    <r>
      <rPr>
        <sz val="11"/>
        <rFont val="ＭＳ 明朝"/>
        <family val="1"/>
      </rPr>
      <t>1</t>
    </r>
    <r>
      <rPr>
        <sz val="11"/>
        <rFont val="ＭＳ 明朝"/>
        <family val="1"/>
        <charset val="128"/>
      </rPr>
      <t>年目の見込みを記入し、既に経営を開始している場合は計画</t>
    </r>
  </si>
  <si>
    <t>作成時点の前年の状況を記入してください。</t>
  </si>
  <si>
    <r>
      <rPr>
        <sz val="11"/>
        <rFont val="ＭＳ 明朝"/>
        <family val="1"/>
        <charset val="128"/>
      </rPr>
      <t>「目標」には、経営開始</t>
    </r>
    <r>
      <rPr>
        <sz val="11"/>
        <rFont val="ＭＳ 明朝"/>
        <family val="1"/>
      </rPr>
      <t>5</t>
    </r>
    <r>
      <rPr>
        <sz val="11"/>
        <rFont val="ＭＳ 明朝"/>
        <family val="1"/>
        <charset val="128"/>
      </rPr>
      <t>年後に達成すべき農業経営の目標について記入してください。</t>
    </r>
  </si>
  <si>
    <r>
      <rPr>
        <sz val="11"/>
        <rFont val="ＭＳ 明朝"/>
        <family val="1"/>
      </rPr>
      <t>(2)</t>
    </r>
    <r>
      <rPr>
        <sz val="11"/>
        <rFont val="ＭＳ 明朝"/>
        <family val="1"/>
        <charset val="128"/>
      </rPr>
      <t>「経営に必要な労働力」には、農業経営に携わる方の担当業務及び年間農業従事日数等につ</t>
    </r>
  </si>
  <si>
    <t>　いて、現状および目標を記入してください。</t>
  </si>
  <si>
    <t>「氏名」には、家族経営の場合は農業経営に携わる方、法人経営の場合は役員の氏名を記入</t>
  </si>
  <si>
    <t>してください。</t>
  </si>
  <si>
    <t>「代表者との続柄」には、代表者及び家族経営の場合は代表者との続柄を、法人経営の場合</t>
  </si>
  <si>
    <t>は役職を記入してください。</t>
  </si>
  <si>
    <r>
      <rPr>
        <sz val="11"/>
        <rFont val="ＭＳ 明朝"/>
        <family val="1"/>
        <charset val="128"/>
      </rPr>
      <t>「年間農業従事日数」には、</t>
    </r>
    <r>
      <rPr>
        <sz val="11"/>
        <rFont val="ＭＳ 明朝"/>
        <family val="1"/>
      </rPr>
      <t>1</t>
    </r>
    <r>
      <rPr>
        <sz val="11"/>
        <rFont val="ＭＳ 明朝"/>
        <family val="1"/>
        <charset val="128"/>
      </rPr>
      <t>日</t>
    </r>
    <r>
      <rPr>
        <sz val="11"/>
        <rFont val="ＭＳ 明朝"/>
        <family val="1"/>
      </rPr>
      <t>8</t>
    </r>
    <r>
      <rPr>
        <sz val="11"/>
        <rFont val="ＭＳ 明朝"/>
        <family val="1"/>
        <charset val="128"/>
      </rPr>
      <t>時間として計算し、毎日</t>
    </r>
    <r>
      <rPr>
        <sz val="11"/>
        <rFont val="ＭＳ 明朝"/>
        <family val="1"/>
      </rPr>
      <t>1</t>
    </r>
    <r>
      <rPr>
        <sz val="11"/>
        <rFont val="ＭＳ 明朝"/>
        <family val="1"/>
        <charset val="128"/>
      </rPr>
      <t>時間ずつ働いた場合には、</t>
    </r>
    <r>
      <rPr>
        <sz val="11"/>
        <rFont val="ＭＳ 明朝"/>
        <family val="1"/>
      </rPr>
      <t>8</t>
    </r>
    <r>
      <rPr>
        <sz val="11"/>
        <rFont val="ＭＳ 明朝"/>
        <family val="1"/>
        <charset val="128"/>
      </rPr>
      <t>日で</t>
    </r>
  </si>
  <si>
    <r>
      <rPr>
        <sz val="11"/>
        <rFont val="ＭＳ 明朝"/>
        <family val="1"/>
      </rPr>
      <t>1</t>
    </r>
    <r>
      <rPr>
        <sz val="11"/>
        <rFont val="ＭＳ 明朝"/>
        <family val="1"/>
        <charset val="128"/>
      </rPr>
      <t>日と換算してください。</t>
    </r>
  </si>
  <si>
    <r>
      <rPr>
        <sz val="11"/>
        <rFont val="ＭＳ 明朝"/>
        <family val="1"/>
        <charset val="128"/>
      </rPr>
      <t>「常時雇用」には、</t>
    </r>
    <r>
      <rPr>
        <sz val="11"/>
        <rFont val="ＭＳ 明朝"/>
        <family val="1"/>
      </rPr>
      <t>2</t>
    </r>
    <r>
      <rPr>
        <sz val="11"/>
        <rFont val="ＭＳ 明朝"/>
        <family val="1"/>
        <charset val="128"/>
      </rPr>
      <t>ヶ月を超えて雇用され、かつ、週当たりの所定労働時間が、代表者と</t>
    </r>
  </si>
  <si>
    <t>概ね同等である方について記入してください。</t>
  </si>
  <si>
    <t>「臨時雇用」には、「常時雇用」以外で雇用される方について記入してください。</t>
  </si>
  <si>
    <r>
      <rPr>
        <sz val="11"/>
        <rFont val="ＭＳ 明朝"/>
        <family val="1"/>
      </rPr>
      <t>(3)</t>
    </r>
    <r>
      <rPr>
        <sz val="11"/>
        <rFont val="ＭＳ 明朝"/>
        <family val="1"/>
        <charset val="128"/>
      </rPr>
      <t>「農業経営の規模」には、農地や作業受託など経営規模に関する事項を記入してください。</t>
    </r>
  </si>
  <si>
    <t>「特定作業受託」には、申請者が当該農地の収穫物についての販売委託を引き受け、農産物</t>
  </si>
  <si>
    <t>の販売収入の処分権をもっている場合に記入し、作目別に、主な基幹作業（水稲＜耕起・代</t>
  </si>
  <si>
    <t>かき、田植え、収穫・脱穀＞、麦及び大豆＜耕起・整地、播種、収穫＞、その他の作物は前</t>
  </si>
  <si>
    <t>述に準ずる農作業）を受託する農地の作業受託面積および生産量を記入してください。</t>
  </si>
  <si>
    <t>※当該農地について、基幹作業を受託し前述の要件を満たすことを証明する書類を添付して</t>
  </si>
  <si>
    <r>
      <rPr>
        <sz val="11"/>
        <color rgb="FFFF0000"/>
        <rFont val="ＭＳ 明朝"/>
        <family val="1"/>
        <charset val="128"/>
      </rPr>
      <t>　</t>
    </r>
    <r>
      <rPr>
        <u/>
        <sz val="11"/>
        <color rgb="FFFF0000"/>
        <rFont val="ＭＳ 明朝"/>
        <family val="1"/>
      </rPr>
      <t>ください。</t>
    </r>
  </si>
  <si>
    <t>※「経営面積合計」に「特定作業受託」を加えてください。</t>
  </si>
  <si>
    <t>「作業受託」には、「特定作業受託」以外について、作目別、基幹作業別に作業受託面積を、</t>
  </si>
  <si>
    <r>
      <rPr>
        <sz val="11"/>
        <rFont val="ＭＳ 明朝"/>
        <family val="1"/>
        <charset val="128"/>
      </rPr>
      <t>「換算後」に「作業受託面積</t>
    </r>
    <r>
      <rPr>
        <sz val="11"/>
        <rFont val="ＭＳ 明朝"/>
        <family val="1"/>
      </rPr>
      <t>÷</t>
    </r>
    <r>
      <rPr>
        <sz val="11"/>
        <rFont val="ＭＳ 明朝"/>
        <family val="1"/>
        <charset val="128"/>
      </rPr>
      <t>作業数」によって換算した面積を記入してください。</t>
    </r>
  </si>
  <si>
    <t>「農畜産物の加工・販売・その他の関連・附帯事業」には、農業経営に関連・附帯する事業</t>
  </si>
  <si>
    <r>
      <rPr>
        <sz val="11"/>
        <rFont val="ＭＳ 明朝"/>
        <family val="1"/>
        <charset val="128"/>
      </rPr>
      <t>として、</t>
    </r>
    <r>
      <rPr>
        <sz val="11"/>
        <rFont val="ＭＳ 明朝"/>
        <family val="1"/>
      </rPr>
      <t>(1)</t>
    </r>
    <r>
      <rPr>
        <sz val="11"/>
        <rFont val="ＭＳ 明朝"/>
        <family val="1"/>
        <charset val="128"/>
      </rPr>
      <t>農畜産物を原料又は材料として使用して行う製造又は加工、</t>
    </r>
    <r>
      <rPr>
        <sz val="11"/>
        <rFont val="ＭＳ 明朝"/>
        <family val="1"/>
      </rPr>
      <t>(2)</t>
    </r>
    <r>
      <rPr>
        <sz val="11"/>
        <rFont val="ＭＳ 明朝"/>
        <family val="1"/>
        <charset val="128"/>
      </rPr>
      <t>農畜産物の貯蔵、</t>
    </r>
  </si>
  <si>
    <r>
      <rPr>
        <sz val="11"/>
        <rFont val="ＭＳ 明朝"/>
        <family val="1"/>
        <charset val="128"/>
      </rPr>
      <t>運搬又は販売、</t>
    </r>
    <r>
      <rPr>
        <sz val="11"/>
        <rFont val="ＭＳ 明朝"/>
        <family val="1"/>
      </rPr>
      <t>(3)</t>
    </r>
    <r>
      <rPr>
        <sz val="11"/>
        <rFont val="ＭＳ 明朝"/>
        <family val="1"/>
        <charset val="128"/>
      </rPr>
      <t>農業生産に必要な資材の製造等について記入してください。</t>
    </r>
  </si>
  <si>
    <r>
      <rPr>
        <sz val="11"/>
        <rFont val="ＭＳ 明朝"/>
        <family val="1"/>
      </rPr>
      <t>(4)</t>
    </r>
    <r>
      <rPr>
        <sz val="11"/>
        <rFont val="ＭＳ 明朝"/>
        <family val="1"/>
        <charset val="128"/>
      </rPr>
      <t>「自家経営の現状」には、親族（父親等）が農業を営んでいる場合に記入が必要となります。</t>
    </r>
  </si>
  <si>
    <t>「経営の特徴」には、経営形態等（家族経営による運営等）を記入してください。</t>
  </si>
  <si>
    <r>
      <rPr>
        <sz val="11"/>
        <rFont val="ＭＳ 明朝"/>
        <family val="1"/>
      </rPr>
      <t xml:space="preserve">3 </t>
    </r>
    <r>
      <rPr>
        <sz val="11"/>
        <rFont val="ＭＳ 明朝"/>
        <family val="1"/>
        <charset val="128"/>
      </rPr>
      <t>「</t>
    </r>
    <r>
      <rPr>
        <sz val="11"/>
        <rFont val="ＭＳ 明朝"/>
        <family val="1"/>
      </rPr>
      <t>2</t>
    </r>
    <r>
      <rPr>
        <sz val="11"/>
        <rFont val="ＭＳ 明朝"/>
        <family val="1"/>
        <charset val="128"/>
      </rPr>
      <t>の目標を達成するために必要な措置」には、</t>
    </r>
  </si>
  <si>
    <r>
      <rPr>
        <sz val="11"/>
        <rFont val="ＭＳ 明朝"/>
        <family val="1"/>
      </rPr>
      <t>(1)</t>
    </r>
    <r>
      <rPr>
        <sz val="11"/>
        <rFont val="ＭＳ 明朝"/>
        <family val="1"/>
        <charset val="128"/>
      </rPr>
      <t>「農業教育・研修等の経験・状況」には、次の事項に関して過去に実施した内容を記入して</t>
    </r>
  </si>
  <si>
    <t>ア　農業高校、農業者研修教育施設（道府県農業大学校）、民間研修教育施設、先進農家等</t>
  </si>
  <si>
    <t>　における教育・研修を記入してください。</t>
  </si>
  <si>
    <t>イ　先進農家等における研修については、「研修先等の名称」に、研修先の農業法人等名を</t>
  </si>
  <si>
    <t>　記入してください。</t>
  </si>
  <si>
    <t>ウ　上記以外に実践的な技術・知識を習得している場合は、「研修内容等」にその内容を記</t>
  </si>
  <si>
    <t>　入してください。（他の欄は記入不要）</t>
  </si>
  <si>
    <r>
      <rPr>
        <sz val="11"/>
        <rFont val="ＭＳ 明朝"/>
        <family val="1"/>
      </rPr>
      <t>(2)</t>
    </r>
    <r>
      <rPr>
        <sz val="11"/>
        <rFont val="ＭＳ 明朝"/>
        <family val="1"/>
        <charset val="128"/>
      </rPr>
      <t>「事業計画」には、目標を達成するために必要な施設の設置、機械の購入、その他のリース</t>
    </r>
  </si>
  <si>
    <t>　農場の利用、農用地の購入・貸借等の措置を行うのに必要な資金を記入してください。</t>
  </si>
  <si>
    <t>「資金名等」には、自己資金や青年等就農資金など取得のための資金名を記入してください。</t>
  </si>
  <si>
    <r>
      <rPr>
        <sz val="11"/>
        <rFont val="ＭＳ 明朝"/>
        <family val="1"/>
      </rPr>
      <t>(3)</t>
    </r>
    <r>
      <rPr>
        <sz val="11"/>
        <rFont val="ＭＳ 明朝"/>
        <family val="1"/>
        <charset val="128"/>
      </rPr>
      <t>「資金調達計画」には、経営開始や運営のための財源や調達時期等を記入してください。</t>
    </r>
  </si>
  <si>
    <r>
      <rPr>
        <sz val="11"/>
        <rFont val="ＭＳ 明朝"/>
        <family val="1"/>
      </rPr>
      <t>(4)</t>
    </r>
    <r>
      <rPr>
        <sz val="11"/>
        <rFont val="ＭＳ 明朝"/>
        <family val="1"/>
        <charset val="128"/>
      </rPr>
      <t>「既存借入金の状況」には、申請以前に他から借入等がある場合に記入が必要となります。</t>
    </r>
  </si>
  <si>
    <r>
      <rPr>
        <sz val="11"/>
        <rFont val="ＭＳ 明朝"/>
        <family val="1"/>
      </rPr>
      <t>(5)</t>
    </r>
    <r>
      <rPr>
        <sz val="11"/>
        <rFont val="ＭＳ 明朝"/>
        <family val="1"/>
        <charset val="128"/>
      </rPr>
      <t>「農地の確保状況」には、申請時点で確保できている農地の情報を記入してください。</t>
    </r>
  </si>
  <si>
    <r>
      <rPr>
        <sz val="11"/>
        <rFont val="ＭＳ 明朝"/>
        <family val="1"/>
      </rPr>
      <t>(6)</t>
    </r>
    <r>
      <rPr>
        <sz val="11"/>
        <rFont val="ＭＳ 明朝"/>
        <family val="1"/>
        <charset val="128"/>
      </rPr>
      <t>「経営に対する現状と今後の対策」には、計画達成のための基礎となる様々な情報を記入い</t>
    </r>
  </si>
  <si>
    <t>　ただきます。</t>
  </si>
  <si>
    <t>「経営管理」には、簿記記帳、経営内役割分担等経営管理に関する事項を記入してください。</t>
  </si>
  <si>
    <t>「技術対策」には、営農指導や研修事業等技術向上に関する事項を記入してください。</t>
  </si>
  <si>
    <t>「農地確保」には、規模拡大等に伴う農地確保に関する事項を記入してください。</t>
  </si>
  <si>
    <t>「機械・施設」には、購入や設置する機械や施設の名称を記入してください。</t>
  </si>
  <si>
    <t>「労働体制」には、休日制の導入、ヘルパー制度活用による労働負担の軽減等に関する事項</t>
  </si>
  <si>
    <t>について記入してください。家族経営協定を締結している場合は、家族間の役割分担等の内</t>
  </si>
  <si>
    <t>容を記入してください。</t>
  </si>
  <si>
    <t>「資金調達」には、調達計画で記入内容の詳細説明や資金運用に関する事項について記入し</t>
  </si>
  <si>
    <t>「販売対策」には、販路や新規販路開拓等に関する事項について記入してください。</t>
  </si>
  <si>
    <r>
      <rPr>
        <sz val="11"/>
        <rFont val="ＭＳ 明朝"/>
        <family val="1"/>
      </rPr>
      <t>(7)</t>
    </r>
    <r>
      <rPr>
        <sz val="11"/>
        <rFont val="ＭＳ 明朝"/>
        <family val="1"/>
        <charset val="128"/>
      </rPr>
      <t>「年齢が</t>
    </r>
    <r>
      <rPr>
        <sz val="11"/>
        <rFont val="ＭＳ 明朝"/>
        <family val="1"/>
      </rPr>
      <t>45</t>
    </r>
    <r>
      <rPr>
        <sz val="11"/>
        <rFont val="ＭＳ 明朝"/>
        <family val="1"/>
        <charset val="128"/>
      </rPr>
      <t>歳以上</t>
    </r>
    <r>
      <rPr>
        <sz val="11"/>
        <rFont val="ＭＳ 明朝"/>
        <family val="1"/>
      </rPr>
      <t>65</t>
    </r>
    <r>
      <rPr>
        <sz val="11"/>
        <rFont val="ＭＳ 明朝"/>
        <family val="1"/>
        <charset val="128"/>
      </rPr>
      <t>歳未満の者が有する知識及び技能に関する事項」には、経歴に掲げた職</t>
    </r>
  </si>
  <si>
    <t>務内容で得た知識及び技能で農業経営に活用できるものについて記入してください。</t>
  </si>
  <si>
    <r>
      <rPr>
        <sz val="11"/>
        <rFont val="ＭＳ 明朝"/>
        <family val="1"/>
      </rPr>
      <t xml:space="preserve">4 </t>
    </r>
    <r>
      <rPr>
        <sz val="11"/>
        <rFont val="ＭＳ 明朝"/>
        <family val="1"/>
        <charset val="128"/>
      </rPr>
      <t>「認定に関わる他市町村等との関連」には、申請以前に他市町村にて就農計画の認定を受けてい</t>
    </r>
  </si>
  <si>
    <t>　る場合に記入が必要となります。</t>
  </si>
  <si>
    <t>『収支計画』</t>
  </si>
  <si>
    <r>
      <rPr>
        <sz val="11"/>
        <rFont val="ＭＳ 明朝"/>
        <family val="1"/>
      </rPr>
      <t>(1)</t>
    </r>
    <r>
      <rPr>
        <sz val="11"/>
        <rFont val="ＭＳ 明朝"/>
        <family val="1"/>
        <charset val="128"/>
      </rPr>
      <t>「農外所得」には、農業以外で所得がある場合や家族（妻等）に収入がある場合に記入が必</t>
    </r>
  </si>
  <si>
    <t>　要となります。</t>
  </si>
  <si>
    <r>
      <rPr>
        <sz val="11"/>
        <rFont val="ＭＳ 明朝"/>
        <family val="1"/>
      </rPr>
      <t>(2)</t>
    </r>
    <r>
      <rPr>
        <sz val="11"/>
        <rFont val="ＭＳ 明朝"/>
        <family val="1"/>
        <charset val="128"/>
      </rPr>
      <t>「家計費」には、家族（妻等）全体の生活費を記入してください。</t>
    </r>
  </si>
  <si>
    <r>
      <rPr>
        <sz val="11"/>
        <rFont val="ＭＳ 明朝"/>
        <family val="1"/>
      </rPr>
      <t>(3)</t>
    </r>
    <r>
      <rPr>
        <sz val="11"/>
        <rFont val="ＭＳ 明朝"/>
        <family val="1"/>
        <charset val="128"/>
      </rPr>
      <t>「負債」には、農業や農業以外で資金の借入がある場合に記入が必要となります。</t>
    </r>
  </si>
  <si>
    <r>
      <rPr>
        <sz val="11"/>
        <rFont val="ＭＳ 明朝"/>
        <family val="1"/>
      </rPr>
      <t>(4)</t>
    </r>
    <r>
      <rPr>
        <sz val="11"/>
        <rFont val="ＭＳ 明朝"/>
        <family val="1"/>
        <charset val="128"/>
      </rPr>
      <t>「償還」には、</t>
    </r>
    <r>
      <rPr>
        <sz val="11"/>
        <rFont val="ＭＳ 明朝"/>
        <family val="1"/>
      </rPr>
      <t>3</t>
    </r>
    <r>
      <rPr>
        <sz val="11"/>
        <rFont val="ＭＳ 明朝"/>
        <family val="1"/>
        <charset val="128"/>
      </rPr>
      <t>で借入金がある場合に、その返済について記入が必要となります。</t>
    </r>
  </si>
  <si>
    <r>
      <rPr>
        <sz val="11"/>
        <rFont val="ＭＳ 明朝"/>
        <family val="1"/>
      </rPr>
      <t>(5)</t>
    </r>
    <r>
      <rPr>
        <sz val="11"/>
        <rFont val="ＭＳ 明朝"/>
        <family val="1"/>
        <charset val="128"/>
      </rPr>
      <t>「租税公課」には、自動車税や消費税等、農業経営にかかる税金を記入してください。</t>
    </r>
  </si>
  <si>
    <r>
      <rPr>
        <sz val="11"/>
        <rFont val="ＭＳ 明朝"/>
        <family val="1"/>
      </rPr>
      <t>(6)</t>
    </r>
    <r>
      <rPr>
        <sz val="11"/>
        <rFont val="ＭＳ 明朝"/>
        <family val="1"/>
        <charset val="128"/>
      </rPr>
      <t>「農具費」には、</t>
    </r>
    <r>
      <rPr>
        <u/>
        <sz val="11"/>
        <color rgb="FFFF0000"/>
        <rFont val="ＭＳ 明朝"/>
        <family val="1"/>
      </rPr>
      <t>10万円未満</t>
    </r>
    <r>
      <rPr>
        <sz val="11"/>
        <rFont val="ＭＳ 明朝"/>
        <family val="1"/>
      </rPr>
      <t>の農業用の道具（鍬や鋏等）について記入してください。</t>
    </r>
  </si>
  <si>
    <r>
      <rPr>
        <sz val="11"/>
        <rFont val="ＭＳ 明朝"/>
        <family val="1"/>
      </rPr>
      <t>(7)</t>
    </r>
    <r>
      <rPr>
        <sz val="11"/>
        <rFont val="ＭＳ 明朝"/>
        <family val="1"/>
        <charset val="128"/>
      </rPr>
      <t>「諸材料費」には、農業用の材料費（マルチやトンネル資材等）について記入してください。</t>
    </r>
  </si>
  <si>
    <r>
      <rPr>
        <sz val="11"/>
        <rFont val="ＭＳ 明朝"/>
        <family val="1"/>
      </rPr>
      <t>(8)</t>
    </r>
    <r>
      <rPr>
        <sz val="11"/>
        <rFont val="ＭＳ 明朝"/>
        <family val="1"/>
        <charset val="128"/>
      </rPr>
      <t>「動力光熱費」には、車のガソリン代や重油、電気代について記入してください。</t>
    </r>
  </si>
  <si>
    <r>
      <rPr>
        <sz val="11"/>
        <rFont val="ＭＳ 明朝"/>
        <family val="1"/>
      </rPr>
      <t>(9)</t>
    </r>
    <r>
      <rPr>
        <sz val="11"/>
        <rFont val="ＭＳ 明朝"/>
        <family val="1"/>
        <charset val="128"/>
      </rPr>
      <t>「農業共済掛金」には、農業機械や施設（ハウス等）の保険料について記入してください。</t>
    </r>
  </si>
  <si>
    <r>
      <rPr>
        <sz val="11"/>
        <rFont val="ＭＳ 明朝"/>
        <family val="1"/>
      </rPr>
      <t>(10)</t>
    </r>
    <r>
      <rPr>
        <sz val="11"/>
        <rFont val="ＭＳ 明朝"/>
        <family val="1"/>
        <charset val="128"/>
      </rPr>
      <t>「雑費（予備費等）」には、積立金やその他研修費などを記入してください。</t>
    </r>
  </si>
  <si>
    <r>
      <rPr>
        <sz val="11"/>
        <rFont val="ＭＳ 明朝"/>
        <family val="1"/>
      </rPr>
      <t>(11)</t>
    </r>
    <r>
      <rPr>
        <sz val="11"/>
        <rFont val="ＭＳ 明朝"/>
        <family val="1"/>
        <charset val="128"/>
      </rPr>
      <t>「修繕費」には、機械にかかる修繕費用について記入してください。</t>
    </r>
  </si>
  <si>
    <r>
      <rPr>
        <sz val="11"/>
        <rFont val="ＭＳ 明朝"/>
        <family val="1"/>
      </rPr>
      <t>(12)</t>
    </r>
    <r>
      <rPr>
        <sz val="11"/>
        <rFont val="ＭＳ 明朝"/>
        <family val="1"/>
        <charset val="128"/>
      </rPr>
      <t>「減価償却費」には、</t>
    </r>
    <r>
      <rPr>
        <u/>
        <sz val="11"/>
        <color rgb="FFFF0000"/>
        <rFont val="ＭＳ 明朝"/>
        <family val="1"/>
      </rPr>
      <t>10万円以上</t>
    </r>
    <r>
      <rPr>
        <sz val="11"/>
        <rFont val="ＭＳ 明朝"/>
        <family val="1"/>
      </rPr>
      <t>の農業機械や施設を取得した場合に記入が必要となります。</t>
    </r>
  </si>
  <si>
    <r>
      <rPr>
        <sz val="11"/>
        <rFont val="ＭＳ 明朝"/>
        <family val="1"/>
      </rPr>
      <t>(13)</t>
    </r>
    <r>
      <rPr>
        <sz val="11"/>
        <rFont val="ＭＳ 明朝"/>
        <family val="1"/>
        <charset val="128"/>
      </rPr>
      <t>「出荷資材費」には、農産物を梱包するための資材（ダンボールや袋等）について記入して</t>
    </r>
  </si>
  <si>
    <r>
      <rPr>
        <sz val="11"/>
        <rFont val="ＭＳ 明朝"/>
        <family val="1"/>
      </rPr>
      <t>(14)</t>
    </r>
    <r>
      <rPr>
        <sz val="11"/>
        <rFont val="ＭＳ 明朝"/>
        <family val="1"/>
        <charset val="128"/>
      </rPr>
      <t>「運賃」には、農産物の輸送にかかる経費について記入してください。</t>
    </r>
  </si>
  <si>
    <r>
      <rPr>
        <sz val="11"/>
        <rFont val="ＭＳ 明朝"/>
        <family val="1"/>
      </rPr>
      <t>(15)</t>
    </r>
    <r>
      <rPr>
        <sz val="11"/>
        <rFont val="ＭＳ 明朝"/>
        <family val="1"/>
        <charset val="128"/>
      </rPr>
      <t>「出荷手数料」には、農協等に出荷する場合に、手数料を別に記入してください。</t>
    </r>
  </si>
  <si>
    <r>
      <rPr>
        <sz val="11"/>
        <rFont val="ＭＳ 明朝"/>
        <family val="1"/>
        <charset val="128"/>
      </rPr>
      <t>　</t>
    </r>
    <r>
      <rPr>
        <u/>
        <sz val="11"/>
        <color rgb="FFFF0000"/>
        <rFont val="ＭＳ 明朝"/>
        <family val="1"/>
      </rPr>
      <t>※手数料を引いた金額が売上金となっている場合、手数料と販売金額を分けて計上して</t>
    </r>
  </si>
  <si>
    <r>
      <rPr>
        <sz val="11"/>
        <rFont val="ＭＳ 明朝"/>
        <family val="1"/>
        <charset val="128"/>
      </rPr>
      <t>　　</t>
    </r>
    <r>
      <rPr>
        <u/>
        <sz val="11"/>
        <color rgb="FFFF0000"/>
        <rFont val="ＭＳ 明朝"/>
        <family val="1"/>
      </rPr>
      <t>ください。</t>
    </r>
  </si>
  <si>
    <r>
      <rPr>
        <sz val="11"/>
        <rFont val="ＭＳ 明朝"/>
        <family val="1"/>
      </rPr>
      <t>(16)</t>
    </r>
    <r>
      <rPr>
        <sz val="11"/>
        <rFont val="ＭＳ 明朝"/>
        <family val="1"/>
        <charset val="128"/>
      </rPr>
      <t>「摘要（算出根拠等）」には、経費算出のために計算した根拠等を記入してください。</t>
    </r>
  </si>
  <si>
    <t>『減価償却』</t>
  </si>
  <si>
    <r>
      <rPr>
        <sz val="11"/>
        <rFont val="ＭＳ 明朝"/>
        <family val="1"/>
      </rPr>
      <t xml:space="preserve">1 </t>
    </r>
    <r>
      <rPr>
        <sz val="11"/>
        <rFont val="ＭＳ 明朝"/>
        <family val="1"/>
        <charset val="128"/>
      </rPr>
      <t>「耐用年数」には、国税庁</t>
    </r>
    <r>
      <rPr>
        <sz val="11"/>
        <rFont val="ＭＳ 明朝"/>
        <family val="1"/>
      </rPr>
      <t>HP</t>
    </r>
    <r>
      <rPr>
        <sz val="11"/>
        <rFont val="ＭＳ 明朝"/>
        <family val="1"/>
        <charset val="128"/>
      </rPr>
      <t>に掲載されている減価償却資産の耐用年数を記入してください。</t>
    </r>
  </si>
  <si>
    <r>
      <rPr>
        <sz val="11"/>
        <rFont val="ＭＳ 明朝"/>
        <family val="1"/>
      </rPr>
      <t xml:space="preserve">2 </t>
    </r>
    <r>
      <rPr>
        <sz val="11"/>
        <rFont val="ＭＳ 明朝"/>
        <family val="1"/>
        <charset val="128"/>
      </rPr>
      <t>「各年の償却費」には、定額法又は定率法に基づき年間の償却額を算出して記入してください。</t>
    </r>
  </si>
  <si>
    <r>
      <rPr>
        <sz val="11"/>
        <rFont val="ＭＳ 明朝"/>
        <family val="1"/>
        <charset val="128"/>
      </rPr>
      <t>　</t>
    </r>
    <r>
      <rPr>
        <u/>
        <sz val="11"/>
        <color rgb="FFFF0000"/>
        <rFont val="ＭＳ 明朝"/>
        <family val="1"/>
      </rPr>
      <t>※購入した年の場合、購入した月から年末までの残りの期間となります。</t>
    </r>
  </si>
  <si>
    <t>『履歴書』</t>
  </si>
  <si>
    <r>
      <rPr>
        <sz val="11"/>
        <rFont val="ＭＳ 明朝"/>
        <family val="1"/>
      </rPr>
      <t xml:space="preserve">1 </t>
    </r>
    <r>
      <rPr>
        <sz val="11"/>
        <rFont val="ＭＳ 明朝"/>
        <family val="1"/>
        <charset val="128"/>
      </rPr>
      <t>「家族構成」には、同一世帯における家族全てを記入してください（子供含む）。</t>
    </r>
  </si>
  <si>
    <r>
      <rPr>
        <sz val="11"/>
        <rFont val="ＭＳ 明朝"/>
        <family val="1"/>
      </rPr>
      <t xml:space="preserve">2 </t>
    </r>
    <r>
      <rPr>
        <sz val="11"/>
        <rFont val="ＭＳ 明朝"/>
        <family val="1"/>
        <charset val="128"/>
      </rPr>
      <t>「学歴等」には、高校卒業以降の学歴及び職歴を記入してください。</t>
    </r>
  </si>
  <si>
    <r>
      <rPr>
        <sz val="11"/>
        <rFont val="ＭＳ 明朝"/>
        <family val="1"/>
      </rPr>
      <t xml:space="preserve">3 </t>
    </r>
    <r>
      <rPr>
        <sz val="11"/>
        <rFont val="ＭＳ 明朝"/>
        <family val="1"/>
        <charset val="128"/>
      </rPr>
      <t>「免許・資格」には、農業経営に必要な免許や資格を記入してください。</t>
    </r>
  </si>
  <si>
    <r>
      <rPr>
        <sz val="11"/>
        <rFont val="ＭＳ 明朝"/>
        <family val="1"/>
        <charset val="128"/>
      </rPr>
      <t>　</t>
    </r>
    <r>
      <rPr>
        <u/>
        <sz val="11"/>
        <color rgb="FFFF0000"/>
        <rFont val="ＭＳ 明朝"/>
        <family val="1"/>
      </rPr>
      <t>※自動車免許は必ず記入してください。</t>
    </r>
  </si>
  <si>
    <t>『作付計画』</t>
  </si>
  <si>
    <r>
      <rPr>
        <sz val="11"/>
        <rFont val="ＭＳ 明朝"/>
        <family val="1"/>
      </rPr>
      <t xml:space="preserve">1 </t>
    </r>
    <r>
      <rPr>
        <sz val="11"/>
        <rFont val="ＭＳ 明朝"/>
        <family val="1"/>
        <charset val="128"/>
      </rPr>
      <t>「圃場地番」等には</t>
    </r>
    <r>
      <rPr>
        <sz val="11"/>
        <rFont val="ＭＳ 明朝"/>
        <family val="1"/>
      </rPr>
      <t>5</t>
    </r>
    <r>
      <rPr>
        <sz val="11"/>
        <rFont val="ＭＳ 明朝"/>
        <family val="1"/>
        <charset val="128"/>
      </rPr>
      <t>年目の圃場ごとの所在や面積、作付けする作物を記入してください。</t>
    </r>
  </si>
  <si>
    <r>
      <rPr>
        <sz val="11"/>
        <rFont val="ＭＳ 明朝"/>
        <family val="1"/>
      </rPr>
      <t xml:space="preserve">2 </t>
    </r>
    <r>
      <rPr>
        <sz val="11"/>
        <rFont val="ＭＳ 明朝"/>
        <family val="1"/>
        <charset val="128"/>
      </rPr>
      <t>圃場ごとの生産管理の行程（播種・育苗・定植・肥培管理・収穫等・土作り）を記入してくだ</t>
    </r>
  </si>
  <si>
    <t>　さい。</t>
  </si>
  <si>
    <t>別添１（第５条第１項関係）</t>
  </si>
  <si>
    <t>収　　支　　計　　画</t>
  </si>
  <si>
    <t>項　　　目</t>
  </si>
  <si>
    <t>計画</t>
  </si>
  <si>
    <t>←既に農業の実績がある場合は、「計画」を「実績」に変更してください。</t>
  </si>
  <si>
    <r>
      <rPr>
        <sz val="10.5"/>
        <rFont val="ＭＳ 明朝"/>
        <family val="1"/>
      </rPr>
      <t>1</t>
    </r>
    <r>
      <rPr>
        <sz val="10.5"/>
        <rFont val="ＭＳ 明朝"/>
        <family val="1"/>
        <charset val="128"/>
      </rPr>
      <t>年目</t>
    </r>
  </si>
  <si>
    <r>
      <rPr>
        <sz val="10.5"/>
        <rFont val="ＭＳ 明朝"/>
        <family val="1"/>
      </rPr>
      <t>2</t>
    </r>
    <r>
      <rPr>
        <sz val="10.5"/>
        <rFont val="ＭＳ 明朝"/>
        <family val="1"/>
        <charset val="128"/>
      </rPr>
      <t>年目</t>
    </r>
  </si>
  <si>
    <r>
      <rPr>
        <sz val="10.5"/>
        <rFont val="ＭＳ 明朝"/>
        <family val="1"/>
      </rPr>
      <t>3</t>
    </r>
    <r>
      <rPr>
        <sz val="10.5"/>
        <rFont val="ＭＳ 明朝"/>
        <family val="1"/>
        <charset val="128"/>
      </rPr>
      <t>年目</t>
    </r>
  </si>
  <si>
    <r>
      <rPr>
        <sz val="10.5"/>
        <rFont val="ＭＳ 明朝"/>
        <family val="1"/>
      </rPr>
      <t>4</t>
    </r>
    <r>
      <rPr>
        <sz val="10.5"/>
        <rFont val="ＭＳ 明朝"/>
        <family val="1"/>
        <charset val="128"/>
      </rPr>
      <t>年目</t>
    </r>
  </si>
  <si>
    <r>
      <rPr>
        <sz val="10.5"/>
        <rFont val="ＭＳ 明朝"/>
        <family val="1"/>
      </rPr>
      <t>5</t>
    </r>
    <r>
      <rPr>
        <sz val="10.5"/>
        <rFont val="ＭＳ 明朝"/>
        <family val="1"/>
        <charset val="128"/>
      </rPr>
      <t>年目</t>
    </r>
  </si>
  <si>
    <r>
      <rPr>
        <sz val="11"/>
        <color rgb="FFFF0000"/>
        <rFont val="ＭＳ Ｐゴシック"/>
        <family val="3"/>
        <charset val="128"/>
      </rPr>
      <t>　　例：「</t>
    </r>
    <r>
      <rPr>
        <sz val="11"/>
        <color rgb="FFFF0000"/>
        <rFont val="ＭＳ Ｐゴシック"/>
        <family val="3"/>
      </rPr>
      <t>1</t>
    </r>
    <r>
      <rPr>
        <sz val="11"/>
        <color rgb="FFFF0000"/>
        <rFont val="ＭＳ Ｐゴシック"/>
        <family val="3"/>
        <charset val="128"/>
      </rPr>
      <t>年目」</t>
    </r>
    <r>
      <rPr>
        <sz val="11"/>
        <color rgb="FFFF0000"/>
        <rFont val="ＭＳ Ｐゴシック"/>
        <family val="3"/>
      </rPr>
      <t>H26.6</t>
    </r>
    <r>
      <rPr>
        <sz val="11"/>
        <color rgb="FFFF0000"/>
        <rFont val="ＭＳ Ｐゴシック"/>
        <family val="3"/>
        <charset val="128"/>
      </rPr>
      <t>～</t>
    </r>
    <r>
      <rPr>
        <sz val="11"/>
        <color rgb="FFFF0000"/>
        <rFont val="ＭＳ Ｐゴシック"/>
        <family val="3"/>
      </rPr>
      <t>12</t>
    </r>
    <r>
      <rPr>
        <sz val="11"/>
        <color rgb="FFFF0000"/>
        <rFont val="ＭＳ Ｐゴシック"/>
        <family val="3"/>
        <charset val="128"/>
      </rPr>
      <t>、「</t>
    </r>
    <r>
      <rPr>
        <sz val="11"/>
        <color rgb="FFFF0000"/>
        <rFont val="ＭＳ Ｐゴシック"/>
        <family val="3"/>
      </rPr>
      <t>2</t>
    </r>
    <r>
      <rPr>
        <sz val="11"/>
        <color rgb="FFFF0000"/>
        <rFont val="ＭＳ Ｐゴシック"/>
        <family val="3"/>
        <charset val="128"/>
      </rPr>
      <t>年目」</t>
    </r>
    <r>
      <rPr>
        <sz val="11"/>
        <color rgb="FFFF0000"/>
        <rFont val="ＭＳ Ｐゴシック"/>
        <family val="3"/>
      </rPr>
      <t>H27.1</t>
    </r>
    <r>
      <rPr>
        <sz val="11"/>
        <color rgb="FFFF0000"/>
        <rFont val="ＭＳ Ｐゴシック"/>
        <family val="3"/>
        <charset val="128"/>
      </rPr>
      <t>～</t>
    </r>
    <r>
      <rPr>
        <sz val="11"/>
        <color rgb="FFFF0000"/>
        <rFont val="ＭＳ Ｐゴシック"/>
        <family val="3"/>
      </rPr>
      <t>12…</t>
    </r>
  </si>
  <si>
    <t>農業収入</t>
  </si>
  <si>
    <r>
      <rPr>
        <sz val="10.5"/>
        <rFont val="ＭＳ 明朝"/>
        <family val="1"/>
        <charset val="128"/>
      </rPr>
      <t>経営規模</t>
    </r>
    <r>
      <rPr>
        <sz val="10.5"/>
        <rFont val="ＭＳ 明朝"/>
        <family val="1"/>
      </rPr>
      <t>(a)</t>
    </r>
  </si>
  <si>
    <r>
      <rPr>
        <b/>
        <u/>
        <sz val="11"/>
        <color rgb="FFFF0000"/>
        <rFont val="ＭＳ Ｐゴシック"/>
        <family val="3"/>
        <charset val="128"/>
      </rPr>
      <t>←暦年ごとの給付金を選択してください。（前期対象者は</t>
    </r>
    <r>
      <rPr>
        <b/>
        <u/>
        <sz val="11"/>
        <color rgb="FFFF0000"/>
        <rFont val="ＭＳ Ｐゴシック"/>
        <family val="3"/>
      </rPr>
      <t>75</t>
    </r>
    <r>
      <rPr>
        <b/>
        <u/>
        <sz val="11"/>
        <color rgb="FFFF0000"/>
        <rFont val="ＭＳ Ｐゴシック"/>
        <family val="3"/>
        <charset val="128"/>
      </rPr>
      <t>万円（夫婦</t>
    </r>
    <r>
      <rPr>
        <b/>
        <u/>
        <sz val="11"/>
        <color rgb="FFFF0000"/>
        <rFont val="ＭＳ Ｐゴシック"/>
        <family val="3"/>
      </rPr>
      <t>112.5</t>
    </r>
    <r>
      <rPr>
        <b/>
        <u/>
        <sz val="11"/>
        <color rgb="FFFF0000"/>
        <rFont val="ＭＳ Ｐゴシック"/>
        <family val="3"/>
        <charset val="128"/>
      </rPr>
      <t>万円）、後期対象者は</t>
    </r>
    <r>
      <rPr>
        <b/>
        <u/>
        <sz val="11"/>
        <color rgb="FFFF0000"/>
        <rFont val="ＭＳ Ｐゴシック"/>
        <family val="3"/>
      </rPr>
      <t>150</t>
    </r>
    <r>
      <rPr>
        <b/>
        <u/>
        <sz val="11"/>
        <color rgb="FFFF0000"/>
        <rFont val="ＭＳ Ｐゴシック"/>
        <family val="3"/>
        <charset val="128"/>
      </rPr>
      <t>万円（夫婦</t>
    </r>
    <r>
      <rPr>
        <b/>
        <u/>
        <sz val="11"/>
        <color rgb="FFFF0000"/>
        <rFont val="ＭＳ Ｐゴシック"/>
        <family val="3"/>
      </rPr>
      <t>225</t>
    </r>
    <r>
      <rPr>
        <b/>
        <u/>
        <sz val="11"/>
        <color rgb="FFFF0000"/>
        <rFont val="ＭＳ Ｐゴシック"/>
        <family val="3"/>
        <charset val="128"/>
      </rPr>
      <t>万円））</t>
    </r>
  </si>
  <si>
    <r>
      <rPr>
        <sz val="10.5"/>
        <rFont val="ＭＳ ゴシック"/>
        <family val="3"/>
        <charset val="128"/>
      </rPr>
      <t>①合計</t>
    </r>
    <r>
      <rPr>
        <u val="double"/>
        <sz val="10.5"/>
        <rFont val="ＭＳ ゴシック"/>
        <family val="3"/>
      </rPr>
      <t>（交付金を除く）</t>
    </r>
  </si>
  <si>
    <t>農　　業　　経　　営　　費</t>
  </si>
  <si>
    <t>＜リスク検討＞</t>
  </si>
  <si>
    <t>直　接　生　産　費</t>
  </si>
  <si>
    <t>　経営には、さまざまなリスクが付き物です。</t>
  </si>
  <si>
    <t>　あらゆるリスクを想定し、より堅実な計画を立てることが経営には必要です。</t>
  </si>
  <si>
    <t>　ここでは、一例をあげますが状況に応じて臨機応変に対応できる準備をしてください。</t>
  </si>
  <si>
    <t>●生産物にかかるリスク</t>
  </si>
  <si>
    <t>　①病気・害虫発生</t>
  </si>
  <si>
    <t>　②肥料・農薬使用量（適正な量を使用できなかった場合、費用面や農薬使用基準違反等への影響）</t>
  </si>
  <si>
    <t>　③機械・施設等の故障・異常（施設が停電等で動かず、農作物が全滅する可能性）</t>
  </si>
  <si>
    <t>　④安定供給ができない（天候によるものが大きいが、生産物が計画どおり生産できない可能性）</t>
  </si>
  <si>
    <t>　⑤天候不順による次作への影響（生産が遅れた場合に、次の作物へ影響はないか）</t>
  </si>
  <si>
    <t>●出荷先にかかるリスク</t>
  </si>
  <si>
    <t>計</t>
  </si>
  <si>
    <r>
      <rPr>
        <sz val="11"/>
        <color rgb="FFFF0000"/>
        <rFont val="ＭＳ Ｐゴシック"/>
        <family val="3"/>
        <charset val="128"/>
      </rPr>
      <t>　①価格変動（他産地との競合などにより、販売価格が</t>
    </r>
    <r>
      <rPr>
        <sz val="11"/>
        <color rgb="FFFF0000"/>
        <rFont val="ＭＳ Ｐゴシック"/>
        <family val="3"/>
      </rPr>
      <t>5</t>
    </r>
    <r>
      <rPr>
        <sz val="11"/>
        <color rgb="FFFF0000"/>
        <rFont val="ＭＳ Ｐゴシック"/>
        <family val="3"/>
        <charset val="128"/>
      </rPr>
      <t>％から</t>
    </r>
    <r>
      <rPr>
        <sz val="11"/>
        <color rgb="FFFF0000"/>
        <rFont val="ＭＳ Ｐゴシック"/>
        <family val="3"/>
      </rPr>
      <t>10</t>
    </r>
    <r>
      <rPr>
        <sz val="11"/>
        <color rgb="FFFF0000"/>
        <rFont val="ＭＳ Ｐゴシック"/>
        <family val="3"/>
        <charset val="128"/>
      </rPr>
      <t>％下落した場合を検討する）</t>
    </r>
  </si>
  <si>
    <t>設備費</t>
  </si>
  <si>
    <t>　②収穫物の受入れ（卸先が生産量が増えた場合に収穫物を引き取ってくれない可能性）</t>
  </si>
  <si>
    <t>　③出荷先の倒産（ここまで考える必要はないとは思うが、念には念を…）</t>
  </si>
  <si>
    <t>●農地にかかるリスク</t>
  </si>
  <si>
    <t>出荷経費</t>
  </si>
  <si>
    <t>　①地力不足による課題投資（耕作放棄地を借り受ける場合に注意が必要）</t>
  </si>
  <si>
    <t>　②雑草への対策（同じく耕作放棄地の場合に注意が必要）</t>
  </si>
  <si>
    <t>　③排水不順（取水は借りる時に分かるが、排水は雨天時などで始めて分かるもの）</t>
  </si>
  <si>
    <t>　④２年目以降の農地の確保（場合によっては、計画どおりに拡大できない可能性）</t>
  </si>
  <si>
    <t>固定費</t>
  </si>
  <si>
    <t>　⑤周辺農地との生産状況（周辺の農地が別作物を作っていて農薬を使っていた場合、収穫物への影響）</t>
  </si>
  <si>
    <t>②合　　　計</t>
  </si>
  <si>
    <t>課税所得金額（税金の対象となる金額）</t>
  </si>
  <si>
    <r>
      <rPr>
        <sz val="10.5"/>
        <rFont val="ＭＳ ゴシック"/>
        <family val="3"/>
        <charset val="128"/>
      </rPr>
      <t>③農業所得</t>
    </r>
    <r>
      <rPr>
        <sz val="10.5"/>
        <rFont val="ＭＳ ゴシック"/>
        <family val="3"/>
      </rPr>
      <t>(①</t>
    </r>
    <r>
      <rPr>
        <sz val="10.5"/>
        <rFont val="ＭＳ ゴシック"/>
        <family val="3"/>
        <charset val="128"/>
      </rPr>
      <t>－②</t>
    </r>
    <r>
      <rPr>
        <sz val="10.5"/>
        <rFont val="ＭＳ ゴシック"/>
        <family val="3"/>
      </rPr>
      <t>)</t>
    </r>
  </si>
  <si>
    <r>
      <rPr>
        <sz val="10.5"/>
        <color rgb="FFFF0000"/>
        <rFont val="ＭＳ Ｐゴシック"/>
        <family val="3"/>
      </rPr>
      <t>1</t>
    </r>
    <r>
      <rPr>
        <sz val="10.5"/>
        <color rgb="FFFF0000"/>
        <rFont val="ＭＳ Ｐゴシック"/>
        <family val="3"/>
        <charset val="128"/>
      </rPr>
      <t>年目</t>
    </r>
  </si>
  <si>
    <r>
      <rPr>
        <sz val="10.5"/>
        <color rgb="FFFF0000"/>
        <rFont val="ＭＳ Ｐゴシック"/>
        <family val="3"/>
      </rPr>
      <t>2</t>
    </r>
    <r>
      <rPr>
        <sz val="10.5"/>
        <color rgb="FFFF0000"/>
        <rFont val="ＭＳ Ｐゴシック"/>
        <family val="3"/>
        <charset val="128"/>
      </rPr>
      <t>年目</t>
    </r>
  </si>
  <si>
    <r>
      <rPr>
        <sz val="10.5"/>
        <color rgb="FFFF0000"/>
        <rFont val="ＭＳ Ｐゴシック"/>
        <family val="3"/>
      </rPr>
      <t>3</t>
    </r>
    <r>
      <rPr>
        <sz val="10.5"/>
        <color rgb="FFFF0000"/>
        <rFont val="ＭＳ Ｐゴシック"/>
        <family val="3"/>
        <charset val="128"/>
      </rPr>
      <t>年目</t>
    </r>
  </si>
  <si>
    <r>
      <rPr>
        <sz val="10.5"/>
        <color rgb="FFFF0000"/>
        <rFont val="ＭＳ Ｐゴシック"/>
        <family val="3"/>
      </rPr>
      <t>4</t>
    </r>
    <r>
      <rPr>
        <sz val="10.5"/>
        <color rgb="FFFF0000"/>
        <rFont val="ＭＳ Ｐゴシック"/>
        <family val="3"/>
        <charset val="128"/>
      </rPr>
      <t>年目</t>
    </r>
  </si>
  <si>
    <r>
      <rPr>
        <sz val="10.5"/>
        <color rgb="FFFF0000"/>
        <rFont val="ＭＳ Ｐゴシック"/>
        <family val="3"/>
      </rPr>
      <t>5</t>
    </r>
    <r>
      <rPr>
        <sz val="10.5"/>
        <color rgb="FFFF0000"/>
        <rFont val="ＭＳ Ｐゴシック"/>
        <family val="3"/>
        <charset val="128"/>
      </rPr>
      <t>年目</t>
    </r>
  </si>
  <si>
    <r>
      <rPr>
        <sz val="10.5"/>
        <rFont val="ＭＳ 明朝"/>
        <family val="1"/>
        <charset val="128"/>
      </rPr>
      <t>所得率</t>
    </r>
    <r>
      <rPr>
        <sz val="10.5"/>
        <rFont val="ＭＳ 明朝"/>
        <family val="1"/>
      </rPr>
      <t>(③÷①)</t>
    </r>
  </si>
  <si>
    <t>④農外所得</t>
  </si>
  <si>
    <t>←農業外の所得について記入してください。（例：アルバイト、不動産所得等）</t>
  </si>
  <si>
    <r>
      <rPr>
        <sz val="10.5"/>
        <rFont val="ＭＳ ゴシック"/>
        <family val="3"/>
        <charset val="128"/>
      </rPr>
      <t>総所得</t>
    </r>
    <r>
      <rPr>
        <sz val="10.5"/>
        <rFont val="ＭＳ ゴシック"/>
        <family val="3"/>
      </rPr>
      <t>(③</t>
    </r>
    <r>
      <rPr>
        <sz val="10.5"/>
        <rFont val="ＭＳ ゴシック"/>
        <family val="3"/>
        <charset val="128"/>
      </rPr>
      <t>＋④</t>
    </r>
    <r>
      <rPr>
        <sz val="10.5"/>
        <rFont val="ＭＳ ゴシック"/>
        <family val="3"/>
      </rPr>
      <t>)</t>
    </r>
  </si>
  <si>
    <t>家計費</t>
  </si>
  <si>
    <t>←家族全体にかかる家計費（住民税含む）を計上してください。</t>
  </si>
  <si>
    <t>所得税</t>
  </si>
  <si>
    <r>
      <rPr>
        <sz val="10.5"/>
        <rFont val="ＭＳ ゴシック"/>
        <family val="3"/>
        <charset val="128"/>
      </rPr>
      <t>⑤償還財源</t>
    </r>
    <r>
      <rPr>
        <sz val="10.5"/>
        <rFont val="ＭＳ ゴシック"/>
        <family val="3"/>
      </rPr>
      <t>(</t>
    </r>
    <r>
      <rPr>
        <sz val="10.5"/>
        <rFont val="ＭＳ ゴシック"/>
        <family val="3"/>
        <charset val="128"/>
      </rPr>
      <t>＊</t>
    </r>
    <r>
      <rPr>
        <sz val="10.5"/>
        <rFont val="ＭＳ ゴシック"/>
        <family val="3"/>
      </rPr>
      <t>)</t>
    </r>
  </si>
  <si>
    <t>負債</t>
  </si>
  <si>
    <t>←借入を行った資金の金額から償還（返済）していく金額を差し引いて計上してください。</t>
  </si>
  <si>
    <t>償還</t>
  </si>
  <si>
    <t>←借入を行った資金の償還（返済）額を計上してください。</t>
  </si>
  <si>
    <t>⑥計</t>
  </si>
  <si>
    <r>
      <rPr>
        <sz val="10.5"/>
        <rFont val="ＭＳ ゴシック"/>
        <family val="3"/>
        <charset val="128"/>
      </rPr>
      <t>差引余剰</t>
    </r>
    <r>
      <rPr>
        <sz val="10.5"/>
        <rFont val="ＭＳ ゴシック"/>
        <family val="3"/>
      </rPr>
      <t>(⑤</t>
    </r>
    <r>
      <rPr>
        <sz val="10.5"/>
        <rFont val="ＭＳ ゴシック"/>
        <family val="3"/>
        <charset val="128"/>
      </rPr>
      <t>－⑥</t>
    </r>
    <r>
      <rPr>
        <sz val="10.5"/>
        <rFont val="ＭＳ ゴシック"/>
        <family val="3"/>
      </rPr>
      <t>)(</t>
    </r>
    <r>
      <rPr>
        <sz val="10.5"/>
        <rFont val="ＭＳ ゴシック"/>
        <family val="3"/>
        <charset val="128"/>
      </rPr>
      <t>＊</t>
    </r>
    <r>
      <rPr>
        <sz val="10.5"/>
        <rFont val="ＭＳ ゴシック"/>
        <family val="3"/>
      </rPr>
      <t>)</t>
    </r>
  </si>
  <si>
    <r>
      <rPr>
        <sz val="10.5"/>
        <rFont val="ＭＳ Ｐゴシック"/>
        <family val="3"/>
      </rPr>
      <t>(</t>
    </r>
    <r>
      <rPr>
        <sz val="10.5"/>
        <rFont val="ＭＳ Ｐゴシック"/>
        <family val="3"/>
        <charset val="128"/>
      </rPr>
      <t>＊</t>
    </r>
    <r>
      <rPr>
        <sz val="10.5"/>
        <rFont val="ＭＳ Ｐゴシック"/>
        <family val="3"/>
      </rPr>
      <t>)</t>
    </r>
    <r>
      <rPr>
        <sz val="10.5"/>
        <rFont val="ＭＳ Ｐゴシック"/>
        <family val="3"/>
        <charset val="128"/>
      </rPr>
      <t>償還財源・差引余剰ともに非現金費用である減価償却費を加算し、交付金を除いている。</t>
    </r>
  </si>
  <si>
    <t>価格変動リスク（農業所得）</t>
  </si>
  <si>
    <r>
      <rPr>
        <sz val="11"/>
        <color rgb="FFFF0000"/>
        <rFont val="ＭＳ Ｐゴシック"/>
        <family val="3"/>
      </rPr>
      <t>10</t>
    </r>
    <r>
      <rPr>
        <sz val="11"/>
        <color rgb="FFFF0000"/>
        <rFont val="ＭＳ Ｐゴシック"/>
        <family val="3"/>
        <charset val="128"/>
      </rPr>
      <t>％騰貴</t>
    </r>
  </si>
  <si>
    <r>
      <rPr>
        <sz val="11"/>
        <color rgb="FFFF0000"/>
        <rFont val="ＭＳ Ｐゴシック"/>
        <family val="3"/>
      </rPr>
      <t>5</t>
    </r>
    <r>
      <rPr>
        <sz val="11"/>
        <color rgb="FFFF0000"/>
        <rFont val="ＭＳ Ｐゴシック"/>
        <family val="3"/>
        <charset val="128"/>
      </rPr>
      <t>％騰貴</t>
    </r>
  </si>
  <si>
    <t>変動なし</t>
  </si>
  <si>
    <r>
      <rPr>
        <sz val="11"/>
        <color rgb="FFFF0000"/>
        <rFont val="ＭＳ Ｐゴシック"/>
        <family val="3"/>
      </rPr>
      <t>5</t>
    </r>
    <r>
      <rPr>
        <sz val="11"/>
        <color rgb="FFFF0000"/>
        <rFont val="ＭＳ Ｐゴシック"/>
        <family val="3"/>
        <charset val="128"/>
      </rPr>
      <t>％下落</t>
    </r>
  </si>
  <si>
    <r>
      <rPr>
        <sz val="11"/>
        <color rgb="FFFF0000"/>
        <rFont val="ＭＳ Ｐゴシック"/>
        <family val="3"/>
      </rPr>
      <t>10</t>
    </r>
    <r>
      <rPr>
        <sz val="11"/>
        <color rgb="FFFF0000"/>
        <rFont val="ＭＳ Ｐゴシック"/>
        <family val="3"/>
        <charset val="128"/>
      </rPr>
      <t>％下落</t>
    </r>
  </si>
  <si>
    <t>所得税の計算</t>
  </si>
  <si>
    <t>課税総所得金額（Ａ）</t>
  </si>
  <si>
    <t>税率（Ｂ）</t>
  </si>
  <si>
    <t>控除額（Ｃ）</t>
  </si>
  <si>
    <r>
      <rPr>
        <sz val="11"/>
        <color rgb="FFFF0000"/>
        <rFont val="ＭＳ Ｐゴシック"/>
        <family val="3"/>
      </rPr>
      <t>195</t>
    </r>
    <r>
      <rPr>
        <sz val="11"/>
        <color rgb="FFFF0000"/>
        <rFont val="ＭＳ Ｐゴシック"/>
        <family val="3"/>
        <charset val="128"/>
      </rPr>
      <t>万円未満</t>
    </r>
  </si>
  <si>
    <r>
      <rPr>
        <sz val="11"/>
        <color rgb="FFFF0000"/>
        <rFont val="ＭＳ Ｐゴシック"/>
        <family val="3"/>
      </rPr>
      <t>0</t>
    </r>
    <r>
      <rPr>
        <sz val="11"/>
        <color rgb="FFFF0000"/>
        <rFont val="ＭＳ Ｐゴシック"/>
        <family val="3"/>
        <charset val="128"/>
      </rPr>
      <t>円</t>
    </r>
  </si>
  <si>
    <r>
      <rPr>
        <sz val="11"/>
        <color rgb="FFFF0000"/>
        <rFont val="ＭＳ Ｐゴシック"/>
        <family val="3"/>
      </rPr>
      <t>195</t>
    </r>
    <r>
      <rPr>
        <sz val="11"/>
        <color rgb="FFFF0000"/>
        <rFont val="ＭＳ Ｐゴシック"/>
        <family val="3"/>
        <charset val="128"/>
      </rPr>
      <t>万円超～</t>
    </r>
    <r>
      <rPr>
        <sz val="11"/>
        <color rgb="FFFF0000"/>
        <rFont val="ＭＳ Ｐゴシック"/>
        <family val="3"/>
      </rPr>
      <t>330</t>
    </r>
    <r>
      <rPr>
        <sz val="11"/>
        <color rgb="FFFF0000"/>
        <rFont val="ＭＳ Ｐゴシック"/>
        <family val="3"/>
        <charset val="128"/>
      </rPr>
      <t>万円以下</t>
    </r>
  </si>
  <si>
    <r>
      <rPr>
        <sz val="11"/>
        <color rgb="FFFF0000"/>
        <rFont val="ＭＳ Ｐゴシック"/>
        <family val="3"/>
      </rPr>
      <t>97,500</t>
    </r>
    <r>
      <rPr>
        <sz val="11"/>
        <color rgb="FFFF0000"/>
        <rFont val="ＭＳ Ｐゴシック"/>
        <family val="3"/>
        <charset val="128"/>
      </rPr>
      <t>円</t>
    </r>
  </si>
  <si>
    <r>
      <rPr>
        <sz val="11"/>
        <color rgb="FFFF0000"/>
        <rFont val="ＭＳ Ｐゴシック"/>
        <family val="3"/>
      </rPr>
      <t>330</t>
    </r>
    <r>
      <rPr>
        <sz val="11"/>
        <color rgb="FFFF0000"/>
        <rFont val="ＭＳ Ｐゴシック"/>
        <family val="3"/>
        <charset val="128"/>
      </rPr>
      <t>万円超～</t>
    </r>
    <r>
      <rPr>
        <sz val="11"/>
        <color rgb="FFFF0000"/>
        <rFont val="ＭＳ Ｐゴシック"/>
        <family val="3"/>
      </rPr>
      <t>695</t>
    </r>
    <r>
      <rPr>
        <sz val="11"/>
        <color rgb="FFFF0000"/>
        <rFont val="ＭＳ Ｐゴシック"/>
        <family val="3"/>
        <charset val="128"/>
      </rPr>
      <t>万円以下</t>
    </r>
  </si>
  <si>
    <r>
      <rPr>
        <sz val="11"/>
        <color rgb="FFFF0000"/>
        <rFont val="ＭＳ Ｐゴシック"/>
        <family val="3"/>
      </rPr>
      <t>427,500</t>
    </r>
    <r>
      <rPr>
        <sz val="11"/>
        <color rgb="FFFF0000"/>
        <rFont val="ＭＳ Ｐゴシック"/>
        <family val="3"/>
        <charset val="128"/>
      </rPr>
      <t>円</t>
    </r>
  </si>
  <si>
    <r>
      <rPr>
        <sz val="11"/>
        <color rgb="FFFF0000"/>
        <rFont val="ＭＳ Ｐゴシック"/>
        <family val="3"/>
      </rPr>
      <t>695</t>
    </r>
    <r>
      <rPr>
        <sz val="11"/>
        <color rgb="FFFF0000"/>
        <rFont val="ＭＳ Ｐゴシック"/>
        <family val="3"/>
        <charset val="128"/>
      </rPr>
      <t>万円超～</t>
    </r>
    <r>
      <rPr>
        <sz val="11"/>
        <color rgb="FFFF0000"/>
        <rFont val="ＭＳ Ｐゴシック"/>
        <family val="3"/>
      </rPr>
      <t>900</t>
    </r>
    <r>
      <rPr>
        <sz val="11"/>
        <color rgb="FFFF0000"/>
        <rFont val="ＭＳ Ｐゴシック"/>
        <family val="3"/>
        <charset val="128"/>
      </rPr>
      <t>万円以下</t>
    </r>
  </si>
  <si>
    <r>
      <rPr>
        <sz val="11"/>
        <color rgb="FFFF0000"/>
        <rFont val="ＭＳ Ｐゴシック"/>
        <family val="3"/>
      </rPr>
      <t>636,000</t>
    </r>
    <r>
      <rPr>
        <sz val="11"/>
        <color rgb="FFFF0000"/>
        <rFont val="ＭＳ Ｐゴシック"/>
        <family val="3"/>
        <charset val="128"/>
      </rPr>
      <t>円</t>
    </r>
  </si>
  <si>
    <r>
      <rPr>
        <sz val="11"/>
        <color rgb="FFFF0000"/>
        <rFont val="ＭＳ Ｐゴシック"/>
        <family val="3"/>
      </rPr>
      <t>900</t>
    </r>
    <r>
      <rPr>
        <sz val="11"/>
        <color rgb="FFFF0000"/>
        <rFont val="ＭＳ Ｐゴシック"/>
        <family val="3"/>
        <charset val="128"/>
      </rPr>
      <t>万円超～</t>
    </r>
    <r>
      <rPr>
        <sz val="11"/>
        <color rgb="FFFF0000"/>
        <rFont val="ＭＳ Ｐゴシック"/>
        <family val="3"/>
      </rPr>
      <t>1,800</t>
    </r>
    <r>
      <rPr>
        <sz val="11"/>
        <color rgb="FFFF0000"/>
        <rFont val="ＭＳ Ｐゴシック"/>
        <family val="3"/>
        <charset val="128"/>
      </rPr>
      <t>万円以下</t>
    </r>
  </si>
  <si>
    <r>
      <rPr>
        <sz val="11"/>
        <color rgb="FFFF0000"/>
        <rFont val="ＭＳ Ｐゴシック"/>
        <family val="3"/>
      </rPr>
      <t>1,536,000</t>
    </r>
    <r>
      <rPr>
        <sz val="11"/>
        <color rgb="FFFF0000"/>
        <rFont val="ＭＳ Ｐゴシック"/>
        <family val="3"/>
        <charset val="128"/>
      </rPr>
      <t>円</t>
    </r>
  </si>
  <si>
    <r>
      <rPr>
        <sz val="11"/>
        <color rgb="FFFF0000"/>
        <rFont val="ＭＳ Ｐゴシック"/>
        <family val="3"/>
      </rPr>
      <t>1,800</t>
    </r>
    <r>
      <rPr>
        <sz val="11"/>
        <color rgb="FFFF0000"/>
        <rFont val="ＭＳ Ｐゴシック"/>
        <family val="3"/>
        <charset val="128"/>
      </rPr>
      <t>万円超</t>
    </r>
  </si>
  <si>
    <r>
      <rPr>
        <sz val="11"/>
        <color rgb="FFFF0000"/>
        <rFont val="ＭＳ Ｐゴシック"/>
        <family val="3"/>
      </rPr>
      <t>2,796,000</t>
    </r>
    <r>
      <rPr>
        <sz val="11"/>
        <color rgb="FFFF0000"/>
        <rFont val="ＭＳ Ｐゴシック"/>
        <family val="3"/>
        <charset val="128"/>
      </rPr>
      <t>円</t>
    </r>
  </si>
  <si>
    <r>
      <rPr>
        <sz val="11"/>
        <color rgb="FFFF0000"/>
        <rFont val="ＭＳ Ｐゴシック"/>
        <family val="3"/>
        <charset val="128"/>
      </rPr>
      <t>①農家総所得（千円未満切捨て）－</t>
    </r>
    <r>
      <rPr>
        <sz val="11"/>
        <color rgb="FFFF0000"/>
        <rFont val="ＭＳ Ｐゴシック"/>
        <family val="3"/>
      </rPr>
      <t>380,000</t>
    </r>
    <r>
      <rPr>
        <sz val="11"/>
        <color rgb="FFFF0000"/>
        <rFont val="ＭＳ Ｐゴシック"/>
        <family val="3"/>
        <charset val="128"/>
      </rPr>
      <t>（基礎控除）＝課税総所得金額</t>
    </r>
  </si>
  <si>
    <r>
      <rPr>
        <sz val="11"/>
        <color rgb="FFFF0000"/>
        <rFont val="ＭＳ Ｐゴシック"/>
        <family val="3"/>
        <charset val="128"/>
      </rPr>
      <t>②課税総所得金額（Ａ）</t>
    </r>
    <r>
      <rPr>
        <sz val="11"/>
        <color rgb="FFFF0000"/>
        <rFont val="ＭＳ Ｐゴシック"/>
        <family val="3"/>
      </rPr>
      <t>×</t>
    </r>
    <r>
      <rPr>
        <sz val="11"/>
        <color rgb="FFFF0000"/>
        <rFont val="ＭＳ Ｐゴシック"/>
        <family val="3"/>
        <charset val="128"/>
      </rPr>
      <t>税率（Ｂ）－控除額（Ｃ）＝所得税額</t>
    </r>
  </si>
  <si>
    <r>
      <rPr>
        <b/>
        <sz val="14"/>
        <rFont val="ＭＳ 明朝"/>
        <family val="1"/>
        <charset val="128"/>
      </rPr>
      <t>収支計画【</t>
    </r>
    <r>
      <rPr>
        <b/>
        <sz val="14"/>
        <rFont val="ＭＳ 明朝"/>
        <family val="1"/>
      </rPr>
      <t>1</t>
    </r>
    <r>
      <rPr>
        <b/>
        <sz val="14"/>
        <rFont val="ＭＳ 明朝"/>
        <family val="1"/>
        <charset val="128"/>
      </rPr>
      <t>年目】</t>
    </r>
  </si>
  <si>
    <t>項　　　　　　目</t>
  </si>
  <si>
    <t>全体</t>
  </si>
  <si>
    <t>摘要（算出根拠等）</t>
  </si>
  <si>
    <r>
      <rPr>
        <sz val="11"/>
        <rFont val="ＭＳ 明朝"/>
        <family val="1"/>
      </rPr>
      <t>10a</t>
    </r>
    <r>
      <rPr>
        <sz val="11"/>
        <rFont val="ＭＳ 明朝"/>
        <family val="1"/>
        <charset val="128"/>
      </rPr>
      <t>あたり</t>
    </r>
  </si>
  <si>
    <r>
      <rPr>
        <sz val="11"/>
        <rFont val="ＭＳ 明朝"/>
        <family val="1"/>
        <charset val="128"/>
      </rPr>
      <t>販売単価</t>
    </r>
    <r>
      <rPr>
        <sz val="11"/>
        <rFont val="ＭＳ 明朝"/>
        <family val="1"/>
      </rPr>
      <t>(</t>
    </r>
    <r>
      <rPr>
        <sz val="11"/>
        <rFont val="ＭＳ 明朝"/>
        <family val="1"/>
        <charset val="128"/>
      </rPr>
      <t>円</t>
    </r>
    <r>
      <rPr>
        <sz val="11"/>
        <rFont val="ＭＳ 明朝"/>
        <family val="1"/>
      </rPr>
      <t>/kg)</t>
    </r>
  </si>
  <si>
    <t>売上高</t>
  </si>
  <si>
    <t>雑収入</t>
  </si>
  <si>
    <t>合　　計</t>
  </si>
  <si>
    <t>農　業　経　営　費</t>
  </si>
  <si>
    <t>租税公課</t>
  </si>
  <si>
    <t>直 接 生 産 費</t>
  </si>
  <si>
    <t>種苗・素畜費</t>
  </si>
  <si>
    <t>肥料・飼料費</t>
  </si>
  <si>
    <t>農薬・衛生費</t>
  </si>
  <si>
    <t>農具費</t>
  </si>
  <si>
    <t>諸材料費</t>
  </si>
  <si>
    <t>動力光熱費</t>
  </si>
  <si>
    <t>雇人費</t>
  </si>
  <si>
    <t>作業用衣料費</t>
  </si>
  <si>
    <t>農業共済掛金</t>
  </si>
  <si>
    <t>雑費（予備費等）</t>
  </si>
  <si>
    <t>修繕費</t>
  </si>
  <si>
    <t>減価償却費</t>
  </si>
  <si>
    <t>別添「減価償却費算出表」参照</t>
  </si>
  <si>
    <t>出荷資材費</t>
  </si>
  <si>
    <t>運賃</t>
  </si>
  <si>
    <t>出荷手数料</t>
  </si>
  <si>
    <t>土地改良水利費</t>
  </si>
  <si>
    <t>支払利息</t>
  </si>
  <si>
    <t>地代・貸借料</t>
  </si>
  <si>
    <t>成果</t>
  </si>
  <si>
    <t>農　業　所　得</t>
  </si>
  <si>
    <t>③＝①－②</t>
  </si>
  <si>
    <t>所　　得　　率</t>
  </si>
  <si>
    <t>③÷①</t>
  </si>
  <si>
    <r>
      <rPr>
        <b/>
        <sz val="14"/>
        <rFont val="ＭＳ 明朝"/>
        <family val="1"/>
        <charset val="128"/>
      </rPr>
      <t>収支計画【</t>
    </r>
    <r>
      <rPr>
        <b/>
        <sz val="14"/>
        <rFont val="ＭＳ 明朝"/>
        <family val="1"/>
      </rPr>
      <t>2</t>
    </r>
    <r>
      <rPr>
        <b/>
        <sz val="14"/>
        <rFont val="ＭＳ 明朝"/>
        <family val="1"/>
        <charset val="128"/>
      </rPr>
      <t>年目】</t>
    </r>
  </si>
  <si>
    <r>
      <rPr>
        <b/>
        <sz val="14"/>
        <rFont val="ＭＳ 明朝"/>
        <family val="1"/>
        <charset val="128"/>
      </rPr>
      <t>収支計画【</t>
    </r>
    <r>
      <rPr>
        <b/>
        <sz val="14"/>
        <rFont val="ＭＳ 明朝"/>
        <family val="1"/>
      </rPr>
      <t>3</t>
    </r>
    <r>
      <rPr>
        <b/>
        <sz val="14"/>
        <rFont val="ＭＳ 明朝"/>
        <family val="1"/>
        <charset val="128"/>
      </rPr>
      <t>年目】</t>
    </r>
  </si>
  <si>
    <r>
      <rPr>
        <b/>
        <sz val="14"/>
        <rFont val="ＭＳ 明朝"/>
        <family val="1"/>
        <charset val="128"/>
      </rPr>
      <t>収支計画【</t>
    </r>
    <r>
      <rPr>
        <b/>
        <sz val="14"/>
        <rFont val="ＭＳ 明朝"/>
        <family val="1"/>
      </rPr>
      <t>4</t>
    </r>
    <r>
      <rPr>
        <b/>
        <sz val="14"/>
        <rFont val="ＭＳ 明朝"/>
        <family val="1"/>
        <charset val="128"/>
      </rPr>
      <t>年目】</t>
    </r>
  </si>
  <si>
    <r>
      <rPr>
        <b/>
        <sz val="14"/>
        <rFont val="ＭＳ 明朝"/>
        <family val="1"/>
        <charset val="128"/>
      </rPr>
      <t>収支計画【</t>
    </r>
    <r>
      <rPr>
        <b/>
        <sz val="14"/>
        <rFont val="ＭＳ 明朝"/>
        <family val="1"/>
      </rPr>
      <t>5</t>
    </r>
    <r>
      <rPr>
        <b/>
        <sz val="14"/>
        <rFont val="ＭＳ 明朝"/>
        <family val="1"/>
        <charset val="128"/>
      </rPr>
      <t>年目】</t>
    </r>
  </si>
  <si>
    <t>減価償却費算定表</t>
  </si>
  <si>
    <t>取得価格（税込み）／耐用年数（※年度途中導入は月割り）</t>
  </si>
  <si>
    <r>
      <rPr>
        <b/>
        <sz val="11"/>
        <color rgb="FFFF0000"/>
        <rFont val="ＭＳ ゴシック"/>
        <family val="3"/>
      </rPr>
      <t>※1</t>
    </r>
    <r>
      <rPr>
        <b/>
        <sz val="11"/>
        <color rgb="FFFF0000"/>
        <rFont val="ＭＳ ゴシック"/>
        <family val="3"/>
        <charset val="128"/>
      </rPr>
      <t>円を残して償却する（残存価格）</t>
    </r>
  </si>
  <si>
    <t>施設・機械名</t>
  </si>
  <si>
    <t>取得価格
（円）</t>
  </si>
  <si>
    <t>耐用年数</t>
  </si>
  <si>
    <t>年間償却費</t>
  </si>
  <si>
    <r>
      <rPr>
        <sz val="10"/>
        <rFont val="ＭＳ 明朝"/>
        <family val="1"/>
      </rPr>
      <t>1</t>
    </r>
    <r>
      <rPr>
        <sz val="10"/>
        <rFont val="ＭＳ 明朝"/>
        <family val="1"/>
        <charset val="128"/>
      </rPr>
      <t>年目</t>
    </r>
  </si>
  <si>
    <r>
      <rPr>
        <sz val="10"/>
        <rFont val="ＭＳ 明朝"/>
        <family val="1"/>
      </rPr>
      <t>2</t>
    </r>
    <r>
      <rPr>
        <sz val="10"/>
        <rFont val="ＭＳ 明朝"/>
        <family val="1"/>
        <charset val="128"/>
      </rPr>
      <t>年目</t>
    </r>
  </si>
  <si>
    <r>
      <rPr>
        <sz val="10"/>
        <rFont val="ＭＳ 明朝"/>
        <family val="1"/>
      </rPr>
      <t>3</t>
    </r>
    <r>
      <rPr>
        <sz val="10"/>
        <rFont val="ＭＳ 明朝"/>
        <family val="1"/>
        <charset val="128"/>
      </rPr>
      <t>年目</t>
    </r>
  </si>
  <si>
    <r>
      <rPr>
        <sz val="10"/>
        <rFont val="ＭＳ 明朝"/>
        <family val="1"/>
      </rPr>
      <t>4</t>
    </r>
    <r>
      <rPr>
        <sz val="10"/>
        <rFont val="ＭＳ 明朝"/>
        <family val="1"/>
        <charset val="128"/>
      </rPr>
      <t>年目</t>
    </r>
  </si>
  <si>
    <r>
      <rPr>
        <sz val="10"/>
        <rFont val="ＭＳ 明朝"/>
        <family val="1"/>
      </rPr>
      <t>5</t>
    </r>
    <r>
      <rPr>
        <sz val="10"/>
        <rFont val="ＭＳ 明朝"/>
        <family val="1"/>
        <charset val="128"/>
      </rPr>
      <t>年目</t>
    </r>
  </si>
  <si>
    <r>
      <rPr>
        <sz val="10"/>
        <rFont val="ＭＳ 明朝"/>
        <family val="1"/>
      </rPr>
      <t>6</t>
    </r>
    <r>
      <rPr>
        <sz val="10"/>
        <rFont val="ＭＳ 明朝"/>
        <family val="1"/>
        <charset val="128"/>
      </rPr>
      <t>年目</t>
    </r>
  </si>
  <si>
    <r>
      <rPr>
        <sz val="10"/>
        <rFont val="ＭＳ 明朝"/>
        <family val="1"/>
      </rPr>
      <t>7</t>
    </r>
    <r>
      <rPr>
        <sz val="10"/>
        <rFont val="ＭＳ 明朝"/>
        <family val="1"/>
        <charset val="128"/>
      </rPr>
      <t>年目</t>
    </r>
  </si>
  <si>
    <t>償却額</t>
  </si>
  <si>
    <t>合　計</t>
  </si>
  <si>
    <r>
      <rPr>
        <sz val="10"/>
        <rFont val="ＭＳ 明朝"/>
        <family val="1"/>
      </rPr>
      <t>8</t>
    </r>
    <r>
      <rPr>
        <sz val="10"/>
        <rFont val="ＭＳ 明朝"/>
        <family val="1"/>
        <charset val="128"/>
      </rPr>
      <t>年目</t>
    </r>
  </si>
  <si>
    <r>
      <rPr>
        <sz val="10"/>
        <rFont val="ＭＳ 明朝"/>
        <family val="1"/>
      </rPr>
      <t>9</t>
    </r>
    <r>
      <rPr>
        <sz val="10"/>
        <rFont val="ＭＳ 明朝"/>
        <family val="1"/>
        <charset val="128"/>
      </rPr>
      <t>年目</t>
    </r>
  </si>
  <si>
    <r>
      <rPr>
        <sz val="10"/>
        <rFont val="ＭＳ 明朝"/>
        <family val="1"/>
      </rPr>
      <t>10</t>
    </r>
    <r>
      <rPr>
        <sz val="10"/>
        <rFont val="ＭＳ 明朝"/>
        <family val="1"/>
        <charset val="128"/>
      </rPr>
      <t>年目</t>
    </r>
  </si>
  <si>
    <r>
      <rPr>
        <sz val="10"/>
        <rFont val="ＭＳ 明朝"/>
        <family val="1"/>
      </rPr>
      <t>11</t>
    </r>
    <r>
      <rPr>
        <sz val="10"/>
        <rFont val="ＭＳ 明朝"/>
        <family val="1"/>
        <charset val="128"/>
      </rPr>
      <t>年目</t>
    </r>
  </si>
  <si>
    <r>
      <rPr>
        <sz val="10"/>
        <rFont val="ＭＳ 明朝"/>
        <family val="1"/>
      </rPr>
      <t>12</t>
    </r>
    <r>
      <rPr>
        <sz val="10"/>
        <rFont val="ＭＳ 明朝"/>
        <family val="1"/>
        <charset val="128"/>
      </rPr>
      <t>年目</t>
    </r>
  </si>
  <si>
    <r>
      <rPr>
        <sz val="10"/>
        <rFont val="ＭＳ 明朝"/>
        <family val="1"/>
      </rPr>
      <t>13</t>
    </r>
    <r>
      <rPr>
        <sz val="10"/>
        <rFont val="ＭＳ 明朝"/>
        <family val="1"/>
        <charset val="128"/>
      </rPr>
      <t>年目</t>
    </r>
  </si>
  <si>
    <r>
      <rPr>
        <sz val="10"/>
        <rFont val="ＭＳ 明朝"/>
        <family val="1"/>
      </rPr>
      <t>14</t>
    </r>
    <r>
      <rPr>
        <sz val="10"/>
        <rFont val="ＭＳ 明朝"/>
        <family val="1"/>
        <charset val="128"/>
      </rPr>
      <t>年目</t>
    </r>
  </si>
  <si>
    <r>
      <rPr>
        <sz val="10"/>
        <rFont val="ＭＳ 明朝"/>
        <family val="1"/>
      </rPr>
      <t>15</t>
    </r>
    <r>
      <rPr>
        <sz val="10"/>
        <rFont val="ＭＳ 明朝"/>
        <family val="1"/>
        <charset val="128"/>
      </rPr>
      <t>年目</t>
    </r>
  </si>
  <si>
    <r>
      <rPr>
        <sz val="10"/>
        <rFont val="ＭＳ 明朝"/>
        <family val="1"/>
      </rPr>
      <t>16</t>
    </r>
    <r>
      <rPr>
        <sz val="10"/>
        <rFont val="ＭＳ 明朝"/>
        <family val="1"/>
        <charset val="128"/>
      </rPr>
      <t>年目</t>
    </r>
  </si>
  <si>
    <r>
      <rPr>
        <sz val="10"/>
        <rFont val="ＭＳ 明朝"/>
        <family val="1"/>
      </rPr>
      <t>17</t>
    </r>
    <r>
      <rPr>
        <sz val="10"/>
        <rFont val="ＭＳ 明朝"/>
        <family val="1"/>
        <charset val="128"/>
      </rPr>
      <t>年目</t>
    </r>
  </si>
  <si>
    <r>
      <rPr>
        <sz val="10"/>
        <rFont val="ＭＳ 明朝"/>
        <family val="1"/>
      </rPr>
      <t>18</t>
    </r>
    <r>
      <rPr>
        <sz val="10"/>
        <rFont val="ＭＳ 明朝"/>
        <family val="1"/>
        <charset val="128"/>
      </rPr>
      <t>年目</t>
    </r>
  </si>
  <si>
    <t>減価償却資産の耐用年数（国税庁）※抜粋</t>
  </si>
  <si>
    <t>種類</t>
  </si>
  <si>
    <t>細目</t>
  </si>
  <si>
    <r>
      <rPr>
        <sz val="11"/>
        <color rgb="FFFF0000"/>
        <rFont val="ＭＳ ゴシック"/>
        <family val="3"/>
      </rPr>
      <t>H20</t>
    </r>
    <r>
      <rPr>
        <sz val="11"/>
        <color rgb="FFFF0000"/>
        <rFont val="ＭＳ ゴシック"/>
        <family val="3"/>
        <charset val="128"/>
      </rPr>
      <t>まで</t>
    </r>
  </si>
  <si>
    <r>
      <rPr>
        <sz val="11"/>
        <color rgb="FFFF0000"/>
        <rFont val="ＭＳ ゴシック"/>
        <family val="3"/>
      </rPr>
      <t>H21</t>
    </r>
    <r>
      <rPr>
        <sz val="11"/>
        <color rgb="FFFF0000"/>
        <rFont val="ＭＳ ゴシック"/>
        <family val="3"/>
        <charset val="128"/>
      </rPr>
      <t>から</t>
    </r>
  </si>
  <si>
    <t>トラクター</t>
  </si>
  <si>
    <t>歩行型トラクター</t>
  </si>
  <si>
    <t>その他のもの（乗用型トラクター）</t>
  </si>
  <si>
    <t>耕うん整地用機具</t>
  </si>
  <si>
    <t>すき、プラウ、ロータリー、ハロー、代掻機、鎮圧機、均平機、うねたて機、あぜ塗り機等</t>
  </si>
  <si>
    <t>栽培管理用機具</t>
  </si>
  <si>
    <r>
      <rPr>
        <sz val="11"/>
        <color rgb="FFFF0000"/>
        <rFont val="ＭＳ ゴシック"/>
        <family val="3"/>
        <charset val="128"/>
      </rPr>
      <t>管理機、は種機、移植機、マルチャー、暖房機、温室自動天窓開閉装置、温室自動換気装置、温室用施肥かん水装置（槽およびポンプを除く）、堆肥散布機（マニュアスプレッダ</t>
    </r>
    <r>
      <rPr>
        <sz val="11"/>
        <color rgb="FFFF0000"/>
        <rFont val="ＭＳ ゴシック"/>
        <family val="3"/>
      </rPr>
      <t>-</t>
    </r>
    <r>
      <rPr>
        <sz val="11"/>
        <color rgb="FFFF0000"/>
        <rFont val="ＭＳ ゴシック"/>
        <family val="3"/>
        <charset val="128"/>
      </rPr>
      <t>）、石灰散布機（ライムソワー）、堆肥は種機（ブロードキャスターを含む）、田植機、育苗機、中耕除草機、動力剪定機、剪枝機、走行式作業台等</t>
    </r>
  </si>
  <si>
    <t>防除用機具</t>
  </si>
  <si>
    <t>スピードスプレイヤー、土壌消毒機、散粉機、噴霧機、ミスト機、煙霧機等</t>
  </si>
  <si>
    <t>果樹、野菜又は花き収穫調整用機具</t>
  </si>
  <si>
    <t>野菜洗浄機、洗浄機および掘取機</t>
  </si>
  <si>
    <t>その他のもの（しいたけ乾燥機、果樹洗浄機等）</t>
  </si>
  <si>
    <t>農産物処理加工用機具（精米又は精麦機を除く）</t>
  </si>
  <si>
    <t>花莛機織および畳表織機</t>
  </si>
  <si>
    <t>その他のもの（選果機、選別機、ワックス処理機、自動製函機、自動封かん機、洗卵選別機、わら打機、なわない機、なわ仕上機、製莛機、薄荷蒸留機、干ぴょう製造機、蒸煮機、はく皮精製機、荒茶製造機、仕上茶製造機、いも切り機等）</t>
  </si>
  <si>
    <t>運搬用機具</t>
  </si>
  <si>
    <t>トレーラー、動力運搬機（一輪または二輪）、リヤカー、ワゴン、弧輪車、モノレールカー、農用舟等</t>
  </si>
  <si>
    <t>ビニールハウス
※構築物（基礎がある）の場合</t>
  </si>
  <si>
    <t>骨格部分が金属製のもの</t>
  </si>
  <si>
    <r>
      <rPr>
        <sz val="11"/>
        <color rgb="FFFF0000"/>
        <rFont val="ＭＳ ゴシック"/>
        <family val="3"/>
      </rPr>
      <t>13</t>
    </r>
    <r>
      <rPr>
        <sz val="11"/>
        <color rgb="FFFF0000"/>
        <rFont val="ＭＳ ゴシック"/>
        <family val="3"/>
        <charset val="128"/>
      </rPr>
      <t>～</t>
    </r>
    <r>
      <rPr>
        <sz val="11"/>
        <color rgb="FFFF0000"/>
        <rFont val="ＭＳ ゴシック"/>
        <family val="3"/>
      </rPr>
      <t>15</t>
    </r>
  </si>
  <si>
    <t>木造製のもの</t>
  </si>
  <si>
    <t>その他のもの</t>
  </si>
  <si>
    <t>種苗花き園芸設備</t>
  </si>
  <si>
    <t>温室と一括して減価償却費を計算する場合</t>
  </si>
  <si>
    <t>別添２（第５条第１項関係）</t>
  </si>
  <si>
    <t>履　　歴　　書</t>
  </si>
  <si>
    <t>１　氏名等</t>
  </si>
  <si>
    <t>フリガナ</t>
  </si>
  <si>
    <t>性別</t>
  </si>
  <si>
    <t>２　家族構成</t>
  </si>
  <si>
    <t>氏　　名</t>
  </si>
  <si>
    <t>続柄</t>
  </si>
  <si>
    <t>住　　所</t>
  </si>
  <si>
    <t>３　学歴等</t>
  </si>
  <si>
    <t>月</t>
  </si>
  <si>
    <t>学歴・職歴（各別に記入）</t>
  </si>
  <si>
    <t>４　免許・資格</t>
  </si>
  <si>
    <t>取得免許・資格</t>
  </si>
  <si>
    <t>←農業経営に生かせる資格がある場合、記入してください。</t>
  </si>
  <si>
    <t>別添３（第５条第１項関係）</t>
  </si>
  <si>
    <t>作付け計画書</t>
  </si>
  <si>
    <t>【</t>
  </si>
  <si>
    <r>
      <rPr>
        <sz val="30"/>
        <rFont val="ＭＳ 明朝"/>
        <family val="1"/>
      </rPr>
      <t>5</t>
    </r>
    <r>
      <rPr>
        <sz val="30"/>
        <rFont val="ＭＳ 明朝"/>
        <family val="1"/>
        <charset val="128"/>
      </rPr>
      <t>年目</t>
    </r>
  </si>
  <si>
    <t>】</t>
  </si>
  <si>
    <t>NO.</t>
  </si>
  <si>
    <t>農地所在
（圃場名）</t>
  </si>
  <si>
    <t>地番</t>
  </si>
  <si>
    <r>
      <rPr>
        <sz val="18"/>
        <rFont val="ＭＳ 明朝"/>
        <family val="1"/>
        <charset val="128"/>
      </rPr>
      <t xml:space="preserve">面積
</t>
    </r>
    <r>
      <rPr>
        <sz val="18"/>
        <rFont val="ＭＳ 明朝"/>
        <family val="1"/>
      </rPr>
      <t>(a)</t>
    </r>
  </si>
  <si>
    <t>作付け作物</t>
  </si>
  <si>
    <r>
      <rPr>
        <sz val="18"/>
        <rFont val="ＭＳ 明朝"/>
        <family val="1"/>
      </rPr>
      <t>1</t>
    </r>
    <r>
      <rPr>
        <sz val="18"/>
        <rFont val="ＭＳ 明朝"/>
        <family val="1"/>
        <charset val="128"/>
      </rPr>
      <t>月</t>
    </r>
  </si>
  <si>
    <r>
      <rPr>
        <sz val="18"/>
        <rFont val="ＭＳ 明朝"/>
        <family val="1"/>
      </rPr>
      <t>2</t>
    </r>
    <r>
      <rPr>
        <sz val="18"/>
        <rFont val="ＭＳ 明朝"/>
        <family val="1"/>
        <charset val="128"/>
      </rPr>
      <t>月</t>
    </r>
  </si>
  <si>
    <r>
      <rPr>
        <sz val="18"/>
        <rFont val="ＭＳ 明朝"/>
        <family val="1"/>
      </rPr>
      <t>3</t>
    </r>
    <r>
      <rPr>
        <sz val="18"/>
        <rFont val="ＭＳ 明朝"/>
        <family val="1"/>
        <charset val="128"/>
      </rPr>
      <t>月</t>
    </r>
  </si>
  <si>
    <r>
      <rPr>
        <sz val="18"/>
        <rFont val="ＭＳ 明朝"/>
        <family val="1"/>
      </rPr>
      <t>4</t>
    </r>
    <r>
      <rPr>
        <sz val="18"/>
        <rFont val="ＭＳ 明朝"/>
        <family val="1"/>
        <charset val="128"/>
      </rPr>
      <t>月</t>
    </r>
  </si>
  <si>
    <r>
      <rPr>
        <sz val="18"/>
        <rFont val="ＭＳ 明朝"/>
        <family val="1"/>
      </rPr>
      <t>5</t>
    </r>
    <r>
      <rPr>
        <sz val="18"/>
        <rFont val="ＭＳ 明朝"/>
        <family val="1"/>
        <charset val="128"/>
      </rPr>
      <t>月</t>
    </r>
  </si>
  <si>
    <r>
      <rPr>
        <sz val="18"/>
        <rFont val="ＭＳ 明朝"/>
        <family val="1"/>
      </rPr>
      <t>6</t>
    </r>
    <r>
      <rPr>
        <sz val="18"/>
        <rFont val="ＭＳ 明朝"/>
        <family val="1"/>
        <charset val="128"/>
      </rPr>
      <t>月</t>
    </r>
  </si>
  <si>
    <r>
      <rPr>
        <sz val="18"/>
        <rFont val="ＭＳ 明朝"/>
        <family val="1"/>
      </rPr>
      <t>7</t>
    </r>
    <r>
      <rPr>
        <sz val="18"/>
        <rFont val="ＭＳ 明朝"/>
        <family val="1"/>
        <charset val="128"/>
      </rPr>
      <t>月</t>
    </r>
  </si>
  <si>
    <r>
      <rPr>
        <sz val="18"/>
        <rFont val="ＭＳ 明朝"/>
        <family val="1"/>
      </rPr>
      <t>8</t>
    </r>
    <r>
      <rPr>
        <sz val="18"/>
        <rFont val="ＭＳ 明朝"/>
        <family val="1"/>
        <charset val="128"/>
      </rPr>
      <t>月</t>
    </r>
  </si>
  <si>
    <r>
      <rPr>
        <sz val="18"/>
        <rFont val="ＭＳ 明朝"/>
        <family val="1"/>
      </rPr>
      <t>9</t>
    </r>
    <r>
      <rPr>
        <sz val="18"/>
        <rFont val="ＭＳ 明朝"/>
        <family val="1"/>
        <charset val="128"/>
      </rPr>
      <t>月</t>
    </r>
  </si>
  <si>
    <r>
      <rPr>
        <sz val="18"/>
        <rFont val="ＭＳ 明朝"/>
        <family val="1"/>
      </rPr>
      <t>10</t>
    </r>
    <r>
      <rPr>
        <sz val="18"/>
        <rFont val="ＭＳ 明朝"/>
        <family val="1"/>
        <charset val="128"/>
      </rPr>
      <t>月</t>
    </r>
  </si>
  <si>
    <r>
      <rPr>
        <sz val="18"/>
        <rFont val="ＭＳ 明朝"/>
        <family val="1"/>
      </rPr>
      <t>11</t>
    </r>
    <r>
      <rPr>
        <sz val="18"/>
        <rFont val="ＭＳ 明朝"/>
        <family val="1"/>
        <charset val="128"/>
      </rPr>
      <t>月</t>
    </r>
  </si>
  <si>
    <r>
      <rPr>
        <sz val="18"/>
        <rFont val="ＭＳ 明朝"/>
        <family val="1"/>
      </rPr>
      <t>12</t>
    </r>
    <r>
      <rPr>
        <sz val="18"/>
        <rFont val="ＭＳ 明朝"/>
        <family val="1"/>
        <charset val="128"/>
      </rPr>
      <t>月</t>
    </r>
  </si>
  <si>
    <t>上</t>
  </si>
  <si>
    <t>中</t>
  </si>
  <si>
    <t>下</t>
  </si>
  <si>
    <t>別添４（第５条第１項関係）</t>
  </si>
  <si>
    <t>同　意　書</t>
  </si>
  <si>
    <t>１　情報の提供を受ける関係機関は、新規就農者に対する支援措置を実施する</t>
  </si>
  <si>
    <t>　　以下の者に限ること。</t>
  </si>
  <si>
    <t>（１）国</t>
  </si>
  <si>
    <t>２　情報の提供を受ける関係機関は、情報提供することに同意を得た関係機関</t>
  </si>
  <si>
    <t>　　以外の者に対して、情報を開示しないこと。</t>
  </si>
  <si>
    <t>３　情報の提供を受ける関係機関は、支援の実施以外の目的で個人情報を使用</t>
  </si>
  <si>
    <t>　　しないこと。</t>
  </si>
  <si>
    <t>住所</t>
  </si>
  <si>
    <t>氏名</t>
  </si>
  <si>
    <t>　私は、下記の条件を満たす場合に限り、青年等就農計画認定事務や新規就農者育成総合対策事業等の新規就農者支援遂行に際して、私の提供した個人情報を支援に利用又は、関係機関に提供することに同意します。</t>
    <rPh sb="26" eb="28">
      <t>ニンテイ</t>
    </rPh>
    <rPh sb="28" eb="30">
      <t>ジム</t>
    </rPh>
    <rPh sb="46" eb="48">
      <t>シンキ</t>
    </rPh>
    <rPh sb="48" eb="50">
      <t>シュウノウ</t>
    </rPh>
    <rPh sb="50" eb="51">
      <t>シャ</t>
    </rPh>
    <rPh sb="51" eb="53">
      <t>シエン</t>
    </rPh>
    <rPh sb="53" eb="55">
      <t>スイコウ</t>
    </rPh>
    <rPh sb="60" eb="61">
      <t>ワタシ</t>
    </rPh>
    <phoneticPr fontId="73"/>
  </si>
  <si>
    <t>（２）都道府県</t>
    <phoneticPr fontId="73"/>
  </si>
  <si>
    <t>（３）市町村</t>
    <phoneticPr fontId="73"/>
  </si>
  <si>
    <t>（４）農業協同組合</t>
    <phoneticPr fontId="73"/>
  </si>
  <si>
    <t>（５）農業振興公社</t>
    <phoneticPr fontId="73"/>
  </si>
  <si>
    <t>（６）農業委員会</t>
    <phoneticPr fontId="73"/>
  </si>
  <si>
    <t>（７）日本政策金融公庫</t>
    <phoneticPr fontId="73"/>
  </si>
  <si>
    <t>（８）農業者年金基金</t>
    <phoneticPr fontId="73"/>
  </si>
  <si>
    <t>（９）全国農業協同組合連合会</t>
    <phoneticPr fontId="73"/>
  </si>
  <si>
    <t>（10）静岡県農業信用基金協会</t>
    <phoneticPr fontId="73"/>
  </si>
  <si>
    <r>
      <t>（</t>
    </r>
    <r>
      <rPr>
        <sz val="10.5"/>
        <rFont val="ＭＳ 明朝"/>
        <family val="1"/>
      </rPr>
      <t>11</t>
    </r>
    <r>
      <rPr>
        <sz val="10.5"/>
        <rFont val="ＭＳ 明朝"/>
        <family val="1"/>
        <charset val="128"/>
      </rPr>
      <t>）土地改良区</t>
    </r>
    <phoneticPr fontId="73"/>
  </si>
  <si>
    <r>
      <t>（</t>
    </r>
    <r>
      <rPr>
        <sz val="10.5"/>
        <rFont val="ＭＳ 明朝"/>
        <family val="1"/>
      </rPr>
      <t>12</t>
    </r>
    <r>
      <rPr>
        <sz val="10.5"/>
        <rFont val="ＭＳ 明朝"/>
        <family val="1"/>
        <charset val="128"/>
      </rPr>
      <t>）全国農業会議所</t>
    </r>
    <phoneticPr fontId="73"/>
  </si>
  <si>
    <r>
      <t>（</t>
    </r>
    <r>
      <rPr>
        <sz val="10.5"/>
        <rFont val="ＭＳ 明朝"/>
        <family val="1"/>
      </rPr>
      <t>13</t>
    </r>
    <r>
      <rPr>
        <sz val="10.5"/>
        <rFont val="ＭＳ 明朝"/>
        <family val="1"/>
        <charset val="128"/>
      </rPr>
      <t>）静岡県信用農業協同組合連合会</t>
    </r>
    <phoneticPr fontId="73"/>
  </si>
  <si>
    <r>
      <t>（</t>
    </r>
    <r>
      <rPr>
        <sz val="10.5"/>
        <rFont val="ＭＳ 明朝"/>
        <family val="1"/>
      </rPr>
      <t>14</t>
    </r>
    <r>
      <rPr>
        <sz val="10.5"/>
        <rFont val="ＭＳ 明朝"/>
        <family val="1"/>
        <charset val="128"/>
      </rPr>
      <t>）農林水産長期金融協会</t>
    </r>
    <phoneticPr fontId="73"/>
  </si>
  <si>
    <r>
      <t>（</t>
    </r>
    <r>
      <rPr>
        <sz val="10.5"/>
        <rFont val="ＭＳ 明朝"/>
        <family val="1"/>
      </rPr>
      <t>15</t>
    </r>
    <r>
      <rPr>
        <sz val="10.5"/>
        <rFont val="ＭＳ 明朝"/>
        <family val="1"/>
        <charset val="128"/>
      </rPr>
      <t>）農業制度資金融資機関</t>
    </r>
    <phoneticPr fontId="73"/>
  </si>
  <si>
    <r>
      <t>（</t>
    </r>
    <r>
      <rPr>
        <sz val="10.5"/>
        <rFont val="ＭＳ 明朝"/>
        <family val="1"/>
      </rPr>
      <t>16</t>
    </r>
    <r>
      <rPr>
        <sz val="10.5"/>
        <rFont val="ＭＳ 明朝"/>
        <family val="1"/>
        <charset val="128"/>
      </rPr>
      <t>）農地中間管理機構</t>
    </r>
    <phoneticPr fontId="73"/>
  </si>
  <si>
    <r>
      <t>（</t>
    </r>
    <r>
      <rPr>
        <sz val="10.5"/>
        <rFont val="ＭＳ 明朝"/>
        <family val="1"/>
      </rPr>
      <t>17</t>
    </r>
    <r>
      <rPr>
        <sz val="10.5"/>
        <rFont val="ＭＳ 明朝"/>
        <family val="1"/>
        <charset val="128"/>
      </rPr>
      <t>）静岡県農業会議</t>
    </r>
    <phoneticPr fontId="73"/>
  </si>
  <si>
    <r>
      <t>（</t>
    </r>
    <r>
      <rPr>
        <sz val="10.5"/>
        <rFont val="ＭＳ 明朝"/>
        <family val="1"/>
      </rPr>
      <t>18</t>
    </r>
    <r>
      <rPr>
        <sz val="10.5"/>
        <rFont val="ＭＳ 明朝"/>
        <family val="1"/>
        <charset val="128"/>
      </rPr>
      <t>）農業共済組合連合会</t>
    </r>
    <phoneticPr fontId="73"/>
  </si>
  <si>
    <r>
      <t>（</t>
    </r>
    <r>
      <rPr>
        <sz val="10.5"/>
        <rFont val="ＭＳ 明朝"/>
        <family val="1"/>
      </rPr>
      <t>19</t>
    </r>
    <r>
      <rPr>
        <sz val="10.5"/>
        <rFont val="ＭＳ 明朝"/>
        <family val="1"/>
        <charset val="128"/>
      </rPr>
      <t>）農業共済組合</t>
    </r>
    <phoneticPr fontId="73"/>
  </si>
  <si>
    <t>（20）その他新規就農者支援に係る団体</t>
    <phoneticPr fontId="73"/>
  </si>
  <si>
    <t>経営開始資金</t>
    <rPh sb="2" eb="4">
      <t>カイシ</t>
    </rPh>
    <rPh sb="4" eb="6">
      <t>シキン</t>
    </rPh>
    <phoneticPr fontId="73"/>
  </si>
  <si>
    <t>←住所と同じであれば「同上」と入力。</t>
    <rPh sb="1" eb="3">
      <t>ジュウショ</t>
    </rPh>
    <rPh sb="4" eb="5">
      <t>オナ</t>
    </rPh>
    <rPh sb="11" eb="13">
      <t>ドウジョウ</t>
    </rPh>
    <rPh sb="15" eb="17">
      <t>ニュウリョク</t>
    </rPh>
    <phoneticPr fontId="73"/>
  </si>
  <si>
    <t xml:space="preserve">人・日 </t>
    <rPh sb="2" eb="3">
      <t>ニチ</t>
    </rPh>
    <phoneticPr fontId="73"/>
  </si>
</sst>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411]ggge&quot;年&quot;m&quot;月&quot;d&quot;日&quot;;@"/>
    <numFmt numFmtId="177" formatCode="&quot;（&quot;@&quot;）&quot;"/>
    <numFmt numFmtId="178" formatCode="&quot;現状（令和&quot;0&quot;年）&quot;"/>
    <numFmt numFmtId="179" formatCode="&quot;目標（令和&quot;0&quot;年）&quot;"/>
    <numFmt numFmtId="180" formatCode="#,##0&quot;万円　&quot;"/>
    <numFmt numFmtId="181" formatCode="#,##0&quot;時間　&quot;"/>
    <numFmt numFmtId="182" formatCode="#,##0_ "/>
    <numFmt numFmtId="183" formatCode="&quot;現状（平成&quot;0&quot;年）&quot;"/>
    <numFmt numFmtId="184" formatCode="#,##0_);[Red]\(#,##0\)"/>
    <numFmt numFmtId="185" formatCode="#,##0&quot;人　&quot;"/>
    <numFmt numFmtId="186" formatCode="#,##0&quot;人日　&quot;"/>
    <numFmt numFmtId="187" formatCode="#,##0&quot;ａ&quot;"/>
    <numFmt numFmtId="188" formatCode="#,###&quot;ａ&quot;"/>
    <numFmt numFmtId="189" formatCode="#,##0_ ;[Red]\-#,##0\ "/>
    <numFmt numFmtId="190" formatCode="0.0%"/>
    <numFmt numFmtId="191" formatCode="\R0"/>
    <numFmt numFmtId="192" formatCode="0&quot;ａ&quot;"/>
    <numFmt numFmtId="193" formatCode="0\a"/>
    <numFmt numFmtId="194" formatCode="&quot;【&quot;0&quot;】&quot;"/>
    <numFmt numFmtId="195" formatCode="\R0&quot;.1～12&quot;"/>
  </numFmts>
  <fonts count="74">
    <font>
      <sz val="11"/>
      <name val="ＭＳ Ｐゴシック"/>
      <family val="3"/>
      <charset val="128"/>
    </font>
    <font>
      <sz val="11"/>
      <color rgb="FF000000"/>
      <name val="ＭＳ Ｐゴシック"/>
      <family val="3"/>
      <charset val="128"/>
    </font>
    <font>
      <sz val="14"/>
      <name val="ＭＳ Ｐゴシック"/>
      <family val="3"/>
      <charset val="128"/>
    </font>
    <font>
      <sz val="12"/>
      <name val="ＭＳ Ｐゴシック"/>
      <family val="3"/>
      <charset val="128"/>
    </font>
    <font>
      <b/>
      <u/>
      <sz val="11"/>
      <color rgb="FFFF0000"/>
      <name val="ＭＳ Ｐゴシック"/>
      <family val="3"/>
    </font>
    <font>
      <sz val="11"/>
      <name val="ＭＳ Ｐゴシック"/>
      <family val="3"/>
    </font>
    <font>
      <b/>
      <u/>
      <sz val="11"/>
      <color rgb="FF0000FF"/>
      <name val="ＭＳ Ｐゴシック"/>
      <family val="3"/>
      <charset val="128"/>
    </font>
    <font>
      <u/>
      <sz val="11"/>
      <name val="ＭＳ Ｐゴシック"/>
      <family val="3"/>
    </font>
    <font>
      <u/>
      <sz val="11"/>
      <name val="ＭＳ Ｐゴシック"/>
      <family val="3"/>
      <charset val="128"/>
    </font>
    <font>
      <sz val="11"/>
      <name val="ＭＳ 明朝"/>
      <family val="1"/>
      <charset val="128"/>
    </font>
    <font>
      <b/>
      <sz val="11"/>
      <color rgb="FFFF0000"/>
      <name val="ＭＳ Ｐゴシック"/>
      <family val="3"/>
      <charset val="128"/>
    </font>
    <font>
      <sz val="13"/>
      <name val="ＭＳ 明朝"/>
      <family val="1"/>
      <charset val="128"/>
    </font>
    <font>
      <b/>
      <u/>
      <sz val="14"/>
      <color rgb="FFFF0000"/>
      <name val="ＭＳ Ｐゴシック"/>
      <family val="3"/>
      <charset val="128"/>
    </font>
    <font>
      <b/>
      <u/>
      <sz val="14"/>
      <color rgb="FF0000FF"/>
      <name val="ＭＳ Ｐゴシック"/>
      <family val="3"/>
    </font>
    <font>
      <b/>
      <u/>
      <sz val="14"/>
      <color rgb="FFFF0000"/>
      <name val="ＭＳ Ｐゴシック"/>
      <family val="3"/>
    </font>
    <font>
      <sz val="12"/>
      <name val="ＭＳ 明朝"/>
      <family val="1"/>
      <charset val="128"/>
    </font>
    <font>
      <b/>
      <sz val="14"/>
      <color rgb="FFFF0000"/>
      <name val="ＭＳ Ｐゴシック"/>
      <family val="3"/>
      <charset val="128"/>
    </font>
    <font>
      <sz val="11"/>
      <name val="ＭＳ ゴシック"/>
      <family val="3"/>
      <charset val="128"/>
    </font>
    <font>
      <sz val="11"/>
      <name val="ＭＳ 明朝"/>
      <family val="1"/>
    </font>
    <font>
      <sz val="11"/>
      <name val="ＭＳ ゴシック"/>
      <family val="3"/>
    </font>
    <font>
      <b/>
      <u/>
      <sz val="11"/>
      <color rgb="FF0000FF"/>
      <name val="ＭＳ Ｐゴシック"/>
      <family val="3"/>
    </font>
    <font>
      <u/>
      <sz val="11"/>
      <color rgb="FF0000FF"/>
      <name val="ＭＳ Ｐゴシック"/>
      <family val="3"/>
      <charset val="128"/>
    </font>
    <font>
      <u/>
      <sz val="11"/>
      <color rgb="FF0000FF"/>
      <name val="ＭＳ ゴシック"/>
      <family val="3"/>
      <charset val="128"/>
    </font>
    <font>
      <strike/>
      <sz val="11"/>
      <name val="ＭＳ 明朝"/>
      <family val="1"/>
      <charset val="128"/>
    </font>
    <font>
      <sz val="14"/>
      <name val="ＭＳ 明朝"/>
      <family val="1"/>
      <charset val="128"/>
    </font>
    <font>
      <b/>
      <sz val="11"/>
      <color rgb="FFFF0000"/>
      <name val="ＭＳ Ｐゴシック"/>
      <family val="3"/>
    </font>
    <font>
      <b/>
      <sz val="11"/>
      <color rgb="FF0000FF"/>
      <name val="ＭＳ Ｐゴシック"/>
      <family val="3"/>
      <charset val="128"/>
    </font>
    <font>
      <b/>
      <sz val="11"/>
      <color rgb="FF0000FF"/>
      <name val="ＭＳ Ｐゴシック"/>
      <family val="3"/>
    </font>
    <font>
      <sz val="10"/>
      <name val="ＭＳ 明朝"/>
      <family val="1"/>
      <charset val="128"/>
    </font>
    <font>
      <u/>
      <sz val="11"/>
      <color rgb="FFFF0000"/>
      <name val="ＭＳ 明朝"/>
      <family val="1"/>
      <charset val="128"/>
    </font>
    <font>
      <sz val="11"/>
      <color rgb="FFFF0000"/>
      <name val="ＭＳ 明朝"/>
      <family val="1"/>
      <charset val="128"/>
    </font>
    <font>
      <u/>
      <sz val="11"/>
      <color rgb="FFFF0000"/>
      <name val="ＭＳ 明朝"/>
      <family val="1"/>
    </font>
    <font>
      <b/>
      <sz val="9"/>
      <color rgb="FF000000"/>
      <name val="ＭＳ Ｐゴシック"/>
      <family val="3"/>
    </font>
    <font>
      <b/>
      <u/>
      <sz val="9"/>
      <color rgb="FF000000"/>
      <name val="ＭＳ Ｐゴシック"/>
      <family val="3"/>
    </font>
    <font>
      <b/>
      <sz val="9"/>
      <color rgb="FFFF0000"/>
      <name val="ＭＳ Ｐゴシック"/>
      <family val="3"/>
    </font>
    <font>
      <sz val="11"/>
      <color rgb="FFFF0000"/>
      <name val="ＭＳ Ｐゴシック"/>
      <family val="3"/>
      <charset val="128"/>
    </font>
    <font>
      <b/>
      <u/>
      <sz val="11"/>
      <color rgb="FFFF0000"/>
      <name val="ＭＳ Ｐゴシック"/>
      <family val="3"/>
      <charset val="128"/>
    </font>
    <font>
      <sz val="12"/>
      <color rgb="FFFF0000"/>
      <name val="ＭＳ Ｐゴシック"/>
      <family val="3"/>
      <charset val="128"/>
    </font>
    <font>
      <sz val="10.5"/>
      <name val="ＭＳ 明朝"/>
      <family val="1"/>
      <charset val="128"/>
    </font>
    <font>
      <sz val="10.5"/>
      <name val="ＭＳ 明朝"/>
      <family val="1"/>
    </font>
    <font>
      <sz val="11"/>
      <color rgb="FFFF0000"/>
      <name val="ＭＳ Ｐゴシック"/>
      <family val="3"/>
    </font>
    <font>
      <sz val="10.5"/>
      <name val="ＭＳ Ｐゴシック"/>
      <family val="3"/>
      <charset val="128"/>
    </font>
    <font>
      <sz val="10.5"/>
      <name val="ＭＳ ゴシック"/>
      <family val="3"/>
    </font>
    <font>
      <sz val="10.5"/>
      <name val="ＭＳ ゴシック"/>
      <family val="3"/>
      <charset val="128"/>
    </font>
    <font>
      <u val="double"/>
      <sz val="10.5"/>
      <name val="ＭＳ ゴシック"/>
      <family val="3"/>
    </font>
    <font>
      <sz val="10.5"/>
      <color rgb="FFFF0000"/>
      <name val="ＭＳ Ｐゴシック"/>
      <family val="3"/>
    </font>
    <font>
      <sz val="10.5"/>
      <color rgb="FFFF0000"/>
      <name val="ＭＳ Ｐゴシック"/>
      <family val="3"/>
      <charset val="128"/>
    </font>
    <font>
      <sz val="10.5"/>
      <name val="ＭＳ Ｐゴシック"/>
      <family val="3"/>
    </font>
    <font>
      <b/>
      <sz val="14"/>
      <name val="ＭＳ 明朝"/>
      <family val="1"/>
      <charset val="128"/>
    </font>
    <font>
      <b/>
      <sz val="14"/>
      <name val="ＭＳ 明朝"/>
      <family val="1"/>
    </font>
    <font>
      <sz val="9"/>
      <name val="ＭＳ ゴシック"/>
      <family val="3"/>
      <charset val="128"/>
    </font>
    <font>
      <b/>
      <sz val="12"/>
      <name val="ＭＳ 明朝"/>
      <family val="1"/>
      <charset val="128"/>
    </font>
    <font>
      <u/>
      <sz val="10"/>
      <color rgb="FFFF0000"/>
      <name val="ＭＳ 明朝"/>
      <family val="1"/>
      <charset val="128"/>
    </font>
    <font>
      <sz val="8"/>
      <color rgb="FFFF0000"/>
      <name val="ＭＳ 明朝"/>
      <family val="1"/>
      <charset val="128"/>
    </font>
    <font>
      <b/>
      <sz val="11"/>
      <color rgb="FFFF0000"/>
      <name val="ＭＳ ゴシック"/>
      <family val="3"/>
    </font>
    <font>
      <b/>
      <sz val="11"/>
      <color rgb="FFFF0000"/>
      <name val="ＭＳ ゴシック"/>
      <family val="3"/>
      <charset val="128"/>
    </font>
    <font>
      <sz val="10"/>
      <name val="ＭＳ 明朝"/>
      <family val="1"/>
    </font>
    <font>
      <sz val="10"/>
      <name val="ＭＳ ゴシック"/>
      <family val="3"/>
      <charset val="128"/>
    </font>
    <font>
      <sz val="10"/>
      <name val="ＭＳ ゴシック"/>
      <family val="3"/>
    </font>
    <font>
      <b/>
      <sz val="11"/>
      <color rgb="FF0000FF"/>
      <name val="ＭＳ ゴシック"/>
      <family val="3"/>
      <charset val="128"/>
    </font>
    <font>
      <sz val="11"/>
      <color rgb="FFFF0000"/>
      <name val="ＭＳ ゴシック"/>
      <family val="3"/>
      <charset val="128"/>
    </font>
    <font>
      <sz val="11"/>
      <color rgb="FFFF0000"/>
      <name val="ＭＳ ゴシック"/>
      <family val="3"/>
    </font>
    <font>
      <sz val="8"/>
      <name val="ＭＳ 明朝"/>
      <family val="1"/>
      <charset val="128"/>
    </font>
    <font>
      <sz val="30"/>
      <name val="ＭＳ 明朝"/>
      <family val="1"/>
      <charset val="128"/>
    </font>
    <font>
      <sz val="30"/>
      <name val="ＭＳ 明朝"/>
      <family val="1"/>
    </font>
    <font>
      <sz val="18"/>
      <name val="ＭＳ 明朝"/>
      <family val="1"/>
    </font>
    <font>
      <sz val="18"/>
      <name val="ＭＳ 明朝"/>
      <family val="1"/>
      <charset val="128"/>
    </font>
    <font>
      <sz val="18"/>
      <name val="ＭＳ ゴシック"/>
      <family val="3"/>
      <charset val="128"/>
    </font>
    <font>
      <sz val="14"/>
      <name val="ＭＳ ゴシック"/>
      <family val="3"/>
      <charset val="128"/>
    </font>
    <font>
      <sz val="18"/>
      <name val="ＭＳ ゴシック"/>
      <family val="3"/>
    </font>
    <font>
      <b/>
      <sz val="36"/>
      <color rgb="FF000000"/>
      <name val="ＭＳ Ｐゴシック"/>
      <family val="3"/>
    </font>
    <font>
      <sz val="12"/>
      <name val="ＭＳ 明朝"/>
      <family val="1"/>
    </font>
    <font>
      <sz val="11"/>
      <name val="ＭＳ Ｐゴシック"/>
      <family val="3"/>
      <charset val="128"/>
    </font>
    <font>
      <sz val="6"/>
      <name val="ＭＳ Ｐゴシック"/>
      <family val="3"/>
      <charset val="128"/>
    </font>
  </fonts>
  <fills count="11">
    <fill>
      <patternFill patternType="none"/>
    </fill>
    <fill>
      <patternFill patternType="gray125"/>
    </fill>
    <fill>
      <patternFill patternType="solid">
        <fgColor rgb="FF00FF00"/>
        <bgColor rgb="FF33CCCC"/>
      </patternFill>
    </fill>
    <fill>
      <patternFill patternType="solid">
        <fgColor rgb="FFFF99CC"/>
        <bgColor rgb="FFFF8080"/>
      </patternFill>
    </fill>
    <fill>
      <patternFill patternType="solid">
        <fgColor rgb="FFC0C0C0"/>
        <bgColor rgb="FFCCCCFF"/>
      </patternFill>
    </fill>
    <fill>
      <patternFill patternType="solid">
        <fgColor rgb="FFFFFFFF"/>
        <bgColor rgb="FFFFFFCC"/>
      </patternFill>
    </fill>
    <fill>
      <patternFill patternType="solid">
        <fgColor rgb="FF969696"/>
        <bgColor rgb="FF808080"/>
      </patternFill>
    </fill>
    <fill>
      <patternFill patternType="solid">
        <fgColor rgb="FFFF99CC"/>
        <bgColor rgb="FFCCCCFF"/>
      </patternFill>
    </fill>
    <fill>
      <patternFill patternType="solid">
        <fgColor theme="0" tint="-0.249977111117893"/>
        <bgColor rgb="FFCCCCFF"/>
      </patternFill>
    </fill>
    <fill>
      <patternFill patternType="solid">
        <fgColor theme="0" tint="-0.249977111117893"/>
        <bgColor rgb="FFFF8080"/>
      </patternFill>
    </fill>
    <fill>
      <patternFill patternType="solid">
        <fgColor rgb="FFFF99CC"/>
        <bgColor indexed="64"/>
      </patternFill>
    </fill>
  </fills>
  <borders count="9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style="thin">
        <color auto="1"/>
      </left>
      <right style="thin">
        <color auto="1"/>
      </right>
      <top/>
      <bottom style="hair">
        <color auto="1"/>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hair">
        <color auto="1"/>
      </top>
      <bottom/>
      <diagonal/>
    </border>
    <border>
      <left style="thin">
        <color auto="1"/>
      </left>
      <right style="thin">
        <color auto="1"/>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double">
        <color auto="1"/>
      </top>
      <bottom style="hair">
        <color auto="1"/>
      </bottom>
      <diagonal/>
    </border>
    <border>
      <left style="medium">
        <color rgb="FFFF0000"/>
      </left>
      <right style="thin">
        <color rgb="FFFF0000"/>
      </right>
      <top style="medium">
        <color rgb="FFFF0000"/>
      </top>
      <bottom style="thin">
        <color rgb="FFFF0000"/>
      </bottom>
      <diagonal/>
    </border>
    <border>
      <left style="thin">
        <color rgb="FFFF0000"/>
      </left>
      <right style="thin">
        <color rgb="FFFF0000"/>
      </right>
      <top style="medium">
        <color rgb="FFFF0000"/>
      </top>
      <bottom style="thin">
        <color rgb="FFFF0000"/>
      </bottom>
      <diagonal/>
    </border>
    <border>
      <left style="thin">
        <color rgb="FFFF0000"/>
      </left>
      <right style="medium">
        <color rgb="FFFF0000"/>
      </right>
      <top style="medium">
        <color rgb="FFFF0000"/>
      </top>
      <bottom style="thin">
        <color rgb="FFFF0000"/>
      </bottom>
      <diagonal/>
    </border>
    <border>
      <left style="medium">
        <color rgb="FFFF0000"/>
      </left>
      <right style="thin">
        <color rgb="FFFF0000"/>
      </right>
      <top style="thin">
        <color rgb="FFFF0000"/>
      </top>
      <bottom style="medium">
        <color rgb="FFFF0000"/>
      </bottom>
      <diagonal/>
    </border>
    <border>
      <left style="thin">
        <color rgb="FFFF0000"/>
      </left>
      <right style="thin">
        <color rgb="FFFF0000"/>
      </right>
      <top style="thin">
        <color rgb="FFFF0000"/>
      </top>
      <bottom style="medium">
        <color rgb="FFFF0000"/>
      </bottom>
      <diagonal/>
    </border>
    <border>
      <left style="thin">
        <color rgb="FFFF0000"/>
      </left>
      <right style="medium">
        <color rgb="FFFF0000"/>
      </right>
      <top style="thin">
        <color rgb="FFFF0000"/>
      </top>
      <bottom style="medium">
        <color rgb="FFFF0000"/>
      </bottom>
      <diagonal/>
    </border>
    <border>
      <left style="medium">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medium">
        <color rgb="FFFF0000"/>
      </right>
      <top style="thin">
        <color rgb="FFFF0000"/>
      </top>
      <bottom style="thin">
        <color rgb="FFFF0000"/>
      </bottom>
      <diagonal/>
    </border>
    <border>
      <left/>
      <right style="medium">
        <color auto="1"/>
      </right>
      <top/>
      <bottom style="thin">
        <color auto="1"/>
      </bottom>
      <diagonal/>
    </border>
    <border>
      <left style="medium">
        <color auto="1"/>
      </left>
      <right style="medium">
        <color auto="1"/>
      </right>
      <top style="medium">
        <color auto="1"/>
      </top>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hair">
        <color auto="1"/>
      </right>
      <top style="thin">
        <color auto="1"/>
      </top>
      <bottom style="thin">
        <color auto="1"/>
      </bottom>
      <diagonal/>
    </border>
    <border>
      <left style="thin">
        <color auto="1"/>
      </left>
      <right style="hair">
        <color auto="1"/>
      </right>
      <top style="thin">
        <color auto="1"/>
      </top>
      <bottom style="thin">
        <color auto="1"/>
      </bottom>
      <diagonal/>
    </border>
    <border>
      <left style="thin">
        <color auto="1"/>
      </left>
      <right style="medium">
        <color auto="1"/>
      </right>
      <top/>
      <bottom style="hair">
        <color auto="1"/>
      </bottom>
      <diagonal/>
    </border>
    <border>
      <left style="medium">
        <color auto="1"/>
      </left>
      <right style="medium">
        <color auto="1"/>
      </right>
      <top/>
      <bottom style="hair">
        <color auto="1"/>
      </bottom>
      <diagonal/>
    </border>
    <border>
      <left style="medium">
        <color auto="1"/>
      </left>
      <right style="hair">
        <color auto="1"/>
      </right>
      <top/>
      <bottom style="hair">
        <color auto="1"/>
      </bottom>
      <diagonal/>
    </border>
    <border>
      <left style="hair">
        <color auto="1"/>
      </left>
      <right/>
      <top/>
      <bottom style="hair">
        <color auto="1"/>
      </bottom>
      <diagonal/>
    </border>
    <border>
      <left style="thin">
        <color auto="1"/>
      </left>
      <right style="hair">
        <color auto="1"/>
      </right>
      <top style="thin">
        <color auto="1"/>
      </top>
      <bottom style="hair">
        <color auto="1"/>
      </bottom>
      <diagonal/>
    </border>
    <border>
      <left style="thin">
        <color auto="1"/>
      </left>
      <right style="medium">
        <color auto="1"/>
      </right>
      <top style="hair">
        <color auto="1"/>
      </top>
      <bottom style="hair">
        <color auto="1"/>
      </bottom>
      <diagonal/>
    </border>
    <border>
      <left style="hair">
        <color auto="1"/>
      </left>
      <right style="thin">
        <color auto="1"/>
      </right>
      <top style="hair">
        <color auto="1"/>
      </top>
      <bottom style="hair">
        <color auto="1"/>
      </bottom>
      <diagonal/>
    </border>
    <border>
      <left/>
      <right style="hair">
        <color auto="1"/>
      </right>
      <top/>
      <bottom style="hair">
        <color auto="1"/>
      </bottom>
      <diagonal/>
    </border>
    <border>
      <left style="medium">
        <color auto="1"/>
      </left>
      <right style="medium">
        <color auto="1"/>
      </right>
      <top/>
      <bottom/>
      <diagonal/>
    </border>
    <border>
      <left style="medium">
        <color auto="1"/>
      </left>
      <right style="hair">
        <color auto="1"/>
      </right>
      <top style="hair">
        <color auto="1"/>
      </top>
      <bottom style="hair">
        <color auto="1"/>
      </bottom>
      <diagonal/>
    </border>
    <border>
      <left style="hair">
        <color auto="1"/>
      </left>
      <right/>
      <top/>
      <bottom/>
      <diagonal/>
    </border>
    <border>
      <left style="thin">
        <color auto="1"/>
      </left>
      <right style="hair">
        <color auto="1"/>
      </right>
      <top style="hair">
        <color auto="1"/>
      </top>
      <bottom style="hair">
        <color auto="1"/>
      </bottom>
      <diagonal/>
    </border>
    <border>
      <left style="thin">
        <color auto="1"/>
      </left>
      <right style="thin">
        <color auto="1"/>
      </right>
      <top/>
      <bottom/>
      <diagonal/>
    </border>
    <border>
      <left style="medium">
        <color auto="1"/>
      </left>
      <right style="medium">
        <color auto="1"/>
      </right>
      <top style="hair">
        <color auto="1"/>
      </top>
      <bottom style="hair">
        <color auto="1"/>
      </bottom>
      <diagonal/>
    </border>
    <border>
      <left style="hair">
        <color auto="1"/>
      </left>
      <right/>
      <top style="hair">
        <color auto="1"/>
      </top>
      <bottom style="hair">
        <color auto="1"/>
      </bottom>
      <diagonal/>
    </border>
    <border>
      <left style="thin">
        <color auto="1"/>
      </left>
      <right style="hair">
        <color auto="1"/>
      </right>
      <top/>
      <bottom style="hair">
        <color auto="1"/>
      </bottom>
      <diagonal/>
    </border>
    <border>
      <left style="thin">
        <color auto="1"/>
      </left>
      <right style="medium">
        <color auto="1"/>
      </right>
      <top style="hair">
        <color auto="1"/>
      </top>
      <bottom style="thin">
        <color auto="1"/>
      </bottom>
      <diagonal/>
    </border>
    <border>
      <left style="hair">
        <color auto="1"/>
      </left>
      <right/>
      <top/>
      <bottom style="thin">
        <color auto="1"/>
      </bottom>
      <diagonal/>
    </border>
    <border>
      <left style="hair">
        <color auto="1"/>
      </left>
      <right style="thin">
        <color auto="1"/>
      </right>
      <top style="thin">
        <color auto="1"/>
      </top>
      <bottom style="thin">
        <color auto="1"/>
      </bottom>
      <diagonal/>
    </border>
    <border>
      <left style="thin">
        <color auto="1"/>
      </left>
      <right style="medium">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bottom style="thin">
        <color auto="1"/>
      </bottom>
      <diagonal/>
    </border>
    <border>
      <left style="thin">
        <color auto="1"/>
      </left>
      <right style="medium">
        <color auto="1"/>
      </right>
      <top style="thin">
        <color auto="1"/>
      </top>
      <bottom style="hair">
        <color auto="1"/>
      </bottom>
      <diagonal/>
    </border>
    <border>
      <left style="hair">
        <color auto="1"/>
      </left>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medium">
        <color auto="1"/>
      </right>
      <top style="hair">
        <color auto="1"/>
      </top>
      <bottom/>
      <diagonal/>
    </border>
    <border>
      <left/>
      <right style="hair">
        <color auto="1"/>
      </right>
      <top/>
      <bottom style="thin">
        <color auto="1"/>
      </bottom>
      <diagonal/>
    </border>
    <border>
      <left style="hair">
        <color auto="1"/>
      </left>
      <right/>
      <top style="hair">
        <color auto="1"/>
      </top>
      <bottom style="thin">
        <color auto="1"/>
      </bottom>
      <diagonal/>
    </border>
    <border>
      <left style="thin">
        <color auto="1"/>
      </left>
      <right style="hair">
        <color auto="1"/>
      </right>
      <top style="hair">
        <color auto="1"/>
      </top>
      <bottom style="thin">
        <color auto="1"/>
      </bottom>
      <diagonal/>
    </border>
    <border>
      <left style="thin">
        <color auto="1"/>
      </left>
      <right style="medium">
        <color auto="1"/>
      </right>
      <top/>
      <bottom/>
      <diagonal/>
    </border>
    <border>
      <left style="hair">
        <color auto="1"/>
      </left>
      <right/>
      <top style="hair">
        <color auto="1"/>
      </top>
      <bottom/>
      <diagonal/>
    </border>
    <border>
      <left style="thin">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right style="hair">
        <color auto="1"/>
      </right>
      <top style="hair">
        <color auto="1"/>
      </top>
      <bottom style="thin">
        <color auto="1"/>
      </bottom>
      <diagonal/>
    </border>
    <border>
      <left style="thin">
        <color rgb="FFFF0000"/>
      </left>
      <right style="medium">
        <color rgb="FFFF0000"/>
      </right>
      <top style="thin">
        <color rgb="FFFF0000"/>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hair">
        <color auto="1"/>
      </bottom>
      <diagonal/>
    </border>
    <border>
      <left style="double">
        <color auto="1"/>
      </left>
      <right style="thin">
        <color auto="1"/>
      </right>
      <top style="thin">
        <color auto="1"/>
      </top>
      <bottom style="hair">
        <color auto="1"/>
      </bottom>
      <diagonal/>
    </border>
    <border>
      <left style="thin">
        <color auto="1"/>
      </left>
      <right style="double">
        <color auto="1"/>
      </right>
      <top style="hair">
        <color auto="1"/>
      </top>
      <bottom style="hair">
        <color auto="1"/>
      </bottom>
      <diagonal/>
    </border>
    <border>
      <left style="double">
        <color auto="1"/>
      </left>
      <right style="thin">
        <color auto="1"/>
      </right>
      <top style="hair">
        <color auto="1"/>
      </top>
      <bottom style="hair">
        <color auto="1"/>
      </bottom>
      <diagonal/>
    </border>
    <border>
      <left style="thin">
        <color auto="1"/>
      </left>
      <right style="double">
        <color auto="1"/>
      </right>
      <top style="hair">
        <color auto="1"/>
      </top>
      <bottom style="thin">
        <color auto="1"/>
      </bottom>
      <diagonal/>
    </border>
    <border>
      <left style="double">
        <color auto="1"/>
      </left>
      <right style="thin">
        <color auto="1"/>
      </right>
      <top style="hair">
        <color auto="1"/>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hair">
        <color auto="1"/>
      </right>
      <top style="thin">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6">
    <xf numFmtId="0" fontId="0" fillId="0" borderId="0"/>
    <xf numFmtId="38" fontId="72" fillId="0" borderId="0" applyBorder="0" applyAlignment="0" applyProtection="0"/>
    <xf numFmtId="9" fontId="72" fillId="0" borderId="0" applyBorder="0" applyAlignment="0" applyProtection="0"/>
    <xf numFmtId="0" fontId="21" fillId="0" borderId="0" applyBorder="0" applyAlignment="0" applyProtection="0"/>
    <xf numFmtId="0" fontId="72" fillId="0" borderId="0">
      <alignment vertical="center"/>
    </xf>
    <xf numFmtId="0" fontId="1" fillId="0" borderId="0">
      <alignment vertical="center"/>
    </xf>
  </cellStyleXfs>
  <cellXfs count="608">
    <xf numFmtId="0" fontId="0" fillId="0" borderId="0" xfId="0"/>
    <xf numFmtId="0" fontId="0" fillId="0" borderId="0" xfId="0" applyFont="1"/>
    <xf numFmtId="0" fontId="0" fillId="0" borderId="0" xfId="0" applyFont="1"/>
    <xf numFmtId="0" fontId="4" fillId="0" borderId="0" xfId="0" applyFont="1"/>
    <xf numFmtId="0" fontId="6" fillId="0" borderId="0" xfId="0" applyFont="1"/>
    <xf numFmtId="0" fontId="0" fillId="3" borderId="0" xfId="0" applyFont="1" applyFill="1"/>
    <xf numFmtId="0" fontId="0" fillId="4" borderId="0" xfId="0" applyFont="1" applyFill="1"/>
    <xf numFmtId="0" fontId="7" fillId="0" borderId="0" xfId="0" applyFont="1"/>
    <xf numFmtId="0" fontId="8" fillId="0" borderId="0" xfId="0" applyFont="1"/>
    <xf numFmtId="0" fontId="9" fillId="4" borderId="0" xfId="0" applyFont="1" applyFill="1" applyAlignment="1" applyProtection="1">
      <alignment horizontal="left" vertical="center"/>
      <protection locked="0"/>
    </xf>
    <xf numFmtId="0" fontId="10" fillId="0" borderId="0" xfId="0" applyFont="1" applyAlignment="1">
      <alignment vertical="center"/>
    </xf>
    <xf numFmtId="0" fontId="9" fillId="4" borderId="0" xfId="0" applyFont="1" applyFill="1" applyAlignment="1" applyProtection="1">
      <alignment horizontal="center" vertical="center"/>
      <protection locked="0"/>
    </xf>
    <xf numFmtId="0" fontId="12" fillId="0" borderId="0" xfId="0" applyFont="1" applyAlignment="1">
      <alignment vertical="center"/>
    </xf>
    <xf numFmtId="0" fontId="15" fillId="4" borderId="0" xfId="0" applyFont="1" applyFill="1" applyAlignment="1">
      <alignment horizontal="center" vertical="center" wrapText="1"/>
    </xf>
    <xf numFmtId="0" fontId="16" fillId="0" borderId="0" xfId="0" applyFont="1" applyAlignment="1">
      <alignment vertical="center"/>
    </xf>
    <xf numFmtId="0" fontId="17" fillId="4" borderId="0" xfId="0" applyFont="1" applyFill="1" applyAlignment="1">
      <alignment vertical="center"/>
    </xf>
    <xf numFmtId="0" fontId="9" fillId="4" borderId="0" xfId="0" applyFont="1" applyFill="1" applyBorder="1" applyAlignment="1">
      <alignment horizontal="left" vertical="center"/>
    </xf>
    <xf numFmtId="0" fontId="9" fillId="4" borderId="0" xfId="0" applyFont="1" applyFill="1" applyAlignment="1">
      <alignment vertical="center"/>
    </xf>
    <xf numFmtId="0" fontId="9" fillId="4" borderId="0" xfId="0" applyFont="1" applyFill="1" applyAlignment="1">
      <alignment horizontal="left" vertical="center"/>
    </xf>
    <xf numFmtId="0" fontId="9" fillId="4" borderId="0" xfId="0" applyFont="1" applyFill="1" applyAlignment="1" applyProtection="1">
      <alignment vertical="center" shrinkToFit="1"/>
      <protection locked="0"/>
    </xf>
    <xf numFmtId="0" fontId="9" fillId="4" borderId="0" xfId="0" applyFont="1" applyFill="1" applyBorder="1" applyAlignment="1">
      <alignment vertical="center"/>
    </xf>
    <xf numFmtId="0" fontId="18" fillId="4" borderId="0" xfId="0" applyFont="1" applyFill="1" applyAlignment="1">
      <alignment horizontal="right" vertical="center"/>
    </xf>
    <xf numFmtId="0" fontId="19" fillId="4" borderId="0" xfId="0" applyFont="1" applyFill="1" applyAlignment="1" applyProtection="1">
      <alignment vertical="center" shrinkToFit="1"/>
    </xf>
    <xf numFmtId="0" fontId="9" fillId="4" borderId="0" xfId="0" applyFont="1" applyFill="1" applyAlignment="1" applyProtection="1">
      <alignment vertical="center"/>
      <protection locked="0"/>
    </xf>
    <xf numFmtId="0" fontId="17" fillId="4" borderId="0" xfId="0" applyFont="1" applyFill="1" applyAlignment="1" applyProtection="1">
      <alignment vertical="center" shrinkToFit="1"/>
      <protection locked="0"/>
    </xf>
    <xf numFmtId="0" fontId="9" fillId="4" borderId="0" xfId="0" applyFont="1" applyFill="1" applyAlignment="1">
      <alignment vertical="center" wrapText="1"/>
    </xf>
    <xf numFmtId="0" fontId="9" fillId="4" borderId="0" xfId="0" applyFont="1" applyFill="1" applyBorder="1" applyAlignment="1">
      <alignment horizontal="center" vertical="center"/>
    </xf>
    <xf numFmtId="0" fontId="23" fillId="4" borderId="0" xfId="0" applyFont="1" applyFill="1" applyAlignment="1" applyProtection="1">
      <alignment vertical="center"/>
      <protection locked="0"/>
    </xf>
    <xf numFmtId="0" fontId="17" fillId="4" borderId="0" xfId="0" applyFont="1" applyFill="1" applyAlignment="1" applyProtection="1">
      <alignment vertical="center" wrapText="1"/>
      <protection locked="0"/>
    </xf>
    <xf numFmtId="0" fontId="9" fillId="4" borderId="0" xfId="0" applyFont="1" applyFill="1" applyBorder="1" applyAlignment="1" applyProtection="1">
      <alignment vertical="center"/>
      <protection locked="0"/>
    </xf>
    <xf numFmtId="0" fontId="9" fillId="0" borderId="0" xfId="0" applyFont="1" applyAlignment="1">
      <alignment vertical="center"/>
    </xf>
    <xf numFmtId="0" fontId="9" fillId="4" borderId="0" xfId="0" applyFont="1" applyFill="1" applyAlignment="1">
      <alignment horizontal="center" vertical="center"/>
    </xf>
    <xf numFmtId="0" fontId="9" fillId="4" borderId="0" xfId="0" applyFont="1" applyFill="1" applyBorder="1" applyAlignment="1" applyProtection="1">
      <alignment horizontal="left" vertical="center" wrapText="1"/>
      <protection locked="0"/>
    </xf>
    <xf numFmtId="0" fontId="9" fillId="4" borderId="0" xfId="0" applyFont="1" applyFill="1" applyBorder="1" applyAlignment="1">
      <alignment horizontal="center" vertical="center" wrapText="1"/>
    </xf>
    <xf numFmtId="0" fontId="9" fillId="3" borderId="5" xfId="0" applyFont="1" applyFill="1" applyBorder="1" applyAlignment="1" applyProtection="1">
      <alignment horizontal="center" vertical="center" wrapText="1"/>
      <protection locked="0"/>
    </xf>
    <xf numFmtId="0" fontId="9" fillId="3" borderId="6" xfId="0" applyFont="1" applyFill="1" applyBorder="1" applyAlignment="1" applyProtection="1">
      <alignment horizontal="center" vertical="center"/>
      <protection locked="0"/>
    </xf>
    <xf numFmtId="0" fontId="9" fillId="3" borderId="8" xfId="0" applyFont="1" applyFill="1" applyBorder="1" applyAlignment="1" applyProtection="1">
      <alignment horizontal="center" vertical="center" wrapText="1"/>
      <protection locked="0"/>
    </xf>
    <xf numFmtId="0" fontId="9" fillId="4" borderId="8" xfId="0" applyFont="1" applyFill="1" applyBorder="1" applyAlignment="1">
      <alignment horizontal="center" vertical="center" wrapText="1"/>
    </xf>
    <xf numFmtId="0" fontId="9" fillId="3" borderId="0" xfId="0" applyFont="1" applyFill="1" applyBorder="1" applyAlignment="1" applyProtection="1">
      <alignment horizontal="center" vertical="center"/>
      <protection locked="0"/>
    </xf>
    <xf numFmtId="0" fontId="9" fillId="4" borderId="9" xfId="0" applyFont="1" applyFill="1" applyBorder="1" applyAlignment="1">
      <alignment horizontal="center" vertical="center"/>
    </xf>
    <xf numFmtId="0" fontId="9" fillId="4" borderId="10" xfId="0" applyFont="1" applyFill="1" applyBorder="1" applyAlignment="1">
      <alignment horizontal="center" vertical="center" wrapText="1"/>
    </xf>
    <xf numFmtId="0" fontId="9" fillId="4" borderId="1" xfId="0" applyFont="1" applyFill="1" applyBorder="1" applyAlignment="1">
      <alignment horizontal="center" vertical="center"/>
    </xf>
    <xf numFmtId="0" fontId="9" fillId="4" borderId="11" xfId="0" applyFont="1" applyFill="1" applyBorder="1" applyAlignment="1">
      <alignment horizontal="center" vertical="center"/>
    </xf>
    <xf numFmtId="0" fontId="26" fillId="0" borderId="0" xfId="0" applyFont="1" applyAlignment="1">
      <alignment vertical="center"/>
    </xf>
    <xf numFmtId="0" fontId="27" fillId="0" borderId="0" xfId="0" applyFont="1" applyAlignment="1">
      <alignment vertical="center"/>
    </xf>
    <xf numFmtId="0" fontId="9" fillId="3" borderId="13" xfId="0" applyFont="1" applyFill="1" applyBorder="1" applyAlignment="1" applyProtection="1">
      <alignment horizontal="center" vertical="center" shrinkToFit="1"/>
      <protection locked="0"/>
    </xf>
    <xf numFmtId="183" fontId="0" fillId="0" borderId="0" xfId="0" applyNumberFormat="1"/>
    <xf numFmtId="0" fontId="9" fillId="4" borderId="6" xfId="0" applyFont="1" applyFill="1" applyBorder="1" applyAlignment="1">
      <alignment horizontal="center" vertical="center"/>
    </xf>
    <xf numFmtId="182" fontId="9" fillId="4" borderId="6" xfId="0" applyNumberFormat="1" applyFont="1" applyFill="1" applyBorder="1" applyAlignment="1">
      <alignment horizontal="right" vertical="center" shrinkToFit="1"/>
    </xf>
    <xf numFmtId="0" fontId="9" fillId="4" borderId="6" xfId="0" applyFont="1" applyFill="1" applyBorder="1" applyAlignment="1">
      <alignment horizontal="center" vertical="center" shrinkToFit="1"/>
    </xf>
    <xf numFmtId="186" fontId="9" fillId="4" borderId="6" xfId="0" applyNumberFormat="1" applyFont="1" applyFill="1" applyBorder="1" applyAlignment="1" applyProtection="1">
      <alignment horizontal="right" vertical="center" shrinkToFit="1"/>
      <protection locked="0"/>
    </xf>
    <xf numFmtId="0" fontId="9" fillId="4" borderId="0" xfId="0" applyFont="1" applyFill="1" applyBorder="1" applyAlignment="1" applyProtection="1">
      <alignment horizontal="center" vertical="center" shrinkToFit="1"/>
      <protection locked="0"/>
    </xf>
    <xf numFmtId="187" fontId="9" fillId="4" borderId="0" xfId="0" applyNumberFormat="1" applyFont="1" applyFill="1" applyBorder="1" applyAlignment="1" applyProtection="1">
      <alignment horizontal="right" vertical="center" shrinkToFit="1"/>
      <protection locked="0"/>
    </xf>
    <xf numFmtId="0" fontId="9" fillId="4" borderId="18" xfId="0" applyFont="1" applyFill="1" applyBorder="1" applyAlignment="1">
      <alignment horizontal="center" vertical="center"/>
    </xf>
    <xf numFmtId="0" fontId="9" fillId="4" borderId="4" xfId="0" applyFont="1" applyFill="1" applyBorder="1" applyAlignment="1">
      <alignment horizontal="center" vertical="center"/>
    </xf>
    <xf numFmtId="0" fontId="17" fillId="3" borderId="15" xfId="0" applyFont="1" applyFill="1" applyBorder="1" applyAlignment="1" applyProtection="1">
      <alignment horizontal="left" vertical="center" shrinkToFit="1"/>
      <protection locked="0"/>
    </xf>
    <xf numFmtId="182" fontId="9" fillId="4" borderId="0" xfId="0" applyNumberFormat="1" applyFont="1" applyFill="1" applyBorder="1" applyAlignment="1">
      <alignment horizontal="right" vertical="center" shrinkToFit="1"/>
    </xf>
    <xf numFmtId="182" fontId="9" fillId="4" borderId="0" xfId="0" applyNumberFormat="1" applyFont="1" applyFill="1" applyBorder="1" applyAlignment="1">
      <alignment horizontal="right" vertical="center"/>
    </xf>
    <xf numFmtId="0" fontId="9" fillId="4" borderId="0" xfId="0" applyFont="1" applyFill="1" applyBorder="1" applyAlignment="1" applyProtection="1">
      <alignment horizontal="center" vertical="center"/>
      <protection locked="0"/>
    </xf>
    <xf numFmtId="182" fontId="9" fillId="4" borderId="0" xfId="0" applyNumberFormat="1" applyFont="1" applyFill="1" applyBorder="1" applyAlignment="1" applyProtection="1">
      <alignment horizontal="right" vertical="center"/>
      <protection locked="0"/>
    </xf>
    <xf numFmtId="182" fontId="9" fillId="4" borderId="0" xfId="0" applyNumberFormat="1" applyFont="1" applyFill="1" applyBorder="1" applyAlignment="1" applyProtection="1">
      <alignment horizontal="center" vertical="center"/>
      <protection locked="0"/>
    </xf>
    <xf numFmtId="0" fontId="9" fillId="4" borderId="6" xfId="0" applyFont="1" applyFill="1" applyBorder="1" applyAlignment="1">
      <alignment horizontal="left" vertical="center" shrinkToFit="1"/>
    </xf>
    <xf numFmtId="0" fontId="0" fillId="4" borderId="6" xfId="0" applyFill="1" applyBorder="1"/>
    <xf numFmtId="182" fontId="9" fillId="4" borderId="6" xfId="0" applyNumberFormat="1" applyFont="1" applyFill="1" applyBorder="1" applyAlignment="1">
      <alignment vertical="center" shrinkToFit="1"/>
    </xf>
    <xf numFmtId="182" fontId="9" fillId="4" borderId="6" xfId="0" applyNumberFormat="1" applyFont="1" applyFill="1" applyBorder="1" applyAlignment="1">
      <alignment horizontal="center" vertical="center" shrinkToFit="1"/>
    </xf>
    <xf numFmtId="0" fontId="9" fillId="4" borderId="0" xfId="0" applyFont="1" applyFill="1" applyBorder="1"/>
    <xf numFmtId="0" fontId="9" fillId="4" borderId="0" xfId="0" applyFont="1" applyFill="1"/>
    <xf numFmtId="0" fontId="0" fillId="0" borderId="0" xfId="0" applyAlignment="1">
      <alignment shrinkToFit="1"/>
    </xf>
    <xf numFmtId="38" fontId="0" fillId="0" borderId="0" xfId="1" applyFont="1" applyBorder="1" applyAlignment="1" applyProtection="1">
      <alignment vertical="center"/>
    </xf>
    <xf numFmtId="38" fontId="35" fillId="0" borderId="0" xfId="1" applyFont="1" applyBorder="1" applyAlignment="1" applyProtection="1">
      <alignment vertical="center"/>
    </xf>
    <xf numFmtId="0" fontId="9" fillId="4" borderId="0" xfId="0" applyFont="1" applyFill="1" applyBorder="1" applyAlignment="1" applyProtection="1">
      <alignment vertical="center" shrinkToFit="1"/>
      <protection locked="0"/>
    </xf>
    <xf numFmtId="0" fontId="36" fillId="0" borderId="0" xfId="0" applyFont="1" applyAlignment="1">
      <alignment vertical="center"/>
    </xf>
    <xf numFmtId="38" fontId="37" fillId="0" borderId="0" xfId="1" applyFont="1" applyBorder="1" applyAlignment="1" applyProtection="1">
      <alignment vertical="center"/>
    </xf>
    <xf numFmtId="38" fontId="3" fillId="0" borderId="0" xfId="1" applyFont="1" applyBorder="1" applyAlignment="1" applyProtection="1">
      <alignment vertical="center"/>
    </xf>
    <xf numFmtId="0" fontId="0" fillId="0" borderId="0" xfId="0" applyAlignment="1">
      <alignment vertical="center"/>
    </xf>
    <xf numFmtId="0" fontId="35" fillId="0" borderId="0" xfId="0" applyFont="1" applyAlignment="1">
      <alignment vertical="center"/>
    </xf>
    <xf numFmtId="0" fontId="38" fillId="4" borderId="2" xfId="0" applyFont="1" applyFill="1" applyBorder="1" applyAlignment="1">
      <alignment horizontal="center" vertical="center" shrinkToFit="1"/>
    </xf>
    <xf numFmtId="0" fontId="9" fillId="4" borderId="13" xfId="0" applyFont="1" applyFill="1" applyBorder="1" applyAlignment="1" applyProtection="1">
      <alignment horizontal="center" vertical="center" shrinkToFit="1"/>
    </xf>
    <xf numFmtId="0" fontId="39" fillId="4" borderId="17" xfId="0" applyFont="1" applyFill="1" applyBorder="1" applyAlignment="1">
      <alignment horizontal="center" vertical="center" shrinkToFit="1"/>
    </xf>
    <xf numFmtId="0" fontId="41" fillId="0" borderId="0" xfId="0" applyFont="1"/>
    <xf numFmtId="189" fontId="42" fillId="4" borderId="14" xfId="0" applyNumberFormat="1" applyFont="1" applyFill="1" applyBorder="1" applyAlignment="1" applyProtection="1">
      <alignment horizontal="right" vertical="center" shrinkToFit="1"/>
    </xf>
    <xf numFmtId="0" fontId="39" fillId="4" borderId="15" xfId="0" applyFont="1" applyFill="1" applyBorder="1" applyAlignment="1">
      <alignment vertical="center" shrinkToFit="1"/>
    </xf>
    <xf numFmtId="189" fontId="42" fillId="4" borderId="15" xfId="0" applyNumberFormat="1" applyFont="1" applyFill="1" applyBorder="1" applyAlignment="1" applyProtection="1">
      <alignment horizontal="right" vertical="center" shrinkToFit="1"/>
    </xf>
    <xf numFmtId="0" fontId="39" fillId="4" borderId="23" xfId="0" applyFont="1" applyFill="1" applyBorder="1" applyAlignment="1">
      <alignment vertical="center" shrinkToFit="1"/>
    </xf>
    <xf numFmtId="189" fontId="42" fillId="4" borderId="23" xfId="0" applyNumberFormat="1" applyFont="1" applyFill="1" applyBorder="1" applyAlignment="1" applyProtection="1">
      <alignment horizontal="right" vertical="center" shrinkToFit="1"/>
    </xf>
    <xf numFmtId="189" fontId="43" fillId="3" borderId="16" xfId="0" applyNumberFormat="1" applyFont="1" applyFill="1" applyBorder="1" applyAlignment="1" applyProtection="1">
      <alignment horizontal="right" vertical="center"/>
      <protection locked="0"/>
    </xf>
    <xf numFmtId="189" fontId="42" fillId="4" borderId="13" xfId="0" applyNumberFormat="1" applyFont="1" applyFill="1" applyBorder="1" applyAlignment="1" applyProtection="1">
      <alignment horizontal="right" vertical="center" shrinkToFit="1"/>
    </xf>
    <xf numFmtId="189" fontId="42" fillId="4" borderId="2" xfId="0" applyNumberFormat="1" applyFont="1" applyFill="1" applyBorder="1" applyAlignment="1" applyProtection="1">
      <alignment horizontal="right" vertical="center" shrinkToFit="1"/>
    </xf>
    <xf numFmtId="38" fontId="36" fillId="0" borderId="0" xfId="1" applyFont="1" applyBorder="1" applyAlignment="1" applyProtection="1">
      <alignment vertical="center"/>
    </xf>
    <xf numFmtId="0" fontId="39" fillId="4" borderId="21" xfId="0" applyFont="1" applyFill="1" applyBorder="1" applyAlignment="1">
      <alignment vertical="center" shrinkToFit="1"/>
    </xf>
    <xf numFmtId="189" fontId="42" fillId="4" borderId="21" xfId="0" applyNumberFormat="1" applyFont="1" applyFill="1" applyBorder="1" applyAlignment="1" applyProtection="1">
      <alignment horizontal="right" vertical="center" shrinkToFit="1"/>
    </xf>
    <xf numFmtId="189" fontId="42" fillId="4" borderId="16" xfId="0" applyNumberFormat="1" applyFont="1" applyFill="1" applyBorder="1" applyAlignment="1" applyProtection="1">
      <alignment horizontal="right" vertical="center" shrinkToFit="1"/>
    </xf>
    <xf numFmtId="0" fontId="39" fillId="4" borderId="14" xfId="0" applyFont="1" applyFill="1" applyBorder="1" applyAlignment="1">
      <alignment vertical="center" shrinkToFit="1"/>
    </xf>
    <xf numFmtId="0" fontId="39" fillId="4" borderId="16" xfId="0" applyFont="1" applyFill="1" applyBorder="1" applyAlignment="1">
      <alignment vertical="center" shrinkToFit="1"/>
    </xf>
    <xf numFmtId="0" fontId="39" fillId="4" borderId="14" xfId="0" applyFont="1" applyFill="1" applyBorder="1" applyAlignment="1">
      <alignment horizontal="left" vertical="center" shrinkToFit="1"/>
    </xf>
    <xf numFmtId="189" fontId="42" fillId="4" borderId="24" xfId="0" applyNumberFormat="1" applyFont="1" applyFill="1" applyBorder="1" applyAlignment="1" applyProtection="1">
      <alignment horizontal="right" vertical="center" shrinkToFit="1"/>
    </xf>
    <xf numFmtId="189" fontId="42" fillId="4" borderId="26" xfId="0" applyNumberFormat="1" applyFont="1" applyFill="1" applyBorder="1" applyAlignment="1">
      <alignment horizontal="right" vertical="center" shrinkToFit="1"/>
    </xf>
    <xf numFmtId="0" fontId="45" fillId="4" borderId="27" xfId="0" applyFont="1" applyFill="1" applyBorder="1" applyAlignment="1">
      <alignment horizontal="center" vertical="center"/>
    </xf>
    <xf numFmtId="0" fontId="45" fillId="4" borderId="28" xfId="0" applyFont="1" applyFill="1" applyBorder="1" applyAlignment="1">
      <alignment horizontal="center" vertical="center"/>
    </xf>
    <xf numFmtId="0" fontId="45" fillId="4" borderId="29" xfId="0" applyFont="1" applyFill="1" applyBorder="1" applyAlignment="1">
      <alignment horizontal="center" vertical="center"/>
    </xf>
    <xf numFmtId="190" fontId="42" fillId="4" borderId="15" xfId="0" applyNumberFormat="1" applyFont="1" applyFill="1" applyBorder="1" applyAlignment="1">
      <alignment horizontal="right" vertical="center" shrinkToFit="1"/>
    </xf>
    <xf numFmtId="38" fontId="40" fillId="0" borderId="30" xfId="1" applyFont="1" applyBorder="1" applyAlignment="1" applyProtection="1">
      <alignment vertical="center" shrinkToFit="1"/>
    </xf>
    <xf numFmtId="38" fontId="40" fillId="0" borderId="31" xfId="1" applyFont="1" applyBorder="1" applyAlignment="1" applyProtection="1">
      <alignment vertical="center" shrinkToFit="1"/>
    </xf>
    <xf numFmtId="38" fontId="40" fillId="0" borderId="32" xfId="1" applyFont="1" applyBorder="1" applyAlignment="1" applyProtection="1">
      <alignment vertical="center" shrinkToFit="1"/>
    </xf>
    <xf numFmtId="189" fontId="43" fillId="3" borderId="16" xfId="0" applyNumberFormat="1" applyFont="1" applyFill="1" applyBorder="1" applyAlignment="1" applyProtection="1">
      <alignment horizontal="right" vertical="center" shrinkToFit="1"/>
      <protection locked="0"/>
    </xf>
    <xf numFmtId="189" fontId="42" fillId="4" borderId="24" xfId="0" applyNumberFormat="1" applyFont="1" applyFill="1" applyBorder="1" applyAlignment="1">
      <alignment horizontal="right" vertical="center" shrinkToFit="1"/>
    </xf>
    <xf numFmtId="189" fontId="43" fillId="3" borderId="26" xfId="0" applyNumberFormat="1" applyFont="1" applyFill="1" applyBorder="1" applyAlignment="1" applyProtection="1">
      <alignment vertical="center" shrinkToFit="1"/>
      <protection locked="0"/>
    </xf>
    <xf numFmtId="189" fontId="42" fillId="4" borderId="15" xfId="0" applyNumberFormat="1" applyFont="1" applyFill="1" applyBorder="1" applyAlignment="1" applyProtection="1">
      <alignment vertical="center" shrinkToFit="1"/>
      <protection locked="0"/>
    </xf>
    <xf numFmtId="189" fontId="42" fillId="4" borderId="16" xfId="0" applyNumberFormat="1" applyFont="1" applyFill="1" applyBorder="1" applyAlignment="1">
      <alignment vertical="center" shrinkToFit="1"/>
    </xf>
    <xf numFmtId="189" fontId="43" fillId="0" borderId="14" xfId="0" applyNumberFormat="1" applyFont="1" applyBorder="1" applyAlignment="1" applyProtection="1">
      <alignment vertical="center" shrinkToFit="1"/>
      <protection locked="0"/>
    </xf>
    <xf numFmtId="189" fontId="43" fillId="0" borderId="16" xfId="0" applyNumberFormat="1" applyFont="1" applyBorder="1" applyAlignment="1" applyProtection="1">
      <alignment vertical="center" shrinkToFit="1"/>
      <protection locked="0"/>
    </xf>
    <xf numFmtId="189" fontId="42" fillId="4" borderId="13" xfId="0" applyNumberFormat="1" applyFont="1" applyFill="1" applyBorder="1" applyAlignment="1">
      <alignment vertical="center" shrinkToFit="1"/>
    </xf>
    <xf numFmtId="189" fontId="42" fillId="4" borderId="2" xfId="0" applyNumberFormat="1" applyFont="1" applyFill="1" applyBorder="1" applyAlignment="1">
      <alignment vertical="center" shrinkToFit="1"/>
    </xf>
    <xf numFmtId="0" fontId="47" fillId="0" borderId="0" xfId="0" applyFont="1"/>
    <xf numFmtId="0" fontId="10" fillId="0" borderId="0" xfId="0" applyFont="1"/>
    <xf numFmtId="0" fontId="40" fillId="0" borderId="27" xfId="0" applyFont="1" applyBorder="1"/>
    <xf numFmtId="189" fontId="40" fillId="0" borderId="28" xfId="1" applyNumberFormat="1" applyFont="1" applyBorder="1" applyAlignment="1" applyProtection="1">
      <alignment vertical="center"/>
    </xf>
    <xf numFmtId="189" fontId="40" fillId="0" borderId="29" xfId="1" applyNumberFormat="1" applyFont="1" applyBorder="1" applyAlignment="1" applyProtection="1">
      <alignment vertical="center"/>
    </xf>
    <xf numFmtId="0" fontId="40" fillId="0" borderId="33" xfId="0" applyFont="1" applyBorder="1"/>
    <xf numFmtId="189" fontId="40" fillId="0" borderId="34" xfId="1" applyNumberFormat="1" applyFont="1" applyBorder="1" applyAlignment="1" applyProtection="1">
      <alignment vertical="center"/>
    </xf>
    <xf numFmtId="189" fontId="40" fillId="0" borderId="35" xfId="1" applyNumberFormat="1" applyFont="1" applyBorder="1" applyAlignment="1" applyProtection="1">
      <alignment vertical="center"/>
    </xf>
    <xf numFmtId="0" fontId="35" fillId="0" borderId="33" xfId="0" applyFont="1" applyBorder="1"/>
    <xf numFmtId="0" fontId="40" fillId="0" borderId="30" xfId="0" applyFont="1" applyBorder="1"/>
    <xf numFmtId="189" fontId="40" fillId="0" borderId="31" xfId="1" applyNumberFormat="1" applyFont="1" applyBorder="1" applyAlignment="1" applyProtection="1">
      <alignment vertical="center"/>
    </xf>
    <xf numFmtId="189" fontId="40" fillId="0" borderId="32" xfId="1" applyNumberFormat="1" applyFont="1" applyBorder="1" applyAlignment="1" applyProtection="1">
      <alignment vertical="center"/>
    </xf>
    <xf numFmtId="0" fontId="10" fillId="0" borderId="0" xfId="0" applyFont="1" applyAlignment="1">
      <alignment vertical="center"/>
    </xf>
    <xf numFmtId="0" fontId="0" fillId="0" borderId="0" xfId="0" applyFont="1" applyAlignment="1">
      <alignment vertical="center"/>
    </xf>
    <xf numFmtId="0" fontId="35" fillId="0" borderId="28" xfId="0" applyFont="1" applyBorder="1" applyAlignment="1">
      <alignment horizontal="center" vertical="center"/>
    </xf>
    <xf numFmtId="9" fontId="40" fillId="0" borderId="34" xfId="0" applyNumberFormat="1" applyFont="1" applyBorder="1" applyAlignment="1">
      <alignment vertical="center"/>
    </xf>
    <xf numFmtId="9" fontId="40" fillId="0" borderId="31" xfId="0" applyNumberFormat="1" applyFont="1" applyBorder="1" applyAlignment="1">
      <alignment vertical="center"/>
    </xf>
    <xf numFmtId="0" fontId="9" fillId="0" borderId="0" xfId="0" applyFont="1"/>
    <xf numFmtId="0" fontId="15" fillId="4" borderId="0" xfId="0" applyFont="1" applyFill="1" applyBorder="1"/>
    <xf numFmtId="0" fontId="15" fillId="0" borderId="0" xfId="0" applyFont="1" applyBorder="1"/>
    <xf numFmtId="192" fontId="19" fillId="4" borderId="37" xfId="0" applyNumberFormat="1" applyFont="1" applyFill="1" applyBorder="1" applyAlignment="1">
      <alignment horizontal="center"/>
    </xf>
    <xf numFmtId="0" fontId="9" fillId="4" borderId="0" xfId="0" applyFont="1" applyFill="1" applyBorder="1" applyAlignment="1">
      <alignment shrinkToFit="1"/>
    </xf>
    <xf numFmtId="0" fontId="9" fillId="4" borderId="0" xfId="0" applyFont="1" applyFill="1" applyBorder="1" applyAlignment="1">
      <alignment horizontal="right" shrinkToFit="1"/>
    </xf>
    <xf numFmtId="0" fontId="9" fillId="4" borderId="38" xfId="0" applyFont="1" applyFill="1" applyBorder="1" applyAlignment="1" applyProtection="1">
      <alignment horizontal="center" vertical="center" shrinkToFit="1"/>
    </xf>
    <xf numFmtId="0" fontId="9" fillId="0" borderId="0" xfId="0" applyFont="1" applyAlignment="1">
      <alignment horizontal="center"/>
    </xf>
    <xf numFmtId="193" fontId="17" fillId="3" borderId="41" xfId="0" applyNumberFormat="1" applyFont="1" applyFill="1" applyBorder="1" applyAlignment="1" applyProtection="1">
      <alignment horizontal="center" vertical="center" shrinkToFit="1"/>
      <protection locked="0"/>
    </xf>
    <xf numFmtId="0" fontId="18" fillId="4" borderId="20" xfId="0" applyFont="1" applyFill="1" applyBorder="1" applyAlignment="1" applyProtection="1">
      <alignment horizontal="center" vertical="center" shrinkToFit="1"/>
    </xf>
    <xf numFmtId="193" fontId="17" fillId="3" borderId="42" xfId="0" applyNumberFormat="1" applyFont="1" applyFill="1" applyBorder="1" applyAlignment="1" applyProtection="1">
      <alignment horizontal="center" vertical="center" shrinkToFit="1"/>
      <protection locked="0"/>
    </xf>
    <xf numFmtId="0" fontId="9" fillId="3" borderId="43" xfId="0" applyFont="1" applyFill="1" applyBorder="1" applyAlignment="1" applyProtection="1">
      <alignment horizontal="left" vertical="center" shrinkToFit="1"/>
      <protection locked="0"/>
    </xf>
    <xf numFmtId="184" fontId="19" fillId="4" borderId="44" xfId="0" applyNumberFormat="1" applyFont="1" applyFill="1" applyBorder="1" applyAlignment="1" applyProtection="1">
      <alignment horizontal="right" vertical="center" shrinkToFit="1"/>
    </xf>
    <xf numFmtId="184" fontId="19" fillId="4" borderId="45" xfId="0" applyNumberFormat="1" applyFont="1" applyFill="1" applyBorder="1" applyAlignment="1" applyProtection="1">
      <alignment horizontal="right" vertical="center" shrinkToFit="1"/>
    </xf>
    <xf numFmtId="184" fontId="17" fillId="3" borderId="46" xfId="0" applyNumberFormat="1" applyFont="1" applyFill="1" applyBorder="1" applyAlignment="1" applyProtection="1">
      <alignment horizontal="right" vertical="center" shrinkToFit="1"/>
      <protection locked="0"/>
    </xf>
    <xf numFmtId="184" fontId="19" fillId="4" borderId="47" xfId="0" applyNumberFormat="1" applyFont="1" applyFill="1" applyBorder="1" applyAlignment="1" applyProtection="1">
      <alignment horizontal="right" vertical="center" shrinkToFit="1"/>
    </xf>
    <xf numFmtId="37" fontId="17" fillId="3" borderId="21" xfId="0" applyNumberFormat="1" applyFont="1" applyFill="1" applyBorder="1" applyAlignment="1" applyProtection="1">
      <alignment horizontal="left" vertical="center" shrinkToFit="1"/>
      <protection locked="0"/>
    </xf>
    <xf numFmtId="0" fontId="9" fillId="3" borderId="48" xfId="0" applyFont="1" applyFill="1" applyBorder="1" applyAlignment="1" applyProtection="1">
      <alignment horizontal="left" vertical="center" shrinkToFit="1"/>
      <protection locked="0"/>
    </xf>
    <xf numFmtId="184" fontId="19" fillId="4" borderId="44" xfId="0" applyNumberFormat="1" applyFont="1" applyFill="1" applyBorder="1" applyAlignment="1" applyProtection="1">
      <alignment vertical="center" shrinkToFit="1"/>
    </xf>
    <xf numFmtId="184" fontId="17" fillId="3" borderId="49" xfId="0" applyNumberFormat="1" applyFont="1" applyFill="1" applyBorder="1" applyAlignment="1" applyProtection="1">
      <alignment horizontal="right" vertical="center" shrinkToFit="1"/>
      <protection locked="0"/>
    </xf>
    <xf numFmtId="184" fontId="19" fillId="4" borderId="50" xfId="0" applyNumberFormat="1" applyFont="1" applyFill="1" applyBorder="1" applyAlignment="1" applyProtection="1">
      <alignment horizontal="right" vertical="center" shrinkToFit="1"/>
    </xf>
    <xf numFmtId="184" fontId="19" fillId="4" borderId="51" xfId="0" applyNumberFormat="1" applyFont="1" applyFill="1" applyBorder="1" applyAlignment="1" applyProtection="1">
      <alignment vertical="center" shrinkToFit="1"/>
    </xf>
    <xf numFmtId="184" fontId="19" fillId="4" borderId="52" xfId="0" applyNumberFormat="1" applyFont="1" applyFill="1" applyBorder="1" applyAlignment="1" applyProtection="1">
      <alignment horizontal="right" vertical="center" shrinkToFit="1"/>
    </xf>
    <xf numFmtId="184" fontId="19" fillId="4" borderId="53" xfId="0" applyNumberFormat="1" applyFont="1" applyFill="1" applyBorder="1" applyAlignment="1" applyProtection="1">
      <alignment horizontal="right" vertical="center" shrinkToFit="1"/>
    </xf>
    <xf numFmtId="184" fontId="19" fillId="4" borderId="54" xfId="0" applyNumberFormat="1" applyFont="1" applyFill="1" applyBorder="1" applyAlignment="1" applyProtection="1">
      <alignment horizontal="right" vertical="center" shrinkToFit="1"/>
    </xf>
    <xf numFmtId="9" fontId="17" fillId="3" borderId="55" xfId="2" applyFont="1" applyFill="1" applyBorder="1" applyAlignment="1" applyProtection="1">
      <alignment horizontal="left" vertical="center" shrinkToFit="1"/>
      <protection locked="0"/>
    </xf>
    <xf numFmtId="184" fontId="19" fillId="4" borderId="56" xfId="0" applyNumberFormat="1" applyFont="1" applyFill="1" applyBorder="1" applyAlignment="1" applyProtection="1">
      <alignment vertical="center" shrinkToFit="1"/>
    </xf>
    <xf numFmtId="189" fontId="17" fillId="3" borderId="57" xfId="0" applyNumberFormat="1" applyFont="1" applyFill="1" applyBorder="1" applyAlignment="1" applyProtection="1">
      <alignment horizontal="right" vertical="center" shrinkToFit="1"/>
      <protection locked="0"/>
    </xf>
    <xf numFmtId="184" fontId="19" fillId="4" borderId="58" xfId="0" applyNumberFormat="1" applyFont="1" applyFill="1" applyBorder="1" applyAlignment="1" applyProtection="1">
      <alignment horizontal="right" vertical="center" shrinkToFit="1"/>
    </xf>
    <xf numFmtId="9" fontId="17" fillId="3" borderId="15" xfId="2" applyFont="1" applyFill="1" applyBorder="1" applyAlignment="1" applyProtection="1">
      <alignment horizontal="left" vertical="center" shrinkToFit="1"/>
      <protection locked="0"/>
    </xf>
    <xf numFmtId="189" fontId="17" fillId="3" borderId="60" xfId="0" applyNumberFormat="1" applyFont="1" applyFill="1" applyBorder="1" applyAlignment="1" applyProtection="1">
      <alignment horizontal="right" vertical="center" shrinkToFit="1"/>
      <protection locked="0"/>
    </xf>
    <xf numFmtId="37" fontId="17" fillId="3" borderId="17" xfId="0" applyNumberFormat="1" applyFont="1" applyFill="1" applyBorder="1" applyAlignment="1" applyProtection="1">
      <alignment horizontal="left" vertical="center" shrinkToFit="1"/>
      <protection locked="0"/>
    </xf>
    <xf numFmtId="184" fontId="19" fillId="4" borderId="39" xfId="0" applyNumberFormat="1" applyFont="1" applyFill="1" applyBorder="1" applyAlignment="1" applyProtection="1">
      <alignment vertical="center" shrinkToFit="1"/>
    </xf>
    <xf numFmtId="184" fontId="19" fillId="4" borderId="41" xfId="0" applyNumberFormat="1" applyFont="1" applyFill="1" applyBorder="1" applyAlignment="1" applyProtection="1">
      <alignment vertical="center" shrinkToFit="1"/>
    </xf>
    <xf numFmtId="184" fontId="19" fillId="4" borderId="20" xfId="0" applyNumberFormat="1" applyFont="1" applyFill="1" applyBorder="1" applyAlignment="1" applyProtection="1">
      <alignment vertical="center" shrinkToFit="1"/>
    </xf>
    <xf numFmtId="184" fontId="19" fillId="4" borderId="42" xfId="0" applyNumberFormat="1" applyFont="1" applyFill="1" applyBorder="1" applyAlignment="1" applyProtection="1">
      <alignment vertical="center" shrinkToFit="1"/>
    </xf>
    <xf numFmtId="37" fontId="17" fillId="4" borderId="17" xfId="0" applyNumberFormat="1" applyFont="1" applyFill="1" applyBorder="1" applyAlignment="1" applyProtection="1">
      <alignment vertical="center" shrinkToFit="1"/>
    </xf>
    <xf numFmtId="189" fontId="19" fillId="4" borderId="39" xfId="0" applyNumberFormat="1" applyFont="1" applyFill="1" applyBorder="1" applyAlignment="1" applyProtection="1">
      <alignment vertical="center" shrinkToFit="1"/>
    </xf>
    <xf numFmtId="184" fontId="17" fillId="3" borderId="42" xfId="0" applyNumberFormat="1" applyFont="1" applyFill="1" applyBorder="1" applyAlignment="1" applyProtection="1">
      <alignment horizontal="right" vertical="center" shrinkToFit="1"/>
    </xf>
    <xf numFmtId="189" fontId="19" fillId="4" borderId="61" xfId="0" applyNumberFormat="1" applyFont="1" applyFill="1" applyBorder="1" applyAlignment="1" applyProtection="1">
      <alignment horizontal="right" vertical="center" shrinkToFit="1"/>
    </xf>
    <xf numFmtId="37" fontId="17" fillId="3" borderId="2" xfId="0" applyNumberFormat="1" applyFont="1" applyFill="1" applyBorder="1" applyAlignment="1" applyProtection="1">
      <alignment vertical="center" shrinkToFit="1"/>
      <protection locked="0"/>
    </xf>
    <xf numFmtId="189" fontId="19" fillId="4" borderId="44" xfId="0" applyNumberFormat="1" applyFont="1" applyFill="1" applyBorder="1" applyAlignment="1" applyProtection="1">
      <alignment vertical="center" shrinkToFit="1"/>
    </xf>
    <xf numFmtId="189" fontId="17" fillId="3" borderId="46" xfId="0" applyNumberFormat="1" applyFont="1" applyFill="1" applyBorder="1" applyAlignment="1" applyProtection="1">
      <alignment horizontal="right" vertical="center" shrinkToFit="1"/>
      <protection locked="0"/>
    </xf>
    <xf numFmtId="184" fontId="17" fillId="3" borderId="15" xfId="0" applyNumberFormat="1" applyFont="1" applyFill="1" applyBorder="1" applyAlignment="1" applyProtection="1">
      <alignment horizontal="left" vertical="center" shrinkToFit="1"/>
      <protection locked="0"/>
    </xf>
    <xf numFmtId="37" fontId="17" fillId="3" borderId="15" xfId="0" applyNumberFormat="1" applyFont="1" applyFill="1" applyBorder="1" applyAlignment="1" applyProtection="1">
      <alignment horizontal="left" vertical="center" shrinkToFit="1"/>
      <protection locked="0"/>
    </xf>
    <xf numFmtId="184" fontId="17" fillId="3" borderId="45" xfId="0" applyNumberFormat="1" applyFont="1" applyFill="1" applyBorder="1" applyAlignment="1" applyProtection="1">
      <alignment horizontal="right" vertical="center" shrinkToFit="1"/>
      <protection locked="0"/>
    </xf>
    <xf numFmtId="189" fontId="19" fillId="4" borderId="49" xfId="0" applyNumberFormat="1" applyFont="1" applyFill="1" applyBorder="1" applyAlignment="1" applyProtection="1">
      <alignment horizontal="right" vertical="center" shrinkToFit="1"/>
    </xf>
    <xf numFmtId="184" fontId="17" fillId="3" borderId="58" xfId="0" applyNumberFormat="1" applyFont="1" applyFill="1" applyBorder="1" applyAlignment="1" applyProtection="1">
      <alignment horizontal="right" vertical="center" shrinkToFit="1"/>
      <protection locked="0"/>
    </xf>
    <xf numFmtId="0" fontId="9" fillId="0" borderId="0" xfId="0" applyFont="1"/>
    <xf numFmtId="38" fontId="9" fillId="0" borderId="0" xfId="1" applyFont="1" applyBorder="1" applyAlignment="1" applyProtection="1"/>
    <xf numFmtId="0" fontId="9" fillId="3" borderId="62" xfId="0" applyFont="1" applyFill="1" applyBorder="1" applyAlignment="1" applyProtection="1">
      <alignment horizontal="left" vertical="center" shrinkToFit="1"/>
      <protection locked="0"/>
    </xf>
    <xf numFmtId="189" fontId="19" fillId="4" borderId="63" xfId="0" applyNumberFormat="1" applyFont="1" applyFill="1" applyBorder="1" applyAlignment="1" applyProtection="1">
      <alignment horizontal="right" vertical="center" shrinkToFit="1"/>
    </xf>
    <xf numFmtId="184" fontId="17" fillId="3" borderId="64" xfId="0" applyNumberFormat="1" applyFont="1" applyFill="1" applyBorder="1" applyAlignment="1" applyProtection="1">
      <alignment horizontal="right" vertical="center" shrinkToFit="1"/>
      <protection locked="0"/>
    </xf>
    <xf numFmtId="37" fontId="17" fillId="3" borderId="16" xfId="0" applyNumberFormat="1" applyFont="1" applyFill="1" applyBorder="1" applyAlignment="1" applyProtection="1">
      <alignment horizontal="left" vertical="center" shrinkToFit="1"/>
      <protection locked="0"/>
    </xf>
    <xf numFmtId="0" fontId="9" fillId="4" borderId="62" xfId="0" applyFont="1" applyFill="1" applyBorder="1" applyAlignment="1" applyProtection="1">
      <alignment horizontal="center" vertical="center" shrinkToFit="1"/>
    </xf>
    <xf numFmtId="189" fontId="19" fillId="4" borderId="41" xfId="0" applyNumberFormat="1" applyFont="1" applyFill="1" applyBorder="1" applyAlignment="1" applyProtection="1">
      <alignment vertical="center" shrinkToFit="1"/>
    </xf>
    <xf numFmtId="189" fontId="19" fillId="4" borderId="20" xfId="0" applyNumberFormat="1" applyFont="1" applyFill="1" applyBorder="1" applyAlignment="1" applyProtection="1">
      <alignment vertical="center" shrinkToFit="1"/>
    </xf>
    <xf numFmtId="189" fontId="19" fillId="4" borderId="42" xfId="0" applyNumberFormat="1" applyFont="1" applyFill="1" applyBorder="1" applyAlignment="1" applyProtection="1">
      <alignment vertical="center" shrinkToFit="1"/>
    </xf>
    <xf numFmtId="189" fontId="19" fillId="4" borderId="61" xfId="0" applyNumberFormat="1" applyFont="1" applyFill="1" applyBorder="1" applyAlignment="1" applyProtection="1">
      <alignment vertical="center" shrinkToFit="1"/>
    </xf>
    <xf numFmtId="0" fontId="9" fillId="3" borderId="65" xfId="0" applyFont="1" applyFill="1" applyBorder="1" applyAlignment="1" applyProtection="1">
      <alignment horizontal="left" vertical="center" shrinkToFit="1"/>
      <protection locked="0"/>
    </xf>
    <xf numFmtId="189" fontId="19" fillId="4" borderId="66" xfId="0" applyNumberFormat="1" applyFont="1" applyFill="1" applyBorder="1" applyAlignment="1" applyProtection="1">
      <alignment horizontal="right" vertical="center" shrinkToFit="1"/>
    </xf>
    <xf numFmtId="184" fontId="17" fillId="3" borderId="47" xfId="0" applyNumberFormat="1" applyFont="1" applyFill="1" applyBorder="1" applyAlignment="1" applyProtection="1">
      <alignment horizontal="right" vertical="center" shrinkToFit="1"/>
      <protection locked="0"/>
    </xf>
    <xf numFmtId="189" fontId="19" fillId="4" borderId="67" xfId="0" applyNumberFormat="1" applyFont="1" applyFill="1" applyBorder="1" applyAlignment="1" applyProtection="1">
      <alignment horizontal="right" vertical="center" shrinkToFit="1"/>
    </xf>
    <xf numFmtId="37" fontId="17" fillId="3" borderId="14" xfId="0" applyNumberFormat="1" applyFont="1" applyFill="1" applyBorder="1" applyAlignment="1" applyProtection="1">
      <alignment horizontal="left" vertical="center" shrinkToFit="1"/>
      <protection locked="0"/>
    </xf>
    <xf numFmtId="37" fontId="9" fillId="0" borderId="0" xfId="0" applyNumberFormat="1" applyFont="1" applyBorder="1"/>
    <xf numFmtId="0" fontId="9" fillId="3" borderId="68" xfId="0" applyFont="1" applyFill="1" applyBorder="1" applyAlignment="1" applyProtection="1">
      <alignment horizontal="left" vertical="center" shrinkToFit="1"/>
      <protection locked="0"/>
    </xf>
    <xf numFmtId="189" fontId="17" fillId="3" borderId="69" xfId="0" applyNumberFormat="1" applyFont="1" applyFill="1" applyBorder="1" applyAlignment="1" applyProtection="1">
      <alignment vertical="center" shrinkToFit="1"/>
      <protection locked="0"/>
    </xf>
    <xf numFmtId="189" fontId="19" fillId="4" borderId="70" xfId="0" applyNumberFormat="1" applyFont="1" applyFill="1" applyBorder="1" applyAlignment="1" applyProtection="1">
      <alignment horizontal="right" vertical="center" shrinkToFit="1"/>
    </xf>
    <xf numFmtId="189" fontId="17" fillId="3" borderId="71" xfId="0" applyNumberFormat="1" applyFont="1" applyFill="1" applyBorder="1" applyAlignment="1" applyProtection="1">
      <alignment vertical="center" shrinkToFit="1"/>
      <protection locked="0"/>
    </xf>
    <xf numFmtId="37" fontId="9" fillId="3" borderId="16" xfId="0" applyNumberFormat="1" applyFont="1" applyFill="1" applyBorder="1" applyAlignment="1" applyProtection="1">
      <alignment horizontal="left" vertical="center" shrinkToFit="1"/>
      <protection locked="0"/>
    </xf>
    <xf numFmtId="189" fontId="19" fillId="4" borderId="18" xfId="0" applyNumberFormat="1" applyFont="1" applyFill="1" applyBorder="1" applyAlignment="1" applyProtection="1">
      <alignment vertical="center" shrinkToFit="1"/>
    </xf>
    <xf numFmtId="37" fontId="17" fillId="4" borderId="2" xfId="0" applyNumberFormat="1" applyFont="1" applyFill="1" applyBorder="1" applyAlignment="1" applyProtection="1">
      <alignment vertical="center" shrinkToFit="1"/>
    </xf>
    <xf numFmtId="0" fontId="9" fillId="0" borderId="0" xfId="0" applyFont="1" applyBorder="1"/>
    <xf numFmtId="37" fontId="17" fillId="3" borderId="55" xfId="0" applyNumberFormat="1" applyFont="1" applyFill="1" applyBorder="1" applyAlignment="1" applyProtection="1">
      <alignment horizontal="left" vertical="center" shrinkToFit="1"/>
      <protection locked="0"/>
    </xf>
    <xf numFmtId="0" fontId="9" fillId="3" borderId="72" xfId="0" applyFont="1" applyFill="1" applyBorder="1" applyAlignment="1" applyProtection="1">
      <alignment horizontal="left" vertical="center" shrinkToFit="1"/>
      <protection locked="0"/>
    </xf>
    <xf numFmtId="189" fontId="17" fillId="3" borderId="73" xfId="0" applyNumberFormat="1" applyFont="1" applyFill="1" applyBorder="1" applyAlignment="1" applyProtection="1">
      <alignment horizontal="right" vertical="center" shrinkToFit="1"/>
      <protection locked="0"/>
    </xf>
    <xf numFmtId="9" fontId="17" fillId="3" borderId="23" xfId="0" applyNumberFormat="1" applyFont="1" applyFill="1" applyBorder="1" applyAlignment="1" applyProtection="1">
      <alignment horizontal="left" vertical="center" shrinkToFit="1"/>
      <protection locked="0"/>
    </xf>
    <xf numFmtId="37" fontId="17" fillId="3" borderId="14" xfId="0" applyNumberFormat="1" applyFont="1" applyFill="1" applyBorder="1" applyAlignment="1" applyProtection="1">
      <alignment vertical="center" shrinkToFit="1"/>
      <protection locked="0"/>
    </xf>
    <xf numFmtId="184" fontId="19" fillId="4" borderId="64" xfId="0" applyNumberFormat="1" applyFont="1" applyFill="1" applyBorder="1" applyAlignment="1" applyProtection="1">
      <alignment horizontal="right" vertical="center" shrinkToFit="1"/>
    </xf>
    <xf numFmtId="4" fontId="9" fillId="0" borderId="0" xfId="0" applyNumberFormat="1" applyFont="1"/>
    <xf numFmtId="189" fontId="19" fillId="4" borderId="39" xfId="0" applyNumberFormat="1" applyFont="1" applyFill="1" applyBorder="1" applyAlignment="1">
      <alignment vertical="center" shrinkToFit="1"/>
    </xf>
    <xf numFmtId="189" fontId="19" fillId="4" borderId="20" xfId="0" applyNumberFormat="1" applyFont="1" applyFill="1" applyBorder="1" applyAlignment="1">
      <alignment vertical="center" shrinkToFit="1"/>
    </xf>
    <xf numFmtId="37" fontId="9" fillId="4" borderId="2" xfId="0" applyNumberFormat="1" applyFont="1" applyFill="1" applyBorder="1" applyAlignment="1" applyProtection="1">
      <alignment horizontal="left" vertical="center" shrinkToFit="1"/>
    </xf>
    <xf numFmtId="189" fontId="19" fillId="4" borderId="39" xfId="0" applyNumberFormat="1" applyFont="1" applyFill="1" applyBorder="1" applyAlignment="1" applyProtection="1">
      <alignment horizontal="right" vertical="center" shrinkToFit="1"/>
    </xf>
    <xf numFmtId="189" fontId="19" fillId="4" borderId="41" xfId="0" applyNumberFormat="1" applyFont="1" applyFill="1" applyBorder="1" applyAlignment="1" applyProtection="1">
      <alignment horizontal="right" vertical="center" shrinkToFit="1"/>
    </xf>
    <xf numFmtId="189" fontId="19" fillId="4" borderId="20" xfId="0" applyNumberFormat="1" applyFont="1" applyFill="1" applyBorder="1" applyAlignment="1" applyProtection="1">
      <alignment horizontal="right" vertical="center" shrinkToFit="1"/>
    </xf>
    <xf numFmtId="189" fontId="19" fillId="4" borderId="42" xfId="0" applyNumberFormat="1" applyFont="1" applyFill="1" applyBorder="1" applyAlignment="1" applyProtection="1">
      <alignment horizontal="right" vertical="center" shrinkToFit="1"/>
    </xf>
    <xf numFmtId="37" fontId="9" fillId="4" borderId="55" xfId="0" applyNumberFormat="1" applyFont="1" applyFill="1" applyBorder="1" applyAlignment="1" applyProtection="1">
      <alignment vertical="center" shrinkToFit="1"/>
    </xf>
    <xf numFmtId="189" fontId="19" fillId="4" borderId="75" xfId="0" applyNumberFormat="1" applyFont="1" applyFill="1" applyBorder="1" applyAlignment="1" applyProtection="1">
      <alignment horizontal="right" vertical="center" shrinkToFit="1"/>
    </xf>
    <xf numFmtId="37" fontId="9" fillId="4" borderId="2" xfId="0" applyNumberFormat="1" applyFont="1" applyFill="1" applyBorder="1" applyAlignment="1" applyProtection="1">
      <alignment vertical="center" shrinkToFit="1"/>
    </xf>
    <xf numFmtId="190" fontId="19" fillId="4" borderId="76" xfId="2" applyNumberFormat="1" applyFont="1" applyFill="1" applyBorder="1" applyAlignment="1" applyProtection="1">
      <alignment horizontal="right" vertical="center" shrinkToFit="1"/>
    </xf>
    <xf numFmtId="190" fontId="19" fillId="4" borderId="41" xfId="2" applyNumberFormat="1" applyFont="1" applyFill="1" applyBorder="1" applyAlignment="1" applyProtection="1">
      <alignment horizontal="right" vertical="center" shrinkToFit="1"/>
    </xf>
    <xf numFmtId="190" fontId="19" fillId="4" borderId="20" xfId="2" applyNumberFormat="1" applyFont="1" applyFill="1" applyBorder="1" applyAlignment="1" applyProtection="1">
      <alignment horizontal="right" vertical="center" shrinkToFit="1"/>
    </xf>
    <xf numFmtId="190" fontId="19" fillId="4" borderId="42" xfId="2" applyNumberFormat="1" applyFont="1" applyFill="1" applyBorder="1" applyAlignment="1" applyProtection="1">
      <alignment horizontal="right" vertical="center" shrinkToFit="1"/>
    </xf>
    <xf numFmtId="37" fontId="18" fillId="4" borderId="17" xfId="0" applyNumberFormat="1" applyFont="1" applyFill="1" applyBorder="1" applyAlignment="1" applyProtection="1">
      <alignment vertical="center" shrinkToFit="1"/>
    </xf>
    <xf numFmtId="37" fontId="9" fillId="0" borderId="0" xfId="0" applyNumberFormat="1" applyFont="1"/>
    <xf numFmtId="0" fontId="18" fillId="4" borderId="61" xfId="0" applyFont="1" applyFill="1" applyBorder="1" applyAlignment="1" applyProtection="1">
      <alignment horizontal="center" vertical="center" shrinkToFit="1"/>
    </xf>
    <xf numFmtId="193" fontId="17" fillId="3" borderId="19" xfId="0" applyNumberFormat="1" applyFont="1" applyFill="1" applyBorder="1" applyAlignment="1" applyProtection="1">
      <alignment horizontal="center" vertical="center" shrinkToFit="1"/>
      <protection locked="0"/>
    </xf>
    <xf numFmtId="0" fontId="18" fillId="4" borderId="43" xfId="0" applyFont="1" applyFill="1" applyBorder="1" applyAlignment="1" applyProtection="1">
      <alignment horizontal="left" vertical="center" shrinkToFit="1"/>
      <protection locked="0"/>
    </xf>
    <xf numFmtId="9" fontId="50" fillId="3" borderId="55" xfId="2" applyFont="1" applyFill="1" applyBorder="1" applyAlignment="1" applyProtection="1">
      <alignment horizontal="left" vertical="center" shrinkToFit="1"/>
      <protection locked="0"/>
    </xf>
    <xf numFmtId="9" fontId="50" fillId="3" borderId="15" xfId="2" applyFont="1" applyFill="1" applyBorder="1" applyAlignment="1" applyProtection="1">
      <alignment horizontal="left" vertical="center" shrinkToFit="1"/>
      <protection locked="0"/>
    </xf>
    <xf numFmtId="37" fontId="9" fillId="4" borderId="17" xfId="0" applyNumberFormat="1" applyFont="1" applyFill="1" applyBorder="1" applyAlignment="1" applyProtection="1">
      <alignment vertical="center" shrinkToFit="1"/>
    </xf>
    <xf numFmtId="0" fontId="18" fillId="4" borderId="72" xfId="0" applyFont="1" applyFill="1" applyBorder="1" applyAlignment="1" applyProtection="1">
      <alignment horizontal="left" vertical="center" shrinkToFit="1"/>
      <protection locked="0"/>
    </xf>
    <xf numFmtId="0" fontId="18" fillId="4" borderId="65" xfId="0" applyFont="1" applyFill="1" applyBorder="1" applyAlignment="1" applyProtection="1">
      <alignment horizontal="left" vertical="center" shrinkToFit="1"/>
      <protection locked="0"/>
    </xf>
    <xf numFmtId="0" fontId="18" fillId="4" borderId="59" xfId="0" applyFont="1" applyFill="1" applyBorder="1" applyAlignment="1" applyProtection="1">
      <alignment horizontal="left" vertical="center" shrinkToFit="1"/>
      <protection locked="0"/>
    </xf>
    <xf numFmtId="189" fontId="17" fillId="3" borderId="77" xfId="0" applyNumberFormat="1" applyFont="1" applyFill="1" applyBorder="1" applyAlignment="1" applyProtection="1">
      <alignment vertical="center" shrinkToFit="1"/>
      <protection locked="0"/>
    </xf>
    <xf numFmtId="0" fontId="18" fillId="4" borderId="48" xfId="0" applyFont="1" applyFill="1" applyBorder="1" applyAlignment="1" applyProtection="1">
      <alignment horizontal="left" vertical="center" shrinkToFit="1"/>
      <protection locked="0"/>
    </xf>
    <xf numFmtId="189" fontId="19" fillId="4" borderId="60" xfId="0" applyNumberFormat="1" applyFont="1" applyFill="1" applyBorder="1" applyAlignment="1" applyProtection="1">
      <alignment horizontal="right" vertical="center" shrinkToFit="1"/>
    </xf>
    <xf numFmtId="0" fontId="17" fillId="0" borderId="0" xfId="0" applyFont="1"/>
    <xf numFmtId="0" fontId="51" fillId="4" borderId="0" xfId="5" applyFont="1" applyFill="1" applyAlignment="1">
      <alignment horizontal="left" vertical="center"/>
    </xf>
    <xf numFmtId="0" fontId="9" fillId="4" borderId="0" xfId="5" applyFont="1" applyFill="1" applyAlignment="1">
      <alignment horizontal="center" vertical="center"/>
    </xf>
    <xf numFmtId="184" fontId="9" fillId="4" borderId="0" xfId="5" applyNumberFormat="1" applyFont="1" applyFill="1" applyAlignment="1">
      <alignment horizontal="center" vertical="center"/>
    </xf>
    <xf numFmtId="184" fontId="52" fillId="4" borderId="1" xfId="5" applyNumberFormat="1" applyFont="1" applyFill="1" applyBorder="1" applyAlignment="1">
      <alignment horizontal="left" vertical="center"/>
    </xf>
    <xf numFmtId="184" fontId="53" fillId="4" borderId="1" xfId="5" applyNumberFormat="1" applyFont="1" applyFill="1" applyBorder="1" applyAlignment="1">
      <alignment horizontal="center" vertical="center" shrinkToFit="1"/>
    </xf>
    <xf numFmtId="182" fontId="9" fillId="4" borderId="0" xfId="5" applyNumberFormat="1" applyFont="1" applyFill="1" applyAlignment="1">
      <alignment horizontal="center" vertical="center"/>
    </xf>
    <xf numFmtId="0" fontId="17" fillId="0" borderId="0" xfId="5" applyFont="1" applyAlignment="1">
      <alignment horizontal="center" vertical="center"/>
    </xf>
    <xf numFmtId="0" fontId="54" fillId="0" borderId="0" xfId="0" applyFont="1"/>
    <xf numFmtId="0" fontId="9" fillId="0" borderId="0" xfId="5" applyFont="1" applyAlignment="1">
      <alignment horizontal="center" vertical="center"/>
    </xf>
    <xf numFmtId="182" fontId="56" fillId="4" borderId="14" xfId="5" applyNumberFormat="1" applyFont="1" applyFill="1" applyBorder="1" applyAlignment="1">
      <alignment horizontal="center"/>
    </xf>
    <xf numFmtId="191" fontId="56" fillId="4" borderId="16" xfId="5" applyNumberFormat="1" applyFont="1" applyFill="1" applyBorder="1" applyAlignment="1">
      <alignment horizontal="center"/>
    </xf>
    <xf numFmtId="0" fontId="57" fillId="0" borderId="14" xfId="5" applyFont="1" applyBorder="1" applyAlignment="1" applyProtection="1">
      <alignment horizontal="left" vertical="center" shrinkToFit="1"/>
      <protection locked="0"/>
    </xf>
    <xf numFmtId="0" fontId="17" fillId="0" borderId="14" xfId="5" applyFont="1" applyBorder="1" applyAlignment="1" applyProtection="1">
      <alignment horizontal="center" vertical="center" shrinkToFit="1"/>
      <protection locked="0"/>
    </xf>
    <xf numFmtId="184" fontId="57" fillId="0" borderId="14" xfId="5" applyNumberFormat="1" applyFont="1" applyBorder="1" applyAlignment="1" applyProtection="1">
      <alignment horizontal="right" vertical="center" shrinkToFit="1"/>
      <protection locked="0"/>
    </xf>
    <xf numFmtId="184" fontId="57" fillId="0" borderId="14" xfId="5" applyNumberFormat="1" applyFont="1" applyBorder="1" applyAlignment="1" applyProtection="1">
      <alignment horizontal="center" vertical="center" shrinkToFit="1"/>
      <protection locked="0"/>
    </xf>
    <xf numFmtId="184" fontId="56" fillId="4" borderId="14" xfId="5" applyNumberFormat="1" applyFont="1" applyFill="1" applyBorder="1" applyAlignment="1">
      <alignment horizontal="right" vertical="center"/>
    </xf>
    <xf numFmtId="184" fontId="18" fillId="0" borderId="2" xfId="0" applyNumberFormat="1" applyFont="1" applyBorder="1" applyAlignment="1">
      <alignment vertical="center"/>
    </xf>
    <xf numFmtId="0" fontId="57" fillId="0" borderId="15" xfId="5" applyFont="1" applyBorder="1" applyAlignment="1" applyProtection="1">
      <alignment horizontal="left" vertical="center" shrinkToFit="1"/>
      <protection locked="0"/>
    </xf>
    <xf numFmtId="0" fontId="17" fillId="0" borderId="15" xfId="5" applyFont="1" applyBorder="1" applyAlignment="1" applyProtection="1">
      <alignment horizontal="center" vertical="center" shrinkToFit="1"/>
      <protection locked="0"/>
    </xf>
    <xf numFmtId="184" fontId="57" fillId="0" borderId="15" xfId="5" applyNumberFormat="1" applyFont="1" applyBorder="1" applyAlignment="1" applyProtection="1">
      <alignment horizontal="right" vertical="center" shrinkToFit="1"/>
      <protection locked="0"/>
    </xf>
    <xf numFmtId="184" fontId="57" fillId="0" borderId="15" xfId="5" applyNumberFormat="1" applyFont="1" applyBorder="1" applyAlignment="1" applyProtection="1">
      <alignment horizontal="center" vertical="center" shrinkToFit="1"/>
      <protection locked="0"/>
    </xf>
    <xf numFmtId="184" fontId="56" fillId="4" borderId="15" xfId="5" applyNumberFormat="1" applyFont="1" applyFill="1" applyBorder="1" applyAlignment="1">
      <alignment horizontal="right" vertical="center"/>
    </xf>
    <xf numFmtId="184" fontId="57" fillId="0" borderId="15" xfId="4" applyNumberFormat="1" applyFont="1" applyBorder="1" applyAlignment="1" applyProtection="1">
      <alignment horizontal="right" vertical="center" shrinkToFit="1"/>
      <protection locked="0"/>
    </xf>
    <xf numFmtId="0" fontId="57" fillId="0" borderId="23" xfId="5" applyFont="1" applyBorder="1" applyAlignment="1" applyProtection="1">
      <alignment horizontal="left" vertical="center" shrinkToFit="1"/>
      <protection locked="0"/>
    </xf>
    <xf numFmtId="184" fontId="57" fillId="0" borderId="23" xfId="5" applyNumberFormat="1" applyFont="1" applyBorder="1" applyAlignment="1" applyProtection="1">
      <alignment horizontal="right" vertical="center" shrinkToFit="1"/>
      <protection locked="0"/>
    </xf>
    <xf numFmtId="184" fontId="57" fillId="0" borderId="23" xfId="5" applyNumberFormat="1" applyFont="1" applyBorder="1" applyAlignment="1" applyProtection="1">
      <alignment horizontal="center" vertical="center" shrinkToFit="1"/>
      <protection locked="0"/>
    </xf>
    <xf numFmtId="0" fontId="57" fillId="0" borderId="16" xfId="5" applyFont="1" applyBorder="1" applyAlignment="1" applyProtection="1">
      <alignment horizontal="left" vertical="center" shrinkToFit="1"/>
      <protection locked="0"/>
    </xf>
    <xf numFmtId="184" fontId="57" fillId="0" borderId="16" xfId="5" applyNumberFormat="1" applyFont="1" applyBorder="1" applyAlignment="1" applyProtection="1">
      <alignment horizontal="right" vertical="center" shrinkToFit="1"/>
      <protection locked="0"/>
    </xf>
    <xf numFmtId="184" fontId="57" fillId="0" borderId="16" xfId="5" applyNumberFormat="1" applyFont="1" applyBorder="1" applyAlignment="1" applyProtection="1">
      <alignment horizontal="center" vertical="center" shrinkToFit="1"/>
      <protection locked="0"/>
    </xf>
    <xf numFmtId="0" fontId="9" fillId="4" borderId="2" xfId="5" applyFont="1" applyFill="1" applyBorder="1" applyAlignment="1">
      <alignment horizontal="center" vertical="center"/>
    </xf>
    <xf numFmtId="0" fontId="9" fillId="4" borderId="12" xfId="5" applyFont="1" applyFill="1" applyBorder="1" applyAlignment="1">
      <alignment horizontal="center" vertical="center" shrinkToFit="1"/>
    </xf>
    <xf numFmtId="184" fontId="58" fillId="4" borderId="2" xfId="5" applyNumberFormat="1" applyFont="1" applyFill="1" applyBorder="1" applyAlignment="1">
      <alignment horizontal="right" vertical="center" shrinkToFit="1"/>
    </xf>
    <xf numFmtId="184" fontId="28" fillId="4" borderId="12" xfId="5" applyNumberFormat="1" applyFont="1" applyFill="1" applyBorder="1" applyAlignment="1">
      <alignment horizontal="center" vertical="center" shrinkToFit="1"/>
    </xf>
    <xf numFmtId="184" fontId="56" fillId="4" borderId="2" xfId="5" applyNumberFormat="1" applyFont="1" applyFill="1" applyBorder="1" applyAlignment="1">
      <alignment horizontal="right" vertical="center" shrinkToFit="1"/>
    </xf>
    <xf numFmtId="0" fontId="59" fillId="0" borderId="0" xfId="0" applyFont="1" applyAlignment="1">
      <alignment vertical="center"/>
    </xf>
    <xf numFmtId="0" fontId="9" fillId="4" borderId="0" xfId="5" applyFont="1" applyFill="1" applyAlignment="1">
      <alignment horizontal="left" vertical="center"/>
    </xf>
    <xf numFmtId="0" fontId="28" fillId="0" borderId="0" xfId="0" applyFont="1"/>
    <xf numFmtId="0" fontId="58" fillId="4" borderId="14" xfId="5" applyFont="1" applyFill="1" applyBorder="1" applyAlignment="1">
      <alignment horizontal="left" vertical="center" shrinkToFit="1"/>
    </xf>
    <xf numFmtId="0" fontId="58" fillId="4" borderId="15" xfId="5" applyFont="1" applyFill="1" applyBorder="1" applyAlignment="1">
      <alignment horizontal="left" vertical="center" shrinkToFit="1"/>
    </xf>
    <xf numFmtId="182" fontId="58" fillId="4" borderId="2" xfId="5" applyNumberFormat="1" applyFont="1" applyFill="1" applyBorder="1" applyAlignment="1">
      <alignment horizontal="right" vertical="center" shrinkToFit="1"/>
    </xf>
    <xf numFmtId="0" fontId="61" fillId="0" borderId="34" xfId="0" applyFont="1" applyBorder="1" applyAlignment="1">
      <alignment horizontal="center" vertical="center"/>
    </xf>
    <xf numFmtId="0" fontId="61" fillId="0" borderId="35" xfId="0" applyFont="1" applyBorder="1" applyAlignment="1">
      <alignment horizontal="center" vertical="center"/>
    </xf>
    <xf numFmtId="0" fontId="60" fillId="0" borderId="33" xfId="0" applyFont="1" applyBorder="1" applyAlignment="1">
      <alignment vertical="center" wrapText="1"/>
    </xf>
    <xf numFmtId="0" fontId="61" fillId="0" borderId="78" xfId="0" applyFont="1" applyBorder="1" applyAlignment="1">
      <alignment horizontal="center" vertical="center"/>
    </xf>
    <xf numFmtId="0" fontId="60" fillId="0" borderId="30" xfId="0" applyFont="1" applyBorder="1" applyAlignment="1">
      <alignment vertical="center" wrapText="1"/>
    </xf>
    <xf numFmtId="0" fontId="61" fillId="0" borderId="31" xfId="0" applyFont="1" applyBorder="1" applyAlignment="1">
      <alignment horizontal="center" vertical="center"/>
    </xf>
    <xf numFmtId="0" fontId="61" fillId="0" borderId="32" xfId="0" applyFont="1" applyBorder="1" applyAlignment="1">
      <alignment horizontal="center" vertical="center"/>
    </xf>
    <xf numFmtId="0" fontId="9" fillId="0" borderId="0" xfId="0" applyFont="1" applyAlignment="1">
      <alignment horizontal="center" vertical="center"/>
    </xf>
    <xf numFmtId="0" fontId="55" fillId="0" borderId="0" xfId="0" applyFont="1" applyAlignment="1">
      <alignment horizontal="left" vertical="center"/>
    </xf>
    <xf numFmtId="0" fontId="9" fillId="4" borderId="80" xfId="0" applyFont="1" applyFill="1" applyBorder="1" applyAlignment="1" applyProtection="1">
      <alignment horizontal="left" vertical="center" shrinkToFit="1"/>
    </xf>
    <xf numFmtId="0" fontId="55" fillId="0" borderId="0" xfId="0" applyFont="1" applyBorder="1" applyAlignment="1">
      <alignment horizontal="left" vertical="center"/>
    </xf>
    <xf numFmtId="0" fontId="9" fillId="4" borderId="0" xfId="0" applyFont="1" applyFill="1" applyBorder="1" applyAlignment="1" applyProtection="1">
      <alignment horizontal="center" vertical="center" wrapText="1"/>
      <protection locked="0"/>
    </xf>
    <xf numFmtId="0" fontId="24" fillId="0" borderId="0" xfId="0" applyFont="1"/>
    <xf numFmtId="0" fontId="63" fillId="0" borderId="0" xfId="0" applyFont="1" applyProtection="1">
      <protection locked="0"/>
    </xf>
    <xf numFmtId="0" fontId="63" fillId="0" borderId="0" xfId="0" applyFont="1"/>
    <xf numFmtId="0" fontId="63" fillId="0" borderId="0" xfId="0" applyFont="1" applyAlignment="1" applyProtection="1">
      <alignment horizontal="right" vertical="center"/>
      <protection locked="0"/>
    </xf>
    <xf numFmtId="0" fontId="63" fillId="0" borderId="0" xfId="0" applyFont="1" applyAlignment="1" applyProtection="1">
      <alignment horizontal="left" vertical="center"/>
      <protection locked="0"/>
    </xf>
    <xf numFmtId="0" fontId="66" fillId="0" borderId="90" xfId="0" applyFont="1" applyBorder="1" applyAlignment="1" applyProtection="1">
      <alignment horizontal="center" vertical="center"/>
    </xf>
    <xf numFmtId="0" fontId="66" fillId="0" borderId="91" xfId="0" applyFont="1" applyBorder="1" applyAlignment="1" applyProtection="1">
      <alignment horizontal="center" vertical="center"/>
    </xf>
    <xf numFmtId="0" fontId="66" fillId="0" borderId="61" xfId="0" applyFont="1" applyBorder="1" applyAlignment="1" applyProtection="1">
      <alignment horizontal="center" vertical="center"/>
    </xf>
    <xf numFmtId="0" fontId="66" fillId="0" borderId="42" xfId="0" applyFont="1" applyBorder="1" applyAlignment="1" applyProtection="1">
      <alignment horizontal="center" vertical="center"/>
    </xf>
    <xf numFmtId="0" fontId="66" fillId="0" borderId="92" xfId="0" applyFont="1" applyBorder="1" applyAlignment="1" applyProtection="1">
      <alignment horizontal="center" vertical="center"/>
    </xf>
    <xf numFmtId="0" fontId="66" fillId="0" borderId="93" xfId="0" applyFont="1" applyBorder="1" applyAlignment="1" applyProtection="1">
      <alignment horizontal="center" vertical="center"/>
    </xf>
    <xf numFmtId="0" fontId="65" fillId="0" borderId="2" xfId="0" applyFont="1" applyBorder="1" applyAlignment="1">
      <alignment horizontal="center" vertical="center"/>
    </xf>
    <xf numFmtId="0" fontId="67" fillId="0" borderId="3" xfId="0" applyFont="1" applyBorder="1" applyAlignment="1" applyProtection="1">
      <alignment horizontal="left" vertical="center" wrapText="1" shrinkToFit="1"/>
      <protection locked="0"/>
    </xf>
    <xf numFmtId="0" fontId="67" fillId="0" borderId="2" xfId="0" applyFont="1" applyBorder="1" applyAlignment="1" applyProtection="1">
      <alignment horizontal="left" vertical="center" wrapText="1" shrinkToFit="1"/>
      <protection locked="0"/>
    </xf>
    <xf numFmtId="182" fontId="67" fillId="0" borderId="2" xfId="0" applyNumberFormat="1" applyFont="1" applyBorder="1" applyAlignment="1" applyProtection="1">
      <alignment horizontal="right" vertical="center"/>
      <protection locked="0"/>
    </xf>
    <xf numFmtId="0" fontId="67" fillId="0" borderId="5" xfId="0" applyFont="1" applyBorder="1" applyAlignment="1" applyProtection="1">
      <alignment horizontal="left" vertical="center" wrapText="1"/>
      <protection locked="0"/>
    </xf>
    <xf numFmtId="0" fontId="67" fillId="0" borderId="42" xfId="0" applyFont="1" applyBorder="1" applyAlignment="1" applyProtection="1">
      <alignment horizontal="center" vertical="center"/>
      <protection locked="0"/>
    </xf>
    <xf numFmtId="0" fontId="67" fillId="0" borderId="93" xfId="0" applyFont="1" applyBorder="1" applyAlignment="1" applyProtection="1">
      <alignment horizontal="center" vertical="center"/>
      <protection locked="0"/>
    </xf>
    <xf numFmtId="0" fontId="67" fillId="0" borderId="61" xfId="0" applyFont="1" applyBorder="1" applyAlignment="1" applyProtection="1">
      <alignment horizontal="center" vertical="center"/>
      <protection locked="0"/>
    </xf>
    <xf numFmtId="0" fontId="67" fillId="0" borderId="3" xfId="0" applyFont="1" applyBorder="1" applyAlignment="1" applyProtection="1">
      <alignment horizontal="left" vertical="center"/>
      <protection locked="0"/>
    </xf>
    <xf numFmtId="0" fontId="67" fillId="0" borderId="2" xfId="0" applyFont="1" applyBorder="1" applyAlignment="1" applyProtection="1">
      <alignment horizontal="left" vertical="center" shrinkToFit="1"/>
      <protection locked="0"/>
    </xf>
    <xf numFmtId="0" fontId="68" fillId="0" borderId="0" xfId="0" applyFont="1"/>
    <xf numFmtId="182" fontId="69" fillId="0" borderId="0" xfId="0" applyNumberFormat="1" applyFont="1" applyAlignment="1">
      <alignment horizontal="right" vertical="center"/>
    </xf>
    <xf numFmtId="0" fontId="38" fillId="4" borderId="0" xfId="0" applyFont="1" applyFill="1"/>
    <xf numFmtId="0" fontId="9" fillId="4" borderId="5" xfId="0" applyFont="1" applyFill="1" applyBorder="1"/>
    <xf numFmtId="0" fontId="9" fillId="4" borderId="6" xfId="0" applyFont="1" applyFill="1" applyBorder="1"/>
    <xf numFmtId="0" fontId="9" fillId="4" borderId="7" xfId="0" applyFont="1" applyFill="1" applyBorder="1"/>
    <xf numFmtId="0" fontId="9" fillId="4" borderId="8" xfId="0" applyFont="1" applyFill="1" applyBorder="1"/>
    <xf numFmtId="0" fontId="9" fillId="4" borderId="9" xfId="0" applyFont="1" applyFill="1" applyBorder="1"/>
    <xf numFmtId="0" fontId="9" fillId="4" borderId="8" xfId="0" applyFont="1" applyFill="1" applyBorder="1" applyAlignment="1">
      <alignment horizontal="left" vertical="center"/>
    </xf>
    <xf numFmtId="0" fontId="15" fillId="4" borderId="8" xfId="0" applyFont="1" applyFill="1" applyBorder="1" applyAlignment="1">
      <alignment vertical="center"/>
    </xf>
    <xf numFmtId="0" fontId="15" fillId="4" borderId="9" xfId="0" applyFont="1" applyFill="1" applyBorder="1"/>
    <xf numFmtId="0" fontId="15" fillId="0" borderId="0" xfId="0" applyFont="1"/>
    <xf numFmtId="0" fontId="15" fillId="4" borderId="8" xfId="0" applyFont="1" applyFill="1" applyBorder="1"/>
    <xf numFmtId="0" fontId="38" fillId="0" borderId="0" xfId="0" applyFont="1"/>
    <xf numFmtId="0" fontId="38" fillId="4" borderId="8" xfId="0" applyFont="1" applyFill="1" applyBorder="1"/>
    <xf numFmtId="0" fontId="38" fillId="4" borderId="0" xfId="0" applyFont="1" applyFill="1" applyBorder="1"/>
    <xf numFmtId="0" fontId="38" fillId="4" borderId="9" xfId="0" applyFont="1" applyFill="1" applyBorder="1"/>
    <xf numFmtId="0" fontId="38" fillId="4" borderId="10" xfId="0" applyFont="1" applyFill="1" applyBorder="1"/>
    <xf numFmtId="0" fontId="38" fillId="4" borderId="1" xfId="0" applyFont="1" applyFill="1" applyBorder="1"/>
    <xf numFmtId="0" fontId="38" fillId="4" borderId="1" xfId="0" applyFont="1" applyFill="1" applyBorder="1" applyAlignment="1"/>
    <xf numFmtId="0" fontId="38" fillId="4" borderId="1" xfId="0" applyFont="1" applyFill="1" applyBorder="1" applyAlignment="1">
      <alignment horizontal="right"/>
    </xf>
    <xf numFmtId="0" fontId="38" fillId="4" borderId="11" xfId="0" applyFont="1" applyFill="1" applyBorder="1"/>
    <xf numFmtId="195" fontId="19" fillId="4" borderId="0" xfId="1" applyNumberFormat="1" applyFont="1" applyFill="1" applyBorder="1" applyAlignment="1" applyProtection="1">
      <alignment horizontal="center" shrinkToFit="1"/>
    </xf>
    <xf numFmtId="0" fontId="17" fillId="7" borderId="0" xfId="1" applyNumberFormat="1" applyFont="1" applyFill="1" applyBorder="1" applyAlignment="1" applyProtection="1">
      <alignment horizontal="center" shrinkToFit="1"/>
    </xf>
    <xf numFmtId="0" fontId="3" fillId="2" borderId="0" xfId="0" applyFont="1" applyFill="1" applyBorder="1"/>
    <xf numFmtId="0" fontId="2" fillId="2" borderId="0" xfId="0" applyFont="1" applyFill="1" applyBorder="1"/>
    <xf numFmtId="0" fontId="9" fillId="4" borderId="0" xfId="0" applyFont="1" applyFill="1" applyBorder="1" applyAlignment="1">
      <alignment vertical="center"/>
    </xf>
    <xf numFmtId="0" fontId="18" fillId="4" borderId="0" xfId="0" applyFont="1" applyFill="1" applyBorder="1" applyAlignment="1" applyProtection="1">
      <alignment vertical="center"/>
    </xf>
    <xf numFmtId="0" fontId="18" fillId="4" borderId="0" xfId="0" applyFont="1" applyFill="1" applyBorder="1" applyAlignment="1" applyProtection="1">
      <alignment vertical="center"/>
      <protection locked="0"/>
    </xf>
    <xf numFmtId="0" fontId="9" fillId="4" borderId="0" xfId="0" applyFont="1" applyFill="1" applyBorder="1" applyAlignment="1">
      <alignment vertical="center" wrapText="1"/>
    </xf>
    <xf numFmtId="0" fontId="9" fillId="4" borderId="0" xfId="0" applyFont="1" applyFill="1" applyBorder="1" applyAlignment="1">
      <alignment horizontal="center" vertical="center"/>
    </xf>
    <xf numFmtId="0" fontId="22" fillId="3" borderId="0" xfId="3" applyFont="1" applyFill="1" applyBorder="1" applyAlignment="1" applyProtection="1">
      <alignment vertical="center" shrinkToFit="1"/>
      <protection locked="0"/>
    </xf>
    <xf numFmtId="176" fontId="9" fillId="0" borderId="0" xfId="0" applyNumberFormat="1" applyFont="1" applyBorder="1" applyAlignment="1" applyProtection="1">
      <alignment horizontal="center" vertical="center" shrinkToFit="1"/>
      <protection locked="0"/>
    </xf>
    <xf numFmtId="0" fontId="9" fillId="6" borderId="0" xfId="0" applyFont="1" applyFill="1" applyBorder="1" applyAlignment="1" applyProtection="1">
      <alignment horizontal="left" vertical="center" shrinkToFit="1"/>
      <protection locked="0"/>
    </xf>
    <xf numFmtId="0" fontId="17" fillId="3" borderId="0" xfId="0" applyFont="1" applyFill="1" applyBorder="1" applyAlignment="1" applyProtection="1">
      <alignment vertical="center" shrinkToFit="1"/>
      <protection locked="0"/>
    </xf>
    <xf numFmtId="176" fontId="17" fillId="3" borderId="0" xfId="0" applyNumberFormat="1" applyFont="1" applyFill="1" applyBorder="1" applyAlignment="1" applyProtection="1">
      <alignment horizontal="left" vertical="center" shrinkToFit="1"/>
      <protection locked="0"/>
    </xf>
    <xf numFmtId="0" fontId="17" fillId="3" borderId="0" xfId="0" applyFont="1" applyFill="1" applyBorder="1" applyAlignment="1" applyProtection="1">
      <alignment vertical="center"/>
      <protection locked="0"/>
    </xf>
    <xf numFmtId="0" fontId="9" fillId="4" borderId="0" xfId="0" applyFont="1" applyFill="1" applyBorder="1" applyAlignment="1" applyProtection="1">
      <alignment horizontal="left" vertical="center"/>
      <protection locked="0"/>
    </xf>
    <xf numFmtId="0" fontId="9" fillId="5" borderId="0" xfId="0" applyFont="1" applyFill="1" applyBorder="1" applyAlignment="1" applyProtection="1">
      <alignment horizontal="center" vertical="center"/>
      <protection locked="0"/>
    </xf>
    <xf numFmtId="0" fontId="11" fillId="4" borderId="0" xfId="0" applyFont="1" applyFill="1" applyBorder="1" applyAlignment="1">
      <alignment horizontal="center" vertical="center" wrapText="1"/>
    </xf>
    <xf numFmtId="176" fontId="17" fillId="3" borderId="0" xfId="0" applyNumberFormat="1" applyFont="1" applyFill="1" applyBorder="1" applyAlignment="1" applyProtection="1">
      <alignment horizontal="center" vertical="center" shrinkToFit="1"/>
      <protection locked="0"/>
    </xf>
    <xf numFmtId="0" fontId="9" fillId="4" borderId="0" xfId="0" applyFont="1" applyFill="1" applyBorder="1" applyAlignment="1">
      <alignment horizontal="left" vertical="center"/>
    </xf>
    <xf numFmtId="0" fontId="9" fillId="0" borderId="0" xfId="0" applyFont="1" applyBorder="1" applyAlignment="1" applyProtection="1">
      <alignment vertical="center" shrinkToFit="1"/>
      <protection locked="0"/>
    </xf>
    <xf numFmtId="0" fontId="17" fillId="0" borderId="0" xfId="0" applyFont="1" applyBorder="1" applyAlignment="1" applyProtection="1">
      <alignment horizontal="left" vertical="center" wrapText="1"/>
      <protection locked="0"/>
    </xf>
    <xf numFmtId="0" fontId="9" fillId="4" borderId="0" xfId="0" applyFont="1" applyFill="1" applyBorder="1" applyAlignment="1" applyProtection="1">
      <alignment vertical="center"/>
      <protection locked="0"/>
    </xf>
    <xf numFmtId="0" fontId="9" fillId="3" borderId="0" xfId="0" applyFont="1" applyFill="1" applyBorder="1" applyAlignment="1" applyProtection="1">
      <alignment vertical="center" wrapText="1"/>
      <protection locked="0"/>
    </xf>
    <xf numFmtId="176" fontId="17" fillId="3" borderId="0" xfId="0" applyNumberFormat="1" applyFont="1" applyFill="1" applyBorder="1" applyAlignment="1" applyProtection="1">
      <alignment vertical="center" shrinkToFit="1"/>
      <protection locked="0"/>
    </xf>
    <xf numFmtId="0" fontId="11" fillId="4" borderId="0" xfId="0" applyFont="1" applyFill="1" applyBorder="1" applyAlignment="1" applyProtection="1">
      <alignment horizontal="center" vertical="center" wrapText="1"/>
      <protection locked="0"/>
    </xf>
    <xf numFmtId="0" fontId="9" fillId="4" borderId="0" xfId="0" applyFont="1" applyFill="1" applyBorder="1"/>
    <xf numFmtId="0" fontId="18" fillId="4" borderId="0" xfId="0" applyFont="1" applyFill="1" applyBorder="1" applyAlignment="1">
      <alignment vertical="center"/>
    </xf>
    <xf numFmtId="0" fontId="18" fillId="4" borderId="0" xfId="0" applyFont="1" applyFill="1" applyBorder="1" applyAlignment="1">
      <alignment horizontal="left" vertical="center"/>
    </xf>
    <xf numFmtId="0" fontId="18" fillId="4" borderId="0" xfId="0" applyFont="1" applyFill="1" applyBorder="1"/>
    <xf numFmtId="0" fontId="29" fillId="4" borderId="0" xfId="0" applyFont="1" applyFill="1" applyBorder="1" applyAlignment="1">
      <alignment vertical="center"/>
    </xf>
    <xf numFmtId="0" fontId="30" fillId="4" borderId="0" xfId="0" applyFont="1" applyFill="1" applyBorder="1" applyAlignment="1">
      <alignment vertical="center"/>
    </xf>
    <xf numFmtId="0" fontId="29" fillId="4" borderId="0" xfId="0" applyFont="1" applyFill="1" applyBorder="1"/>
    <xf numFmtId="0" fontId="9" fillId="4" borderId="6" xfId="0" applyFont="1" applyFill="1" applyBorder="1" applyAlignment="1">
      <alignment horizontal="left" vertical="center"/>
    </xf>
    <xf numFmtId="0" fontId="18" fillId="4" borderId="1" xfId="0" applyFont="1" applyFill="1" applyBorder="1" applyAlignment="1">
      <alignment horizontal="left" vertical="center"/>
    </xf>
    <xf numFmtId="0" fontId="9" fillId="4" borderId="2" xfId="0" applyFont="1" applyFill="1" applyBorder="1" applyAlignment="1">
      <alignment horizontal="center" vertical="center" wrapText="1"/>
    </xf>
    <xf numFmtId="0" fontId="9" fillId="4" borderId="2" xfId="0" applyFont="1" applyFill="1" applyBorder="1" applyAlignment="1">
      <alignment horizontal="center" vertical="center"/>
    </xf>
    <xf numFmtId="0" fontId="17" fillId="0" borderId="14" xfId="0" applyFont="1" applyBorder="1" applyAlignment="1" applyProtection="1">
      <alignment horizontal="center" vertical="center"/>
      <protection locked="0"/>
    </xf>
    <xf numFmtId="0" fontId="17" fillId="0" borderId="16" xfId="0" applyFont="1" applyBorder="1" applyAlignment="1" applyProtection="1">
      <alignment horizontal="center" vertical="center"/>
      <protection locked="0"/>
    </xf>
    <xf numFmtId="0" fontId="9" fillId="0" borderId="2" xfId="0" applyFont="1" applyBorder="1" applyAlignment="1" applyProtection="1">
      <alignment horizontal="center" vertical="center" shrinkToFit="1"/>
      <protection locked="0"/>
    </xf>
    <xf numFmtId="0" fontId="17" fillId="0" borderId="2" xfId="0" applyFont="1" applyBorder="1" applyAlignment="1" applyProtection="1">
      <alignment horizontal="center" vertical="center" wrapText="1"/>
      <protection locked="0"/>
    </xf>
    <xf numFmtId="0" fontId="17" fillId="3" borderId="2" xfId="0" applyFont="1" applyFill="1" applyBorder="1" applyAlignment="1" applyProtection="1">
      <alignment horizontal="left" vertical="center" wrapText="1"/>
      <protection locked="0"/>
    </xf>
    <xf numFmtId="0" fontId="9" fillId="4" borderId="22" xfId="0" applyFont="1" applyFill="1" applyBorder="1" applyAlignment="1">
      <alignment horizontal="center" vertical="center"/>
    </xf>
    <xf numFmtId="0" fontId="17" fillId="3" borderId="16" xfId="0" applyFont="1" applyFill="1" applyBorder="1" applyAlignment="1" applyProtection="1">
      <alignment horizontal="left" vertical="center" shrinkToFit="1"/>
      <protection locked="0"/>
    </xf>
    <xf numFmtId="0" fontId="17" fillId="3" borderId="16" xfId="0" applyFont="1" applyFill="1" applyBorder="1" applyAlignment="1" applyProtection="1">
      <alignment horizontal="center" vertical="center" shrinkToFit="1"/>
      <protection locked="0"/>
    </xf>
    <xf numFmtId="182" fontId="17" fillId="3" borderId="16" xfId="0" applyNumberFormat="1" applyFont="1" applyFill="1" applyBorder="1" applyAlignment="1" applyProtection="1">
      <alignment vertical="center" shrinkToFit="1"/>
      <protection locked="0"/>
    </xf>
    <xf numFmtId="0" fontId="17" fillId="3" borderId="16" xfId="0" applyFont="1" applyFill="1" applyBorder="1" applyAlignment="1" applyProtection="1">
      <alignment horizontal="center" vertical="center"/>
      <protection locked="0"/>
    </xf>
    <xf numFmtId="182" fontId="17" fillId="3" borderId="16" xfId="0" applyNumberFormat="1" applyFont="1" applyFill="1" applyBorder="1" applyAlignment="1" applyProtection="1">
      <alignment horizontal="center" vertical="center" shrinkToFit="1"/>
      <protection locked="0"/>
    </xf>
    <xf numFmtId="178" fontId="18" fillId="4" borderId="2" xfId="0" applyNumberFormat="1" applyFont="1" applyFill="1" applyBorder="1" applyAlignment="1">
      <alignment horizontal="center" vertical="center"/>
    </xf>
    <xf numFmtId="179" fontId="18" fillId="4" borderId="2" xfId="0" applyNumberFormat="1" applyFont="1" applyFill="1" applyBorder="1" applyAlignment="1">
      <alignment horizontal="center" vertical="center"/>
    </xf>
    <xf numFmtId="0" fontId="17" fillId="3" borderId="15" xfId="0" applyFont="1" applyFill="1" applyBorder="1" applyAlignment="1" applyProtection="1">
      <alignment horizontal="left" vertical="center" shrinkToFit="1"/>
      <protection locked="0"/>
    </xf>
    <xf numFmtId="0" fontId="17" fillId="3" borderId="15" xfId="0" applyFont="1" applyFill="1" applyBorder="1" applyAlignment="1" applyProtection="1">
      <alignment horizontal="center" vertical="center" shrinkToFit="1"/>
      <protection locked="0"/>
    </xf>
    <xf numFmtId="182" fontId="17" fillId="3" borderId="15" xfId="0" applyNumberFormat="1" applyFont="1" applyFill="1" applyBorder="1" applyAlignment="1" applyProtection="1">
      <alignment vertical="center" shrinkToFit="1"/>
      <protection locked="0"/>
    </xf>
    <xf numFmtId="0" fontId="17" fillId="3" borderId="15" xfId="0" applyFont="1" applyFill="1" applyBorder="1" applyAlignment="1" applyProtection="1">
      <alignment horizontal="center" vertical="center"/>
      <protection locked="0"/>
    </xf>
    <xf numFmtId="182" fontId="17" fillId="3" borderId="15" xfId="0" applyNumberFormat="1" applyFont="1" applyFill="1" applyBorder="1" applyAlignment="1" applyProtection="1">
      <alignment horizontal="center" vertical="center" shrinkToFit="1"/>
      <protection locked="0"/>
    </xf>
    <xf numFmtId="0" fontId="17" fillId="3" borderId="14" xfId="0" applyFont="1" applyFill="1" applyBorder="1" applyAlignment="1" applyProtection="1">
      <alignment horizontal="left" vertical="center" shrinkToFit="1"/>
      <protection locked="0"/>
    </xf>
    <xf numFmtId="0" fontId="17" fillId="3" borderId="14" xfId="0" applyFont="1" applyFill="1" applyBorder="1" applyAlignment="1" applyProtection="1">
      <alignment horizontal="center" vertical="center" shrinkToFit="1"/>
      <protection locked="0"/>
    </xf>
    <xf numFmtId="182" fontId="17" fillId="3" borderId="14" xfId="0" applyNumberFormat="1" applyFont="1" applyFill="1" applyBorder="1" applyAlignment="1" applyProtection="1">
      <alignment vertical="center" shrinkToFit="1"/>
      <protection locked="0"/>
    </xf>
    <xf numFmtId="0" fontId="17" fillId="3" borderId="14" xfId="0" applyFont="1" applyFill="1" applyBorder="1" applyAlignment="1" applyProtection="1">
      <alignment horizontal="center" vertical="center"/>
      <protection locked="0"/>
    </xf>
    <xf numFmtId="182" fontId="17" fillId="3" borderId="14" xfId="0" applyNumberFormat="1" applyFont="1" applyFill="1" applyBorder="1" applyAlignment="1" applyProtection="1">
      <alignment horizontal="center" vertical="center" shrinkToFit="1"/>
      <protection locked="0"/>
    </xf>
    <xf numFmtId="0" fontId="9" fillId="3" borderId="16" xfId="0" applyFont="1" applyFill="1" applyBorder="1" applyAlignment="1" applyProtection="1">
      <alignment horizontal="center" vertical="center"/>
      <protection locked="0"/>
    </xf>
    <xf numFmtId="182" fontId="17" fillId="3" borderId="16" xfId="0" applyNumberFormat="1" applyFont="1" applyFill="1" applyBorder="1" applyAlignment="1" applyProtection="1">
      <alignment horizontal="right" vertical="center"/>
      <protection locked="0"/>
    </xf>
    <xf numFmtId="182" fontId="9" fillId="3" borderId="16" xfId="0" applyNumberFormat="1" applyFont="1" applyFill="1" applyBorder="1" applyAlignment="1" applyProtection="1">
      <alignment horizontal="center" vertical="center"/>
      <protection locked="0"/>
    </xf>
    <xf numFmtId="182" fontId="17" fillId="3" borderId="16" xfId="0" applyNumberFormat="1" applyFont="1" applyFill="1" applyBorder="1" applyAlignment="1" applyProtection="1">
      <alignment horizontal="center" vertical="center"/>
      <protection locked="0"/>
    </xf>
    <xf numFmtId="0" fontId="9" fillId="4" borderId="2" xfId="0" applyFont="1" applyFill="1" applyBorder="1" applyAlignment="1">
      <alignment horizontal="center" vertical="center" shrinkToFit="1"/>
    </xf>
    <xf numFmtId="0" fontId="9" fillId="4" borderId="2" xfId="0" applyFont="1" applyFill="1" applyBorder="1" applyAlignment="1">
      <alignment horizontal="center" vertical="center" wrapText="1" shrinkToFit="1"/>
    </xf>
    <xf numFmtId="0" fontId="9" fillId="4" borderId="2" xfId="0" applyFont="1" applyFill="1" applyBorder="1" applyAlignment="1" applyProtection="1">
      <alignment horizontal="center" vertical="center"/>
      <protection locked="0"/>
    </xf>
    <xf numFmtId="0" fontId="9" fillId="4" borderId="2" xfId="0" applyFont="1" applyFill="1" applyBorder="1" applyAlignment="1" applyProtection="1">
      <alignment horizontal="center" vertical="center" wrapText="1"/>
      <protection locked="0"/>
    </xf>
    <xf numFmtId="182" fontId="9" fillId="4" borderId="2" xfId="0" applyNumberFormat="1" applyFont="1" applyFill="1" applyBorder="1" applyAlignment="1" applyProtection="1">
      <alignment horizontal="center" vertical="center" wrapText="1"/>
      <protection locked="0"/>
    </xf>
    <xf numFmtId="182" fontId="9" fillId="4" borderId="2" xfId="0" applyNumberFormat="1" applyFont="1" applyFill="1" applyBorder="1" applyAlignment="1" applyProtection="1">
      <alignment horizontal="center" vertical="center"/>
      <protection locked="0"/>
    </xf>
    <xf numFmtId="0" fontId="9" fillId="3" borderId="14" xfId="0" applyFont="1" applyFill="1" applyBorder="1" applyAlignment="1" applyProtection="1">
      <alignment horizontal="center" vertical="center"/>
      <protection locked="0"/>
    </xf>
    <xf numFmtId="182" fontId="17" fillId="3" borderId="14" xfId="0" applyNumberFormat="1" applyFont="1" applyFill="1" applyBorder="1" applyAlignment="1" applyProtection="1">
      <alignment horizontal="right" vertical="center"/>
      <protection locked="0"/>
    </xf>
    <xf numFmtId="182" fontId="9" fillId="3" borderId="14" xfId="0" applyNumberFormat="1" applyFont="1" applyFill="1" applyBorder="1" applyAlignment="1" applyProtection="1">
      <alignment horizontal="center" vertical="center"/>
      <protection locked="0"/>
    </xf>
    <xf numFmtId="182" fontId="17" fillId="3" borderId="14" xfId="0" applyNumberFormat="1" applyFont="1" applyFill="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182" fontId="17" fillId="0" borderId="14" xfId="0" applyNumberFormat="1" applyFont="1" applyBorder="1" applyAlignment="1" applyProtection="1">
      <alignment horizontal="right" vertical="center"/>
      <protection locked="0"/>
    </xf>
    <xf numFmtId="182" fontId="17" fillId="0" borderId="14" xfId="0" applyNumberFormat="1" applyFont="1" applyBorder="1" applyAlignment="1" applyProtection="1">
      <alignment horizontal="center" vertical="center"/>
      <protection locked="0"/>
    </xf>
    <xf numFmtId="0" fontId="9" fillId="0" borderId="16" xfId="0" applyFont="1" applyBorder="1" applyAlignment="1" applyProtection="1">
      <alignment horizontal="center" vertical="center"/>
      <protection locked="0"/>
    </xf>
    <xf numFmtId="182" fontId="17" fillId="0" borderId="16" xfId="0" applyNumberFormat="1" applyFont="1" applyBorder="1" applyAlignment="1" applyProtection="1">
      <alignment horizontal="right" vertical="center"/>
      <protection locked="0"/>
    </xf>
    <xf numFmtId="182" fontId="17" fillId="0" borderId="16" xfId="0" applyNumberFormat="1" applyFont="1" applyBorder="1" applyAlignment="1" applyProtection="1">
      <alignment horizontal="center" vertical="center"/>
      <protection locked="0"/>
    </xf>
    <xf numFmtId="182" fontId="9" fillId="4" borderId="2" xfId="0" applyNumberFormat="1" applyFont="1" applyFill="1" applyBorder="1" applyAlignment="1">
      <alignment horizontal="center" vertical="center"/>
    </xf>
    <xf numFmtId="0" fontId="9" fillId="4" borderId="13" xfId="0" applyFont="1" applyFill="1" applyBorder="1" applyAlignment="1">
      <alignment horizontal="center" vertical="center"/>
    </xf>
    <xf numFmtId="0" fontId="9" fillId="6" borderId="2" xfId="0" applyFont="1" applyFill="1" applyBorder="1" applyAlignment="1" applyProtection="1">
      <alignment horizontal="center" vertical="center"/>
    </xf>
    <xf numFmtId="0" fontId="18" fillId="4" borderId="2" xfId="0" applyFont="1" applyFill="1" applyBorder="1" applyAlignment="1">
      <alignment horizontal="center" vertical="center"/>
    </xf>
    <xf numFmtId="182" fontId="17" fillId="3" borderId="13" xfId="0" applyNumberFormat="1" applyFont="1" applyFill="1" applyBorder="1" applyAlignment="1" applyProtection="1">
      <alignment horizontal="right" vertical="center"/>
      <protection locked="0"/>
    </xf>
    <xf numFmtId="182" fontId="17" fillId="3" borderId="13" xfId="0" applyNumberFormat="1" applyFont="1" applyFill="1" applyBorder="1" applyAlignment="1" applyProtection="1">
      <alignment horizontal="center" vertical="center"/>
      <protection locked="0"/>
    </xf>
    <xf numFmtId="182" fontId="17" fillId="3" borderId="16" xfId="0" applyNumberFormat="1" applyFont="1" applyFill="1" applyBorder="1" applyAlignment="1" applyProtection="1">
      <alignment horizontal="left" vertical="center" shrinkToFit="1"/>
      <protection locked="0"/>
    </xf>
    <xf numFmtId="182" fontId="19" fillId="4" borderId="2" xfId="0" applyNumberFormat="1" applyFont="1" applyFill="1" applyBorder="1" applyAlignment="1">
      <alignment horizontal="right" vertical="center" shrinkToFit="1"/>
    </xf>
    <xf numFmtId="182" fontId="9" fillId="4" borderId="12" xfId="0" applyNumberFormat="1" applyFont="1" applyFill="1" applyBorder="1" applyAlignment="1">
      <alignment horizontal="right" vertical="center"/>
    </xf>
    <xf numFmtId="182" fontId="17" fillId="3" borderId="15" xfId="0" applyNumberFormat="1" applyFont="1" applyFill="1" applyBorder="1" applyAlignment="1" applyProtection="1">
      <alignment horizontal="left" vertical="center" shrinkToFit="1"/>
      <protection locked="0"/>
    </xf>
    <xf numFmtId="182" fontId="17" fillId="3" borderId="15" xfId="0" applyNumberFormat="1" applyFont="1" applyFill="1" applyBorder="1" applyAlignment="1" applyProtection="1">
      <alignment horizontal="right" vertical="center" shrinkToFit="1"/>
      <protection locked="0"/>
    </xf>
    <xf numFmtId="0" fontId="17" fillId="3" borderId="21" xfId="0" applyFont="1" applyFill="1" applyBorder="1" applyAlignment="1" applyProtection="1">
      <alignment horizontal="left" vertical="center" shrinkToFit="1"/>
      <protection locked="0"/>
    </xf>
    <xf numFmtId="0" fontId="17" fillId="3" borderId="21" xfId="0" applyFont="1" applyFill="1" applyBorder="1" applyAlignment="1" applyProtection="1">
      <alignment horizontal="center" vertical="center" shrinkToFit="1"/>
      <protection locked="0"/>
    </xf>
    <xf numFmtId="182" fontId="17" fillId="3" borderId="21" xfId="0" applyNumberFormat="1" applyFont="1" applyFill="1" applyBorder="1" applyAlignment="1" applyProtection="1">
      <alignment horizontal="right" vertical="center" shrinkToFit="1"/>
      <protection locked="0"/>
    </xf>
    <xf numFmtId="0" fontId="17" fillId="3" borderId="2" xfId="0" applyFont="1" applyFill="1" applyBorder="1" applyAlignment="1" applyProtection="1">
      <alignment horizontal="center" vertical="center" shrinkToFit="1"/>
      <protection locked="0"/>
    </xf>
    <xf numFmtId="0" fontId="17" fillId="3" borderId="16" xfId="0" applyFont="1" applyFill="1" applyBorder="1" applyAlignment="1" applyProtection="1">
      <alignment horizontal="left" vertical="center"/>
      <protection locked="0"/>
    </xf>
    <xf numFmtId="0" fontId="17" fillId="5" borderId="2" xfId="0" applyFont="1" applyFill="1" applyBorder="1" applyAlignment="1" applyProtection="1">
      <alignment horizontal="left" vertical="center" wrapText="1"/>
      <protection locked="0"/>
    </xf>
    <xf numFmtId="0" fontId="9" fillId="5" borderId="2" xfId="0" applyFont="1" applyFill="1" applyBorder="1" applyAlignment="1" applyProtection="1">
      <alignment horizontal="center" vertical="center" wrapText="1"/>
      <protection locked="0"/>
    </xf>
    <xf numFmtId="0" fontId="9" fillId="5" borderId="2" xfId="0" applyFont="1" applyFill="1" applyBorder="1" applyAlignment="1" applyProtection="1">
      <alignment horizontal="center" vertical="center"/>
      <protection locked="0"/>
    </xf>
    <xf numFmtId="0" fontId="17" fillId="5" borderId="2" xfId="0" applyFont="1" applyFill="1" applyBorder="1" applyAlignment="1" applyProtection="1">
      <alignment horizontal="center" vertical="center"/>
      <protection locked="0"/>
    </xf>
    <xf numFmtId="182" fontId="17" fillId="5" borderId="2" xfId="0" applyNumberFormat="1" applyFont="1" applyFill="1" applyBorder="1" applyAlignment="1" applyProtection="1">
      <alignment horizontal="center" vertical="center"/>
      <protection locked="0"/>
    </xf>
    <xf numFmtId="0" fontId="9" fillId="4" borderId="3" xfId="0" applyFont="1" applyFill="1" applyBorder="1" applyAlignment="1">
      <alignment horizontal="center" vertical="center"/>
    </xf>
    <xf numFmtId="182" fontId="17" fillId="5" borderId="19" xfId="0" applyNumberFormat="1" applyFont="1" applyFill="1" applyBorder="1" applyAlignment="1" applyProtection="1">
      <alignment horizontal="center" vertical="center"/>
      <protection locked="0"/>
    </xf>
    <xf numFmtId="0" fontId="9" fillId="4" borderId="20" xfId="0" applyFont="1" applyFill="1" applyBorder="1" applyAlignment="1">
      <alignment horizontal="center" vertical="center"/>
    </xf>
    <xf numFmtId="182" fontId="17" fillId="5" borderId="4" xfId="0" applyNumberFormat="1" applyFont="1" applyFill="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9" fillId="4" borderId="18" xfId="0" applyFont="1" applyFill="1" applyBorder="1" applyAlignment="1">
      <alignment horizontal="left" vertical="center"/>
    </xf>
    <xf numFmtId="0" fontId="17" fillId="0" borderId="18"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178" fontId="18" fillId="4" borderId="3" xfId="0" applyNumberFormat="1" applyFont="1" applyFill="1" applyBorder="1" applyAlignment="1">
      <alignment horizontal="center" vertical="center"/>
    </xf>
    <xf numFmtId="179" fontId="18" fillId="4" borderId="2" xfId="0" applyNumberFormat="1" applyFont="1" applyFill="1" applyBorder="1" applyAlignment="1">
      <alignment horizontal="center" vertical="center" shrinkToFit="1"/>
    </xf>
    <xf numFmtId="0" fontId="17" fillId="0" borderId="14" xfId="0" applyFont="1" applyBorder="1" applyAlignment="1" applyProtection="1">
      <alignment horizontal="center" vertical="center" shrinkToFit="1"/>
      <protection locked="0"/>
    </xf>
    <xf numFmtId="187" fontId="17" fillId="0" borderId="14" xfId="0" applyNumberFormat="1" applyFont="1" applyBorder="1" applyAlignment="1" applyProtection="1">
      <alignment horizontal="right" vertical="center" shrinkToFit="1"/>
      <protection locked="0"/>
    </xf>
    <xf numFmtId="0" fontId="17" fillId="0" borderId="16" xfId="0" applyFont="1" applyBorder="1" applyAlignment="1" applyProtection="1">
      <alignment horizontal="center" vertical="center" shrinkToFit="1"/>
      <protection locked="0"/>
    </xf>
    <xf numFmtId="187" fontId="17" fillId="0" borderId="16" xfId="0" applyNumberFormat="1" applyFont="1" applyBorder="1" applyAlignment="1" applyProtection="1">
      <alignment horizontal="right" vertical="center" shrinkToFit="1"/>
      <protection locked="0"/>
    </xf>
    <xf numFmtId="184" fontId="17" fillId="0" borderId="16" xfId="0" applyNumberFormat="1" applyFont="1" applyBorder="1" applyAlignment="1" applyProtection="1">
      <alignment horizontal="right" vertical="center" shrinkToFit="1"/>
      <protection locked="0"/>
    </xf>
    <xf numFmtId="0" fontId="9" fillId="4" borderId="17" xfId="0" applyFont="1" applyFill="1" applyBorder="1" applyAlignment="1">
      <alignment horizontal="center" vertical="center"/>
    </xf>
    <xf numFmtId="188" fontId="17" fillId="0" borderId="14" xfId="0" applyNumberFormat="1" applyFont="1" applyBorder="1" applyAlignment="1" applyProtection="1">
      <alignment horizontal="right" vertical="center" shrinkToFit="1"/>
      <protection locked="0"/>
    </xf>
    <xf numFmtId="188" fontId="17" fillId="0" borderId="16" xfId="0" applyNumberFormat="1" applyFont="1" applyBorder="1" applyAlignment="1" applyProtection="1">
      <alignment horizontal="right" vertical="center" shrinkToFit="1"/>
      <protection locked="0"/>
    </xf>
    <xf numFmtId="188" fontId="19" fillId="4" borderId="2" xfId="0" applyNumberFormat="1" applyFont="1" applyFill="1" applyBorder="1" applyAlignment="1" applyProtection="1">
      <alignment horizontal="right" vertical="center"/>
    </xf>
    <xf numFmtId="188" fontId="17" fillId="0" borderId="2" xfId="0" applyNumberFormat="1" applyFont="1" applyBorder="1" applyAlignment="1" applyProtection="1">
      <alignment horizontal="right" vertical="center"/>
      <protection locked="0"/>
    </xf>
    <xf numFmtId="188" fontId="17" fillId="0" borderId="2" xfId="0" applyNumberFormat="1" applyFont="1" applyBorder="1" applyAlignment="1" applyProtection="1">
      <alignment horizontal="right" vertical="center" shrinkToFit="1"/>
      <protection locked="0"/>
    </xf>
    <xf numFmtId="187" fontId="17" fillId="3" borderId="2" xfId="0" applyNumberFormat="1" applyFont="1" applyFill="1" applyBorder="1" applyAlignment="1" applyProtection="1">
      <alignment horizontal="right" vertical="center" shrinkToFit="1"/>
      <protection locked="0"/>
    </xf>
    <xf numFmtId="184" fontId="17" fillId="0" borderId="14" xfId="0" applyNumberFormat="1" applyFont="1" applyBorder="1" applyAlignment="1" applyProtection="1">
      <alignment horizontal="right" vertical="center" shrinkToFit="1"/>
      <protection locked="0"/>
    </xf>
    <xf numFmtId="0" fontId="17" fillId="0" borderId="2" xfId="0" applyFont="1" applyBorder="1" applyAlignment="1" applyProtection="1">
      <alignment horizontal="center" vertical="center" shrinkToFit="1"/>
      <protection locked="0"/>
    </xf>
    <xf numFmtId="187" fontId="17" fillId="0" borderId="2" xfId="0" applyNumberFormat="1" applyFont="1" applyBorder="1" applyAlignment="1" applyProtection="1">
      <alignment horizontal="right" vertical="center" shrinkToFit="1"/>
      <protection locked="0"/>
    </xf>
    <xf numFmtId="185" fontId="9" fillId="10" borderId="2" xfId="0" applyNumberFormat="1" applyFont="1" applyFill="1" applyBorder="1" applyAlignment="1" applyProtection="1">
      <alignment horizontal="right" vertical="center" shrinkToFit="1"/>
      <protection locked="0"/>
    </xf>
    <xf numFmtId="0" fontId="9" fillId="4" borderId="14" xfId="0" applyFont="1" applyFill="1" applyBorder="1" applyAlignment="1">
      <alignment horizontal="center" vertical="center"/>
    </xf>
    <xf numFmtId="0" fontId="9" fillId="4" borderId="14" xfId="0" applyFont="1" applyFill="1" applyBorder="1" applyAlignment="1">
      <alignment horizontal="center" vertical="center" shrinkToFit="1"/>
    </xf>
    <xf numFmtId="185" fontId="9" fillId="10" borderId="14" xfId="0" applyNumberFormat="1" applyFont="1" applyFill="1" applyBorder="1" applyAlignment="1" applyProtection="1">
      <alignment horizontal="right" vertical="center" shrinkToFit="1"/>
      <protection locked="0"/>
    </xf>
    <xf numFmtId="0" fontId="9" fillId="4" borderId="16" xfId="0" applyFont="1" applyFill="1" applyBorder="1" applyAlignment="1">
      <alignment horizontal="center" vertical="center"/>
    </xf>
    <xf numFmtId="0" fontId="9" fillId="4" borderId="16" xfId="0" applyFont="1" applyFill="1" applyBorder="1" applyAlignment="1">
      <alignment horizontal="center" vertical="center" shrinkToFit="1"/>
    </xf>
    <xf numFmtId="186" fontId="9" fillId="10" borderId="94" xfId="0" applyNumberFormat="1" applyFont="1" applyFill="1" applyBorder="1" applyAlignment="1" applyProtection="1">
      <alignment horizontal="right" vertical="center" shrinkToFit="1"/>
      <protection locked="0"/>
    </xf>
    <xf numFmtId="186" fontId="9" fillId="10" borderId="95" xfId="0" applyNumberFormat="1" applyFont="1" applyFill="1" applyBorder="1" applyAlignment="1" applyProtection="1">
      <alignment horizontal="right" vertical="center" shrinkToFit="1"/>
      <protection locked="0"/>
    </xf>
    <xf numFmtId="186" fontId="9" fillId="10" borderId="96" xfId="0" applyNumberFormat="1" applyFont="1" applyFill="1" applyBorder="1" applyAlignment="1" applyProtection="1">
      <alignment horizontal="right" vertical="center" shrinkToFit="1"/>
      <protection locked="0"/>
    </xf>
    <xf numFmtId="186" fontId="9" fillId="10" borderId="16" xfId="0" applyNumberFormat="1" applyFont="1" applyFill="1" applyBorder="1" applyAlignment="1" applyProtection="1">
      <alignment horizontal="right" vertical="center" shrinkToFit="1"/>
      <protection locked="0"/>
    </xf>
    <xf numFmtId="184" fontId="17" fillId="3" borderId="15" xfId="0" applyNumberFormat="1" applyFont="1" applyFill="1" applyBorder="1" applyAlignment="1" applyProtection="1">
      <alignment horizontal="right" vertical="center" shrinkToFit="1"/>
      <protection locked="0"/>
    </xf>
    <xf numFmtId="184" fontId="17" fillId="3" borderId="16" xfId="0" applyNumberFormat="1" applyFont="1" applyFill="1" applyBorder="1" applyAlignment="1" applyProtection="1">
      <alignment horizontal="right" vertical="center" shrinkToFit="1"/>
      <protection locked="0"/>
    </xf>
    <xf numFmtId="182" fontId="17" fillId="3" borderId="16" xfId="0" applyNumberFormat="1" applyFont="1" applyFill="1" applyBorder="1" applyAlignment="1" applyProtection="1">
      <alignment horizontal="right" vertical="center" shrinkToFit="1"/>
      <protection locked="0"/>
    </xf>
    <xf numFmtId="0" fontId="19" fillId="4" borderId="14" xfId="0" applyFont="1" applyFill="1" applyBorder="1" applyAlignment="1" applyProtection="1">
      <alignment horizontal="center" vertical="center" shrinkToFit="1"/>
    </xf>
    <xf numFmtId="0" fontId="17" fillId="3" borderId="14" xfId="0" applyFont="1" applyFill="1" applyBorder="1" applyAlignment="1" applyProtection="1">
      <alignment horizontal="center" vertical="center" shrinkToFit="1"/>
    </xf>
    <xf numFmtId="184" fontId="17" fillId="3" borderId="14" xfId="0" applyNumberFormat="1" applyFont="1" applyFill="1" applyBorder="1" applyAlignment="1" applyProtection="1">
      <alignment horizontal="right" vertical="center" shrinkToFit="1"/>
      <protection locked="0"/>
    </xf>
    <xf numFmtId="0" fontId="28" fillId="4" borderId="2" xfId="0" applyFont="1" applyFill="1" applyBorder="1" applyAlignment="1">
      <alignment horizontal="center" vertical="center" wrapText="1"/>
    </xf>
    <xf numFmtId="182" fontId="19" fillId="4" borderId="15" xfId="0" applyNumberFormat="1" applyFont="1" applyFill="1" applyBorder="1" applyAlignment="1" applyProtection="1">
      <alignment horizontal="right" vertical="center" shrinkToFit="1"/>
    </xf>
    <xf numFmtId="182" fontId="19" fillId="4" borderId="16" xfId="0" applyNumberFormat="1" applyFont="1" applyFill="1" applyBorder="1" applyAlignment="1" applyProtection="1">
      <alignment horizontal="right" vertical="center" shrinkToFit="1"/>
    </xf>
    <xf numFmtId="178" fontId="18" fillId="4" borderId="2" xfId="0" applyNumberFormat="1" applyFont="1" applyFill="1" applyBorder="1" applyAlignment="1">
      <alignment horizontal="center" vertical="center" shrinkToFit="1"/>
    </xf>
    <xf numFmtId="0" fontId="9" fillId="3" borderId="13" xfId="0" applyFont="1" applyFill="1" applyBorder="1" applyAlignment="1" applyProtection="1">
      <alignment horizontal="center" vertical="center" shrinkToFit="1"/>
      <protection locked="0"/>
    </xf>
    <xf numFmtId="0" fontId="18" fillId="4" borderId="13" xfId="0" applyFont="1" applyFill="1" applyBorder="1" applyAlignment="1">
      <alignment horizontal="center" vertical="center" shrinkToFit="1"/>
    </xf>
    <xf numFmtId="182" fontId="19" fillId="4" borderId="14" xfId="0" applyNumberFormat="1" applyFont="1" applyFill="1" applyBorder="1" applyAlignment="1" applyProtection="1">
      <alignment horizontal="right" vertical="center" shrinkToFit="1"/>
    </xf>
    <xf numFmtId="0" fontId="9" fillId="4" borderId="12" xfId="0" applyFont="1" applyFill="1" applyBorder="1" applyAlignment="1">
      <alignment horizontal="center" vertical="center" wrapText="1"/>
    </xf>
    <xf numFmtId="178" fontId="18" fillId="3" borderId="2" xfId="0" applyNumberFormat="1" applyFont="1" applyFill="1" applyBorder="1" applyAlignment="1" applyProtection="1">
      <alignment horizontal="center" vertical="center" shrinkToFit="1"/>
      <protection locked="0"/>
    </xf>
    <xf numFmtId="179" fontId="18" fillId="4" borderId="2" xfId="0" applyNumberFormat="1" applyFont="1" applyFill="1" applyBorder="1" applyAlignment="1" applyProtection="1">
      <alignment horizontal="center" vertical="center" shrinkToFit="1"/>
      <protection locked="0"/>
    </xf>
    <xf numFmtId="180" fontId="18" fillId="4" borderId="2" xfId="0" applyNumberFormat="1" applyFont="1" applyFill="1" applyBorder="1" applyAlignment="1" applyProtection="1">
      <alignment horizontal="right" vertical="center" shrinkToFit="1"/>
    </xf>
    <xf numFmtId="181" fontId="18" fillId="4" borderId="2" xfId="0" applyNumberFormat="1" applyFont="1" applyFill="1" applyBorder="1" applyAlignment="1" applyProtection="1">
      <alignment horizontal="right" vertical="center" shrinkToFit="1"/>
    </xf>
    <xf numFmtId="0" fontId="9" fillId="4" borderId="7" xfId="0" applyFont="1" applyFill="1" applyBorder="1" applyAlignment="1">
      <alignment horizontal="left" vertical="center"/>
    </xf>
    <xf numFmtId="0" fontId="9" fillId="3" borderId="8" xfId="0" applyFont="1" applyFill="1" applyBorder="1" applyAlignment="1" applyProtection="1">
      <alignment horizontal="center" vertical="center" wrapText="1"/>
      <protection locked="0"/>
    </xf>
    <xf numFmtId="0" fontId="9" fillId="4" borderId="9" xfId="0" applyFont="1" applyFill="1" applyBorder="1" applyAlignment="1">
      <alignment horizontal="left" vertical="center" wrapText="1"/>
    </xf>
    <xf numFmtId="0" fontId="9" fillId="4" borderId="9" xfId="0" applyFont="1" applyFill="1" applyBorder="1" applyAlignment="1">
      <alignment horizontal="left" vertical="center"/>
    </xf>
    <xf numFmtId="0" fontId="9" fillId="4" borderId="1" xfId="0" applyFont="1" applyFill="1" applyBorder="1" applyAlignment="1">
      <alignment vertical="center"/>
    </xf>
    <xf numFmtId="0" fontId="9" fillId="3" borderId="1" xfId="0" applyFont="1" applyFill="1" applyBorder="1" applyAlignment="1" applyProtection="1">
      <alignment horizontal="right" vertical="center"/>
      <protection locked="0"/>
    </xf>
    <xf numFmtId="0" fontId="9" fillId="4" borderId="1" xfId="0" applyFont="1" applyFill="1" applyBorder="1" applyAlignment="1">
      <alignment horizontal="center" vertical="center"/>
    </xf>
    <xf numFmtId="0" fontId="17" fillId="3" borderId="0" xfId="0" applyFont="1" applyFill="1" applyBorder="1" applyAlignment="1" applyProtection="1">
      <alignment horizontal="left" vertical="center" wrapText="1"/>
      <protection locked="0"/>
    </xf>
    <xf numFmtId="176" fontId="9" fillId="3" borderId="2" xfId="0" applyNumberFormat="1" applyFont="1" applyFill="1" applyBorder="1" applyAlignment="1" applyProtection="1">
      <alignment horizontal="center" vertical="center" shrinkToFit="1"/>
      <protection locked="0"/>
    </xf>
    <xf numFmtId="0" fontId="17" fillId="3" borderId="3" xfId="0" applyFont="1" applyFill="1" applyBorder="1" applyAlignment="1" applyProtection="1">
      <alignment horizontal="right" vertical="center"/>
      <protection locked="0"/>
    </xf>
    <xf numFmtId="177" fontId="17" fillId="3" borderId="4" xfId="0" applyNumberFormat="1" applyFont="1" applyFill="1" applyBorder="1" applyAlignment="1" applyProtection="1">
      <alignment horizontal="left" vertical="center" shrinkToFit="1"/>
      <protection locked="0"/>
    </xf>
    <xf numFmtId="0" fontId="17" fillId="3" borderId="2" xfId="0" applyFont="1" applyFill="1" applyBorder="1" applyAlignment="1" applyProtection="1">
      <alignment horizontal="center" vertical="center" wrapText="1"/>
      <protection locked="0"/>
    </xf>
    <xf numFmtId="0" fontId="24" fillId="4" borderId="0" xfId="0" applyFont="1" applyFill="1" applyBorder="1" applyAlignment="1">
      <alignment horizontal="center" vertical="center"/>
    </xf>
    <xf numFmtId="0" fontId="18" fillId="4" borderId="0" xfId="0" applyFont="1" applyFill="1" applyBorder="1" applyAlignment="1" applyProtection="1">
      <alignment horizontal="left" vertical="center"/>
      <protection locked="0"/>
    </xf>
    <xf numFmtId="0" fontId="9" fillId="4" borderId="0" xfId="0" applyFont="1" applyFill="1" applyBorder="1" applyAlignment="1" applyProtection="1">
      <alignment horizontal="left" vertical="center" wrapText="1"/>
    </xf>
    <xf numFmtId="0" fontId="9" fillId="4" borderId="0" xfId="0" applyFont="1" applyFill="1" applyBorder="1" applyAlignment="1" applyProtection="1">
      <alignment horizontal="left" vertical="center" wrapText="1"/>
      <protection locked="0"/>
    </xf>
    <xf numFmtId="0" fontId="40" fillId="0" borderId="30" xfId="0" applyFont="1" applyBorder="1" applyAlignment="1">
      <alignment vertical="center"/>
    </xf>
    <xf numFmtId="0" fontId="40" fillId="0" borderId="32" xfId="0" applyFont="1" applyBorder="1" applyAlignment="1">
      <alignment horizontal="right" vertical="center"/>
    </xf>
    <xf numFmtId="0" fontId="40" fillId="0" borderId="33" xfId="0" applyFont="1" applyBorder="1" applyAlignment="1">
      <alignment vertical="center"/>
    </xf>
    <xf numFmtId="0" fontId="40" fillId="0" borderId="35" xfId="0" applyFont="1" applyBorder="1" applyAlignment="1">
      <alignment horizontal="right" vertical="center"/>
    </xf>
    <xf numFmtId="0" fontId="35" fillId="0" borderId="27" xfId="0" applyFont="1" applyBorder="1" applyAlignment="1">
      <alignment horizontal="center" vertical="center"/>
    </xf>
    <xf numFmtId="0" fontId="35" fillId="0" borderId="29" xfId="0" applyFont="1" applyBorder="1" applyAlignment="1">
      <alignment horizontal="center" vertical="center"/>
    </xf>
    <xf numFmtId="0" fontId="38" fillId="4" borderId="2" xfId="0" applyFont="1" applyFill="1" applyBorder="1" applyAlignment="1">
      <alignment vertical="center" textRotation="255" shrinkToFit="1"/>
    </xf>
    <xf numFmtId="0" fontId="42" fillId="4" borderId="13" xfId="0" applyFont="1" applyFill="1" applyBorder="1" applyAlignment="1" applyProtection="1">
      <alignment vertical="center" shrinkToFit="1"/>
      <protection locked="0"/>
    </xf>
    <xf numFmtId="0" fontId="42" fillId="4" borderId="16" xfId="0" applyFont="1" applyFill="1" applyBorder="1" applyAlignment="1" applyProtection="1">
      <alignment vertical="center" shrinkToFit="1"/>
      <protection locked="0"/>
    </xf>
    <xf numFmtId="0" fontId="38" fillId="4" borderId="2" xfId="0" applyFont="1" applyFill="1" applyBorder="1" applyAlignment="1">
      <alignment horizontal="center" vertical="center" shrinkToFit="1"/>
    </xf>
    <xf numFmtId="0" fontId="43" fillId="4" borderId="2" xfId="0" applyFont="1" applyFill="1" applyBorder="1" applyAlignment="1">
      <alignment vertical="center" shrinkToFit="1"/>
    </xf>
    <xf numFmtId="0" fontId="38" fillId="4" borderId="15" xfId="0" applyFont="1" applyFill="1" applyBorder="1" applyAlignment="1" applyProtection="1">
      <alignment vertical="center" shrinkToFit="1"/>
    </xf>
    <xf numFmtId="0" fontId="43" fillId="4" borderId="16" xfId="0" applyFont="1" applyFill="1" applyBorder="1" applyAlignment="1">
      <alignment vertical="center" shrinkToFit="1"/>
    </xf>
    <xf numFmtId="0" fontId="43" fillId="0" borderId="14" xfId="0" applyFont="1" applyBorder="1" applyAlignment="1" applyProtection="1">
      <alignment vertical="center" shrinkToFit="1"/>
      <protection locked="0"/>
    </xf>
    <xf numFmtId="0" fontId="43" fillId="0" borderId="16" xfId="0" applyFont="1" applyBorder="1" applyAlignment="1" applyProtection="1">
      <alignment vertical="center" shrinkToFit="1"/>
      <protection locked="0"/>
    </xf>
    <xf numFmtId="0" fontId="43" fillId="4" borderId="26" xfId="0" applyFont="1" applyFill="1" applyBorder="1" applyAlignment="1">
      <alignment vertical="center" shrinkToFit="1"/>
    </xf>
    <xf numFmtId="0" fontId="38" fillId="4" borderId="15" xfId="0" applyFont="1" applyFill="1" applyBorder="1" applyAlignment="1">
      <alignment vertical="center" shrinkToFit="1"/>
    </xf>
    <xf numFmtId="0" fontId="43" fillId="3" borderId="16" xfId="0" applyFont="1" applyFill="1" applyBorder="1" applyAlignment="1" applyProtection="1">
      <alignment vertical="center" shrinkToFit="1"/>
      <protection locked="0"/>
    </xf>
    <xf numFmtId="0" fontId="43" fillId="4" borderId="24" xfId="0" applyFont="1" applyFill="1" applyBorder="1" applyAlignment="1">
      <alignment vertical="center" shrinkToFit="1"/>
    </xf>
    <xf numFmtId="0" fontId="38" fillId="4" borderId="26" xfId="0" applyFont="1" applyFill="1" applyBorder="1" applyAlignment="1">
      <alignment vertical="center" shrinkToFit="1"/>
    </xf>
    <xf numFmtId="0" fontId="38" fillId="4" borderId="24" xfId="0" applyFont="1" applyFill="1" applyBorder="1" applyAlignment="1">
      <alignment vertical="center" textRotation="255" shrinkToFit="1"/>
    </xf>
    <xf numFmtId="0" fontId="39" fillId="4" borderId="2" xfId="0" applyFont="1" applyFill="1" applyBorder="1" applyAlignment="1">
      <alignment horizontal="left" vertical="center" shrinkToFit="1"/>
    </xf>
    <xf numFmtId="0" fontId="38" fillId="4" borderId="17" xfId="0" applyFont="1" applyFill="1" applyBorder="1" applyAlignment="1">
      <alignment vertical="center" textRotation="255" shrinkToFit="1"/>
    </xf>
    <xf numFmtId="0" fontId="43" fillId="4" borderId="25" xfId="0" applyFont="1" applyFill="1" applyBorder="1" applyAlignment="1">
      <alignment horizontal="center" vertical="center" shrinkToFit="1"/>
    </xf>
    <xf numFmtId="0" fontId="9" fillId="4" borderId="0" xfId="0" applyFont="1" applyFill="1" applyBorder="1" applyAlignment="1" applyProtection="1">
      <alignment vertical="center" shrinkToFit="1"/>
      <protection locked="0"/>
    </xf>
    <xf numFmtId="0" fontId="24" fillId="4" borderId="1" xfId="0" applyFont="1" applyFill="1" applyBorder="1" applyAlignment="1">
      <alignment horizontal="center" vertical="center" shrinkToFit="1"/>
    </xf>
    <xf numFmtId="0" fontId="38" fillId="4" borderId="13" xfId="0" applyFont="1" applyFill="1" applyBorder="1" applyAlignment="1">
      <alignment vertical="center" textRotation="255" shrinkToFit="1"/>
    </xf>
    <xf numFmtId="0" fontId="38" fillId="4" borderId="14" xfId="0" applyFont="1" applyFill="1" applyBorder="1" applyAlignment="1" applyProtection="1">
      <alignment vertical="center" shrinkToFit="1"/>
      <protection locked="0"/>
    </xf>
    <xf numFmtId="0" fontId="39" fillId="4" borderId="15" xfId="0" applyFont="1" applyFill="1" applyBorder="1" applyAlignment="1">
      <alignment vertical="center" shrinkToFit="1"/>
    </xf>
    <xf numFmtId="0" fontId="39" fillId="4" borderId="23" xfId="0" applyFont="1" applyFill="1" applyBorder="1" applyAlignment="1">
      <alignment vertical="center" shrinkToFit="1"/>
    </xf>
    <xf numFmtId="0" fontId="38" fillId="4" borderId="16" xfId="0" applyFont="1" applyFill="1" applyBorder="1" applyAlignment="1">
      <alignment vertical="center"/>
    </xf>
    <xf numFmtId="0" fontId="43" fillId="4" borderId="13" xfId="0" applyFont="1" applyFill="1" applyBorder="1" applyAlignment="1">
      <alignment horizontal="center" vertical="center" shrinkToFit="1"/>
    </xf>
    <xf numFmtId="0" fontId="9" fillId="4" borderId="2" xfId="0" applyFont="1" applyFill="1" applyBorder="1" applyAlignment="1" applyProtection="1">
      <alignment horizontal="center" vertical="center" textRotation="255" shrinkToFit="1"/>
    </xf>
    <xf numFmtId="0" fontId="9" fillId="4" borderId="38" xfId="0" applyFont="1" applyFill="1" applyBorder="1" applyAlignment="1" applyProtection="1">
      <alignment horizontal="center" vertical="center" shrinkToFit="1"/>
    </xf>
    <xf numFmtId="0" fontId="9" fillId="3" borderId="38" xfId="0" applyFont="1" applyFill="1" applyBorder="1" applyAlignment="1" applyProtection="1">
      <alignment horizontal="left" vertical="center" shrinkToFit="1"/>
      <protection locked="0"/>
    </xf>
    <xf numFmtId="0" fontId="9" fillId="4" borderId="17" xfId="0" applyFont="1" applyFill="1" applyBorder="1" applyAlignment="1" applyProtection="1">
      <alignment horizontal="center" vertical="center" textRotation="255" shrinkToFit="1"/>
    </xf>
    <xf numFmtId="0" fontId="9" fillId="4" borderId="74" xfId="0" applyFont="1" applyFill="1" applyBorder="1" applyAlignment="1" applyProtection="1">
      <alignment horizontal="center" vertical="center" shrinkToFit="1"/>
    </xf>
    <xf numFmtId="0" fontId="19" fillId="4" borderId="2" xfId="0" applyFont="1" applyFill="1" applyBorder="1" applyAlignment="1" applyProtection="1">
      <alignment horizontal="center" vertical="center" shrinkToFit="1"/>
    </xf>
    <xf numFmtId="0" fontId="9" fillId="4" borderId="2" xfId="0" applyFont="1" applyFill="1" applyBorder="1" applyAlignment="1" applyProtection="1">
      <alignment horizontal="center" vertical="center" shrinkToFit="1"/>
    </xf>
    <xf numFmtId="0" fontId="9" fillId="3" borderId="43" xfId="0" applyFont="1" applyFill="1" applyBorder="1" applyAlignment="1" applyProtection="1">
      <alignment horizontal="left" vertical="center" shrinkToFit="1"/>
      <protection locked="0"/>
    </xf>
    <xf numFmtId="0" fontId="9" fillId="3" borderId="48" xfId="0" applyFont="1" applyFill="1" applyBorder="1" applyAlignment="1" applyProtection="1">
      <alignment horizontal="left" vertical="center" shrinkToFit="1"/>
      <protection locked="0"/>
    </xf>
    <xf numFmtId="0" fontId="9" fillId="3" borderId="59" xfId="0" applyFont="1" applyFill="1" applyBorder="1" applyAlignment="1" applyProtection="1">
      <alignment horizontal="left" vertical="center" shrinkToFit="1"/>
      <protection locked="0"/>
    </xf>
    <xf numFmtId="0" fontId="48" fillId="3" borderId="0" xfId="0" applyFont="1" applyFill="1" applyBorder="1" applyAlignment="1" applyProtection="1">
      <alignment horizontal="left" vertical="center"/>
      <protection locked="0"/>
    </xf>
    <xf numFmtId="191" fontId="17" fillId="9" borderId="36" xfId="0" applyNumberFormat="1" applyFont="1" applyFill="1" applyBorder="1" applyAlignment="1" applyProtection="1">
      <alignment horizontal="left"/>
      <protection locked="0"/>
    </xf>
    <xf numFmtId="0" fontId="9" fillId="4" borderId="39" xfId="0" applyFont="1" applyFill="1" applyBorder="1" applyAlignment="1" applyProtection="1">
      <alignment horizontal="center" vertical="center" shrinkToFit="1"/>
    </xf>
    <xf numFmtId="0" fontId="19" fillId="4" borderId="40" xfId="0" applyFont="1" applyFill="1" applyBorder="1" applyAlignment="1" applyProtection="1">
      <alignment horizontal="center" vertical="center" shrinkToFit="1"/>
    </xf>
    <xf numFmtId="0" fontId="18" fillId="4" borderId="38" xfId="0" applyFont="1" applyFill="1" applyBorder="1" applyAlignment="1" applyProtection="1">
      <alignment horizontal="left" vertical="center" shrinkToFit="1"/>
      <protection locked="0"/>
    </xf>
    <xf numFmtId="0" fontId="18" fillId="4" borderId="43" xfId="0" applyFont="1" applyFill="1" applyBorder="1" applyAlignment="1" applyProtection="1">
      <alignment horizontal="left" vertical="center" shrinkToFit="1"/>
      <protection locked="0"/>
    </xf>
    <xf numFmtId="191" fontId="19" fillId="4" borderId="36" xfId="0" applyNumberFormat="1" applyFont="1" applyFill="1" applyBorder="1" applyAlignment="1" applyProtection="1">
      <alignment horizontal="left"/>
      <protection locked="0"/>
    </xf>
    <xf numFmtId="0" fontId="48" fillId="4" borderId="0" xfId="0" applyFont="1" applyFill="1" applyBorder="1" applyAlignment="1" applyProtection="1">
      <alignment horizontal="left" vertical="center"/>
    </xf>
    <xf numFmtId="0" fontId="60" fillId="0" borderId="33" xfId="0" applyFont="1" applyBorder="1" applyAlignment="1">
      <alignment vertical="center" wrapText="1"/>
    </xf>
    <xf numFmtId="0" fontId="60" fillId="0" borderId="34" xfId="0" applyFont="1" applyBorder="1" applyAlignment="1">
      <alignment vertical="center" wrapText="1"/>
    </xf>
    <xf numFmtId="0" fontId="60" fillId="0" borderId="31" xfId="0" applyFont="1" applyBorder="1" applyAlignment="1">
      <alignment vertical="center" wrapText="1"/>
    </xf>
    <xf numFmtId="0" fontId="61" fillId="0" borderId="35" xfId="0" applyFont="1" applyBorder="1" applyAlignment="1">
      <alignment horizontal="center" vertical="center"/>
    </xf>
    <xf numFmtId="0" fontId="9" fillId="0" borderId="2" xfId="0" applyFont="1" applyBorder="1" applyAlignment="1">
      <alignment horizontal="center" vertical="center"/>
    </xf>
    <xf numFmtId="0" fontId="28" fillId="4" borderId="2" xfId="5" applyFont="1" applyFill="1" applyBorder="1" applyAlignment="1">
      <alignment horizontal="center" vertical="center"/>
    </xf>
    <xf numFmtId="0" fontId="60" fillId="0" borderId="27" xfId="0" applyFont="1" applyBorder="1" applyAlignment="1">
      <alignment horizontal="center" vertical="center"/>
    </xf>
    <xf numFmtId="0" fontId="60" fillId="0" borderId="28" xfId="0" applyFont="1" applyBorder="1" applyAlignment="1">
      <alignment horizontal="center" vertical="center"/>
    </xf>
    <xf numFmtId="0" fontId="60" fillId="0" borderId="29" xfId="0" applyFont="1" applyBorder="1" applyAlignment="1">
      <alignment horizontal="center" vertical="center"/>
    </xf>
    <xf numFmtId="184" fontId="28" fillId="4" borderId="2" xfId="5" applyNumberFormat="1" applyFont="1" applyFill="1" applyBorder="1" applyAlignment="1">
      <alignment horizontal="center" vertical="center" wrapText="1"/>
    </xf>
    <xf numFmtId="184" fontId="28" fillId="4" borderId="2" xfId="5" applyNumberFormat="1" applyFont="1" applyFill="1" applyBorder="1" applyAlignment="1">
      <alignment horizontal="center" vertical="center"/>
    </xf>
    <xf numFmtId="0" fontId="17" fillId="3" borderId="88" xfId="0" applyFont="1" applyFill="1" applyBorder="1" applyAlignment="1" applyProtection="1">
      <alignment horizontal="center" vertical="center" shrinkToFit="1"/>
      <protection locked="0"/>
    </xf>
    <xf numFmtId="0" fontId="17" fillId="3" borderId="89" xfId="0" applyFont="1" applyFill="1" applyBorder="1" applyAlignment="1" applyProtection="1">
      <alignment horizontal="center" vertical="center" shrinkToFit="1"/>
      <protection locked="0"/>
    </xf>
    <xf numFmtId="0" fontId="17" fillId="3" borderId="86" xfId="0" applyFont="1" applyFill="1" applyBorder="1" applyAlignment="1" applyProtection="1">
      <alignment horizontal="center" vertical="center" shrinkToFit="1"/>
      <protection locked="0"/>
    </xf>
    <xf numFmtId="0" fontId="17" fillId="3" borderId="87" xfId="0" applyFont="1" applyFill="1" applyBorder="1" applyAlignment="1" applyProtection="1">
      <alignment horizontal="center" vertical="center" shrinkToFit="1"/>
      <protection locked="0"/>
    </xf>
    <xf numFmtId="0" fontId="9" fillId="4" borderId="82" xfId="0" applyFont="1" applyFill="1" applyBorder="1" applyAlignment="1">
      <alignment horizontal="center" vertical="center"/>
    </xf>
    <xf numFmtId="0" fontId="9" fillId="4" borderId="83" xfId="0" applyFont="1" applyFill="1" applyBorder="1" applyAlignment="1">
      <alignment horizontal="center" vertical="center"/>
    </xf>
    <xf numFmtId="0" fontId="17" fillId="3" borderId="84" xfId="0" applyFont="1" applyFill="1" applyBorder="1" applyAlignment="1" applyProtection="1">
      <alignment horizontal="center" vertical="center" shrinkToFit="1"/>
      <protection locked="0"/>
    </xf>
    <xf numFmtId="0" fontId="17" fillId="3" borderId="85" xfId="0" applyFont="1" applyFill="1" applyBorder="1" applyAlignment="1" applyProtection="1">
      <alignment horizontal="center" vertical="center" shrinkToFit="1"/>
      <protection locked="0"/>
    </xf>
    <xf numFmtId="0" fontId="17" fillId="3" borderId="23" xfId="0" applyFont="1" applyFill="1" applyBorder="1" applyAlignment="1" applyProtection="1">
      <alignment vertical="center" shrinkToFit="1"/>
      <protection locked="0"/>
    </xf>
    <xf numFmtId="0" fontId="17" fillId="3" borderId="23" xfId="0" applyFont="1" applyFill="1" applyBorder="1" applyAlignment="1" applyProtection="1">
      <alignment horizontal="center" vertical="center" shrinkToFit="1"/>
      <protection locked="0"/>
    </xf>
    <xf numFmtId="0" fontId="17" fillId="3" borderId="16" xfId="0" applyFont="1" applyFill="1" applyBorder="1" applyAlignment="1" applyProtection="1">
      <alignment vertical="center" shrinkToFit="1"/>
      <protection locked="0"/>
    </xf>
    <xf numFmtId="58" fontId="17" fillId="3" borderId="14" xfId="0" applyNumberFormat="1" applyFont="1" applyFill="1" applyBorder="1" applyAlignment="1" applyProtection="1">
      <alignment horizontal="center" vertical="center" shrinkToFit="1"/>
      <protection locked="0"/>
    </xf>
    <xf numFmtId="0" fontId="17" fillId="3" borderId="13" xfId="0" applyFont="1" applyFill="1" applyBorder="1" applyAlignment="1" applyProtection="1">
      <alignment horizontal="center" vertical="center" shrinkToFit="1"/>
      <protection locked="0"/>
    </xf>
    <xf numFmtId="58" fontId="17" fillId="3" borderId="15" xfId="0" applyNumberFormat="1" applyFont="1" applyFill="1" applyBorder="1" applyAlignment="1" applyProtection="1">
      <alignment horizontal="center" vertical="center" shrinkToFit="1"/>
      <protection locked="0"/>
    </xf>
    <xf numFmtId="176" fontId="19" fillId="4" borderId="2" xfId="0" applyNumberFormat="1" applyFont="1" applyFill="1" applyBorder="1" applyAlignment="1" applyProtection="1">
      <alignment horizontal="center" vertical="center" shrinkToFit="1"/>
    </xf>
    <xf numFmtId="0" fontId="19" fillId="8" borderId="2" xfId="0" applyFont="1" applyFill="1" applyBorder="1" applyAlignment="1" applyProtection="1">
      <alignment horizontal="center" vertical="center" shrinkToFit="1"/>
    </xf>
    <xf numFmtId="0" fontId="62" fillId="4" borderId="6" xfId="0" applyFont="1" applyFill="1" applyBorder="1" applyAlignment="1" applyProtection="1">
      <alignment horizontal="center" vertical="center"/>
      <protection locked="0"/>
    </xf>
    <xf numFmtId="0" fontId="9" fillId="4" borderId="1" xfId="0" applyFont="1" applyFill="1" applyBorder="1" applyAlignment="1" applyProtection="1">
      <alignment vertical="center"/>
      <protection locked="0"/>
    </xf>
    <xf numFmtId="0" fontId="19" fillId="7" borderId="14" xfId="0" applyFont="1" applyFill="1" applyBorder="1" applyAlignment="1">
      <alignment horizontal="left" vertical="center"/>
    </xf>
    <xf numFmtId="0" fontId="9" fillId="4" borderId="15" xfId="0" applyFont="1" applyFill="1" applyBorder="1" applyAlignment="1">
      <alignment horizontal="center" vertical="center"/>
    </xf>
    <xf numFmtId="0" fontId="9" fillId="4" borderId="79" xfId="0" applyFont="1" applyFill="1" applyBorder="1" applyAlignment="1">
      <alignment horizontal="center" vertical="center"/>
    </xf>
    <xf numFmtId="0" fontId="17" fillId="3" borderId="80" xfId="0" applyFont="1" applyFill="1" applyBorder="1" applyAlignment="1">
      <alignment horizontal="center" vertical="center"/>
    </xf>
    <xf numFmtId="0" fontId="9" fillId="4" borderId="81" xfId="0" applyFont="1" applyFill="1" applyBorder="1" applyAlignment="1">
      <alignment horizontal="center" vertical="center"/>
    </xf>
    <xf numFmtId="0" fontId="17" fillId="3" borderId="15" xfId="0" applyFont="1" applyFill="1" applyBorder="1" applyAlignment="1" applyProtection="1">
      <alignment horizontal="left" vertical="center" wrapText="1"/>
      <protection locked="0"/>
    </xf>
    <xf numFmtId="0" fontId="19" fillId="7" borderId="2" xfId="0" applyFont="1" applyFill="1" applyBorder="1" applyAlignment="1">
      <alignment horizontal="center" vertical="center" shrinkToFit="1"/>
    </xf>
    <xf numFmtId="0" fontId="19" fillId="4" borderId="80" xfId="0" applyFont="1" applyFill="1" applyBorder="1" applyAlignment="1" applyProtection="1">
      <alignment horizontal="left" vertical="center" shrinkToFit="1"/>
    </xf>
    <xf numFmtId="0" fontId="9" fillId="4" borderId="81" xfId="0" applyFont="1" applyFill="1" applyBorder="1" applyAlignment="1">
      <alignment horizontal="left" vertical="center"/>
    </xf>
    <xf numFmtId="0" fontId="19" fillId="4" borderId="15" xfId="0" applyFont="1" applyFill="1" applyBorder="1" applyAlignment="1" applyProtection="1">
      <alignment horizontal="left" vertical="center" wrapText="1"/>
    </xf>
    <xf numFmtId="0" fontId="65" fillId="0" borderId="2" xfId="0" applyFont="1" applyBorder="1" applyAlignment="1" applyProtection="1">
      <alignment horizontal="center" vertical="center"/>
    </xf>
    <xf numFmtId="0" fontId="63" fillId="0" borderId="1" xfId="0" applyFont="1" applyBorder="1" applyAlignment="1" applyProtection="1">
      <alignment shrinkToFit="1"/>
      <protection locked="0"/>
    </xf>
    <xf numFmtId="194" fontId="64" fillId="0" borderId="1" xfId="0" applyNumberFormat="1" applyFont="1" applyBorder="1" applyAlignment="1" applyProtection="1">
      <alignment horizontal="center" vertical="center"/>
      <protection locked="0"/>
    </xf>
    <xf numFmtId="0" fontId="66" fillId="0" borderId="5" xfId="0" applyFont="1" applyBorder="1" applyAlignment="1" applyProtection="1">
      <alignment horizontal="center" vertical="center" wrapText="1"/>
    </xf>
    <xf numFmtId="0" fontId="66" fillId="0" borderId="13" xfId="0" applyFont="1" applyBorder="1" applyAlignment="1" applyProtection="1">
      <alignment horizontal="center" vertical="center"/>
    </xf>
    <xf numFmtId="0" fontId="66" fillId="0" borderId="13" xfId="0" applyFont="1" applyBorder="1" applyAlignment="1" applyProtection="1">
      <alignment horizontal="center" vertical="center" wrapText="1"/>
    </xf>
    <xf numFmtId="0" fontId="66" fillId="0" borderId="2" xfId="0" applyFont="1" applyBorder="1" applyAlignment="1" applyProtection="1">
      <alignment horizontal="center" vertical="center" wrapText="1"/>
    </xf>
    <xf numFmtId="0" fontId="38" fillId="4" borderId="0" xfId="0" applyFont="1" applyFill="1" applyBorder="1" applyAlignment="1">
      <alignment horizontal="center" vertical="center"/>
    </xf>
    <xf numFmtId="0" fontId="42" fillId="4" borderId="9" xfId="0" applyFont="1" applyFill="1" applyBorder="1" applyAlignment="1" applyProtection="1">
      <alignment vertical="center" shrinkToFit="1"/>
      <protection locked="0"/>
    </xf>
    <xf numFmtId="0" fontId="15" fillId="4" borderId="0" xfId="0" applyFont="1" applyFill="1" applyBorder="1" applyAlignment="1">
      <alignment horizontal="left" vertical="center" wrapText="1"/>
    </xf>
    <xf numFmtId="176" fontId="39" fillId="4" borderId="0" xfId="0" applyNumberFormat="1" applyFont="1" applyFill="1" applyBorder="1" applyAlignment="1">
      <alignment horizontal="center"/>
    </xf>
    <xf numFmtId="0" fontId="66" fillId="4" borderId="55" xfId="0" applyFont="1" applyFill="1" applyBorder="1" applyAlignment="1">
      <alignment horizontal="center" vertical="center"/>
    </xf>
    <xf numFmtId="0" fontId="15" fillId="4" borderId="8" xfId="0" applyFont="1" applyFill="1" applyBorder="1" applyAlignment="1">
      <alignment horizontal="right" vertical="center"/>
    </xf>
    <xf numFmtId="0" fontId="71" fillId="4" borderId="0" xfId="0" applyFont="1" applyFill="1" applyBorder="1" applyAlignment="1">
      <alignment horizontal="center" vertical="center"/>
    </xf>
    <xf numFmtId="0" fontId="38" fillId="4" borderId="55" xfId="0" applyFont="1" applyFill="1" applyBorder="1" applyAlignment="1">
      <alignment horizontal="center" vertical="center"/>
    </xf>
  </cellXfs>
  <cellStyles count="6">
    <cellStyle name="パーセント" xfId="2" builtinId="5"/>
    <cellStyle name="ハイパーリンク" xfId="3" builtinId="8"/>
    <cellStyle name="桁区切り" xfId="1" builtinId="6"/>
    <cellStyle name="標準" xfId="0" builtinId="0"/>
    <cellStyle name="標準_減価償却" xfId="5"/>
    <cellStyle name="標準_済：（補足）減価償却費【藤谷】" xfId="4"/>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editAs="oneCell">
    <xdr:from>
      <xdr:col>2</xdr:col>
      <xdr:colOff>11160</xdr:colOff>
      <xdr:row>12</xdr:row>
      <xdr:rowOff>10080</xdr:rowOff>
    </xdr:from>
    <xdr:to>
      <xdr:col>12</xdr:col>
      <xdr:colOff>44280</xdr:colOff>
      <xdr:row>15</xdr:row>
      <xdr:rowOff>190440</xdr:rowOff>
    </xdr:to>
    <xdr:sp macro="" textlink="">
      <xdr:nvSpPr>
        <xdr:cNvPr id="2" name="Text Box 1"/>
        <xdr:cNvSpPr/>
      </xdr:nvSpPr>
      <xdr:spPr>
        <a:xfrm>
          <a:off x="426240" y="2352960"/>
          <a:ext cx="2109600" cy="752040"/>
        </a:xfrm>
        <a:custGeom>
          <a:avLst/>
          <a:gdLst/>
          <a:ahLst/>
          <a:cxnLst/>
          <a:rect l="l" t="t" r="r" b="b"/>
          <a:pathLst>
            <a:path w="21600" h="21600">
              <a:moveTo>
                <a:pt x="0" y="0"/>
              </a:moveTo>
              <a:lnTo>
                <a:pt x="21600" y="0"/>
              </a:lnTo>
              <a:lnTo>
                <a:pt x="21600" y="21600"/>
              </a:lnTo>
              <a:lnTo>
                <a:pt x="0" y="21600"/>
              </a:lnTo>
              <a:lnTo>
                <a:pt x="0" y="0"/>
              </a:lnTo>
              <a:close/>
            </a:path>
          </a:pathLst>
        </a:custGeom>
        <a:solidFill>
          <a:srgbClr val="FFFF00"/>
        </a:solidFill>
        <a:ln w="9360">
          <a:solidFill>
            <a:srgbClr val="000000"/>
          </a:solidFill>
          <a:miter/>
        </a:ln>
      </xdr:spPr>
      <xdr:style>
        <a:lnRef idx="0">
          <a:scrgbClr r="0" g="0" b="0"/>
        </a:lnRef>
        <a:fillRef idx="0">
          <a:scrgbClr r="0" g="0" b="0"/>
        </a:fillRef>
        <a:effectRef idx="0">
          <a:scrgbClr r="0" g="0" b="0"/>
        </a:effectRef>
        <a:fontRef idx="minor"/>
      </xdr:style>
      <xdr:txBody>
        <a:bodyPr lIns="36360" tIns="18000" rIns="36360" bIns="18000" anchor="ctr">
          <a:noAutofit/>
        </a:bodyPr>
        <a:lstStyle/>
        <a:p>
          <a:pPr algn="ctr"/>
          <a:r>
            <a:rPr lang="en-US" sz="1100" b="1" u="sng" strike="noStrike" spc="-1">
              <a:solidFill>
                <a:srgbClr val="000000"/>
              </a:solidFill>
              <a:uFillTx/>
              <a:latin typeface="ＭＳ ゴシック"/>
              <a:ea typeface="ＭＳ ゴシック"/>
            </a:rPr>
            <a:t>①</a:t>
          </a:r>
          <a:r>
            <a:rPr lang="ja-JP" sz="1100" b="1" u="sng" strike="noStrike" spc="-1">
              <a:solidFill>
                <a:srgbClr val="000000"/>
              </a:solidFill>
              <a:uFillTx/>
              <a:latin typeface="ＭＳ ゴシック"/>
              <a:ea typeface="ＭＳ ゴシック"/>
            </a:rPr>
            <a:t>現在</a:t>
          </a:r>
          <a:endParaRPr lang="en-US" sz="1100" b="0" strike="noStrike" spc="-1">
            <a:latin typeface="Times New Roman"/>
          </a:endParaRPr>
        </a:p>
        <a:p>
          <a:pPr algn="ctr"/>
          <a:r>
            <a:rPr lang="ja-JP" sz="1100" b="0" strike="noStrike" spc="-1">
              <a:solidFill>
                <a:srgbClr val="000000"/>
              </a:solidFill>
              <a:latin typeface="ＭＳ ゴシック"/>
              <a:ea typeface="ＭＳ ゴシック"/>
            </a:rPr>
            <a:t>経営資産（人･者･金）</a:t>
          </a:r>
          <a:endParaRPr lang="en-US" sz="1100" b="0" strike="noStrike" spc="-1">
            <a:latin typeface="Times New Roman"/>
          </a:endParaRPr>
        </a:p>
        <a:p>
          <a:pPr algn="ctr"/>
          <a:r>
            <a:rPr lang="ja-JP" sz="1100" b="0" strike="noStrike" spc="-1">
              <a:solidFill>
                <a:srgbClr val="000000"/>
              </a:solidFill>
              <a:latin typeface="ＭＳ ゴシック"/>
              <a:ea typeface="ＭＳ ゴシック"/>
            </a:rPr>
            <a:t>の把握</a:t>
          </a:r>
          <a:endParaRPr lang="en-US" sz="1100" b="0" strike="noStrike" spc="-1">
            <a:latin typeface="Times New Roman"/>
          </a:endParaRPr>
        </a:p>
      </xdr:txBody>
    </xdr:sp>
    <xdr:clientData/>
  </xdr:twoCellAnchor>
  <xdr:twoCellAnchor editAs="oneCell">
    <xdr:from>
      <xdr:col>28</xdr:col>
      <xdr:colOff>87480</xdr:colOff>
      <xdr:row>12</xdr:row>
      <xdr:rowOff>10080</xdr:rowOff>
    </xdr:from>
    <xdr:to>
      <xdr:col>38</xdr:col>
      <xdr:colOff>87480</xdr:colOff>
      <xdr:row>15</xdr:row>
      <xdr:rowOff>190440</xdr:rowOff>
    </xdr:to>
    <xdr:sp macro="" textlink="">
      <xdr:nvSpPr>
        <xdr:cNvPr id="3" name="Text Box 2"/>
        <xdr:cNvSpPr/>
      </xdr:nvSpPr>
      <xdr:spPr>
        <a:xfrm>
          <a:off x="5901480" y="2352960"/>
          <a:ext cx="2076480" cy="752040"/>
        </a:xfrm>
        <a:custGeom>
          <a:avLst/>
          <a:gdLst/>
          <a:ahLst/>
          <a:cxnLst/>
          <a:rect l="l" t="t" r="r" b="b"/>
          <a:pathLst>
            <a:path w="21600" h="21600">
              <a:moveTo>
                <a:pt x="0" y="0"/>
              </a:moveTo>
              <a:lnTo>
                <a:pt x="21600" y="0"/>
              </a:lnTo>
              <a:lnTo>
                <a:pt x="21600" y="21600"/>
              </a:lnTo>
              <a:lnTo>
                <a:pt x="0" y="21600"/>
              </a:lnTo>
              <a:lnTo>
                <a:pt x="0" y="0"/>
              </a:lnTo>
              <a:close/>
            </a:path>
          </a:pathLst>
        </a:custGeom>
        <a:solidFill>
          <a:srgbClr val="FF99CC"/>
        </a:solidFill>
        <a:ln w="9360">
          <a:solidFill>
            <a:srgbClr val="000000"/>
          </a:solidFill>
          <a:miter/>
        </a:ln>
      </xdr:spPr>
      <xdr:style>
        <a:lnRef idx="0">
          <a:scrgbClr r="0" g="0" b="0"/>
        </a:lnRef>
        <a:fillRef idx="0">
          <a:scrgbClr r="0" g="0" b="0"/>
        </a:fillRef>
        <a:effectRef idx="0">
          <a:scrgbClr r="0" g="0" b="0"/>
        </a:effectRef>
        <a:fontRef idx="minor"/>
      </xdr:style>
      <xdr:txBody>
        <a:bodyPr lIns="36360" tIns="18000" rIns="36360" bIns="18000" anchor="ctr">
          <a:noAutofit/>
        </a:bodyPr>
        <a:lstStyle/>
        <a:p>
          <a:pPr algn="ctr"/>
          <a:r>
            <a:rPr lang="en-US" sz="1100" b="1" u="sng" strike="noStrike" spc="-1">
              <a:solidFill>
                <a:srgbClr val="000000"/>
              </a:solidFill>
              <a:uFillTx/>
              <a:latin typeface="ＭＳ ゴシック"/>
              <a:ea typeface="ＭＳ ゴシック"/>
            </a:rPr>
            <a:t>②</a:t>
          </a:r>
          <a:r>
            <a:rPr lang="ja-JP" sz="1100" b="1" u="sng" strike="noStrike" spc="-1">
              <a:solidFill>
                <a:srgbClr val="000000"/>
              </a:solidFill>
              <a:uFillTx/>
              <a:latin typeface="ＭＳ ゴシック"/>
              <a:ea typeface="ＭＳ ゴシック"/>
            </a:rPr>
            <a:t>未来</a:t>
          </a:r>
          <a:endParaRPr lang="en-US" sz="1100" b="0" strike="noStrike" spc="-1">
            <a:latin typeface="Times New Roman"/>
          </a:endParaRPr>
        </a:p>
        <a:p>
          <a:pPr algn="ctr"/>
          <a:r>
            <a:rPr lang="ja-JP" sz="1100" b="0" strike="noStrike" spc="-1">
              <a:solidFill>
                <a:srgbClr val="000000"/>
              </a:solidFill>
              <a:latin typeface="ＭＳ ゴシック"/>
              <a:ea typeface="ＭＳ ゴシック"/>
            </a:rPr>
            <a:t>将来像（イメージ）</a:t>
          </a:r>
          <a:endParaRPr lang="en-US" sz="1100" b="0" strike="noStrike" spc="-1">
            <a:latin typeface="Times New Roman"/>
          </a:endParaRPr>
        </a:p>
        <a:p>
          <a:pPr algn="ctr"/>
          <a:r>
            <a:rPr lang="ja-JP" sz="1100" b="0" strike="noStrike" spc="-1">
              <a:solidFill>
                <a:srgbClr val="000000"/>
              </a:solidFill>
              <a:latin typeface="ＭＳ ゴシック"/>
              <a:ea typeface="ＭＳ ゴシック"/>
            </a:rPr>
            <a:t>の明確化</a:t>
          </a:r>
          <a:endParaRPr lang="en-US" sz="1100" b="0" strike="noStrike" spc="-1">
            <a:latin typeface="Times New Roman"/>
          </a:endParaRPr>
        </a:p>
      </xdr:txBody>
    </xdr:sp>
    <xdr:clientData/>
  </xdr:twoCellAnchor>
  <xdr:twoCellAnchor editAs="oneCell">
    <xdr:from>
      <xdr:col>13</xdr:col>
      <xdr:colOff>65520</xdr:colOff>
      <xdr:row>12</xdr:row>
      <xdr:rowOff>10080</xdr:rowOff>
    </xdr:from>
    <xdr:to>
      <xdr:col>27</xdr:col>
      <xdr:colOff>54720</xdr:colOff>
      <xdr:row>15</xdr:row>
      <xdr:rowOff>181080</xdr:rowOff>
    </xdr:to>
    <xdr:sp macro="" textlink="">
      <xdr:nvSpPr>
        <xdr:cNvPr id="4" name="AutoShape 3"/>
        <xdr:cNvSpPr/>
      </xdr:nvSpPr>
      <xdr:spPr>
        <a:xfrm>
          <a:off x="2764800" y="2352960"/>
          <a:ext cx="2896200" cy="742680"/>
        </a:xfrm>
        <a:custGeom>
          <a:avLst/>
          <a:gdLst/>
          <a:ahLst/>
          <a:cxnLst/>
          <a:rect l="l" t="t" r="r" b="b"/>
          <a:pathLst>
            <a:path w="21600" h="21600">
              <a:moveTo>
                <a:pt x="16234" y="0"/>
              </a:moveTo>
              <a:lnTo>
                <a:pt x="16234" y="4154"/>
              </a:lnTo>
              <a:lnTo>
                <a:pt x="3375" y="4154"/>
              </a:lnTo>
              <a:lnTo>
                <a:pt x="3375" y="17446"/>
              </a:lnTo>
              <a:lnTo>
                <a:pt x="16234" y="17446"/>
              </a:lnTo>
              <a:lnTo>
                <a:pt x="16234" y="21600"/>
              </a:lnTo>
              <a:lnTo>
                <a:pt x="21600" y="10800"/>
              </a:lnTo>
              <a:lnTo>
                <a:pt x="16234" y="0"/>
              </a:lnTo>
              <a:close/>
              <a:moveTo>
                <a:pt x="1350" y="4154"/>
              </a:moveTo>
              <a:lnTo>
                <a:pt x="1350" y="17446"/>
              </a:lnTo>
              <a:lnTo>
                <a:pt x="2700" y="17446"/>
              </a:lnTo>
              <a:lnTo>
                <a:pt x="2700" y="4154"/>
              </a:lnTo>
              <a:lnTo>
                <a:pt x="1350" y="4154"/>
              </a:lnTo>
              <a:close/>
              <a:moveTo>
                <a:pt x="0" y="4154"/>
              </a:moveTo>
              <a:lnTo>
                <a:pt x="0" y="17446"/>
              </a:lnTo>
              <a:lnTo>
                <a:pt x="675" y="17446"/>
              </a:lnTo>
              <a:lnTo>
                <a:pt x="675" y="4154"/>
              </a:lnTo>
              <a:lnTo>
                <a:pt x="0" y="4154"/>
              </a:lnTo>
              <a:close/>
            </a:path>
          </a:pathLst>
        </a:custGeom>
        <a:solidFill>
          <a:srgbClr val="CCFFCC"/>
        </a:solidFill>
        <a:ln w="9360">
          <a:solidFill>
            <a:srgbClr val="000000"/>
          </a:solidFill>
          <a:miter/>
        </a:ln>
      </xdr:spPr>
      <xdr:style>
        <a:lnRef idx="0">
          <a:scrgbClr r="0" g="0" b="0"/>
        </a:lnRef>
        <a:fillRef idx="0">
          <a:scrgbClr r="0" g="0" b="0"/>
        </a:fillRef>
        <a:effectRef idx="0">
          <a:scrgbClr r="0" g="0" b="0"/>
        </a:effectRef>
        <a:fontRef idx="minor"/>
      </xdr:style>
      <xdr:txBody>
        <a:bodyPr lIns="27360" tIns="18000" rIns="27360" bIns="18000" anchor="ctr">
          <a:noAutofit/>
        </a:bodyPr>
        <a:lstStyle/>
        <a:p>
          <a:pPr algn="ctr"/>
          <a:r>
            <a:rPr lang="en-US" sz="1100" b="0" strike="noStrike" spc="-1">
              <a:solidFill>
                <a:srgbClr val="000000"/>
              </a:solidFill>
              <a:latin typeface="ＭＳ Ｐゴシック"/>
              <a:ea typeface="ＭＳ Ｐゴシック"/>
            </a:rPr>
            <a:t>③</a:t>
          </a:r>
          <a:r>
            <a:rPr lang="ja-JP" sz="1100" b="0" strike="noStrike" spc="-1">
              <a:solidFill>
                <a:srgbClr val="000000"/>
              </a:solidFill>
              <a:latin typeface="ＭＳ Ｐゴシック"/>
              <a:ea typeface="ＭＳ Ｐゴシック"/>
            </a:rPr>
            <a:t>達成に向けての取組</a:t>
          </a:r>
          <a:endParaRPr lang="en-US" sz="1100" b="0" strike="noStrike" spc="-1">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153000</xdr:colOff>
      <xdr:row>44</xdr:row>
      <xdr:rowOff>0</xdr:rowOff>
    </xdr:from>
    <xdr:to>
      <xdr:col>16</xdr:col>
      <xdr:colOff>153360</xdr:colOff>
      <xdr:row>44</xdr:row>
      <xdr:rowOff>218880</xdr:rowOff>
    </xdr:to>
    <xdr:sp macro="" textlink="">
      <xdr:nvSpPr>
        <xdr:cNvPr id="3" name="Oval 1"/>
        <xdr:cNvSpPr/>
      </xdr:nvSpPr>
      <xdr:spPr>
        <a:xfrm>
          <a:off x="3924720" y="10058400"/>
          <a:ext cx="252000" cy="218880"/>
        </a:xfrm>
        <a:prstGeom prst="ellipse">
          <a:avLst/>
        </a:prstGeom>
        <a:no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153000</xdr:colOff>
      <xdr:row>44</xdr:row>
      <xdr:rowOff>0</xdr:rowOff>
    </xdr:from>
    <xdr:to>
      <xdr:col>16</xdr:col>
      <xdr:colOff>153360</xdr:colOff>
      <xdr:row>44</xdr:row>
      <xdr:rowOff>218880</xdr:rowOff>
    </xdr:to>
    <xdr:sp macro="" textlink="">
      <xdr:nvSpPr>
        <xdr:cNvPr id="4" name="Oval 1"/>
        <xdr:cNvSpPr/>
      </xdr:nvSpPr>
      <xdr:spPr>
        <a:xfrm>
          <a:off x="3924720" y="10058400"/>
          <a:ext cx="252000" cy="218880"/>
        </a:xfrm>
        <a:prstGeom prst="ellipse">
          <a:avLst/>
        </a:prstGeom>
        <a:no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153000</xdr:colOff>
      <xdr:row>31</xdr:row>
      <xdr:rowOff>9720</xdr:rowOff>
    </xdr:from>
    <xdr:to>
      <xdr:col>27</xdr:col>
      <xdr:colOff>4350</xdr:colOff>
      <xdr:row>32</xdr:row>
      <xdr:rowOff>209880</xdr:rowOff>
    </xdr:to>
    <xdr:sp macro="" textlink="">
      <xdr:nvSpPr>
        <xdr:cNvPr id="5" name="AutoShape 28"/>
        <xdr:cNvSpPr/>
      </xdr:nvSpPr>
      <xdr:spPr>
        <a:xfrm>
          <a:off x="1913040" y="7096320"/>
          <a:ext cx="4898160" cy="428760"/>
        </a:xfrm>
        <a:prstGeom prst="bracketPair">
          <a:avLst>
            <a:gd name="adj" fmla="val 17129"/>
          </a:avLst>
        </a:prstGeom>
        <a:no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99000</xdr:colOff>
      <xdr:row>36</xdr:row>
      <xdr:rowOff>124200</xdr:rowOff>
    </xdr:from>
    <xdr:to>
      <xdr:col>9</xdr:col>
      <xdr:colOff>683430</xdr:colOff>
      <xdr:row>36</xdr:row>
      <xdr:rowOff>142920</xdr:rowOff>
    </xdr:to>
    <xdr:sp macro="" textlink="">
      <xdr:nvSpPr>
        <xdr:cNvPr id="6" name="Line 1"/>
        <xdr:cNvSpPr/>
      </xdr:nvSpPr>
      <xdr:spPr>
        <a:xfrm>
          <a:off x="8146440" y="7782120"/>
          <a:ext cx="1467720" cy="18720"/>
        </a:xfrm>
        <a:prstGeom prst="line">
          <a:avLst/>
        </a:prstGeom>
        <a:ln w="19080">
          <a:solidFill>
            <a:srgbClr val="FF0000"/>
          </a:solidFill>
          <a:miter/>
          <a:tailEnd type="triangle" w="med" len="med"/>
        </a:ln>
      </xdr:spPr>
      <xdr:style>
        <a:lnRef idx="0">
          <a:scrgbClr r="0" g="0" b="0"/>
        </a:lnRef>
        <a:fillRef idx="0">
          <a:scrgbClr r="0" g="0" b="0"/>
        </a:fillRef>
        <a:effectRef idx="0">
          <a:scrgbClr r="0" g="0" b="0"/>
        </a:effectRef>
        <a:fontRef idx="minor"/>
      </xdr:style>
    </xdr:sp>
    <xdr:clientData/>
  </xdr:twoCellAnchor>
  <xdr:twoCellAnchor editAs="oneCell">
    <xdr:from>
      <xdr:col>8</xdr:col>
      <xdr:colOff>77040</xdr:colOff>
      <xdr:row>37</xdr:row>
      <xdr:rowOff>142920</xdr:rowOff>
    </xdr:from>
    <xdr:to>
      <xdr:col>9</xdr:col>
      <xdr:colOff>685500</xdr:colOff>
      <xdr:row>41</xdr:row>
      <xdr:rowOff>104760</xdr:rowOff>
    </xdr:to>
    <xdr:sp macro="" textlink="">
      <xdr:nvSpPr>
        <xdr:cNvPr id="7" name="Line 2"/>
        <xdr:cNvSpPr/>
      </xdr:nvSpPr>
      <xdr:spPr>
        <a:xfrm flipH="1">
          <a:off x="8124480" y="8029440"/>
          <a:ext cx="1434600" cy="876240"/>
        </a:xfrm>
        <a:prstGeom prst="line">
          <a:avLst/>
        </a:prstGeom>
        <a:ln w="19080">
          <a:solidFill>
            <a:srgbClr val="FF0000"/>
          </a:solidFill>
          <a:miter/>
          <a:tailEnd type="triangle" w="med" len="med"/>
        </a:ln>
      </xdr:spPr>
      <xdr:style>
        <a:lnRef idx="0">
          <a:scrgbClr r="0" g="0" b="0"/>
        </a:lnRef>
        <a:fillRef idx="0">
          <a:scrgbClr r="0" g="0" b="0"/>
        </a:fillRef>
        <a:effectRef idx="0">
          <a:scrgbClr r="0" g="0" b="0"/>
        </a:effectRef>
        <a:fontRef idx="minor"/>
      </xdr:style>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153000</xdr:colOff>
      <xdr:row>10</xdr:row>
      <xdr:rowOff>266400</xdr:rowOff>
    </xdr:from>
    <xdr:to>
      <xdr:col>15</xdr:col>
      <xdr:colOff>168345</xdr:colOff>
      <xdr:row>11</xdr:row>
      <xdr:rowOff>76320</xdr:rowOff>
    </xdr:to>
    <xdr:sp macro="" textlink="">
      <xdr:nvSpPr>
        <xdr:cNvPr id="8" name="テキスト ボックス 1"/>
        <xdr:cNvSpPr/>
      </xdr:nvSpPr>
      <xdr:spPr>
        <a:xfrm>
          <a:off x="940320" y="2428560"/>
          <a:ext cx="2209320" cy="190800"/>
        </a:xfrm>
        <a:custGeom>
          <a:avLst/>
          <a:gdLst/>
          <a:ahLst/>
          <a:cxnLst/>
          <a:rect l="l" t="t" r="r" b="b"/>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txBody>
        <a:bodyPr lIns="0" tIns="0" rIns="0" bIns="0">
          <a:noAutofit/>
        </a:bodyPr>
        <a:lstStyle/>
        <a:p>
          <a:r>
            <a:rPr lang="ja-JP" sz="700" b="0" strike="noStrike" spc="-1">
              <a:solidFill>
                <a:srgbClr val="000000"/>
              </a:solidFill>
              <a:latin typeface="ＭＳ 明朝"/>
              <a:ea typeface="ＭＳ 明朝"/>
            </a:rPr>
            <a:t>（署名又は記名押印をしてください）</a:t>
          </a:r>
          <a:endParaRPr lang="en-US" sz="700" b="0" strike="noStrike" spc="-1">
            <a:latin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A1:IW56"/>
  <sheetViews>
    <sheetView view="pageBreakPreview" zoomScaleNormal="100" workbookViewId="0">
      <selection activeCell="B20" sqref="B20"/>
    </sheetView>
  </sheetViews>
  <sheetFormatPr defaultColWidth="9" defaultRowHeight="13.5"/>
  <cols>
    <col min="1" max="1" width="2.375" style="1" customWidth="1"/>
    <col min="2" max="41" width="2.375" style="2" customWidth="1"/>
    <col min="42" max="257" width="9" style="2"/>
  </cols>
  <sheetData>
    <row r="1" spans="1:41" s="1" customFormat="1" ht="22.5" customHeight="1">
      <c r="A1" s="337" t="s">
        <v>0</v>
      </c>
      <c r="B1" s="337"/>
      <c r="C1" s="337"/>
      <c r="D1" s="337"/>
      <c r="E1" s="337"/>
      <c r="F1" s="337"/>
      <c r="G1" s="337"/>
      <c r="H1" s="337"/>
      <c r="I1" s="337"/>
      <c r="J1" s="337"/>
      <c r="K1" s="337"/>
      <c r="L1" s="337"/>
      <c r="M1" s="337"/>
      <c r="N1" s="337"/>
      <c r="O1" s="337"/>
      <c r="P1" s="337"/>
      <c r="Q1" s="337"/>
      <c r="R1" s="337"/>
      <c r="S1" s="337"/>
      <c r="T1" s="337"/>
      <c r="U1" s="337"/>
      <c r="V1" s="337"/>
      <c r="W1" s="337"/>
      <c r="X1" s="337"/>
      <c r="Y1" s="337"/>
      <c r="Z1" s="337"/>
      <c r="AA1" s="337"/>
      <c r="AB1" s="337"/>
      <c r="AC1" s="337"/>
      <c r="AD1" s="337"/>
      <c r="AE1" s="337"/>
      <c r="AF1" s="337"/>
      <c r="AG1" s="337"/>
      <c r="AH1" s="337"/>
      <c r="AI1" s="337"/>
      <c r="AJ1" s="337"/>
      <c r="AK1" s="337"/>
      <c r="AL1" s="337"/>
      <c r="AM1" s="337"/>
      <c r="AN1" s="337"/>
      <c r="AO1" s="337"/>
    </row>
    <row r="2" spans="1:41" s="2" customFormat="1" ht="15" customHeight="1"/>
    <row r="3" spans="1:41" s="1" customFormat="1" ht="15" customHeight="1">
      <c r="A3" s="336" t="s">
        <v>1</v>
      </c>
      <c r="B3" s="336"/>
      <c r="C3" s="336"/>
      <c r="D3" s="336"/>
      <c r="E3" s="336"/>
      <c r="F3" s="336"/>
      <c r="G3" s="336"/>
      <c r="H3" s="336"/>
      <c r="I3" s="336"/>
      <c r="J3" s="336"/>
      <c r="K3" s="336"/>
      <c r="L3" s="336"/>
      <c r="M3" s="336"/>
      <c r="N3" s="336"/>
      <c r="O3" s="336"/>
      <c r="P3" s="336"/>
      <c r="Q3" s="336"/>
      <c r="R3" s="336"/>
      <c r="S3" s="336"/>
      <c r="T3" s="336"/>
      <c r="U3" s="336"/>
      <c r="V3" s="336"/>
      <c r="W3" s="336"/>
      <c r="X3" s="336"/>
      <c r="Y3" s="336"/>
      <c r="Z3" s="336"/>
      <c r="AA3" s="336"/>
      <c r="AB3" s="336"/>
      <c r="AC3" s="336"/>
      <c r="AD3" s="336"/>
      <c r="AE3" s="336"/>
      <c r="AF3" s="336"/>
      <c r="AG3" s="336"/>
      <c r="AH3" s="336"/>
      <c r="AI3" s="336"/>
      <c r="AJ3" s="336"/>
      <c r="AK3" s="336"/>
      <c r="AL3" s="336"/>
      <c r="AM3" s="336"/>
      <c r="AN3" s="336"/>
      <c r="AO3" s="336"/>
    </row>
    <row r="4" spans="1:41" ht="15" customHeight="1">
      <c r="A4" s="2"/>
      <c r="C4" s="2" t="s">
        <v>2</v>
      </c>
    </row>
    <row r="5" spans="1:41" ht="15" customHeight="1">
      <c r="A5" s="2"/>
      <c r="B5" s="2" t="s">
        <v>3</v>
      </c>
    </row>
    <row r="6" spans="1:41" ht="15" customHeight="1">
      <c r="A6" s="2"/>
      <c r="C6" s="2" t="s">
        <v>4</v>
      </c>
    </row>
    <row r="7" spans="1:41" s="2" customFormat="1" ht="15" customHeight="1">
      <c r="B7" s="3" t="s">
        <v>5</v>
      </c>
    </row>
    <row r="8" spans="1:41" s="2" customFormat="1" ht="15" customHeight="1">
      <c r="C8" s="2" t="s">
        <v>6</v>
      </c>
    </row>
    <row r="9" spans="1:41" s="2" customFormat="1" ht="15" customHeight="1">
      <c r="B9" s="2" t="s">
        <v>7</v>
      </c>
    </row>
    <row r="10" spans="1:41" s="1" customFormat="1" ht="15" customHeight="1">
      <c r="A10" s="336" t="s">
        <v>8</v>
      </c>
      <c r="B10" s="336"/>
      <c r="C10" s="336"/>
      <c r="D10" s="336"/>
      <c r="E10" s="336"/>
      <c r="F10" s="336"/>
      <c r="G10" s="336"/>
      <c r="H10" s="336"/>
      <c r="I10" s="336"/>
      <c r="J10" s="336"/>
      <c r="K10" s="336"/>
      <c r="L10" s="336"/>
      <c r="M10" s="336"/>
      <c r="N10" s="336"/>
      <c r="O10" s="336"/>
      <c r="P10" s="336"/>
      <c r="Q10" s="336"/>
      <c r="R10" s="336"/>
      <c r="S10" s="336"/>
      <c r="T10" s="336"/>
      <c r="U10" s="336"/>
      <c r="V10" s="336"/>
      <c r="W10" s="336"/>
      <c r="X10" s="336"/>
      <c r="Y10" s="336"/>
      <c r="Z10" s="336"/>
      <c r="AA10" s="336"/>
      <c r="AB10" s="336"/>
      <c r="AC10" s="336"/>
      <c r="AD10" s="336"/>
      <c r="AE10" s="336"/>
      <c r="AF10" s="336"/>
      <c r="AG10" s="336"/>
      <c r="AH10" s="336"/>
      <c r="AI10" s="336"/>
      <c r="AJ10" s="336"/>
      <c r="AK10" s="336"/>
      <c r="AL10" s="336"/>
      <c r="AM10" s="336"/>
      <c r="AN10" s="336"/>
      <c r="AO10" s="336"/>
    </row>
    <row r="11" spans="1:41">
      <c r="B11" s="2" t="s">
        <v>9</v>
      </c>
    </row>
    <row r="13" spans="1:41" s="2" customFormat="1" ht="15" customHeight="1">
      <c r="B13" s="4"/>
    </row>
    <row r="14" spans="1:41" s="2" customFormat="1" ht="15" customHeight="1">
      <c r="B14" s="4"/>
    </row>
    <row r="15" spans="1:41" s="2" customFormat="1" ht="15" customHeight="1">
      <c r="B15" s="4"/>
    </row>
    <row r="16" spans="1:41" s="2" customFormat="1" ht="15" customHeight="1">
      <c r="B16" s="4"/>
    </row>
    <row r="17" spans="1:41" s="2" customFormat="1" ht="15" customHeight="1">
      <c r="B17" s="4"/>
    </row>
    <row r="18" spans="1:41" s="1" customFormat="1" ht="15" customHeight="1">
      <c r="A18" s="336" t="s">
        <v>10</v>
      </c>
      <c r="B18" s="336"/>
      <c r="C18" s="336"/>
      <c r="D18" s="336"/>
      <c r="E18" s="336"/>
      <c r="F18" s="336"/>
      <c r="G18" s="336"/>
      <c r="H18" s="336"/>
      <c r="I18" s="336"/>
      <c r="J18" s="336"/>
      <c r="K18" s="336"/>
      <c r="L18" s="336"/>
      <c r="M18" s="336"/>
      <c r="N18" s="336"/>
      <c r="O18" s="336"/>
      <c r="P18" s="336"/>
      <c r="Q18" s="336"/>
      <c r="R18" s="336"/>
      <c r="S18" s="336"/>
      <c r="T18" s="336"/>
      <c r="U18" s="336"/>
      <c r="V18" s="336"/>
      <c r="W18" s="336"/>
      <c r="X18" s="336"/>
      <c r="Y18" s="336"/>
      <c r="Z18" s="336"/>
      <c r="AA18" s="336"/>
      <c r="AB18" s="336"/>
      <c r="AC18" s="336"/>
      <c r="AD18" s="336"/>
      <c r="AE18" s="336"/>
      <c r="AF18" s="336"/>
      <c r="AG18" s="336"/>
      <c r="AH18" s="336"/>
      <c r="AI18" s="336"/>
      <c r="AJ18" s="336"/>
      <c r="AK18" s="336"/>
      <c r="AL18" s="336"/>
      <c r="AM18" s="336"/>
      <c r="AN18" s="336"/>
      <c r="AO18" s="336"/>
    </row>
    <row r="19" spans="1:41" ht="15" customHeight="1">
      <c r="A19" s="2"/>
      <c r="B19" s="2" t="s">
        <v>11</v>
      </c>
    </row>
    <row r="20" spans="1:41" ht="15" customHeight="1">
      <c r="A20" s="2"/>
      <c r="B20" s="2" t="s">
        <v>12</v>
      </c>
    </row>
    <row r="21" spans="1:41" ht="15" customHeight="1">
      <c r="A21" s="2"/>
      <c r="B21" s="2" t="s">
        <v>13</v>
      </c>
    </row>
    <row r="22" spans="1:41" ht="15" customHeight="1">
      <c r="A22" s="2"/>
      <c r="B22" s="2" t="s">
        <v>14</v>
      </c>
    </row>
    <row r="23" spans="1:41" ht="15" customHeight="1">
      <c r="A23" s="2"/>
      <c r="B23" s="2" t="s">
        <v>15</v>
      </c>
    </row>
    <row r="24" spans="1:41" ht="15" customHeight="1">
      <c r="A24" s="2"/>
      <c r="B24" s="2" t="s">
        <v>16</v>
      </c>
    </row>
    <row r="25" spans="1:41" ht="15" customHeight="1">
      <c r="A25" s="2"/>
      <c r="B25" s="2" t="s">
        <v>17</v>
      </c>
    </row>
    <row r="26" spans="1:41" ht="15" customHeight="1">
      <c r="A26" s="2"/>
      <c r="B26" s="2" t="s">
        <v>18</v>
      </c>
    </row>
    <row r="27" spans="1:41" s="1" customFormat="1" ht="15" customHeight="1">
      <c r="A27" s="336" t="s">
        <v>19</v>
      </c>
      <c r="B27" s="336"/>
      <c r="C27" s="336"/>
      <c r="D27" s="336"/>
      <c r="E27" s="336"/>
      <c r="F27" s="336"/>
      <c r="G27" s="336"/>
      <c r="H27" s="336"/>
      <c r="I27" s="336"/>
      <c r="J27" s="336"/>
      <c r="K27" s="336"/>
      <c r="L27" s="336"/>
      <c r="M27" s="336"/>
      <c r="N27" s="336"/>
      <c r="O27" s="336"/>
      <c r="P27" s="336"/>
      <c r="Q27" s="336"/>
      <c r="R27" s="336"/>
      <c r="S27" s="336"/>
      <c r="T27" s="336"/>
      <c r="U27" s="336"/>
      <c r="V27" s="336"/>
      <c r="W27" s="336"/>
      <c r="X27" s="336"/>
      <c r="Y27" s="336"/>
      <c r="Z27" s="336"/>
      <c r="AA27" s="336"/>
      <c r="AB27" s="336"/>
      <c r="AC27" s="336"/>
      <c r="AD27" s="336"/>
      <c r="AE27" s="336"/>
      <c r="AF27" s="336"/>
      <c r="AG27" s="336"/>
      <c r="AH27" s="336"/>
      <c r="AI27" s="336"/>
      <c r="AJ27" s="336"/>
      <c r="AK27" s="336"/>
      <c r="AL27" s="336"/>
      <c r="AM27" s="336"/>
      <c r="AN27" s="336"/>
      <c r="AO27" s="336"/>
    </row>
    <row r="28" spans="1:41" ht="15" customHeight="1">
      <c r="A28" s="2"/>
      <c r="B28" s="5" t="s">
        <v>20</v>
      </c>
      <c r="C28" s="5"/>
    </row>
    <row r="29" spans="1:41" ht="15" customHeight="1">
      <c r="A29" s="2"/>
      <c r="B29" s="6" t="s">
        <v>21</v>
      </c>
      <c r="C29" s="6"/>
    </row>
    <row r="30" spans="1:41" ht="15" customHeight="1">
      <c r="A30" s="2"/>
      <c r="B30" s="2" t="s">
        <v>22</v>
      </c>
    </row>
    <row r="31" spans="1:41" ht="15" customHeight="1">
      <c r="A31" s="2"/>
      <c r="B31" s="2" t="s">
        <v>23</v>
      </c>
    </row>
    <row r="32" spans="1:41" s="1" customFormat="1" ht="15" customHeight="1">
      <c r="A32" s="336" t="s">
        <v>24</v>
      </c>
      <c r="B32" s="336"/>
      <c r="C32" s="336"/>
      <c r="D32" s="336"/>
      <c r="E32" s="336"/>
      <c r="F32" s="336"/>
      <c r="G32" s="336"/>
      <c r="H32" s="336"/>
      <c r="I32" s="336"/>
      <c r="J32" s="336"/>
      <c r="K32" s="336"/>
      <c r="L32" s="336"/>
      <c r="M32" s="336"/>
      <c r="N32" s="336"/>
      <c r="O32" s="336"/>
      <c r="P32" s="336"/>
      <c r="Q32" s="336"/>
      <c r="R32" s="336"/>
      <c r="S32" s="336"/>
      <c r="T32" s="336"/>
      <c r="U32" s="336"/>
      <c r="V32" s="336"/>
      <c r="W32" s="336"/>
      <c r="X32" s="336"/>
      <c r="Y32" s="336"/>
      <c r="Z32" s="336"/>
      <c r="AA32" s="336"/>
      <c r="AB32" s="336"/>
      <c r="AC32" s="336"/>
      <c r="AD32" s="336"/>
      <c r="AE32" s="336"/>
      <c r="AF32" s="336"/>
      <c r="AG32" s="336"/>
      <c r="AH32" s="336"/>
      <c r="AI32" s="336"/>
      <c r="AJ32" s="336"/>
      <c r="AK32" s="336"/>
      <c r="AL32" s="336"/>
      <c r="AM32" s="336"/>
      <c r="AN32" s="336"/>
      <c r="AO32" s="336"/>
    </row>
    <row r="33" spans="2:4" s="2" customFormat="1" ht="15" customHeight="1">
      <c r="B33" s="4" t="s">
        <v>25</v>
      </c>
    </row>
    <row r="34" spans="2:4" s="2" customFormat="1" ht="15" customHeight="1">
      <c r="B34" s="4" t="s">
        <v>26</v>
      </c>
    </row>
    <row r="35" spans="2:4" s="2" customFormat="1" ht="15" customHeight="1">
      <c r="B35" s="2" t="s">
        <v>27</v>
      </c>
      <c r="C35" s="2" t="s">
        <v>28</v>
      </c>
    </row>
    <row r="36" spans="2:4" s="2" customFormat="1" ht="15" customHeight="1">
      <c r="B36" s="2" t="s">
        <v>29</v>
      </c>
      <c r="C36" s="2" t="s">
        <v>30</v>
      </c>
    </row>
    <row r="37" spans="2:4" s="2" customFormat="1" ht="15" customHeight="1">
      <c r="B37" s="2" t="s">
        <v>31</v>
      </c>
      <c r="C37" s="2" t="s">
        <v>32</v>
      </c>
    </row>
    <row r="38" spans="2:4" s="2" customFormat="1" ht="15" customHeight="1">
      <c r="D38" s="7" t="s">
        <v>33</v>
      </c>
    </row>
    <row r="39" spans="2:4" s="2" customFormat="1" ht="15" customHeight="1">
      <c r="D39" s="7" t="s">
        <v>34</v>
      </c>
    </row>
    <row r="40" spans="2:4" s="2" customFormat="1" ht="15" customHeight="1">
      <c r="B40" s="2" t="s">
        <v>35</v>
      </c>
      <c r="C40" s="2" t="s">
        <v>36</v>
      </c>
    </row>
    <row r="41" spans="2:4" s="2" customFormat="1" ht="15" customHeight="1">
      <c r="D41" s="8" t="s">
        <v>37</v>
      </c>
    </row>
    <row r="42" spans="2:4" s="2" customFormat="1" ht="15" customHeight="1">
      <c r="B42" s="2" t="s">
        <v>38</v>
      </c>
      <c r="C42" s="2" t="s">
        <v>39</v>
      </c>
    </row>
    <row r="43" spans="2:4" s="2" customFormat="1" ht="15" customHeight="1">
      <c r="D43" s="8" t="s">
        <v>40</v>
      </c>
    </row>
    <row r="44" spans="2:4" s="2" customFormat="1" ht="15" customHeight="1">
      <c r="B44" s="2" t="s">
        <v>41</v>
      </c>
      <c r="C44" s="2" t="s">
        <v>42</v>
      </c>
    </row>
    <row r="45" spans="2:4" s="2" customFormat="1" ht="15" customHeight="1">
      <c r="D45" s="8" t="s">
        <v>43</v>
      </c>
    </row>
    <row r="46" spans="2:4" s="2" customFormat="1" ht="15" customHeight="1">
      <c r="D46" s="8" t="s">
        <v>44</v>
      </c>
    </row>
    <row r="47" spans="2:4" s="2" customFormat="1" ht="15" customHeight="1">
      <c r="D47" s="8" t="s">
        <v>45</v>
      </c>
    </row>
    <row r="48" spans="2:4" s="2" customFormat="1" ht="15" customHeight="1">
      <c r="D48" s="8" t="s">
        <v>46</v>
      </c>
    </row>
    <row r="49" spans="1:4" s="2" customFormat="1" ht="15" customHeight="1">
      <c r="D49" s="8" t="s">
        <v>47</v>
      </c>
    </row>
    <row r="50" spans="1:4" s="2" customFormat="1" ht="15" customHeight="1">
      <c r="D50" s="8" t="s">
        <v>48</v>
      </c>
    </row>
    <row r="51" spans="1:4" s="2" customFormat="1" ht="15" customHeight="1">
      <c r="B51" s="2" t="s">
        <v>49</v>
      </c>
      <c r="C51" s="2" t="s">
        <v>50</v>
      </c>
    </row>
    <row r="52" spans="1:4" s="2" customFormat="1" ht="15" customHeight="1">
      <c r="D52" s="8" t="s">
        <v>51</v>
      </c>
    </row>
    <row r="53" spans="1:4" s="2" customFormat="1">
      <c r="A53" s="1"/>
      <c r="B53" s="2" t="s">
        <v>52</v>
      </c>
      <c r="C53" s="2" t="s">
        <v>53</v>
      </c>
    </row>
    <row r="54" spans="1:4" s="2" customFormat="1" ht="15" customHeight="1">
      <c r="D54" s="7" t="s">
        <v>54</v>
      </c>
    </row>
    <row r="55" spans="1:4" s="2" customFormat="1" ht="15" customHeight="1">
      <c r="D55" s="7" t="s">
        <v>55</v>
      </c>
    </row>
    <row r="56" spans="1:4" s="2" customFormat="1" ht="15" customHeight="1">
      <c r="B56" s="2" t="s">
        <v>56</v>
      </c>
      <c r="C56" s="2" t="s">
        <v>57</v>
      </c>
    </row>
  </sheetData>
  <mergeCells count="6">
    <mergeCell ref="A32:AO32"/>
    <mergeCell ref="A1:AO1"/>
    <mergeCell ref="A3:AO3"/>
    <mergeCell ref="A10:AO10"/>
    <mergeCell ref="A18:AO18"/>
    <mergeCell ref="A27:AO27"/>
  </mergeCells>
  <phoneticPr fontId="73"/>
  <printOptions horizontalCentered="1" verticalCentered="1"/>
  <pageMargins left="0.39374999999999999" right="0.39374999999999999" top="0.39374999999999999" bottom="0.39374999999999999" header="0.51180555555555496" footer="0.51180555555555496"/>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CCFF"/>
  </sheetPr>
  <dimension ref="A1:IW40"/>
  <sheetViews>
    <sheetView view="pageBreakPreview" zoomScale="85" zoomScaleNormal="85" zoomScalePageLayoutView="85" workbookViewId="0">
      <pane xSplit="4" ySplit="4" topLeftCell="E5" activePane="bottomRight" state="frozen"/>
      <selection pane="topRight" activeCell="E1" sqref="E1"/>
      <selection pane="bottomLeft" activeCell="A5" sqref="A5"/>
      <selection pane="bottomRight" activeCell="G16" sqref="G16"/>
    </sheetView>
  </sheetViews>
  <sheetFormatPr defaultColWidth="9" defaultRowHeight="13.5"/>
  <cols>
    <col min="1" max="2" width="4.125" style="130" customWidth="1"/>
    <col min="3" max="3" width="18.625" style="130" customWidth="1"/>
    <col min="4" max="4" width="15.625" style="130" customWidth="1"/>
    <col min="5" max="12" width="12.625" style="130" customWidth="1"/>
    <col min="13" max="13" width="30.625" style="130" customWidth="1"/>
    <col min="14" max="14" width="9.125" style="130" customWidth="1"/>
    <col min="15" max="15" width="10.125" style="130" customWidth="1"/>
    <col min="16" max="16" width="9.125" style="130" customWidth="1"/>
    <col min="17" max="17" width="13.375" style="130" customWidth="1"/>
    <col min="18" max="18" width="9.125" style="130" customWidth="1"/>
    <col min="19" max="257" width="9" style="130"/>
  </cols>
  <sheetData>
    <row r="1" spans="1:14" s="132" customFormat="1" ht="27.75" customHeight="1">
      <c r="A1" s="553" t="s">
        <v>578</v>
      </c>
      <c r="B1" s="553"/>
      <c r="C1" s="553"/>
      <c r="D1" s="334" t="str">
        <f>A2</f>
        <v/>
      </c>
      <c r="E1" s="131"/>
      <c r="F1" s="131"/>
      <c r="G1" s="131"/>
      <c r="H1" s="131"/>
      <c r="I1" s="131"/>
      <c r="J1" s="131"/>
      <c r="K1" s="131"/>
      <c r="L1" s="131"/>
      <c r="M1" s="131"/>
    </row>
    <row r="2" spans="1:14" ht="18.600000000000001" customHeight="1">
      <c r="A2" s="552" t="str">
        <f>IF('4年目'!A2="","",'4年目'!A2+1)</f>
        <v/>
      </c>
      <c r="B2" s="552"/>
      <c r="C2" s="552"/>
      <c r="D2" s="133" t="str">
        <f>IF(E4=0,"",E4+G4+I4+K4)</f>
        <v/>
      </c>
      <c r="E2" s="65"/>
      <c r="F2" s="65"/>
      <c r="G2" s="65"/>
      <c r="H2" s="134"/>
      <c r="I2" s="134"/>
      <c r="J2" s="134"/>
      <c r="K2" s="134"/>
      <c r="L2" s="134"/>
      <c r="M2" s="135"/>
    </row>
    <row r="3" spans="1:14" ht="24" customHeight="1">
      <c r="A3" s="537" t="s">
        <v>540</v>
      </c>
      <c r="B3" s="537"/>
      <c r="C3" s="537"/>
      <c r="D3" s="548" t="s">
        <v>541</v>
      </c>
      <c r="E3" s="549" t="str">
        <f>IF(就農計画!A39="","",就農計画!A39)</f>
        <v/>
      </c>
      <c r="F3" s="549"/>
      <c r="G3" s="541" t="str">
        <f>IF(就農計画!A40="","",就農計画!A40)</f>
        <v/>
      </c>
      <c r="H3" s="541"/>
      <c r="I3" s="541" t="str">
        <f>IF(就農計画!A41="","",就農計画!A41)</f>
        <v/>
      </c>
      <c r="J3" s="541"/>
      <c r="K3" s="541" t="str">
        <f>IF(就農計画!A42="","",就農計画!A42)</f>
        <v/>
      </c>
      <c r="L3" s="541"/>
      <c r="M3" s="542" t="s">
        <v>542</v>
      </c>
      <c r="N3" s="137"/>
    </row>
    <row r="4" spans="1:14" ht="24" customHeight="1">
      <c r="A4" s="537"/>
      <c r="B4" s="537"/>
      <c r="C4" s="537"/>
      <c r="D4" s="548"/>
      <c r="E4" s="138"/>
      <c r="F4" s="139" t="s">
        <v>543</v>
      </c>
      <c r="G4" s="140"/>
      <c r="H4" s="226" t="s">
        <v>543</v>
      </c>
      <c r="I4" s="140"/>
      <c r="J4" s="226" t="s">
        <v>543</v>
      </c>
      <c r="K4" s="227"/>
      <c r="L4" s="226" t="s">
        <v>543</v>
      </c>
      <c r="M4" s="542"/>
      <c r="N4" s="137"/>
    </row>
    <row r="5" spans="1:14" ht="18" customHeight="1">
      <c r="A5" s="539" t="s">
        <v>462</v>
      </c>
      <c r="B5" s="551" t="str">
        <f>'1年目'!B5:C5</f>
        <v>生産量(kg)</v>
      </c>
      <c r="C5" s="551"/>
      <c r="D5" s="142" t="str">
        <f>IF(E4=0,"",SUM(E5,G5,I5,K5))</f>
        <v/>
      </c>
      <c r="E5" s="143" t="str">
        <f>IF(E$4=0,"",F5*(E$4/10))</f>
        <v/>
      </c>
      <c r="F5" s="144"/>
      <c r="G5" s="145" t="str">
        <f>IF(G$4=0,"",H5*(G$4/10))</f>
        <v/>
      </c>
      <c r="H5" s="144"/>
      <c r="I5" s="145" t="str">
        <f>IF(I$4=0,"",J5*(I$4/10))</f>
        <v/>
      </c>
      <c r="J5" s="144"/>
      <c r="K5" s="145" t="str">
        <f>IF(K$4=0,"",L5*(K$4/10))</f>
        <v/>
      </c>
      <c r="L5" s="144"/>
      <c r="M5" s="146"/>
    </row>
    <row r="6" spans="1:14" ht="18.600000000000001" customHeight="1">
      <c r="A6" s="539"/>
      <c r="B6" s="551" t="str">
        <f>'1年目'!B6:C6</f>
        <v>販売単価(円/kg)</v>
      </c>
      <c r="C6" s="551"/>
      <c r="D6" s="148" t="str">
        <f>IF(E4=0,"",IF(G6="",E6,0))</f>
        <v/>
      </c>
      <c r="E6" s="143" t="str">
        <f>IF(E$4=0,"",F6)</f>
        <v/>
      </c>
      <c r="F6" s="149"/>
      <c r="G6" s="150" t="str">
        <f>IF(G$4=0,"",H6)</f>
        <v/>
      </c>
      <c r="H6" s="149"/>
      <c r="I6" s="150" t="str">
        <f>IF(I$4=0,"",J6)</f>
        <v/>
      </c>
      <c r="J6" s="149"/>
      <c r="K6" s="150" t="str">
        <f>IF(K$4=0,"",L6)</f>
        <v/>
      </c>
      <c r="L6" s="144"/>
      <c r="M6" s="146"/>
    </row>
    <row r="7" spans="1:14" ht="18.600000000000001" customHeight="1">
      <c r="A7" s="539"/>
      <c r="B7" s="551" t="str">
        <f>'1年目'!B7:C7</f>
        <v>売上高</v>
      </c>
      <c r="C7" s="551"/>
      <c r="D7" s="151" t="str">
        <f>IF(E4=0,"",SUM(E7,G7,I7,K7))</f>
        <v/>
      </c>
      <c r="E7" s="152" t="str">
        <f>IF(E4=0,"",E5*E6)</f>
        <v/>
      </c>
      <c r="F7" s="153" t="str">
        <f>IF(E4=0,"",F5*F6)</f>
        <v/>
      </c>
      <c r="G7" s="154" t="str">
        <f>IF(G4=0,"",G5*G6)</f>
        <v/>
      </c>
      <c r="H7" s="153" t="str">
        <f>IF(G4=0,"",H5*H6)</f>
        <v/>
      </c>
      <c r="I7" s="154" t="str">
        <f>IF(I4=0,"",I5*I6)</f>
        <v/>
      </c>
      <c r="J7" s="153" t="str">
        <f>IF(I4=0,"",J5*J6)</f>
        <v/>
      </c>
      <c r="K7" s="154" t="str">
        <f>IF(K4=0,"",K5*K6)</f>
        <v/>
      </c>
      <c r="L7" s="153" t="str">
        <f>IF(K4=0,"",L5*L6)</f>
        <v/>
      </c>
      <c r="M7" s="229"/>
    </row>
    <row r="8" spans="1:14" ht="18.600000000000001" customHeight="1">
      <c r="A8" s="539"/>
      <c r="B8" s="551" t="str">
        <f>'1年目'!B8:C8</f>
        <v>特定作業受託</v>
      </c>
      <c r="C8" s="551"/>
      <c r="D8" s="156" t="str">
        <f>IF(E4=0,"",SUM(E8,G8,I8,K8))</f>
        <v/>
      </c>
      <c r="E8" s="143" t="str">
        <f>IF(E$4=0,"",F8*(E$4/10))</f>
        <v/>
      </c>
      <c r="F8" s="157"/>
      <c r="G8" s="158" t="str">
        <f>IF(G$4=0,"",H8*(G$4/10))</f>
        <v/>
      </c>
      <c r="H8" s="157"/>
      <c r="I8" s="158" t="str">
        <f>IF(I$4=0,"",J8*(I$4/10))</f>
        <v/>
      </c>
      <c r="J8" s="157"/>
      <c r="K8" s="158" t="str">
        <f>IF(K$4=0,"",L8*(K$4/10))</f>
        <v/>
      </c>
      <c r="L8" s="157"/>
      <c r="M8" s="230"/>
    </row>
    <row r="9" spans="1:14" ht="18.600000000000001" customHeight="1">
      <c r="A9" s="539"/>
      <c r="B9" s="551" t="str">
        <f>'1年目'!B9:C9</f>
        <v>作業受託</v>
      </c>
      <c r="C9" s="551"/>
      <c r="D9" s="156" t="str">
        <f>IF(E4=0,"",SUM(E9,G9,I9,K9))</f>
        <v/>
      </c>
      <c r="E9" s="143" t="str">
        <f>IF(E$4=0,"",F9*(E$4/10))</f>
        <v/>
      </c>
      <c r="F9" s="157"/>
      <c r="G9" s="158" t="str">
        <f>IF(G$4=0,"",H9*(G$4/10))</f>
        <v/>
      </c>
      <c r="H9" s="157"/>
      <c r="I9" s="158" t="str">
        <f>IF(I$4=0,"",J9*(I$4/10))</f>
        <v/>
      </c>
      <c r="J9" s="157"/>
      <c r="K9" s="158" t="str">
        <f>IF(K$4=0,"",L9*(K$4/10))</f>
        <v/>
      </c>
      <c r="L9" s="157"/>
      <c r="M9" s="230"/>
    </row>
    <row r="10" spans="1:14" ht="18.600000000000001" customHeight="1">
      <c r="A10" s="539"/>
      <c r="B10" s="551" t="str">
        <f>'1年目'!B10:C10</f>
        <v>雑収入</v>
      </c>
      <c r="C10" s="551"/>
      <c r="D10" s="156" t="str">
        <f>IF(E4=0,"",SUM(E10,G10,I10,K10))</f>
        <v/>
      </c>
      <c r="E10" s="143" t="str">
        <f>IF(E$4=0,"",F10*(E$4/10))</f>
        <v/>
      </c>
      <c r="F10" s="160"/>
      <c r="G10" s="158" t="str">
        <f>IF(G$4=0,"",H10*(G$4/10))</f>
        <v/>
      </c>
      <c r="H10" s="160"/>
      <c r="I10" s="158" t="str">
        <f>IF(I$4=0,"",J10*(I$4/10))</f>
        <v/>
      </c>
      <c r="J10" s="160"/>
      <c r="K10" s="158" t="str">
        <f>IF(K$4=0,"",L10*(K$4/10))</f>
        <v/>
      </c>
      <c r="L10" s="160"/>
      <c r="M10" s="161"/>
    </row>
    <row r="11" spans="1:14" ht="18.600000000000001" customHeight="1">
      <c r="A11" s="539"/>
      <c r="B11" s="537" t="s">
        <v>547</v>
      </c>
      <c r="C11" s="537"/>
      <c r="D11" s="162" t="str">
        <f>IF(E4=0,"",SUM(D7:D10))</f>
        <v/>
      </c>
      <c r="E11" s="163" t="str">
        <f>IF(E4=0,"",SUM(E7:E10))</f>
        <v/>
      </c>
      <c r="F11" s="164" t="str">
        <f>IF(E4=0,"",SUM(F7:F10))</f>
        <v/>
      </c>
      <c r="G11" s="165" t="str">
        <f>IF(G4=0,"",SUM(G7:G10))</f>
        <v/>
      </c>
      <c r="H11" s="164" t="str">
        <f>IF(G4=0,"",SUM(H7:H10))</f>
        <v/>
      </c>
      <c r="I11" s="165" t="str">
        <f>IF(I4=0,"",SUM(I7:I10))</f>
        <v/>
      </c>
      <c r="J11" s="164" t="str">
        <f>IF(I4=0,"",SUM(J7:J10))</f>
        <v/>
      </c>
      <c r="K11" s="165" t="str">
        <f>IF(K4=0,"",SUM(K7:K10))</f>
        <v/>
      </c>
      <c r="L11" s="164" t="str">
        <f>IF(K4=0,"",SUM(L7:L10))</f>
        <v/>
      </c>
      <c r="M11" s="231" t="s">
        <v>27</v>
      </c>
      <c r="N11" s="43" t="s">
        <v>147</v>
      </c>
    </row>
    <row r="12" spans="1:14" ht="18.600000000000001" customHeight="1">
      <c r="A12" s="536" t="s">
        <v>548</v>
      </c>
      <c r="B12" s="550" t="str">
        <f>'1年目'!B12</f>
        <v>租税公課</v>
      </c>
      <c r="C12" s="550"/>
      <c r="D12" s="167" t="str">
        <f>IF(E4=0,"",SUM(E12,G12,I12,K12))</f>
        <v/>
      </c>
      <c r="E12" s="168"/>
      <c r="F12" s="169" t="str">
        <f>IF(E$4=0,"",E12*10/E$4)</f>
        <v/>
      </c>
      <c r="G12" s="168"/>
      <c r="H12" s="169" t="str">
        <f>IF(G$4=0,"",G12*10/G$4)</f>
        <v/>
      </c>
      <c r="I12" s="168"/>
      <c r="J12" s="169" t="str">
        <f>IF(I$4=0,"",I12*10/I$4)</f>
        <v/>
      </c>
      <c r="K12" s="168"/>
      <c r="L12" s="169" t="str">
        <f>IF(K$4=0,"",K12*10/K$4)</f>
        <v/>
      </c>
      <c r="M12" s="170"/>
      <c r="N12" s="43"/>
    </row>
    <row r="13" spans="1:14" ht="18.600000000000001" customHeight="1">
      <c r="A13" s="536"/>
      <c r="B13" s="539" t="s">
        <v>550</v>
      </c>
      <c r="C13" s="228" t="str">
        <f>'1年目'!C13</f>
        <v>種苗・素畜費</v>
      </c>
      <c r="D13" s="171" t="str">
        <f>IF(E4=0,"",SUM(E13,G13,I13,K13))</f>
        <v/>
      </c>
      <c r="E13" s="143" t="str">
        <f t="shared" ref="E13:E19" si="0">IF(E$4=0,"",F13*(E$4/10))</f>
        <v/>
      </c>
      <c r="F13" s="172"/>
      <c r="G13" s="158" t="str">
        <f t="shared" ref="G13:G19" si="1">IF(G$4=0,"",H13*(G$4/10))</f>
        <v/>
      </c>
      <c r="H13" s="172"/>
      <c r="I13" s="158" t="str">
        <f t="shared" ref="I13:I19" si="2">IF(I$4=0,"",J13*(I$4/10))</f>
        <v/>
      </c>
      <c r="J13" s="172"/>
      <c r="K13" s="158" t="str">
        <f t="shared" ref="K13:K19" si="3">IF(K$4=0,"",L13*(K$4/10))</f>
        <v/>
      </c>
      <c r="L13" s="172"/>
      <c r="M13" s="146"/>
    </row>
    <row r="14" spans="1:14" ht="18.600000000000001" customHeight="1">
      <c r="A14" s="536"/>
      <c r="B14" s="536"/>
      <c r="C14" s="228" t="str">
        <f>'1年目'!C14</f>
        <v>肥料・飼料費</v>
      </c>
      <c r="D14" s="171" t="str">
        <f>IF(E4=0,"",SUM(E14,G14,I14,K14))</f>
        <v/>
      </c>
      <c r="E14" s="143" t="str">
        <f t="shared" si="0"/>
        <v/>
      </c>
      <c r="F14" s="157"/>
      <c r="G14" s="158" t="str">
        <f t="shared" si="1"/>
        <v/>
      </c>
      <c r="H14" s="157"/>
      <c r="I14" s="158" t="str">
        <f t="shared" si="2"/>
        <v/>
      </c>
      <c r="J14" s="157"/>
      <c r="K14" s="158" t="str">
        <f t="shared" si="3"/>
        <v/>
      </c>
      <c r="L14" s="157"/>
      <c r="M14" s="173"/>
    </row>
    <row r="15" spans="1:14" ht="18.600000000000001" customHeight="1">
      <c r="A15" s="536"/>
      <c r="B15" s="536"/>
      <c r="C15" s="228" t="str">
        <f>'1年目'!C15</f>
        <v>農薬・衛生費</v>
      </c>
      <c r="D15" s="171" t="str">
        <f>IF(E4=0,"",SUM(E15,G15,I15,K15))</f>
        <v/>
      </c>
      <c r="E15" s="143" t="str">
        <f t="shared" si="0"/>
        <v/>
      </c>
      <c r="F15" s="157"/>
      <c r="G15" s="158" t="str">
        <f t="shared" si="1"/>
        <v/>
      </c>
      <c r="H15" s="157"/>
      <c r="I15" s="158" t="str">
        <f t="shared" si="2"/>
        <v/>
      </c>
      <c r="J15" s="157"/>
      <c r="K15" s="158" t="str">
        <f t="shared" si="3"/>
        <v/>
      </c>
      <c r="L15" s="157"/>
      <c r="M15" s="146"/>
    </row>
    <row r="16" spans="1:14" ht="18.600000000000001" customHeight="1">
      <c r="A16" s="536"/>
      <c r="B16" s="536"/>
      <c r="C16" s="228" t="str">
        <f>'1年目'!C16</f>
        <v>農具費</v>
      </c>
      <c r="D16" s="171" t="str">
        <f>IF(E4=0,"",SUM(E16,G16,I16,K16))</f>
        <v/>
      </c>
      <c r="E16" s="143" t="str">
        <f t="shared" si="0"/>
        <v/>
      </c>
      <c r="F16" s="157"/>
      <c r="G16" s="158" t="str">
        <f t="shared" si="1"/>
        <v/>
      </c>
      <c r="H16" s="157"/>
      <c r="I16" s="158" t="str">
        <f t="shared" si="2"/>
        <v/>
      </c>
      <c r="J16" s="157"/>
      <c r="K16" s="158" t="str">
        <f t="shared" si="3"/>
        <v/>
      </c>
      <c r="L16" s="157"/>
      <c r="M16" s="146"/>
    </row>
    <row r="17" spans="1:16" ht="18.600000000000001" customHeight="1">
      <c r="A17" s="536"/>
      <c r="B17" s="536"/>
      <c r="C17" s="228" t="str">
        <f>'1年目'!C17</f>
        <v>諸材料費</v>
      </c>
      <c r="D17" s="171" t="str">
        <f>IF(E4=0,"",SUM(E17,G17,I17,K17))</f>
        <v/>
      </c>
      <c r="E17" s="143" t="str">
        <f t="shared" si="0"/>
        <v/>
      </c>
      <c r="F17" s="157"/>
      <c r="G17" s="158" t="str">
        <f t="shared" si="1"/>
        <v/>
      </c>
      <c r="H17" s="157"/>
      <c r="I17" s="158" t="str">
        <f t="shared" si="2"/>
        <v/>
      </c>
      <c r="J17" s="157"/>
      <c r="K17" s="158" t="str">
        <f t="shared" si="3"/>
        <v/>
      </c>
      <c r="L17" s="157"/>
      <c r="M17" s="174"/>
    </row>
    <row r="18" spans="1:16" ht="18.600000000000001" customHeight="1">
      <c r="A18" s="536"/>
      <c r="B18" s="536"/>
      <c r="C18" s="228" t="str">
        <f>'1年目'!C18</f>
        <v>動力光熱費</v>
      </c>
      <c r="D18" s="171" t="str">
        <f>IF(E4=0,"",SUM(E18,G18,I18,K18))</f>
        <v/>
      </c>
      <c r="E18" s="143" t="str">
        <f t="shared" si="0"/>
        <v/>
      </c>
      <c r="F18" s="157"/>
      <c r="G18" s="158" t="str">
        <f t="shared" si="1"/>
        <v/>
      </c>
      <c r="H18" s="157"/>
      <c r="I18" s="158" t="str">
        <f t="shared" si="2"/>
        <v/>
      </c>
      <c r="J18" s="157"/>
      <c r="K18" s="158" t="str">
        <f t="shared" si="3"/>
        <v/>
      </c>
      <c r="L18" s="157"/>
      <c r="M18" s="174"/>
    </row>
    <row r="19" spans="1:16" ht="18.600000000000001" customHeight="1">
      <c r="A19" s="536"/>
      <c r="B19" s="536"/>
      <c r="C19" s="228" t="str">
        <f>'1年目'!C19</f>
        <v>雇人費</v>
      </c>
      <c r="D19" s="171" t="str">
        <f>IF(E4=0,"",SUM(E19,G19,I19,K19))</f>
        <v/>
      </c>
      <c r="E19" s="143" t="str">
        <f t="shared" si="0"/>
        <v/>
      </c>
      <c r="F19" s="157"/>
      <c r="G19" s="158" t="str">
        <f t="shared" si="1"/>
        <v/>
      </c>
      <c r="H19" s="157"/>
      <c r="I19" s="158" t="str">
        <f t="shared" si="2"/>
        <v/>
      </c>
      <c r="J19" s="157"/>
      <c r="K19" s="158" t="str">
        <f t="shared" si="3"/>
        <v/>
      </c>
      <c r="L19" s="157"/>
      <c r="M19" s="174"/>
    </row>
    <row r="20" spans="1:16" ht="18.600000000000001" customHeight="1">
      <c r="A20" s="536"/>
      <c r="B20" s="536"/>
      <c r="C20" s="228" t="str">
        <f>'1年目'!C20</f>
        <v>作業用衣料費</v>
      </c>
      <c r="D20" s="171" t="str">
        <f>IF(E4=0,"",SUM(E20,G20,I20,K20))</f>
        <v/>
      </c>
      <c r="E20" s="175"/>
      <c r="F20" s="176" t="str">
        <f>IF(E$4=0,"",E20*10/E$4)</f>
        <v/>
      </c>
      <c r="G20" s="177"/>
      <c r="H20" s="176" t="str">
        <f>IF(G$4=0,"",G20*10/G$4)</f>
        <v/>
      </c>
      <c r="I20" s="177"/>
      <c r="J20" s="176" t="str">
        <f>IF(I$4=0,"",I20*10/I$4)</f>
        <v/>
      </c>
      <c r="K20" s="177"/>
      <c r="L20" s="176" t="str">
        <f>IF(K$4=0,"",K20*10/K$4)</f>
        <v/>
      </c>
      <c r="M20" s="55"/>
      <c r="N20" s="137"/>
      <c r="O20" s="137"/>
    </row>
    <row r="21" spans="1:16" ht="18.600000000000001" customHeight="1">
      <c r="A21" s="536"/>
      <c r="B21" s="536"/>
      <c r="C21" s="228" t="str">
        <f>'1年目'!C21</f>
        <v>農業共済掛金</v>
      </c>
      <c r="D21" s="171" t="str">
        <f>IF(E4=0,"",SUM(E21,G21,I21,K21))</f>
        <v/>
      </c>
      <c r="E21" s="175"/>
      <c r="F21" s="176" t="str">
        <f>IF(E$4=0,"",E21*10/E$4)</f>
        <v/>
      </c>
      <c r="G21" s="177"/>
      <c r="H21" s="176" t="str">
        <f>IF(G$4=0,"",G21*10/G$4)</f>
        <v/>
      </c>
      <c r="I21" s="177"/>
      <c r="J21" s="176" t="str">
        <f>IF(I$4=0,"",I21*10/I$4)</f>
        <v/>
      </c>
      <c r="K21" s="177"/>
      <c r="L21" s="176" t="str">
        <f>IF(K$4=0,"",K21*10/K$4)</f>
        <v/>
      </c>
      <c r="M21" s="146"/>
      <c r="O21" s="178"/>
      <c r="P21" s="179"/>
    </row>
    <row r="22" spans="1:16" ht="18.600000000000001" customHeight="1">
      <c r="A22" s="536"/>
      <c r="B22" s="536"/>
      <c r="C22" s="232" t="str">
        <f>'1年目'!C22</f>
        <v>雑費（予備費等）</v>
      </c>
      <c r="D22" s="171" t="str">
        <f>IF(E4=0,"",SUM(E22,G22,I22,K22))</f>
        <v/>
      </c>
      <c r="E22" s="175"/>
      <c r="F22" s="237" t="str">
        <f>IF(E$4=0,"",E22*10/E$4)</f>
        <v/>
      </c>
      <c r="G22" s="182"/>
      <c r="H22" s="237" t="str">
        <f>IF(G$4=0,"",G22*10/G$4)</f>
        <v/>
      </c>
      <c r="I22" s="182"/>
      <c r="J22" s="237" t="str">
        <f>IF(I$4=0,"",I22*10/I$4)</f>
        <v/>
      </c>
      <c r="K22" s="182"/>
      <c r="L22" s="237" t="str">
        <f>IF(K$4=0,"",K22*10/K$4)</f>
        <v/>
      </c>
      <c r="M22" s="183"/>
      <c r="N22" s="179"/>
      <c r="O22" s="178"/>
      <c r="P22" s="179"/>
    </row>
    <row r="23" spans="1:16" ht="18.600000000000001" customHeight="1">
      <c r="A23" s="536"/>
      <c r="B23" s="539"/>
      <c r="C23" s="136" t="s">
        <v>479</v>
      </c>
      <c r="D23" s="167" t="str">
        <f>IF(E4=0,"",SUM(D13:D22))</f>
        <v/>
      </c>
      <c r="E23" s="185" t="str">
        <f>IF(E4=0,"",SUM(E13:E22))</f>
        <v/>
      </c>
      <c r="F23" s="186" t="str">
        <f>IF(E4=0,"",SUM(F13:F22))</f>
        <v/>
      </c>
      <c r="G23" s="187" t="str">
        <f>IF(G4=0,"",SUM(G13:G22))</f>
        <v/>
      </c>
      <c r="H23" s="188" t="str">
        <f>IF(G4=0,"",SUM(H13:H22))</f>
        <v/>
      </c>
      <c r="I23" s="187" t="str">
        <f>IF(I4=0,"",SUM(I13:I22))</f>
        <v/>
      </c>
      <c r="J23" s="188" t="str">
        <f>IF(I4=0,"",SUM(J13:J22))</f>
        <v/>
      </c>
      <c r="K23" s="187" t="str">
        <f>IF(K4=0,"",SUM(K13:K22))</f>
        <v/>
      </c>
      <c r="L23" s="188" t="str">
        <f>IF(K4=0,"",SUM(L13:L22))</f>
        <v/>
      </c>
      <c r="M23" s="166"/>
      <c r="N23" s="43" t="s">
        <v>147</v>
      </c>
      <c r="O23" s="178"/>
      <c r="P23" s="179"/>
    </row>
    <row r="24" spans="1:16" ht="18.600000000000001" customHeight="1">
      <c r="A24" s="536"/>
      <c r="B24" s="536" t="s">
        <v>481</v>
      </c>
      <c r="C24" s="233" t="str">
        <f>'1年目'!C24</f>
        <v>修繕費</v>
      </c>
      <c r="D24" s="171" t="str">
        <f>IF(E4=0,"",SUM(E24,G24,I24,K24))</f>
        <v/>
      </c>
      <c r="E24" s="175"/>
      <c r="F24" s="190" t="str">
        <f>IF(E$4=0,"",E24*10/E4)</f>
        <v/>
      </c>
      <c r="G24" s="191"/>
      <c r="H24" s="192" t="str">
        <f>IF(G$4=0,"",G24*10/G4)</f>
        <v/>
      </c>
      <c r="I24" s="191"/>
      <c r="J24" s="192" t="str">
        <f>IF(I$4=0,"",I24*10/I4)</f>
        <v/>
      </c>
      <c r="K24" s="191"/>
      <c r="L24" s="192" t="str">
        <f>IF(K$4=0,"",K24*10/K4)</f>
        <v/>
      </c>
      <c r="M24" s="193"/>
      <c r="N24" s="194"/>
      <c r="O24" s="178"/>
      <c r="P24" s="179"/>
    </row>
    <row r="25" spans="1:16" ht="18.600000000000001" customHeight="1">
      <c r="A25" s="536"/>
      <c r="B25" s="536"/>
      <c r="C25" s="234" t="str">
        <f>'1年目'!C25</f>
        <v>減価償却費</v>
      </c>
      <c r="D25" s="171" t="str">
        <f>IF(E4=0,"",SUM(E25,G25,I25,K25))</f>
        <v/>
      </c>
      <c r="E25" s="175"/>
      <c r="F25" s="237" t="str">
        <f>IF(E$4=0,"",E25*10/E4)</f>
        <v/>
      </c>
      <c r="G25" s="198"/>
      <c r="H25" s="197" t="str">
        <f>IF(G4=0,"",G25*10/G4)</f>
        <v/>
      </c>
      <c r="I25" s="198"/>
      <c r="J25" s="197" t="str">
        <f>IF(I4=0,"",I25*10/I4)</f>
        <v/>
      </c>
      <c r="K25" s="198"/>
      <c r="L25" s="197" t="str">
        <f>IF(K4=0,"",K25*10/K4)</f>
        <v/>
      </c>
      <c r="M25" s="199" t="s">
        <v>563</v>
      </c>
      <c r="N25" s="194"/>
      <c r="O25" s="178"/>
      <c r="P25" s="179"/>
    </row>
    <row r="26" spans="1:16" ht="18.600000000000001" customHeight="1">
      <c r="A26" s="536"/>
      <c r="B26" s="536"/>
      <c r="C26" s="136" t="s">
        <v>479</v>
      </c>
      <c r="D26" s="167" t="str">
        <f>IF(E4=0,"",SUM(D24:D25))</f>
        <v/>
      </c>
      <c r="E26" s="185" t="str">
        <f>IF(E4=0,"",SUM(E24:E25))</f>
        <v/>
      </c>
      <c r="F26" s="188" t="str">
        <f>IF(E4=0,"",SUM(F24:F25))</f>
        <v/>
      </c>
      <c r="G26" s="200" t="str">
        <f>IF(G4=0,"",SUM(G24:G25))</f>
        <v/>
      </c>
      <c r="H26" s="186" t="str">
        <f>IF(G4=0,"",SUM(H24:H25))</f>
        <v/>
      </c>
      <c r="I26" s="187" t="str">
        <f>IF(I4=0,"",SUM(I24:I25))</f>
        <v/>
      </c>
      <c r="J26" s="186" t="str">
        <f>IF(I4=0,"",SUM(J24:J25))</f>
        <v/>
      </c>
      <c r="K26" s="187" t="str">
        <f>IF(K4=0,"",SUM(K24:K25))</f>
        <v/>
      </c>
      <c r="L26" s="186" t="str">
        <f>IF(K4=0,"",SUM(L24:L25))</f>
        <v/>
      </c>
      <c r="M26" s="201"/>
      <c r="N26" s="43" t="s">
        <v>147</v>
      </c>
      <c r="O26" s="178"/>
      <c r="P26" s="179"/>
    </row>
    <row r="27" spans="1:16" ht="18.600000000000001" customHeight="1">
      <c r="A27" s="536"/>
      <c r="B27" s="539" t="s">
        <v>485</v>
      </c>
      <c r="C27" s="228" t="str">
        <f>'1年目'!C27</f>
        <v>出荷資材費</v>
      </c>
      <c r="D27" s="171" t="str">
        <f>IF(E4=0,"",SUM(E27,G27,I27,K27))</f>
        <v/>
      </c>
      <c r="E27" s="143" t="str">
        <f>IF(E$4=0,"",F27*(E$4/10))</f>
        <v/>
      </c>
      <c r="F27" s="172"/>
      <c r="G27" s="158" t="str">
        <f>IF(G$4=0,"",H27*(G$4/10))</f>
        <v/>
      </c>
      <c r="H27" s="172"/>
      <c r="I27" s="158" t="str">
        <f>IF(I$4=0,"",J27*(I$4/10))</f>
        <v/>
      </c>
      <c r="J27" s="172"/>
      <c r="K27" s="158" t="str">
        <f>IF(K$4=0,"",L27*(K$4/10))</f>
        <v/>
      </c>
      <c r="L27" s="172"/>
      <c r="M27" s="146"/>
      <c r="N27" s="202"/>
      <c r="O27" s="178"/>
      <c r="P27" s="179"/>
    </row>
    <row r="28" spans="1:16" ht="18.600000000000001" customHeight="1">
      <c r="A28" s="536"/>
      <c r="B28" s="536"/>
      <c r="C28" s="228" t="str">
        <f>'1年目'!C28</f>
        <v>運賃</v>
      </c>
      <c r="D28" s="171" t="str">
        <f>IF(E4=0,"",SUM(E28,G28,I28,K28))</f>
        <v/>
      </c>
      <c r="E28" s="143" t="str">
        <f>IF(E$4=0,"",F28*(E$4/10))</f>
        <v/>
      </c>
      <c r="F28" s="157"/>
      <c r="G28" s="158" t="str">
        <f>IF(G$4=0,"",H28*(G$4/10))</f>
        <v/>
      </c>
      <c r="H28" s="157"/>
      <c r="I28" s="158" t="str">
        <f>IF(I$4=0,"",J28*(I$4/10))</f>
        <v/>
      </c>
      <c r="J28" s="157"/>
      <c r="K28" s="158" t="str">
        <f>IF(K$4=0,"",L28*(K$4/10))</f>
        <v/>
      </c>
      <c r="L28" s="157"/>
      <c r="M28" s="203"/>
    </row>
    <row r="29" spans="1:16" ht="18.600000000000001" customHeight="1">
      <c r="A29" s="536"/>
      <c r="B29" s="536"/>
      <c r="C29" s="228" t="str">
        <f>'1年目'!C29</f>
        <v>出荷手数料</v>
      </c>
      <c r="D29" s="171" t="str">
        <f>IF(E4=0,"",SUM(E29,G29,I29,K29))</f>
        <v/>
      </c>
      <c r="E29" s="143" t="str">
        <f>IF(E$4=0,"",F29*(E$4/10))</f>
        <v/>
      </c>
      <c r="F29" s="205"/>
      <c r="G29" s="158" t="str">
        <f>IF(G$4=0,"",H29*(G$4/10))</f>
        <v/>
      </c>
      <c r="H29" s="205"/>
      <c r="I29" s="158" t="str">
        <f>IF(I$4=0,"",J29*(I$4/10))</f>
        <v/>
      </c>
      <c r="J29" s="205"/>
      <c r="K29" s="158" t="str">
        <f>IF(K$4=0,"",L29*(K$4/10))</f>
        <v/>
      </c>
      <c r="L29" s="205"/>
      <c r="M29" s="206"/>
    </row>
    <row r="30" spans="1:16" ht="18.600000000000001" customHeight="1">
      <c r="A30" s="536"/>
      <c r="B30" s="539"/>
      <c r="C30" s="136" t="s">
        <v>479</v>
      </c>
      <c r="D30" s="167" t="str">
        <f>IF(E4=0,"",SUM(D27:D29))</f>
        <v/>
      </c>
      <c r="E30" s="185" t="str">
        <f>IF(E4=0,"",SUM(E27:E29))</f>
        <v/>
      </c>
      <c r="F30" s="186" t="str">
        <f>IF(E4=0,"",SUM(F27:F29))</f>
        <v/>
      </c>
      <c r="G30" s="187" t="str">
        <f>IF(G4=0,"",SUM(G27:G29))</f>
        <v/>
      </c>
      <c r="H30" s="186" t="str">
        <f>IF(G4=0,"",SUM(H27:H29))</f>
        <v/>
      </c>
      <c r="I30" s="187" t="str">
        <f>IF(I4=0,"",SUM(I27:I29))</f>
        <v/>
      </c>
      <c r="J30" s="186" t="str">
        <f>IF(I4=0,"",SUM(J27:J29))</f>
        <v/>
      </c>
      <c r="K30" s="187" t="str">
        <f>IF(K4=0,"",SUM(K27:K29))</f>
        <v/>
      </c>
      <c r="L30" s="186" t="str">
        <f>IF(K4=0,"",SUM(L27:L29))</f>
        <v/>
      </c>
      <c r="M30" s="201"/>
      <c r="N30" s="43" t="s">
        <v>147</v>
      </c>
    </row>
    <row r="31" spans="1:16" ht="18.600000000000001" customHeight="1">
      <c r="A31" s="536"/>
      <c r="B31" s="536" t="s">
        <v>490</v>
      </c>
      <c r="C31" s="228" t="str">
        <f>'1年目'!C31</f>
        <v>土地改良水利費</v>
      </c>
      <c r="D31" s="171" t="str">
        <f>IF(E4=0,"",SUM(E31,G31,I31,K31))</f>
        <v/>
      </c>
      <c r="E31" s="143" t="str">
        <f>IF(E$4=0,"",F31*(E$4/10))</f>
        <v/>
      </c>
      <c r="F31" s="172"/>
      <c r="G31" s="158" t="str">
        <f>IF(G$4=0,"",H31*(G$4/10))</f>
        <v/>
      </c>
      <c r="H31" s="172"/>
      <c r="I31" s="158" t="str">
        <f>IF(I$4=0,"",J31*(I$4/10))</f>
        <v/>
      </c>
      <c r="J31" s="172"/>
      <c r="K31" s="158" t="str">
        <f>IF(K$4=0,"",L31*(K$4/10))</f>
        <v/>
      </c>
      <c r="L31" s="172"/>
      <c r="M31" s="207"/>
      <c r="N31" s="43"/>
    </row>
    <row r="32" spans="1:16" ht="18.600000000000001" customHeight="1">
      <c r="A32" s="536"/>
      <c r="B32" s="536"/>
      <c r="C32" s="228" t="str">
        <f>'1年目'!C32</f>
        <v>支払利息</v>
      </c>
      <c r="D32" s="171" t="str">
        <f>IF(E4=0,"",SUM(E32,G32,I32,K32))</f>
        <v/>
      </c>
      <c r="E32" s="143" t="str">
        <f>IF(E$4=0,"",F32*(E$4/10))</f>
        <v/>
      </c>
      <c r="F32" s="172"/>
      <c r="G32" s="158" t="str">
        <f>IF(G$4=0,"",H32*(G$4/10))</f>
        <v/>
      </c>
      <c r="H32" s="172"/>
      <c r="I32" s="158" t="str">
        <f>IF(I$4=0,"",J32*(I$4/10))</f>
        <v/>
      </c>
      <c r="J32" s="172"/>
      <c r="K32" s="158" t="str">
        <f>IF(K$4=0,"",L32*(K$4/10))</f>
        <v/>
      </c>
      <c r="L32" s="172"/>
      <c r="M32" s="146"/>
    </row>
    <row r="33" spans="1:16" ht="18.600000000000001" customHeight="1">
      <c r="A33" s="536"/>
      <c r="B33" s="536"/>
      <c r="C33" s="236" t="str">
        <f>'1年目'!C33</f>
        <v>地代・貸借料</v>
      </c>
      <c r="D33" s="171" t="str">
        <f>IF(E4=0,"",SUM(E33,G33,I33,K33))</f>
        <v/>
      </c>
      <c r="E33" s="143" t="str">
        <f>IF(E$4=0,"",F33*(E$4/10))</f>
        <v/>
      </c>
      <c r="F33" s="172"/>
      <c r="G33" s="208" t="str">
        <f>IF(G$4=0,"",H33*(G$4/10))</f>
        <v/>
      </c>
      <c r="H33" s="172"/>
      <c r="I33" s="208" t="str">
        <f>IF(I$4=0,"",J33*(I$4/10))</f>
        <v/>
      </c>
      <c r="J33" s="172"/>
      <c r="K33" s="208" t="str">
        <f>IF(K$4=0,"",L33*(K$4/10))</f>
        <v/>
      </c>
      <c r="L33" s="172"/>
      <c r="M33" s="174"/>
      <c r="P33" s="209"/>
    </row>
    <row r="34" spans="1:16" ht="18.600000000000001" customHeight="1">
      <c r="A34" s="536"/>
      <c r="B34" s="536"/>
      <c r="C34" s="136" t="s">
        <v>479</v>
      </c>
      <c r="D34" s="210" t="str">
        <f>IF(E4=0,"",SUM(D31:D33))</f>
        <v/>
      </c>
      <c r="E34" s="185" t="str">
        <f>IF(E4=0,"",SUM(E31:E33))</f>
        <v/>
      </c>
      <c r="F34" s="211" t="str">
        <f>IF(E4=0,"",SUM(F31:F33))</f>
        <v/>
      </c>
      <c r="G34" s="187" t="str">
        <f>IF(G4=0,"",SUM(G31:G33))</f>
        <v/>
      </c>
      <c r="H34" s="211" t="str">
        <f>IF(G4=0,"",SUM(H31:H33))</f>
        <v/>
      </c>
      <c r="I34" s="187" t="str">
        <f>IF(I4=0,"",SUM(I31:I33))</f>
        <v/>
      </c>
      <c r="J34" s="211" t="str">
        <f>IF(I4=0,"",SUM(J31:J33))</f>
        <v/>
      </c>
      <c r="K34" s="187" t="str">
        <f>IF(K4=0,"",SUM(K31:K33))</f>
        <v/>
      </c>
      <c r="L34" s="211" t="str">
        <f>IF(K4=0,"",SUM(L31:L33))</f>
        <v/>
      </c>
      <c r="M34" s="212"/>
      <c r="N34" s="43" t="s">
        <v>147</v>
      </c>
    </row>
    <row r="35" spans="1:16" ht="18.600000000000001" customHeight="1">
      <c r="A35" s="536"/>
      <c r="B35" s="540" t="s">
        <v>547</v>
      </c>
      <c r="C35" s="540"/>
      <c r="D35" s="213" t="str">
        <f>IF(E4=0,"",SUM(D12,D23,D26,D30,D34))</f>
        <v/>
      </c>
      <c r="E35" s="214" t="str">
        <f>IF(E4=0,"",SUM(E12,E23,E26,E30,E34))</f>
        <v/>
      </c>
      <c r="F35" s="215" t="str">
        <f>IF(E4=0,"",SUM(F12,F23,F26,F30,F34))</f>
        <v/>
      </c>
      <c r="G35" s="216" t="str">
        <f>IF(G4=0,"",SUM(G12,G23,G26,G30,G34))</f>
        <v/>
      </c>
      <c r="H35" s="215" t="str">
        <f>IF(G4=0,"",SUM(H12,H23,H26,H30,H34))</f>
        <v/>
      </c>
      <c r="I35" s="216" t="str">
        <f>IF(I4=0,"",SUM(I12,I23,I26,I30,I34))</f>
        <v/>
      </c>
      <c r="J35" s="215" t="str">
        <f>IF(I4=0,"",SUM(J12,J23,J26,J30,J34))</f>
        <v/>
      </c>
      <c r="K35" s="216" t="str">
        <f>IF(K4=0,"",SUM(K12,K23,K26,K30,K34))</f>
        <v/>
      </c>
      <c r="L35" s="215" t="str">
        <f>IF(K4=0,"",SUM(L12,L23,L26,L30,L34))</f>
        <v/>
      </c>
      <c r="M35" s="217" t="s">
        <v>29</v>
      </c>
      <c r="N35" s="43" t="s">
        <v>147</v>
      </c>
    </row>
    <row r="36" spans="1:16" ht="22.5" customHeight="1">
      <c r="A36" s="536" t="s">
        <v>570</v>
      </c>
      <c r="B36" s="537" t="s">
        <v>571</v>
      </c>
      <c r="C36" s="537"/>
      <c r="D36" s="218" t="str">
        <f>IF(E4=0,"",D11-D35)</f>
        <v/>
      </c>
      <c r="E36" s="214" t="str">
        <f>IF(E4=0,"",E11-E35)</f>
        <v/>
      </c>
      <c r="F36" s="215" t="str">
        <f>IF(E4=0,"",F11-F35)</f>
        <v/>
      </c>
      <c r="G36" s="216" t="str">
        <f>IF(G4=0,"",G11-G35)</f>
        <v/>
      </c>
      <c r="H36" s="215" t="str">
        <f>IF(G4=0,"",H11-H35)</f>
        <v/>
      </c>
      <c r="I36" s="216" t="str">
        <f>IF(I4=0,"",I11-I35)</f>
        <v/>
      </c>
      <c r="J36" s="215" t="str">
        <f>IF(I4=0,"",J11-J35)</f>
        <v/>
      </c>
      <c r="K36" s="216" t="str">
        <f>IF(K4=0,"",K11-K35)</f>
        <v/>
      </c>
      <c r="L36" s="215" t="str">
        <f>IF(K4=0,"",L11-L35)</f>
        <v/>
      </c>
      <c r="M36" s="219" t="s">
        <v>572</v>
      </c>
      <c r="N36" s="43" t="s">
        <v>147</v>
      </c>
    </row>
    <row r="37" spans="1:16" ht="22.5" customHeight="1">
      <c r="A37" s="536"/>
      <c r="B37" s="537" t="s">
        <v>573</v>
      </c>
      <c r="C37" s="537"/>
      <c r="D37" s="220" t="str">
        <f>IF(E4=0,"",D36/D11)</f>
        <v/>
      </c>
      <c r="E37" s="221" t="str">
        <f>IF(E4=0,"",E36/E11)</f>
        <v/>
      </c>
      <c r="F37" s="222" t="str">
        <f>IF(E4=0,"",F36/F11)</f>
        <v/>
      </c>
      <c r="G37" s="223" t="str">
        <f>IF(G4=0,"",G36/G11)</f>
        <v/>
      </c>
      <c r="H37" s="222" t="str">
        <f>IF(G4=0,"",H36/H11)</f>
        <v/>
      </c>
      <c r="I37" s="223" t="str">
        <f>IF(I4=0,"",I36/I11)</f>
        <v/>
      </c>
      <c r="J37" s="222" t="str">
        <f>IF(I4=0,"",J36/J11)</f>
        <v/>
      </c>
      <c r="K37" s="223" t="str">
        <f>IF(K4=0,"",K36/K11)</f>
        <v/>
      </c>
      <c r="L37" s="222" t="str">
        <f>IF(K4=0,"",L36/L11)</f>
        <v/>
      </c>
      <c r="M37" s="224" t="s">
        <v>574</v>
      </c>
      <c r="N37" s="43" t="s">
        <v>147</v>
      </c>
    </row>
    <row r="38" spans="1:16" ht="18.600000000000001" customHeight="1">
      <c r="E38" s="178"/>
    </row>
    <row r="39" spans="1:16" ht="18.600000000000001" customHeight="1">
      <c r="D39" s="225"/>
    </row>
    <row r="40" spans="1:16" ht="18.600000000000001" customHeight="1">
      <c r="D40" s="225"/>
    </row>
  </sheetData>
  <mergeCells count="27">
    <mergeCell ref="A1:C1"/>
    <mergeCell ref="A2:C2"/>
    <mergeCell ref="A3:C4"/>
    <mergeCell ref="D3:D4"/>
    <mergeCell ref="E3:F3"/>
    <mergeCell ref="G3:H3"/>
    <mergeCell ref="I3:J3"/>
    <mergeCell ref="K3:L3"/>
    <mergeCell ref="M3:M4"/>
    <mergeCell ref="A5:A11"/>
    <mergeCell ref="B5:C5"/>
    <mergeCell ref="B6:C6"/>
    <mergeCell ref="B7:C7"/>
    <mergeCell ref="B8:C8"/>
    <mergeCell ref="B9:C9"/>
    <mergeCell ref="B10:C10"/>
    <mergeCell ref="B11:C11"/>
    <mergeCell ref="A36:A37"/>
    <mergeCell ref="B36:C36"/>
    <mergeCell ref="B37:C37"/>
    <mergeCell ref="A12:A35"/>
    <mergeCell ref="B12:C12"/>
    <mergeCell ref="B13:B23"/>
    <mergeCell ref="B24:B26"/>
    <mergeCell ref="B27:B30"/>
    <mergeCell ref="B31:B34"/>
    <mergeCell ref="B35:C35"/>
  </mergeCells>
  <phoneticPr fontId="73"/>
  <dataValidations count="1">
    <dataValidation type="list" allowBlank="1" showErrorMessage="1" sqref="B5:B10">
      <formula1>"生産量(kg),生産量(cs)"</formula1>
      <formula2>0</formula2>
    </dataValidation>
  </dataValidations>
  <printOptions verticalCentered="1"/>
  <pageMargins left="0.59055118110236227" right="0.39370078740157483" top="0.47244094488188981" bottom="0.47244094488188981" header="0.51181102362204722" footer="0.51181102362204722"/>
  <pageSetup paperSize="9" scale="80" orientation="landscape" blackAndWhite="1" horizontalDpi="300" verticalDpi="300"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sheetPr>
  <dimension ref="A1:IW63"/>
  <sheetViews>
    <sheetView view="pageBreakPreview" zoomScaleNormal="100" workbookViewId="0">
      <selection activeCell="F31" sqref="F30:F31"/>
    </sheetView>
  </sheetViews>
  <sheetFormatPr defaultColWidth="9" defaultRowHeight="13.5"/>
  <cols>
    <col min="1" max="1" width="18.75" style="130" customWidth="1"/>
    <col min="2" max="12" width="10.625" style="130" customWidth="1"/>
    <col min="13" max="13" width="4.875" style="238" customWidth="1"/>
    <col min="14" max="14" width="12.25" style="130" customWidth="1"/>
    <col min="15" max="21" width="10" style="130" customWidth="1"/>
    <col min="22" max="257" width="9" style="130"/>
  </cols>
  <sheetData>
    <row r="1" spans="1:21" ht="25.5" customHeight="1">
      <c r="A1" s="239" t="s">
        <v>579</v>
      </c>
      <c r="B1" s="240"/>
      <c r="C1" s="241"/>
      <c r="D1" s="241"/>
      <c r="E1" s="242" t="s">
        <v>580</v>
      </c>
      <c r="F1" s="243"/>
      <c r="G1" s="243"/>
      <c r="H1" s="244"/>
      <c r="I1" s="240"/>
      <c r="J1" s="244"/>
      <c r="K1" s="244"/>
      <c r="L1" s="240"/>
      <c r="M1" s="245"/>
      <c r="N1" s="246" t="s">
        <v>581</v>
      </c>
      <c r="O1" s="247"/>
      <c r="P1" s="247"/>
      <c r="Q1" s="247"/>
      <c r="R1" s="247"/>
      <c r="S1" s="247"/>
      <c r="T1" s="247"/>
      <c r="U1" s="247"/>
    </row>
    <row r="2" spans="1:21" ht="13.5" customHeight="1">
      <c r="A2" s="559" t="s">
        <v>582</v>
      </c>
      <c r="B2" s="559" t="s">
        <v>232</v>
      </c>
      <c r="C2" s="563" t="s">
        <v>583</v>
      </c>
      <c r="D2" s="564" t="s">
        <v>584</v>
      </c>
      <c r="E2" s="564" t="s">
        <v>585</v>
      </c>
      <c r="F2" s="248" t="s">
        <v>586</v>
      </c>
      <c r="G2" s="248" t="s">
        <v>587</v>
      </c>
      <c r="H2" s="248" t="s">
        <v>588</v>
      </c>
      <c r="I2" s="248" t="s">
        <v>589</v>
      </c>
      <c r="J2" s="248" t="s">
        <v>590</v>
      </c>
      <c r="K2" s="248" t="s">
        <v>591</v>
      </c>
      <c r="L2" s="248" t="s">
        <v>592</v>
      </c>
      <c r="N2" s="558" t="s">
        <v>593</v>
      </c>
    </row>
    <row r="3" spans="1:21">
      <c r="A3" s="559"/>
      <c r="B3" s="559"/>
      <c r="C3" s="563"/>
      <c r="D3" s="563"/>
      <c r="E3" s="563"/>
      <c r="F3" s="249" t="str">
        <f>IF('1年目'!A2="","",'1年目'!A2)</f>
        <v/>
      </c>
      <c r="G3" s="249" t="str">
        <f t="shared" ref="G3:L3" si="0">IF(F3="","",F3+1)</f>
        <v/>
      </c>
      <c r="H3" s="249" t="str">
        <f t="shared" si="0"/>
        <v/>
      </c>
      <c r="I3" s="249" t="str">
        <f t="shared" si="0"/>
        <v/>
      </c>
      <c r="J3" s="249" t="str">
        <f t="shared" si="0"/>
        <v/>
      </c>
      <c r="K3" s="249" t="str">
        <f t="shared" si="0"/>
        <v/>
      </c>
      <c r="L3" s="249" t="str">
        <f t="shared" si="0"/>
        <v/>
      </c>
      <c r="N3" s="558"/>
    </row>
    <row r="4" spans="1:21" ht="18" customHeight="1">
      <c r="A4" s="250"/>
      <c r="B4" s="251"/>
      <c r="C4" s="252"/>
      <c r="D4" s="253"/>
      <c r="E4" s="254" t="str">
        <f t="shared" ref="E4:E15" si="1">IF(C4="","",ROUNDDOWN(C4/D4,1))</f>
        <v/>
      </c>
      <c r="F4" s="252"/>
      <c r="G4" s="252"/>
      <c r="H4" s="252"/>
      <c r="I4" s="252"/>
      <c r="J4" s="252"/>
      <c r="K4" s="252"/>
      <c r="L4" s="252"/>
      <c r="N4" s="255">
        <f t="shared" ref="N4:N15" si="2">SUM(F4:L4,B20:L20)</f>
        <v>0</v>
      </c>
    </row>
    <row r="5" spans="1:21" ht="18" customHeight="1">
      <c r="A5" s="256"/>
      <c r="B5" s="257"/>
      <c r="C5" s="258"/>
      <c r="D5" s="259"/>
      <c r="E5" s="260" t="str">
        <f t="shared" si="1"/>
        <v/>
      </c>
      <c r="F5" s="258"/>
      <c r="G5" s="258"/>
      <c r="H5" s="258"/>
      <c r="I5" s="258"/>
      <c r="J5" s="258"/>
      <c r="K5" s="258"/>
      <c r="L5" s="258"/>
      <c r="N5" s="255">
        <f t="shared" si="2"/>
        <v>0</v>
      </c>
    </row>
    <row r="6" spans="1:21" ht="18" customHeight="1">
      <c r="A6" s="256"/>
      <c r="B6" s="257"/>
      <c r="C6" s="258"/>
      <c r="D6" s="259"/>
      <c r="E6" s="260" t="str">
        <f t="shared" si="1"/>
        <v/>
      </c>
      <c r="F6" s="258"/>
      <c r="G6" s="258"/>
      <c r="H6" s="258"/>
      <c r="I6" s="258"/>
      <c r="J6" s="258"/>
      <c r="K6" s="258"/>
      <c r="L6" s="258"/>
      <c r="N6" s="255">
        <f t="shared" si="2"/>
        <v>0</v>
      </c>
    </row>
    <row r="7" spans="1:21" ht="18" customHeight="1">
      <c r="A7" s="256"/>
      <c r="B7" s="257"/>
      <c r="C7" s="258"/>
      <c r="D7" s="259"/>
      <c r="E7" s="260" t="str">
        <f t="shared" si="1"/>
        <v/>
      </c>
      <c r="F7" s="258"/>
      <c r="G7" s="261"/>
      <c r="H7" s="258"/>
      <c r="I7" s="258"/>
      <c r="J7" s="258"/>
      <c r="K7" s="258"/>
      <c r="L7" s="258"/>
      <c r="N7" s="255">
        <f t="shared" si="2"/>
        <v>0</v>
      </c>
    </row>
    <row r="8" spans="1:21" ht="18" customHeight="1">
      <c r="A8" s="256"/>
      <c r="B8" s="257"/>
      <c r="C8" s="258"/>
      <c r="D8" s="259"/>
      <c r="E8" s="260" t="str">
        <f t="shared" si="1"/>
        <v/>
      </c>
      <c r="F8" s="258"/>
      <c r="G8" s="261"/>
      <c r="H8" s="258"/>
      <c r="I8" s="258"/>
      <c r="J8" s="258"/>
      <c r="K8" s="258"/>
      <c r="L8" s="258"/>
      <c r="N8" s="255">
        <f t="shared" si="2"/>
        <v>0</v>
      </c>
    </row>
    <row r="9" spans="1:21" ht="18" customHeight="1">
      <c r="A9" s="256"/>
      <c r="B9" s="257"/>
      <c r="C9" s="258"/>
      <c r="D9" s="259"/>
      <c r="E9" s="260" t="str">
        <f t="shared" si="1"/>
        <v/>
      </c>
      <c r="F9" s="258"/>
      <c r="G9" s="261"/>
      <c r="H9" s="258"/>
      <c r="I9" s="258"/>
      <c r="J9" s="258"/>
      <c r="K9" s="258"/>
      <c r="L9" s="258"/>
      <c r="N9" s="255">
        <f t="shared" si="2"/>
        <v>0</v>
      </c>
    </row>
    <row r="10" spans="1:21" ht="18" customHeight="1">
      <c r="A10" s="256"/>
      <c r="B10" s="257"/>
      <c r="C10" s="258"/>
      <c r="D10" s="259"/>
      <c r="E10" s="260" t="str">
        <f t="shared" si="1"/>
        <v/>
      </c>
      <c r="F10" s="258"/>
      <c r="G10" s="261"/>
      <c r="H10" s="258"/>
      <c r="I10" s="258"/>
      <c r="J10" s="258"/>
      <c r="K10" s="258"/>
      <c r="L10" s="258"/>
      <c r="N10" s="255">
        <f t="shared" si="2"/>
        <v>0</v>
      </c>
    </row>
    <row r="11" spans="1:21" ht="18" customHeight="1">
      <c r="A11" s="262"/>
      <c r="B11" s="257"/>
      <c r="C11" s="263"/>
      <c r="D11" s="264"/>
      <c r="E11" s="260" t="str">
        <f t="shared" si="1"/>
        <v/>
      </c>
      <c r="F11" s="258"/>
      <c r="G11" s="261"/>
      <c r="H11" s="258"/>
      <c r="I11" s="258"/>
      <c r="J11" s="258"/>
      <c r="K11" s="258"/>
      <c r="L11" s="258"/>
      <c r="N11" s="255">
        <f t="shared" si="2"/>
        <v>0</v>
      </c>
    </row>
    <row r="12" spans="1:21" ht="18" customHeight="1">
      <c r="A12" s="262"/>
      <c r="B12" s="257"/>
      <c r="C12" s="263"/>
      <c r="D12" s="264"/>
      <c r="E12" s="260" t="str">
        <f t="shared" si="1"/>
        <v/>
      </c>
      <c r="F12" s="258"/>
      <c r="G12" s="261"/>
      <c r="H12" s="258"/>
      <c r="I12" s="258"/>
      <c r="J12" s="258"/>
      <c r="K12" s="258"/>
      <c r="L12" s="258"/>
      <c r="N12" s="255">
        <f t="shared" si="2"/>
        <v>0</v>
      </c>
    </row>
    <row r="13" spans="1:21" ht="18" customHeight="1">
      <c r="A13" s="262"/>
      <c r="B13" s="257"/>
      <c r="C13" s="263"/>
      <c r="D13" s="264"/>
      <c r="E13" s="260" t="str">
        <f t="shared" si="1"/>
        <v/>
      </c>
      <c r="F13" s="258"/>
      <c r="G13" s="261"/>
      <c r="H13" s="258"/>
      <c r="I13" s="258"/>
      <c r="J13" s="258"/>
      <c r="K13" s="258"/>
      <c r="L13" s="258"/>
      <c r="N13" s="255">
        <f t="shared" si="2"/>
        <v>0</v>
      </c>
    </row>
    <row r="14" spans="1:21" ht="18" customHeight="1">
      <c r="A14" s="262"/>
      <c r="B14" s="257"/>
      <c r="C14" s="263"/>
      <c r="D14" s="264"/>
      <c r="E14" s="260" t="str">
        <f t="shared" si="1"/>
        <v/>
      </c>
      <c r="F14" s="258"/>
      <c r="G14" s="261"/>
      <c r="H14" s="258"/>
      <c r="I14" s="258"/>
      <c r="J14" s="258"/>
      <c r="K14" s="258"/>
      <c r="L14" s="258"/>
      <c r="N14" s="255">
        <f t="shared" si="2"/>
        <v>0</v>
      </c>
    </row>
    <row r="15" spans="1:21" ht="18" customHeight="1">
      <c r="A15" s="265"/>
      <c r="B15" s="257"/>
      <c r="C15" s="266"/>
      <c r="D15" s="267"/>
      <c r="E15" s="260" t="str">
        <f t="shared" si="1"/>
        <v/>
      </c>
      <c r="F15" s="258"/>
      <c r="G15" s="261"/>
      <c r="H15" s="258"/>
      <c r="I15" s="258"/>
      <c r="J15" s="258"/>
      <c r="K15" s="258"/>
      <c r="L15" s="258"/>
      <c r="N15" s="255">
        <f t="shared" si="2"/>
        <v>0</v>
      </c>
    </row>
    <row r="16" spans="1:21" ht="22.5" customHeight="1">
      <c r="A16" s="268" t="s">
        <v>594</v>
      </c>
      <c r="B16" s="269"/>
      <c r="C16" s="270" t="str">
        <f>IF(C4="","",SUM(C4:C15))</f>
        <v/>
      </c>
      <c r="D16" s="271"/>
      <c r="E16" s="272" t="str">
        <f>IF(E4="","",SUM(E4:E15))</f>
        <v/>
      </c>
      <c r="F16" s="270" t="str">
        <f t="shared" ref="F16:L16" si="3">IF($E$16="","",SUM(F4:F15))</f>
        <v/>
      </c>
      <c r="G16" s="270" t="str">
        <f t="shared" si="3"/>
        <v/>
      </c>
      <c r="H16" s="270" t="str">
        <f t="shared" si="3"/>
        <v/>
      </c>
      <c r="I16" s="270" t="str">
        <f t="shared" si="3"/>
        <v/>
      </c>
      <c r="J16" s="270" t="str">
        <f t="shared" si="3"/>
        <v/>
      </c>
      <c r="K16" s="270" t="str">
        <f t="shared" si="3"/>
        <v/>
      </c>
      <c r="L16" s="270" t="str">
        <f t="shared" si="3"/>
        <v/>
      </c>
      <c r="M16" s="273" t="s">
        <v>147</v>
      </c>
    </row>
    <row r="17" spans="1:21">
      <c r="A17" s="274"/>
      <c r="B17" s="240"/>
      <c r="C17" s="241"/>
      <c r="D17" s="241"/>
      <c r="E17" s="241"/>
      <c r="F17" s="244"/>
      <c r="G17" s="244"/>
      <c r="H17" s="244"/>
      <c r="I17" s="244"/>
      <c r="J17" s="244"/>
      <c r="K17" s="244"/>
      <c r="L17" s="240"/>
      <c r="M17" s="245"/>
      <c r="O17" s="247"/>
      <c r="P17" s="247"/>
      <c r="Q17" s="247"/>
      <c r="R17" s="247"/>
      <c r="S17" s="247"/>
      <c r="T17" s="247"/>
      <c r="U17" s="247"/>
    </row>
    <row r="18" spans="1:21" s="275" customFormat="1" ht="14.25" customHeight="1">
      <c r="A18" s="559" t="s">
        <v>582</v>
      </c>
      <c r="B18" s="248" t="s">
        <v>595</v>
      </c>
      <c r="C18" s="248" t="s">
        <v>596</v>
      </c>
      <c r="D18" s="248" t="s">
        <v>597</v>
      </c>
      <c r="E18" s="248" t="s">
        <v>598</v>
      </c>
      <c r="F18" s="248" t="s">
        <v>599</v>
      </c>
      <c r="G18" s="248" t="s">
        <v>600</v>
      </c>
      <c r="H18" s="248" t="s">
        <v>601</v>
      </c>
      <c r="I18" s="248" t="s">
        <v>602</v>
      </c>
      <c r="J18" s="248" t="s">
        <v>603</v>
      </c>
      <c r="K18" s="248" t="s">
        <v>604</v>
      </c>
      <c r="L18" s="248" t="s">
        <v>605</v>
      </c>
      <c r="M18" s="273" t="s">
        <v>147</v>
      </c>
    </row>
    <row r="19" spans="1:21" s="275" customFormat="1" ht="14.25" customHeight="1">
      <c r="A19" s="559"/>
      <c r="B19" s="249" t="str">
        <f>IF(L3="","",L3+1)</f>
        <v/>
      </c>
      <c r="C19" s="249" t="str">
        <f t="shared" ref="C19:L19" si="4">IF(B19="","",B19+1)</f>
        <v/>
      </c>
      <c r="D19" s="249" t="str">
        <f t="shared" si="4"/>
        <v/>
      </c>
      <c r="E19" s="249" t="str">
        <f t="shared" si="4"/>
        <v/>
      </c>
      <c r="F19" s="249" t="str">
        <f t="shared" si="4"/>
        <v/>
      </c>
      <c r="G19" s="249" t="str">
        <f t="shared" si="4"/>
        <v/>
      </c>
      <c r="H19" s="249" t="str">
        <f t="shared" si="4"/>
        <v/>
      </c>
      <c r="I19" s="249" t="str">
        <f t="shared" si="4"/>
        <v/>
      </c>
      <c r="J19" s="249" t="str">
        <f t="shared" si="4"/>
        <v/>
      </c>
      <c r="K19" s="249" t="str">
        <f t="shared" si="4"/>
        <v/>
      </c>
      <c r="L19" s="249" t="str">
        <f t="shared" si="4"/>
        <v/>
      </c>
      <c r="M19" s="273" t="s">
        <v>147</v>
      </c>
    </row>
    <row r="20" spans="1:21" ht="18" customHeight="1">
      <c r="A20" s="276" t="str">
        <f t="shared" ref="A20:A31" si="5">IF(A4="","",A4)</f>
        <v/>
      </c>
      <c r="B20" s="252"/>
      <c r="C20" s="252"/>
      <c r="D20" s="252"/>
      <c r="E20" s="252"/>
      <c r="F20" s="252"/>
      <c r="G20" s="252"/>
      <c r="H20" s="252"/>
      <c r="I20" s="252"/>
      <c r="J20" s="252"/>
      <c r="K20" s="252"/>
      <c r="L20" s="252"/>
    </row>
    <row r="21" spans="1:21" ht="18" customHeight="1">
      <c r="A21" s="277" t="str">
        <f t="shared" si="5"/>
        <v/>
      </c>
      <c r="B21" s="258"/>
      <c r="C21" s="258"/>
      <c r="D21" s="258"/>
      <c r="E21" s="258"/>
      <c r="F21" s="258"/>
      <c r="G21" s="258"/>
      <c r="H21" s="258"/>
      <c r="I21" s="258"/>
      <c r="J21" s="258"/>
      <c r="K21" s="258"/>
      <c r="L21" s="258"/>
    </row>
    <row r="22" spans="1:21" ht="18" customHeight="1">
      <c r="A22" s="277" t="str">
        <f t="shared" si="5"/>
        <v/>
      </c>
      <c r="B22" s="258"/>
      <c r="C22" s="258"/>
      <c r="D22" s="258"/>
      <c r="E22" s="258"/>
      <c r="F22" s="258"/>
      <c r="G22" s="258"/>
      <c r="H22" s="258"/>
      <c r="I22" s="258"/>
      <c r="J22" s="258"/>
      <c r="K22" s="258"/>
      <c r="L22" s="258"/>
    </row>
    <row r="23" spans="1:21" ht="18" customHeight="1">
      <c r="A23" s="277" t="str">
        <f t="shared" si="5"/>
        <v/>
      </c>
      <c r="B23" s="258"/>
      <c r="C23" s="261"/>
      <c r="D23" s="261"/>
      <c r="E23" s="261"/>
      <c r="F23" s="261"/>
      <c r="G23" s="261"/>
      <c r="H23" s="261"/>
      <c r="I23" s="261"/>
      <c r="J23" s="261"/>
      <c r="K23" s="261"/>
      <c r="L23" s="261"/>
    </row>
    <row r="24" spans="1:21" ht="18" customHeight="1">
      <c r="A24" s="277" t="str">
        <f t="shared" si="5"/>
        <v/>
      </c>
      <c r="B24" s="258"/>
      <c r="C24" s="258"/>
      <c r="D24" s="258"/>
      <c r="E24" s="258"/>
      <c r="F24" s="258"/>
      <c r="G24" s="258"/>
      <c r="H24" s="258"/>
      <c r="I24" s="258"/>
      <c r="J24" s="258"/>
      <c r="K24" s="258"/>
      <c r="L24" s="258"/>
    </row>
    <row r="25" spans="1:21" ht="18" customHeight="1">
      <c r="A25" s="277" t="str">
        <f t="shared" si="5"/>
        <v/>
      </c>
      <c r="B25" s="258"/>
      <c r="C25" s="258"/>
      <c r="D25" s="258"/>
      <c r="E25" s="258"/>
      <c r="F25" s="258"/>
      <c r="G25" s="258"/>
      <c r="H25" s="258"/>
      <c r="I25" s="258"/>
      <c r="J25" s="258"/>
      <c r="K25" s="258"/>
      <c r="L25" s="258"/>
    </row>
    <row r="26" spans="1:21" ht="18" customHeight="1">
      <c r="A26" s="277" t="str">
        <f t="shared" si="5"/>
        <v/>
      </c>
      <c r="B26" s="258"/>
      <c r="C26" s="258"/>
      <c r="D26" s="258"/>
      <c r="E26" s="258"/>
      <c r="F26" s="258"/>
      <c r="G26" s="258"/>
      <c r="H26" s="258"/>
      <c r="I26" s="258"/>
      <c r="J26" s="258"/>
      <c r="K26" s="258"/>
      <c r="L26" s="258"/>
    </row>
    <row r="27" spans="1:21" ht="18" customHeight="1">
      <c r="A27" s="277" t="str">
        <f t="shared" si="5"/>
        <v/>
      </c>
      <c r="B27" s="258"/>
      <c r="C27" s="258"/>
      <c r="D27" s="258"/>
      <c r="E27" s="258"/>
      <c r="F27" s="258"/>
      <c r="G27" s="258"/>
      <c r="H27" s="258"/>
      <c r="I27" s="258"/>
      <c r="J27" s="258"/>
      <c r="K27" s="258"/>
      <c r="L27" s="258"/>
    </row>
    <row r="28" spans="1:21" ht="18" customHeight="1">
      <c r="A28" s="277" t="str">
        <f t="shared" si="5"/>
        <v/>
      </c>
      <c r="B28" s="258"/>
      <c r="C28" s="258"/>
      <c r="D28" s="258"/>
      <c r="E28" s="258"/>
      <c r="F28" s="258"/>
      <c r="G28" s="258"/>
      <c r="H28" s="258"/>
      <c r="I28" s="258"/>
      <c r="J28" s="258"/>
      <c r="K28" s="258"/>
      <c r="L28" s="258"/>
    </row>
    <row r="29" spans="1:21" ht="18" customHeight="1">
      <c r="A29" s="277" t="str">
        <f t="shared" si="5"/>
        <v/>
      </c>
      <c r="B29" s="258"/>
      <c r="C29" s="258"/>
      <c r="D29" s="258"/>
      <c r="E29" s="258"/>
      <c r="F29" s="258"/>
      <c r="G29" s="258"/>
      <c r="H29" s="258"/>
      <c r="I29" s="258"/>
      <c r="J29" s="258"/>
      <c r="K29" s="258"/>
      <c r="L29" s="258"/>
    </row>
    <row r="30" spans="1:21" ht="18" customHeight="1">
      <c r="A30" s="277" t="str">
        <f t="shared" si="5"/>
        <v/>
      </c>
      <c r="B30" s="258"/>
      <c r="C30" s="263"/>
      <c r="D30" s="263"/>
      <c r="E30" s="263"/>
      <c r="F30" s="263"/>
      <c r="G30" s="263"/>
      <c r="H30" s="263"/>
      <c r="I30" s="263"/>
      <c r="J30" s="263"/>
      <c r="K30" s="263"/>
      <c r="L30" s="263"/>
    </row>
    <row r="31" spans="1:21" ht="18" customHeight="1">
      <c r="A31" s="277" t="str">
        <f t="shared" si="5"/>
        <v/>
      </c>
      <c r="B31" s="258"/>
      <c r="C31" s="266"/>
      <c r="D31" s="266"/>
      <c r="E31" s="266"/>
      <c r="F31" s="266"/>
      <c r="G31" s="266"/>
      <c r="H31" s="266"/>
      <c r="I31" s="266"/>
      <c r="J31" s="266"/>
      <c r="K31" s="266"/>
      <c r="L31" s="266"/>
    </row>
    <row r="32" spans="1:21" ht="22.5" customHeight="1">
      <c r="A32" s="268" t="s">
        <v>594</v>
      </c>
      <c r="B32" s="278" t="str">
        <f t="shared" ref="B32:L32" si="6">IF($E$16="","",SUM(B20:B31))</f>
        <v/>
      </c>
      <c r="C32" s="278" t="str">
        <f t="shared" si="6"/>
        <v/>
      </c>
      <c r="D32" s="278" t="str">
        <f t="shared" si="6"/>
        <v/>
      </c>
      <c r="E32" s="278" t="str">
        <f t="shared" si="6"/>
        <v/>
      </c>
      <c r="F32" s="278" t="str">
        <f t="shared" si="6"/>
        <v/>
      </c>
      <c r="G32" s="278" t="str">
        <f t="shared" si="6"/>
        <v/>
      </c>
      <c r="H32" s="278" t="str">
        <f t="shared" si="6"/>
        <v/>
      </c>
      <c r="I32" s="278" t="str">
        <f t="shared" si="6"/>
        <v/>
      </c>
      <c r="J32" s="278" t="str">
        <f t="shared" si="6"/>
        <v/>
      </c>
      <c r="K32" s="278" t="str">
        <f t="shared" si="6"/>
        <v/>
      </c>
      <c r="L32" s="278" t="str">
        <f t="shared" si="6"/>
        <v/>
      </c>
      <c r="M32" s="273" t="s">
        <v>147</v>
      </c>
    </row>
    <row r="33" spans="1:12">
      <c r="A33" s="238"/>
      <c r="B33" s="238"/>
      <c r="C33" s="238"/>
      <c r="D33" s="238"/>
      <c r="E33" s="238"/>
      <c r="F33" s="238"/>
      <c r="G33" s="238"/>
      <c r="H33" s="238"/>
      <c r="I33" s="238"/>
      <c r="J33" s="238"/>
      <c r="K33" s="238"/>
      <c r="L33" s="238"/>
    </row>
    <row r="34" spans="1:12">
      <c r="A34" s="238" t="s">
        <v>606</v>
      </c>
      <c r="B34" s="238"/>
      <c r="C34" s="238"/>
      <c r="D34" s="238"/>
      <c r="E34" s="238"/>
      <c r="F34" s="238"/>
      <c r="G34" s="238"/>
      <c r="H34" s="238"/>
      <c r="I34" s="238"/>
      <c r="J34" s="238"/>
      <c r="K34" s="238"/>
      <c r="L34" s="238"/>
    </row>
    <row r="35" spans="1:12">
      <c r="A35" s="560" t="s">
        <v>607</v>
      </c>
      <c r="B35" s="561" t="s">
        <v>608</v>
      </c>
      <c r="C35" s="561"/>
      <c r="D35" s="561"/>
      <c r="E35" s="561"/>
      <c r="F35" s="561"/>
      <c r="G35" s="561"/>
      <c r="H35" s="561"/>
      <c r="I35" s="561"/>
      <c r="J35" s="561"/>
      <c r="K35" s="562" t="s">
        <v>584</v>
      </c>
      <c r="L35" s="562"/>
    </row>
    <row r="36" spans="1:12">
      <c r="A36" s="560"/>
      <c r="B36" s="561"/>
      <c r="C36" s="561"/>
      <c r="D36" s="561"/>
      <c r="E36" s="561"/>
      <c r="F36" s="561"/>
      <c r="G36" s="561"/>
      <c r="H36" s="561"/>
      <c r="I36" s="561"/>
      <c r="J36" s="561"/>
      <c r="K36" s="279" t="s">
        <v>609</v>
      </c>
      <c r="L36" s="280" t="s">
        <v>610</v>
      </c>
    </row>
    <row r="37" spans="1:12" ht="18" customHeight="1">
      <c r="A37" s="554" t="s">
        <v>611</v>
      </c>
      <c r="B37" s="555" t="s">
        <v>612</v>
      </c>
      <c r="C37" s="555"/>
      <c r="D37" s="555"/>
      <c r="E37" s="555"/>
      <c r="F37" s="555"/>
      <c r="G37" s="555"/>
      <c r="H37" s="555"/>
      <c r="I37" s="555"/>
      <c r="J37" s="555"/>
      <c r="K37" s="279">
        <v>5</v>
      </c>
      <c r="L37" s="557">
        <v>7</v>
      </c>
    </row>
    <row r="38" spans="1:12" ht="18" customHeight="1">
      <c r="A38" s="554"/>
      <c r="B38" s="555" t="s">
        <v>613</v>
      </c>
      <c r="C38" s="555"/>
      <c r="D38" s="555"/>
      <c r="E38" s="555"/>
      <c r="F38" s="555"/>
      <c r="G38" s="555"/>
      <c r="H38" s="555"/>
      <c r="I38" s="555"/>
      <c r="J38" s="555"/>
      <c r="K38" s="279">
        <v>8</v>
      </c>
      <c r="L38" s="557"/>
    </row>
    <row r="39" spans="1:12" ht="18" customHeight="1">
      <c r="A39" s="281" t="s">
        <v>614</v>
      </c>
      <c r="B39" s="555" t="s">
        <v>615</v>
      </c>
      <c r="C39" s="555"/>
      <c r="D39" s="555"/>
      <c r="E39" s="555"/>
      <c r="F39" s="555"/>
      <c r="G39" s="555"/>
      <c r="H39" s="555"/>
      <c r="I39" s="555"/>
      <c r="J39" s="555"/>
      <c r="K39" s="279">
        <v>5</v>
      </c>
      <c r="L39" s="557"/>
    </row>
    <row r="40" spans="1:12" ht="54" customHeight="1">
      <c r="A40" s="281" t="s">
        <v>616</v>
      </c>
      <c r="B40" s="555" t="s">
        <v>617</v>
      </c>
      <c r="C40" s="555"/>
      <c r="D40" s="555"/>
      <c r="E40" s="555"/>
      <c r="F40" s="555"/>
      <c r="G40" s="555"/>
      <c r="H40" s="555"/>
      <c r="I40" s="555"/>
      <c r="J40" s="555"/>
      <c r="K40" s="279">
        <v>5</v>
      </c>
      <c r="L40" s="557"/>
    </row>
    <row r="41" spans="1:12" ht="18" customHeight="1">
      <c r="A41" s="281" t="s">
        <v>618</v>
      </c>
      <c r="B41" s="555" t="s">
        <v>619</v>
      </c>
      <c r="C41" s="555"/>
      <c r="D41" s="555"/>
      <c r="E41" s="555"/>
      <c r="F41" s="555"/>
      <c r="G41" s="555"/>
      <c r="H41" s="555"/>
      <c r="I41" s="555"/>
      <c r="J41" s="555"/>
      <c r="K41" s="279">
        <v>5</v>
      </c>
      <c r="L41" s="557"/>
    </row>
    <row r="42" spans="1:12" ht="18" customHeight="1">
      <c r="A42" s="554" t="s">
        <v>620</v>
      </c>
      <c r="B42" s="555" t="s">
        <v>621</v>
      </c>
      <c r="C42" s="555"/>
      <c r="D42" s="555"/>
      <c r="E42" s="555"/>
      <c r="F42" s="555"/>
      <c r="G42" s="555"/>
      <c r="H42" s="555"/>
      <c r="I42" s="555"/>
      <c r="J42" s="555"/>
      <c r="K42" s="279">
        <v>5</v>
      </c>
      <c r="L42" s="557"/>
    </row>
    <row r="43" spans="1:12" ht="18" customHeight="1">
      <c r="A43" s="554"/>
      <c r="B43" s="555" t="s">
        <v>622</v>
      </c>
      <c r="C43" s="555"/>
      <c r="D43" s="555"/>
      <c r="E43" s="555"/>
      <c r="F43" s="555"/>
      <c r="G43" s="555"/>
      <c r="H43" s="555"/>
      <c r="I43" s="555"/>
      <c r="J43" s="555"/>
      <c r="K43" s="279">
        <v>8</v>
      </c>
      <c r="L43" s="557"/>
    </row>
    <row r="44" spans="1:12" ht="18" customHeight="1">
      <c r="A44" s="554" t="s">
        <v>623</v>
      </c>
      <c r="B44" s="555" t="s">
        <v>624</v>
      </c>
      <c r="C44" s="555"/>
      <c r="D44" s="555"/>
      <c r="E44" s="555"/>
      <c r="F44" s="555"/>
      <c r="G44" s="555"/>
      <c r="H44" s="555"/>
      <c r="I44" s="555"/>
      <c r="J44" s="555"/>
      <c r="K44" s="279">
        <v>5</v>
      </c>
      <c r="L44" s="557"/>
    </row>
    <row r="45" spans="1:12" ht="54" customHeight="1">
      <c r="A45" s="554"/>
      <c r="B45" s="555" t="s">
        <v>625</v>
      </c>
      <c r="C45" s="555"/>
      <c r="D45" s="555"/>
      <c r="E45" s="555"/>
      <c r="F45" s="555"/>
      <c r="G45" s="555"/>
      <c r="H45" s="555"/>
      <c r="I45" s="555"/>
      <c r="J45" s="555"/>
      <c r="K45" s="279">
        <v>8</v>
      </c>
      <c r="L45" s="557"/>
    </row>
    <row r="46" spans="1:12" ht="18" customHeight="1">
      <c r="A46" s="281" t="s">
        <v>626</v>
      </c>
      <c r="B46" s="555" t="s">
        <v>627</v>
      </c>
      <c r="C46" s="555"/>
      <c r="D46" s="555"/>
      <c r="E46" s="555"/>
      <c r="F46" s="555"/>
      <c r="G46" s="555"/>
      <c r="H46" s="555"/>
      <c r="I46" s="555"/>
      <c r="J46" s="555"/>
      <c r="K46" s="279">
        <v>4</v>
      </c>
      <c r="L46" s="557"/>
    </row>
    <row r="47" spans="1:12" ht="18" customHeight="1">
      <c r="A47" s="554" t="s">
        <v>628</v>
      </c>
      <c r="B47" s="555" t="s">
        <v>629</v>
      </c>
      <c r="C47" s="555"/>
      <c r="D47" s="555"/>
      <c r="E47" s="555"/>
      <c r="F47" s="555"/>
      <c r="G47" s="555"/>
      <c r="H47" s="555"/>
      <c r="I47" s="555"/>
      <c r="J47" s="555"/>
      <c r="K47" s="279" t="s">
        <v>630</v>
      </c>
      <c r="L47" s="280">
        <v>14</v>
      </c>
    </row>
    <row r="48" spans="1:12" ht="18" customHeight="1">
      <c r="A48" s="554"/>
      <c r="B48" s="555" t="s">
        <v>631</v>
      </c>
      <c r="C48" s="555"/>
      <c r="D48" s="555"/>
      <c r="E48" s="555"/>
      <c r="F48" s="555"/>
      <c r="G48" s="555"/>
      <c r="H48" s="555"/>
      <c r="I48" s="555"/>
      <c r="J48" s="555"/>
      <c r="K48" s="279">
        <v>5</v>
      </c>
      <c r="L48" s="282">
        <v>5</v>
      </c>
    </row>
    <row r="49" spans="1:12" ht="18" customHeight="1">
      <c r="A49" s="554"/>
      <c r="B49" s="555" t="s">
        <v>632</v>
      </c>
      <c r="C49" s="555"/>
      <c r="D49" s="555"/>
      <c r="E49" s="555"/>
      <c r="F49" s="555"/>
      <c r="G49" s="555"/>
      <c r="H49" s="555"/>
      <c r="I49" s="555"/>
      <c r="J49" s="555"/>
      <c r="K49" s="279">
        <v>8</v>
      </c>
      <c r="L49" s="282">
        <v>8</v>
      </c>
    </row>
    <row r="50" spans="1:12" ht="18" customHeight="1">
      <c r="A50" s="283" t="s">
        <v>633</v>
      </c>
      <c r="B50" s="556" t="s">
        <v>634</v>
      </c>
      <c r="C50" s="556"/>
      <c r="D50" s="556"/>
      <c r="E50" s="556"/>
      <c r="F50" s="556"/>
      <c r="G50" s="556"/>
      <c r="H50" s="556"/>
      <c r="I50" s="556"/>
      <c r="J50" s="556"/>
      <c r="K50" s="284">
        <v>10</v>
      </c>
      <c r="L50" s="285">
        <v>7</v>
      </c>
    </row>
    <row r="51" spans="1:12">
      <c r="A51" s="238"/>
      <c r="B51" s="238"/>
      <c r="C51" s="238"/>
      <c r="D51" s="238"/>
      <c r="E51" s="238"/>
      <c r="F51" s="238"/>
      <c r="G51" s="238"/>
      <c r="H51" s="238"/>
      <c r="I51" s="238"/>
      <c r="J51" s="238"/>
      <c r="K51" s="238"/>
      <c r="L51" s="238"/>
    </row>
    <row r="52" spans="1:12">
      <c r="A52" s="238"/>
      <c r="B52" s="238"/>
      <c r="C52" s="238"/>
      <c r="D52" s="238"/>
      <c r="E52" s="238"/>
      <c r="F52" s="238"/>
      <c r="G52" s="238"/>
      <c r="H52" s="238"/>
      <c r="I52" s="238"/>
      <c r="J52" s="238"/>
      <c r="K52" s="238"/>
      <c r="L52" s="238"/>
    </row>
    <row r="53" spans="1:12">
      <c r="A53" s="238"/>
      <c r="B53" s="238"/>
      <c r="C53" s="238"/>
      <c r="D53" s="238"/>
      <c r="E53" s="238"/>
      <c r="F53" s="238"/>
      <c r="G53" s="238"/>
      <c r="H53" s="238"/>
      <c r="I53" s="238"/>
      <c r="J53" s="238"/>
      <c r="K53" s="238"/>
      <c r="L53" s="238"/>
    </row>
    <row r="54" spans="1:12">
      <c r="A54" s="238"/>
      <c r="B54" s="238"/>
      <c r="C54" s="238"/>
      <c r="D54" s="238"/>
      <c r="E54" s="238"/>
      <c r="F54" s="238"/>
      <c r="G54" s="238"/>
      <c r="H54" s="238"/>
      <c r="I54" s="238"/>
      <c r="J54" s="238"/>
      <c r="K54" s="238"/>
      <c r="L54" s="238"/>
    </row>
    <row r="55" spans="1:12">
      <c r="A55" s="238"/>
      <c r="B55" s="238"/>
      <c r="C55" s="238"/>
      <c r="D55" s="238"/>
      <c r="E55" s="238"/>
      <c r="F55" s="238"/>
      <c r="G55" s="238"/>
      <c r="H55" s="238"/>
      <c r="I55" s="238"/>
      <c r="J55" s="238"/>
      <c r="K55" s="238"/>
      <c r="L55" s="238"/>
    </row>
    <row r="56" spans="1:12">
      <c r="A56" s="238"/>
      <c r="B56" s="238"/>
      <c r="C56" s="238"/>
      <c r="D56" s="238"/>
      <c r="E56" s="238"/>
      <c r="F56" s="238"/>
      <c r="G56" s="238"/>
      <c r="H56" s="238"/>
      <c r="I56" s="238"/>
      <c r="J56" s="238"/>
      <c r="K56" s="238"/>
      <c r="L56" s="238"/>
    </row>
    <row r="57" spans="1:12">
      <c r="A57" s="238"/>
      <c r="B57" s="238"/>
      <c r="C57" s="238"/>
      <c r="D57" s="238"/>
      <c r="E57" s="238"/>
      <c r="F57" s="238"/>
      <c r="G57" s="238"/>
      <c r="H57" s="238"/>
      <c r="I57" s="238"/>
      <c r="J57" s="238"/>
      <c r="K57" s="238"/>
      <c r="L57" s="238"/>
    </row>
    <row r="58" spans="1:12">
      <c r="A58" s="238"/>
      <c r="B58" s="238"/>
      <c r="C58" s="238"/>
      <c r="D58" s="238"/>
      <c r="E58" s="238"/>
      <c r="F58" s="238"/>
      <c r="G58" s="238"/>
      <c r="H58" s="238"/>
      <c r="I58" s="238"/>
      <c r="J58" s="238"/>
      <c r="K58" s="238"/>
      <c r="L58" s="238"/>
    </row>
    <row r="59" spans="1:12">
      <c r="A59" s="238"/>
      <c r="B59" s="238"/>
      <c r="C59" s="238"/>
      <c r="D59" s="238"/>
      <c r="E59" s="238"/>
      <c r="F59" s="238"/>
      <c r="G59" s="238"/>
      <c r="H59" s="238"/>
      <c r="I59" s="238"/>
      <c r="J59" s="238"/>
      <c r="K59" s="238"/>
      <c r="L59" s="238"/>
    </row>
    <row r="60" spans="1:12">
      <c r="A60" s="238"/>
      <c r="B60" s="238"/>
      <c r="C60" s="238"/>
      <c r="D60" s="238"/>
      <c r="E60" s="238"/>
      <c r="F60" s="238"/>
      <c r="G60" s="238"/>
      <c r="H60" s="238"/>
      <c r="I60" s="238"/>
      <c r="J60" s="238"/>
      <c r="K60" s="238"/>
      <c r="L60" s="238"/>
    </row>
    <row r="61" spans="1:12">
      <c r="A61" s="238"/>
      <c r="B61" s="238"/>
      <c r="C61" s="238"/>
      <c r="D61" s="238"/>
      <c r="E61" s="238"/>
      <c r="F61" s="238"/>
      <c r="G61" s="238"/>
      <c r="H61" s="238"/>
      <c r="I61" s="238"/>
      <c r="J61" s="238"/>
      <c r="K61" s="238"/>
      <c r="L61" s="238"/>
    </row>
    <row r="62" spans="1:12">
      <c r="A62" s="238"/>
      <c r="B62" s="238"/>
      <c r="C62" s="238"/>
      <c r="D62" s="238"/>
      <c r="E62" s="238"/>
      <c r="F62" s="238"/>
      <c r="G62" s="238"/>
      <c r="H62" s="238"/>
      <c r="I62" s="238"/>
      <c r="J62" s="238"/>
      <c r="K62" s="238"/>
      <c r="L62" s="238"/>
    </row>
    <row r="63" spans="1:12">
      <c r="A63" s="238"/>
      <c r="B63" s="238"/>
      <c r="C63" s="238"/>
      <c r="D63" s="238"/>
      <c r="E63" s="238"/>
      <c r="F63" s="238"/>
      <c r="G63" s="238"/>
      <c r="H63" s="238"/>
      <c r="I63" s="238"/>
      <c r="J63" s="238"/>
      <c r="K63" s="238"/>
      <c r="L63" s="238"/>
    </row>
  </sheetData>
  <mergeCells count="29">
    <mergeCell ref="N2:N3"/>
    <mergeCell ref="A18:A19"/>
    <mergeCell ref="A35:A36"/>
    <mergeCell ref="B35:J36"/>
    <mergeCell ref="K35:L35"/>
    <mergeCell ref="A2:A3"/>
    <mergeCell ref="B2:B3"/>
    <mergeCell ref="C2:C3"/>
    <mergeCell ref="D2:D3"/>
    <mergeCell ref="E2:E3"/>
    <mergeCell ref="A37:A38"/>
    <mergeCell ref="B37:J37"/>
    <mergeCell ref="L37:L46"/>
    <mergeCell ref="B38:J38"/>
    <mergeCell ref="B39:J39"/>
    <mergeCell ref="B40:J40"/>
    <mergeCell ref="B41:J41"/>
    <mergeCell ref="A42:A43"/>
    <mergeCell ref="B42:J42"/>
    <mergeCell ref="B43:J43"/>
    <mergeCell ref="A44:A45"/>
    <mergeCell ref="B44:J44"/>
    <mergeCell ref="B45:J45"/>
    <mergeCell ref="B46:J46"/>
    <mergeCell ref="A47:A49"/>
    <mergeCell ref="B47:J47"/>
    <mergeCell ref="B48:J48"/>
    <mergeCell ref="B49:J49"/>
    <mergeCell ref="B50:J50"/>
  </mergeCells>
  <phoneticPr fontId="73"/>
  <pageMargins left="0.59055118110236227" right="0.59055118110236227" top="0.51181102362204722" bottom="0.47244094488188981" header="0.51181102362204722" footer="0.51181102362204722"/>
  <pageSetup paperSize="9" scale="99" orientation="landscape" blackAndWhite="1"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IW35"/>
  <sheetViews>
    <sheetView view="pageBreakPreview" zoomScaleNormal="100" workbookViewId="0">
      <selection activeCell="AP15" sqref="AP15"/>
    </sheetView>
  </sheetViews>
  <sheetFormatPr defaultColWidth="9" defaultRowHeight="13.5"/>
  <cols>
    <col min="1" max="1" width="2.25" style="30" customWidth="1"/>
    <col min="2" max="38" width="2.25" style="286" customWidth="1"/>
    <col min="39" max="39" width="9" style="287"/>
    <col min="40" max="257" width="9" style="286"/>
  </cols>
  <sheetData>
    <row r="1" spans="1:39" ht="13.5" customHeight="1">
      <c r="A1" s="29" t="s">
        <v>635</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row>
    <row r="2" spans="1:39" ht="17.25">
      <c r="A2" s="500" t="s">
        <v>636</v>
      </c>
      <c r="B2" s="500"/>
      <c r="C2" s="500"/>
      <c r="D2" s="500"/>
      <c r="E2" s="500"/>
      <c r="F2" s="500"/>
      <c r="G2" s="500"/>
      <c r="H2" s="500"/>
      <c r="I2" s="500"/>
      <c r="J2" s="500"/>
      <c r="K2" s="500"/>
      <c r="L2" s="500"/>
      <c r="M2" s="500"/>
      <c r="N2" s="500"/>
      <c r="O2" s="500"/>
      <c r="P2" s="500"/>
      <c r="Q2" s="500"/>
      <c r="R2" s="500"/>
      <c r="S2" s="500"/>
      <c r="T2" s="500"/>
      <c r="U2" s="500"/>
      <c r="V2" s="500"/>
      <c r="W2" s="500"/>
      <c r="X2" s="500"/>
      <c r="Y2" s="500"/>
      <c r="Z2" s="500"/>
      <c r="AA2" s="500"/>
      <c r="AB2" s="500"/>
      <c r="AC2" s="500"/>
      <c r="AD2" s="500"/>
      <c r="AE2" s="500"/>
      <c r="AF2" s="500"/>
      <c r="AG2" s="500"/>
      <c r="AH2" s="500"/>
      <c r="AI2" s="500"/>
      <c r="AJ2" s="500"/>
      <c r="AK2" s="500"/>
      <c r="AL2" s="500"/>
    </row>
    <row r="3" spans="1:39" ht="13.5" customHeight="1">
      <c r="A3" s="492" t="s">
        <v>637</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row>
    <row r="4" spans="1:39" ht="13.5" customHeight="1">
      <c r="A4" s="461" t="s">
        <v>638</v>
      </c>
      <c r="B4" s="461"/>
      <c r="C4" s="461"/>
      <c r="D4" s="461"/>
      <c r="E4" s="461"/>
      <c r="F4" s="583"/>
      <c r="G4" s="583"/>
      <c r="H4" s="583"/>
      <c r="I4" s="583"/>
      <c r="J4" s="583"/>
      <c r="K4" s="583"/>
      <c r="L4" s="583"/>
      <c r="M4" s="583"/>
      <c r="N4" s="583"/>
      <c r="O4" s="583"/>
      <c r="P4" s="583"/>
      <c r="Q4" s="583"/>
      <c r="R4" s="583"/>
      <c r="S4" s="583"/>
      <c r="T4" s="583"/>
      <c r="U4" s="583"/>
      <c r="V4" s="583"/>
      <c r="W4" s="583"/>
      <c r="X4" s="583"/>
      <c r="Y4" s="583"/>
      <c r="Z4" s="583"/>
      <c r="AA4" s="583"/>
      <c r="AB4" s="583"/>
      <c r="AC4" s="583"/>
      <c r="AD4" s="583"/>
      <c r="AE4" s="583"/>
      <c r="AF4" s="583"/>
      <c r="AG4" s="583"/>
      <c r="AH4" s="583"/>
      <c r="AI4" s="583"/>
      <c r="AJ4" s="583"/>
      <c r="AK4" s="583"/>
      <c r="AL4" s="583"/>
      <c r="AM4" s="43"/>
    </row>
    <row r="5" spans="1:39" ht="13.5" customHeight="1">
      <c r="A5" s="584" t="s">
        <v>68</v>
      </c>
      <c r="B5" s="584"/>
      <c r="C5" s="584"/>
      <c r="D5" s="584"/>
      <c r="E5" s="584"/>
      <c r="F5" s="585" t="s">
        <v>66</v>
      </c>
      <c r="G5" s="585"/>
      <c r="H5" s="590" t="str">
        <f>IF(申請書!R10="","",申請書!R10)</f>
        <v/>
      </c>
      <c r="I5" s="590"/>
      <c r="J5" s="590"/>
      <c r="K5" s="590"/>
      <c r="L5" s="590"/>
      <c r="M5" s="590"/>
      <c r="N5" s="590"/>
      <c r="O5" s="288"/>
      <c r="P5" s="591"/>
      <c r="Q5" s="591"/>
      <c r="R5" s="591"/>
      <c r="S5" s="591"/>
      <c r="T5" s="591"/>
      <c r="U5" s="591"/>
      <c r="V5" s="591"/>
      <c r="W5" s="591"/>
      <c r="X5" s="591"/>
      <c r="Y5" s="591"/>
      <c r="Z5" s="591"/>
      <c r="AA5" s="591"/>
      <c r="AB5" s="591"/>
      <c r="AC5" s="591"/>
      <c r="AD5" s="591"/>
      <c r="AE5" s="591"/>
      <c r="AF5" s="591"/>
      <c r="AG5" s="591"/>
      <c r="AH5" s="591"/>
      <c r="AI5" s="591"/>
      <c r="AJ5" s="591"/>
      <c r="AK5" s="591"/>
      <c r="AL5" s="591"/>
      <c r="AM5" s="43" t="s">
        <v>147</v>
      </c>
    </row>
    <row r="6" spans="1:39" ht="27" customHeight="1">
      <c r="A6" s="584"/>
      <c r="B6" s="584"/>
      <c r="C6" s="584"/>
      <c r="D6" s="584"/>
      <c r="E6" s="584"/>
      <c r="F6" s="592" t="str">
        <f>IF(申請書!R11="","",申請書!R11)</f>
        <v/>
      </c>
      <c r="G6" s="592"/>
      <c r="H6" s="592"/>
      <c r="I6" s="592"/>
      <c r="J6" s="592"/>
      <c r="K6" s="592"/>
      <c r="L6" s="592"/>
      <c r="M6" s="592"/>
      <c r="N6" s="592"/>
      <c r="O6" s="592"/>
      <c r="P6" s="592"/>
      <c r="Q6" s="592"/>
      <c r="R6" s="592"/>
      <c r="S6" s="592"/>
      <c r="T6" s="592"/>
      <c r="U6" s="592"/>
      <c r="V6" s="592"/>
      <c r="W6" s="592"/>
      <c r="X6" s="592"/>
      <c r="Y6" s="592"/>
      <c r="Z6" s="592"/>
      <c r="AA6" s="592"/>
      <c r="AB6" s="592"/>
      <c r="AC6" s="592"/>
      <c r="AD6" s="592"/>
      <c r="AE6" s="592"/>
      <c r="AF6" s="592"/>
      <c r="AG6" s="592"/>
      <c r="AH6" s="592"/>
      <c r="AI6" s="592"/>
      <c r="AJ6" s="592"/>
      <c r="AK6" s="592"/>
      <c r="AL6" s="592"/>
      <c r="AM6" s="43" t="s">
        <v>147</v>
      </c>
    </row>
    <row r="7" spans="1:39" ht="13.5" customHeight="1">
      <c r="A7" s="461" t="s">
        <v>638</v>
      </c>
      <c r="B7" s="461"/>
      <c r="C7" s="461"/>
      <c r="D7" s="461"/>
      <c r="E7" s="461"/>
      <c r="F7" s="583"/>
      <c r="G7" s="583"/>
      <c r="H7" s="583"/>
      <c r="I7" s="583"/>
      <c r="J7" s="583"/>
      <c r="K7" s="583"/>
      <c r="L7" s="583"/>
      <c r="M7" s="583"/>
      <c r="N7" s="583"/>
      <c r="O7" s="583"/>
      <c r="P7" s="583"/>
      <c r="Q7" s="583"/>
      <c r="R7" s="583"/>
      <c r="S7" s="583"/>
      <c r="T7" s="583"/>
      <c r="U7" s="583"/>
      <c r="V7" s="583"/>
      <c r="W7" s="583"/>
      <c r="X7" s="583"/>
      <c r="Y7" s="583"/>
      <c r="Z7" s="583"/>
      <c r="AA7" s="583"/>
      <c r="AB7" s="583"/>
      <c r="AC7" s="583"/>
      <c r="AD7" s="583"/>
      <c r="AE7" s="583"/>
      <c r="AF7" s="583"/>
      <c r="AG7" s="583"/>
      <c r="AH7" s="583"/>
      <c r="AI7" s="583"/>
      <c r="AJ7" s="583"/>
      <c r="AK7" s="583"/>
      <c r="AL7" s="583"/>
      <c r="AM7" s="43"/>
    </row>
    <row r="8" spans="1:39" ht="13.5" customHeight="1">
      <c r="A8" s="584" t="s">
        <v>74</v>
      </c>
      <c r="B8" s="584"/>
      <c r="C8" s="584"/>
      <c r="D8" s="584"/>
      <c r="E8" s="584"/>
      <c r="F8" s="585" t="s">
        <v>66</v>
      </c>
      <c r="G8" s="585"/>
      <c r="H8" s="586"/>
      <c r="I8" s="586"/>
      <c r="J8" s="586"/>
      <c r="K8" s="586"/>
      <c r="L8" s="586"/>
      <c r="M8" s="586"/>
      <c r="N8" s="586"/>
      <c r="O8" s="587"/>
      <c r="P8" s="587"/>
      <c r="Q8" s="587"/>
      <c r="R8" s="587"/>
      <c r="S8" s="587"/>
      <c r="T8" s="587"/>
      <c r="U8" s="587"/>
      <c r="V8" s="587"/>
      <c r="W8" s="587"/>
      <c r="X8" s="587"/>
      <c r="Y8" s="587"/>
      <c r="Z8" s="587"/>
      <c r="AA8" s="587"/>
      <c r="AB8" s="587"/>
      <c r="AC8" s="587"/>
      <c r="AD8" s="587"/>
      <c r="AE8" s="587"/>
      <c r="AF8" s="587"/>
      <c r="AG8" s="587"/>
      <c r="AH8" s="587"/>
      <c r="AI8" s="587"/>
      <c r="AJ8" s="587"/>
      <c r="AK8" s="587"/>
      <c r="AL8" s="587"/>
    </row>
    <row r="9" spans="1:39" ht="27" customHeight="1">
      <c r="A9" s="584"/>
      <c r="B9" s="584"/>
      <c r="C9" s="584"/>
      <c r="D9" s="584"/>
      <c r="E9" s="584"/>
      <c r="F9" s="588"/>
      <c r="G9" s="588"/>
      <c r="H9" s="588"/>
      <c r="I9" s="588"/>
      <c r="J9" s="588"/>
      <c r="K9" s="588"/>
      <c r="L9" s="588"/>
      <c r="M9" s="588"/>
      <c r="N9" s="588"/>
      <c r="O9" s="588"/>
      <c r="P9" s="588"/>
      <c r="Q9" s="588"/>
      <c r="R9" s="588"/>
      <c r="S9" s="588"/>
      <c r="T9" s="588"/>
      <c r="U9" s="588"/>
      <c r="V9" s="588"/>
      <c r="W9" s="588"/>
      <c r="X9" s="588"/>
      <c r="Y9" s="588"/>
      <c r="Z9" s="588"/>
      <c r="AA9" s="588"/>
      <c r="AB9" s="588"/>
      <c r="AC9" s="588"/>
      <c r="AD9" s="588"/>
      <c r="AE9" s="588"/>
      <c r="AF9" s="588"/>
      <c r="AG9" s="588"/>
      <c r="AH9" s="588"/>
      <c r="AI9" s="588"/>
      <c r="AJ9" s="588"/>
      <c r="AK9" s="588"/>
      <c r="AL9" s="588"/>
      <c r="AM9" s="43" t="s">
        <v>707</v>
      </c>
    </row>
    <row r="10" spans="1:39" ht="18" customHeight="1">
      <c r="A10" s="370" t="s">
        <v>638</v>
      </c>
      <c r="B10" s="370"/>
      <c r="C10" s="370"/>
      <c r="D10" s="370"/>
      <c r="E10" s="370"/>
      <c r="F10" s="589"/>
      <c r="G10" s="589"/>
      <c r="H10" s="589"/>
      <c r="I10" s="589"/>
      <c r="J10" s="589"/>
      <c r="K10" s="589"/>
      <c r="L10" s="589"/>
      <c r="M10" s="589"/>
      <c r="N10" s="589"/>
      <c r="O10" s="589"/>
      <c r="P10" s="370" t="s">
        <v>76</v>
      </c>
      <c r="Q10" s="370"/>
      <c r="R10" s="370"/>
      <c r="S10" s="370"/>
      <c r="T10" s="370"/>
      <c r="U10" s="370"/>
      <c r="V10" s="370"/>
      <c r="W10" s="370"/>
      <c r="X10" s="370" t="s">
        <v>158</v>
      </c>
      <c r="Y10" s="370"/>
      <c r="Z10" s="370"/>
      <c r="AA10" s="370" t="s">
        <v>639</v>
      </c>
      <c r="AB10" s="370"/>
      <c r="AC10" s="370"/>
      <c r="AD10" s="370" t="s">
        <v>74</v>
      </c>
      <c r="AE10" s="370"/>
      <c r="AF10" s="370"/>
      <c r="AG10" s="370"/>
      <c r="AH10" s="370"/>
      <c r="AI10" s="370"/>
      <c r="AJ10" s="370"/>
      <c r="AK10" s="370"/>
      <c r="AL10" s="370"/>
      <c r="AM10" s="43"/>
    </row>
    <row r="11" spans="1:39" ht="30" customHeight="1">
      <c r="A11" s="370" t="s">
        <v>70</v>
      </c>
      <c r="B11" s="370"/>
      <c r="C11" s="370"/>
      <c r="D11" s="370"/>
      <c r="E11" s="370"/>
      <c r="F11" s="541" t="str">
        <f>IF(申請書!R12="","　　　　　　　",申請書!R12)</f>
        <v>　　　　　　　　　</v>
      </c>
      <c r="G11" s="541"/>
      <c r="H11" s="541"/>
      <c r="I11" s="541"/>
      <c r="J11" s="541"/>
      <c r="K11" s="541"/>
      <c r="L11" s="541"/>
      <c r="M11" s="541"/>
      <c r="N11" s="541"/>
      <c r="O11" s="541"/>
      <c r="P11" s="579" t="str">
        <f>IF(申請書!R15="","",申請書!R15)</f>
        <v/>
      </c>
      <c r="Q11" s="579"/>
      <c r="R11" s="579"/>
      <c r="S11" s="579"/>
      <c r="T11" s="579"/>
      <c r="U11" s="579"/>
      <c r="V11" s="579"/>
      <c r="W11" s="579"/>
      <c r="X11" s="580" t="str">
        <f>申請書!Y15</f>
        <v/>
      </c>
      <c r="Y11" s="580"/>
      <c r="Z11" s="580"/>
      <c r="AA11" s="428" t="s">
        <v>59</v>
      </c>
      <c r="AB11" s="428"/>
      <c r="AC11" s="428"/>
      <c r="AD11" s="541" t="str">
        <f>IF(申請書!R14="","",申請書!R14)</f>
        <v/>
      </c>
      <c r="AE11" s="541"/>
      <c r="AF11" s="541"/>
      <c r="AG11" s="541"/>
      <c r="AH11" s="541"/>
      <c r="AI11" s="541"/>
      <c r="AJ11" s="541"/>
      <c r="AK11" s="541"/>
      <c r="AL11" s="541"/>
      <c r="AM11" s="289"/>
    </row>
    <row r="12" spans="1:39" ht="13.5" customHeight="1">
      <c r="A12" s="29"/>
      <c r="B12" s="58"/>
      <c r="C12" s="58"/>
      <c r="D12" s="58"/>
      <c r="E12" s="58"/>
      <c r="F12" s="581"/>
      <c r="G12" s="581"/>
      <c r="H12" s="581"/>
      <c r="I12" s="581"/>
      <c r="J12" s="581"/>
      <c r="K12" s="581"/>
      <c r="L12" s="581"/>
      <c r="M12" s="581"/>
      <c r="N12" s="581"/>
      <c r="O12" s="581"/>
      <c r="P12" s="58"/>
      <c r="Q12" s="58"/>
      <c r="R12" s="58"/>
      <c r="S12" s="58"/>
      <c r="T12" s="58"/>
      <c r="U12" s="58"/>
      <c r="V12" s="58"/>
      <c r="W12" s="58"/>
      <c r="X12" s="58"/>
      <c r="Y12" s="58"/>
      <c r="Z12" s="58"/>
      <c r="AA12" s="58"/>
      <c r="AB12" s="58"/>
      <c r="AC12" s="290"/>
      <c r="AD12" s="290"/>
      <c r="AE12" s="290"/>
      <c r="AF12" s="290"/>
      <c r="AG12" s="290"/>
      <c r="AH12" s="290"/>
      <c r="AI12" s="290"/>
      <c r="AJ12" s="290"/>
      <c r="AK12" s="290"/>
      <c r="AL12" s="290"/>
      <c r="AM12" s="289"/>
    </row>
    <row r="13" spans="1:39" ht="13.5" customHeight="1">
      <c r="A13" s="582" t="s">
        <v>640</v>
      </c>
      <c r="B13" s="582"/>
      <c r="C13" s="582"/>
      <c r="D13" s="582"/>
      <c r="E13" s="582"/>
      <c r="F13" s="582"/>
      <c r="G13" s="582"/>
      <c r="H13" s="582"/>
      <c r="I13" s="582"/>
      <c r="J13" s="582"/>
      <c r="K13" s="582"/>
      <c r="L13" s="582"/>
      <c r="M13" s="582"/>
      <c r="N13" s="582"/>
      <c r="O13" s="582"/>
      <c r="P13" s="582"/>
      <c r="Q13" s="582"/>
      <c r="R13" s="582"/>
      <c r="S13" s="582"/>
      <c r="T13" s="582"/>
      <c r="U13" s="582"/>
      <c r="V13" s="582"/>
      <c r="W13" s="582"/>
      <c r="X13" s="582"/>
      <c r="Y13" s="582"/>
      <c r="Z13" s="582"/>
      <c r="AA13" s="582"/>
      <c r="AB13" s="582"/>
      <c r="AC13" s="582"/>
      <c r="AD13" s="582"/>
      <c r="AE13" s="582"/>
      <c r="AF13" s="582"/>
      <c r="AG13" s="582"/>
      <c r="AH13" s="582"/>
      <c r="AI13" s="582"/>
      <c r="AJ13" s="582"/>
      <c r="AK13" s="582"/>
      <c r="AL13" s="582"/>
      <c r="AM13" s="289"/>
    </row>
    <row r="14" spans="1:39" ht="18" customHeight="1">
      <c r="A14" s="400" t="s">
        <v>641</v>
      </c>
      <c r="B14" s="400"/>
      <c r="C14" s="400"/>
      <c r="D14" s="400"/>
      <c r="E14" s="400"/>
      <c r="F14" s="400"/>
      <c r="G14" s="400"/>
      <c r="H14" s="400"/>
      <c r="I14" s="400" t="s">
        <v>642</v>
      </c>
      <c r="J14" s="400"/>
      <c r="K14" s="400"/>
      <c r="L14" s="370" t="s">
        <v>76</v>
      </c>
      <c r="M14" s="370"/>
      <c r="N14" s="370"/>
      <c r="O14" s="370"/>
      <c r="P14" s="370"/>
      <c r="Q14" s="370"/>
      <c r="R14" s="370"/>
      <c r="S14" s="370"/>
      <c r="T14" s="400" t="s">
        <v>643</v>
      </c>
      <c r="U14" s="400"/>
      <c r="V14" s="400"/>
      <c r="W14" s="400"/>
      <c r="X14" s="400"/>
      <c r="Y14" s="400"/>
      <c r="Z14" s="400"/>
      <c r="AA14" s="400"/>
      <c r="AB14" s="400"/>
      <c r="AC14" s="400"/>
      <c r="AD14" s="400"/>
      <c r="AE14" s="400"/>
      <c r="AF14" s="400"/>
      <c r="AG14" s="400"/>
      <c r="AH14" s="400"/>
      <c r="AI14" s="400"/>
      <c r="AJ14" s="400"/>
      <c r="AK14" s="400"/>
      <c r="AL14" s="400"/>
      <c r="AM14" s="289"/>
    </row>
    <row r="15" spans="1:39" ht="27" customHeight="1">
      <c r="A15" s="390"/>
      <c r="B15" s="390"/>
      <c r="C15" s="390"/>
      <c r="D15" s="390"/>
      <c r="E15" s="390"/>
      <c r="F15" s="390"/>
      <c r="G15" s="390"/>
      <c r="H15" s="390"/>
      <c r="I15" s="390"/>
      <c r="J15" s="390"/>
      <c r="K15" s="390"/>
      <c r="L15" s="576"/>
      <c r="M15" s="576"/>
      <c r="N15" s="576"/>
      <c r="O15" s="576"/>
      <c r="P15" s="576"/>
      <c r="Q15" s="576"/>
      <c r="R15" s="576"/>
      <c r="S15" s="576"/>
      <c r="T15" s="577"/>
      <c r="U15" s="577"/>
      <c r="V15" s="577"/>
      <c r="W15" s="577"/>
      <c r="X15" s="577"/>
      <c r="Y15" s="577"/>
      <c r="Z15" s="577"/>
      <c r="AA15" s="577"/>
      <c r="AB15" s="577"/>
      <c r="AC15" s="577"/>
      <c r="AD15" s="577"/>
      <c r="AE15" s="577"/>
      <c r="AF15" s="577"/>
      <c r="AG15" s="577"/>
      <c r="AH15" s="577"/>
      <c r="AI15" s="577"/>
      <c r="AJ15" s="577"/>
      <c r="AK15" s="577"/>
      <c r="AL15" s="577"/>
    </row>
    <row r="16" spans="1:39" ht="27" customHeight="1">
      <c r="A16" s="385"/>
      <c r="B16" s="385"/>
      <c r="C16" s="385"/>
      <c r="D16" s="385"/>
      <c r="E16" s="385"/>
      <c r="F16" s="385"/>
      <c r="G16" s="385"/>
      <c r="H16" s="385"/>
      <c r="I16" s="385"/>
      <c r="J16" s="385"/>
      <c r="K16" s="385"/>
      <c r="L16" s="578"/>
      <c r="M16" s="578"/>
      <c r="N16" s="578"/>
      <c r="O16" s="578"/>
      <c r="P16" s="578"/>
      <c r="Q16" s="578"/>
      <c r="R16" s="578"/>
      <c r="S16" s="578"/>
      <c r="T16" s="574"/>
      <c r="U16" s="574"/>
      <c r="V16" s="574"/>
      <c r="W16" s="574"/>
      <c r="X16" s="574"/>
      <c r="Y16" s="574"/>
      <c r="Z16" s="574"/>
      <c r="AA16" s="574"/>
      <c r="AB16" s="574"/>
      <c r="AC16" s="574"/>
      <c r="AD16" s="574"/>
      <c r="AE16" s="574"/>
      <c r="AF16" s="574"/>
      <c r="AG16" s="574"/>
      <c r="AH16" s="574"/>
      <c r="AI16" s="574"/>
      <c r="AJ16" s="574"/>
      <c r="AK16" s="574"/>
      <c r="AL16" s="574"/>
    </row>
    <row r="17" spans="1:38" ht="27" customHeight="1">
      <c r="A17" s="385"/>
      <c r="B17" s="385"/>
      <c r="C17" s="385"/>
      <c r="D17" s="385"/>
      <c r="E17" s="385"/>
      <c r="F17" s="385"/>
      <c r="G17" s="385"/>
      <c r="H17" s="385"/>
      <c r="I17" s="385"/>
      <c r="J17" s="385"/>
      <c r="K17" s="385"/>
      <c r="L17" s="578"/>
      <c r="M17" s="578"/>
      <c r="N17" s="578"/>
      <c r="O17" s="578"/>
      <c r="P17" s="578"/>
      <c r="Q17" s="578"/>
      <c r="R17" s="578"/>
      <c r="S17" s="578"/>
      <c r="T17" s="574"/>
      <c r="U17" s="574"/>
      <c r="V17" s="574"/>
      <c r="W17" s="574"/>
      <c r="X17" s="574"/>
      <c r="Y17" s="574"/>
      <c r="Z17" s="574"/>
      <c r="AA17" s="574"/>
      <c r="AB17" s="574"/>
      <c r="AC17" s="574"/>
      <c r="AD17" s="574"/>
      <c r="AE17" s="574"/>
      <c r="AF17" s="574"/>
      <c r="AG17" s="574"/>
      <c r="AH17" s="574"/>
      <c r="AI17" s="574"/>
      <c r="AJ17" s="574"/>
      <c r="AK17" s="574"/>
      <c r="AL17" s="574"/>
    </row>
    <row r="18" spans="1:38" ht="27" customHeight="1">
      <c r="A18" s="573"/>
      <c r="B18" s="573"/>
      <c r="C18" s="573"/>
      <c r="D18" s="573"/>
      <c r="E18" s="573"/>
      <c r="F18" s="573"/>
      <c r="G18" s="573"/>
      <c r="H18" s="573"/>
      <c r="I18" s="574"/>
      <c r="J18" s="574"/>
      <c r="K18" s="574"/>
      <c r="L18" s="574"/>
      <c r="M18" s="574"/>
      <c r="N18" s="574"/>
      <c r="O18" s="574"/>
      <c r="P18" s="574"/>
      <c r="Q18" s="574"/>
      <c r="R18" s="574"/>
      <c r="S18" s="574"/>
      <c r="T18" s="574"/>
      <c r="U18" s="574"/>
      <c r="V18" s="574"/>
      <c r="W18" s="574"/>
      <c r="X18" s="574"/>
      <c r="Y18" s="574"/>
      <c r="Z18" s="574"/>
      <c r="AA18" s="574"/>
      <c r="AB18" s="574"/>
      <c r="AC18" s="574"/>
      <c r="AD18" s="574"/>
      <c r="AE18" s="574"/>
      <c r="AF18" s="574"/>
      <c r="AG18" s="574"/>
      <c r="AH18" s="574"/>
      <c r="AI18" s="574"/>
      <c r="AJ18" s="574"/>
      <c r="AK18" s="574"/>
      <c r="AL18" s="574"/>
    </row>
    <row r="19" spans="1:38" ht="27" customHeight="1">
      <c r="A19" s="575"/>
      <c r="B19" s="575"/>
      <c r="C19" s="575"/>
      <c r="D19" s="575"/>
      <c r="E19" s="575"/>
      <c r="F19" s="575"/>
      <c r="G19" s="575"/>
      <c r="H19" s="575"/>
      <c r="I19" s="378"/>
      <c r="J19" s="378"/>
      <c r="K19" s="378"/>
      <c r="L19" s="378"/>
      <c r="M19" s="378"/>
      <c r="N19" s="378"/>
      <c r="O19" s="378"/>
      <c r="P19" s="378"/>
      <c r="Q19" s="378"/>
      <c r="R19" s="378"/>
      <c r="S19" s="378"/>
      <c r="T19" s="378"/>
      <c r="U19" s="378"/>
      <c r="V19" s="378"/>
      <c r="W19" s="378"/>
      <c r="X19" s="378"/>
      <c r="Y19" s="378"/>
      <c r="Z19" s="378"/>
      <c r="AA19" s="378"/>
      <c r="AB19" s="378"/>
      <c r="AC19" s="378"/>
      <c r="AD19" s="378"/>
      <c r="AE19" s="378"/>
      <c r="AF19" s="378"/>
      <c r="AG19" s="378"/>
      <c r="AH19" s="378"/>
      <c r="AI19" s="378"/>
      <c r="AJ19" s="378"/>
      <c r="AK19" s="378"/>
      <c r="AL19" s="378"/>
    </row>
    <row r="20" spans="1:38" ht="13.5" customHeight="1">
      <c r="A20" s="29"/>
      <c r="B20" s="58"/>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290"/>
      <c r="AD20" s="290"/>
      <c r="AE20" s="290"/>
      <c r="AF20" s="290"/>
      <c r="AG20" s="290"/>
      <c r="AH20" s="290"/>
      <c r="AI20" s="290"/>
      <c r="AJ20" s="290"/>
      <c r="AK20" s="290"/>
      <c r="AL20" s="290"/>
    </row>
    <row r="21" spans="1:38" ht="13.5" customHeight="1">
      <c r="A21" s="492" t="s">
        <v>644</v>
      </c>
      <c r="B21" s="492"/>
      <c r="C21" s="492"/>
      <c r="D21" s="492"/>
      <c r="E21" s="492"/>
      <c r="F21" s="492"/>
      <c r="G21" s="492"/>
      <c r="H21" s="492"/>
      <c r="I21" s="492"/>
      <c r="J21" s="492"/>
      <c r="K21" s="492"/>
      <c r="L21" s="492"/>
      <c r="M21" s="492"/>
      <c r="N21" s="492"/>
      <c r="O21" s="492"/>
      <c r="P21" s="492"/>
      <c r="Q21" s="492"/>
      <c r="R21" s="492"/>
      <c r="S21" s="492"/>
      <c r="T21" s="492"/>
      <c r="U21" s="492"/>
      <c r="V21" s="492"/>
      <c r="W21" s="492"/>
      <c r="X21" s="492"/>
      <c r="Y21" s="492"/>
      <c r="Z21" s="492"/>
      <c r="AA21" s="492"/>
      <c r="AB21" s="492"/>
      <c r="AC21" s="492"/>
      <c r="AD21" s="492"/>
      <c r="AE21" s="492"/>
      <c r="AF21" s="492"/>
      <c r="AG21" s="492"/>
      <c r="AH21" s="492"/>
      <c r="AI21" s="492"/>
      <c r="AJ21" s="492"/>
      <c r="AK21" s="492"/>
      <c r="AL21" s="492"/>
    </row>
    <row r="22" spans="1:38" ht="18" customHeight="1">
      <c r="A22" s="370" t="s">
        <v>141</v>
      </c>
      <c r="B22" s="370"/>
      <c r="C22" s="370"/>
      <c r="D22" s="370"/>
      <c r="E22" s="370" t="s">
        <v>645</v>
      </c>
      <c r="F22" s="370"/>
      <c r="G22" s="569" t="s">
        <v>646</v>
      </c>
      <c r="H22" s="569"/>
      <c r="I22" s="569"/>
      <c r="J22" s="569"/>
      <c r="K22" s="569"/>
      <c r="L22" s="569"/>
      <c r="M22" s="569"/>
      <c r="N22" s="569"/>
      <c r="O22" s="569"/>
      <c r="P22" s="569"/>
      <c r="Q22" s="569"/>
      <c r="R22" s="569"/>
      <c r="S22" s="569"/>
      <c r="T22" s="570" t="s">
        <v>141</v>
      </c>
      <c r="U22" s="570"/>
      <c r="V22" s="570"/>
      <c r="W22" s="570"/>
      <c r="X22" s="370" t="s">
        <v>645</v>
      </c>
      <c r="Y22" s="370"/>
      <c r="Z22" s="370" t="s">
        <v>646</v>
      </c>
      <c r="AA22" s="370"/>
      <c r="AB22" s="370"/>
      <c r="AC22" s="370"/>
      <c r="AD22" s="370"/>
      <c r="AE22" s="370"/>
      <c r="AF22" s="370"/>
      <c r="AG22" s="370"/>
      <c r="AH22" s="370"/>
      <c r="AI22" s="370"/>
      <c r="AJ22" s="370"/>
      <c r="AK22" s="370"/>
      <c r="AL22" s="370"/>
    </row>
    <row r="23" spans="1:38" ht="27" customHeight="1">
      <c r="A23" s="390"/>
      <c r="B23" s="390"/>
      <c r="C23" s="390"/>
      <c r="D23" s="390"/>
      <c r="E23" s="390"/>
      <c r="F23" s="390"/>
      <c r="G23" s="571"/>
      <c r="H23" s="571"/>
      <c r="I23" s="571"/>
      <c r="J23" s="571"/>
      <c r="K23" s="571"/>
      <c r="L23" s="571"/>
      <c r="M23" s="571"/>
      <c r="N23" s="571"/>
      <c r="O23" s="571"/>
      <c r="P23" s="571"/>
      <c r="Q23" s="571"/>
      <c r="R23" s="571"/>
      <c r="S23" s="571"/>
      <c r="T23" s="572"/>
      <c r="U23" s="572"/>
      <c r="V23" s="572"/>
      <c r="W23" s="572"/>
      <c r="X23" s="390"/>
      <c r="Y23" s="390"/>
      <c r="Z23" s="390"/>
      <c r="AA23" s="390"/>
      <c r="AB23" s="390"/>
      <c r="AC23" s="390"/>
      <c r="AD23" s="390"/>
      <c r="AE23" s="390"/>
      <c r="AF23" s="390"/>
      <c r="AG23" s="390"/>
      <c r="AH23" s="390"/>
      <c r="AI23" s="390"/>
      <c r="AJ23" s="390"/>
      <c r="AK23" s="390"/>
      <c r="AL23" s="390"/>
    </row>
    <row r="24" spans="1:38" ht="27" customHeight="1">
      <c r="A24" s="385"/>
      <c r="B24" s="385"/>
      <c r="C24" s="385"/>
      <c r="D24" s="385"/>
      <c r="E24" s="385"/>
      <c r="F24" s="385"/>
      <c r="G24" s="567"/>
      <c r="H24" s="567"/>
      <c r="I24" s="567"/>
      <c r="J24" s="567"/>
      <c r="K24" s="567"/>
      <c r="L24" s="567"/>
      <c r="M24" s="567"/>
      <c r="N24" s="567"/>
      <c r="O24" s="567"/>
      <c r="P24" s="567"/>
      <c r="Q24" s="567"/>
      <c r="R24" s="567"/>
      <c r="S24" s="567"/>
      <c r="T24" s="568"/>
      <c r="U24" s="568"/>
      <c r="V24" s="568"/>
      <c r="W24" s="568"/>
      <c r="X24" s="385"/>
      <c r="Y24" s="385"/>
      <c r="Z24" s="385"/>
      <c r="AA24" s="385"/>
      <c r="AB24" s="385"/>
      <c r="AC24" s="385"/>
      <c r="AD24" s="385"/>
      <c r="AE24" s="385"/>
      <c r="AF24" s="385"/>
      <c r="AG24" s="385"/>
      <c r="AH24" s="385"/>
      <c r="AI24" s="385"/>
      <c r="AJ24" s="385"/>
      <c r="AK24" s="385"/>
      <c r="AL24" s="385"/>
    </row>
    <row r="25" spans="1:38" ht="27" customHeight="1">
      <c r="A25" s="385"/>
      <c r="B25" s="385"/>
      <c r="C25" s="385"/>
      <c r="D25" s="385"/>
      <c r="E25" s="385"/>
      <c r="F25" s="385"/>
      <c r="G25" s="567"/>
      <c r="H25" s="567"/>
      <c r="I25" s="567"/>
      <c r="J25" s="567"/>
      <c r="K25" s="567"/>
      <c r="L25" s="567"/>
      <c r="M25" s="567"/>
      <c r="N25" s="567"/>
      <c r="O25" s="567"/>
      <c r="P25" s="567"/>
      <c r="Q25" s="567"/>
      <c r="R25" s="567"/>
      <c r="S25" s="567"/>
      <c r="T25" s="568"/>
      <c r="U25" s="568"/>
      <c r="V25" s="568"/>
      <c r="W25" s="568"/>
      <c r="X25" s="385"/>
      <c r="Y25" s="385"/>
      <c r="Z25" s="385"/>
      <c r="AA25" s="385"/>
      <c r="AB25" s="385"/>
      <c r="AC25" s="385"/>
      <c r="AD25" s="385"/>
      <c r="AE25" s="385"/>
      <c r="AF25" s="385"/>
      <c r="AG25" s="385"/>
      <c r="AH25" s="385"/>
      <c r="AI25" s="385"/>
      <c r="AJ25" s="385"/>
      <c r="AK25" s="385"/>
      <c r="AL25" s="385"/>
    </row>
    <row r="26" spans="1:38" ht="27" customHeight="1">
      <c r="A26" s="385"/>
      <c r="B26" s="385"/>
      <c r="C26" s="385"/>
      <c r="D26" s="385"/>
      <c r="E26" s="385"/>
      <c r="F26" s="385"/>
      <c r="G26" s="567"/>
      <c r="H26" s="567"/>
      <c r="I26" s="567"/>
      <c r="J26" s="567"/>
      <c r="K26" s="567"/>
      <c r="L26" s="567"/>
      <c r="M26" s="567"/>
      <c r="N26" s="567"/>
      <c r="O26" s="567"/>
      <c r="P26" s="567"/>
      <c r="Q26" s="567"/>
      <c r="R26" s="567"/>
      <c r="S26" s="567"/>
      <c r="T26" s="568"/>
      <c r="U26" s="568"/>
      <c r="V26" s="568"/>
      <c r="W26" s="568"/>
      <c r="X26" s="385"/>
      <c r="Y26" s="385"/>
      <c r="Z26" s="385"/>
      <c r="AA26" s="385"/>
      <c r="AB26" s="385"/>
      <c r="AC26" s="385"/>
      <c r="AD26" s="385"/>
      <c r="AE26" s="385"/>
      <c r="AF26" s="385"/>
      <c r="AG26" s="385"/>
      <c r="AH26" s="385"/>
      <c r="AI26" s="385"/>
      <c r="AJ26" s="385"/>
      <c r="AK26" s="385"/>
      <c r="AL26" s="385"/>
    </row>
    <row r="27" spans="1:38" ht="27" customHeight="1">
      <c r="A27" s="385"/>
      <c r="B27" s="385"/>
      <c r="C27" s="385"/>
      <c r="D27" s="385"/>
      <c r="E27" s="385"/>
      <c r="F27" s="385"/>
      <c r="G27" s="567"/>
      <c r="H27" s="567"/>
      <c r="I27" s="567"/>
      <c r="J27" s="567"/>
      <c r="K27" s="567"/>
      <c r="L27" s="567"/>
      <c r="M27" s="567"/>
      <c r="N27" s="567"/>
      <c r="O27" s="567"/>
      <c r="P27" s="567"/>
      <c r="Q27" s="567"/>
      <c r="R27" s="567"/>
      <c r="S27" s="567"/>
      <c r="T27" s="568"/>
      <c r="U27" s="568"/>
      <c r="V27" s="568"/>
      <c r="W27" s="568"/>
      <c r="X27" s="385"/>
      <c r="Y27" s="385"/>
      <c r="Z27" s="385"/>
      <c r="AA27" s="385"/>
      <c r="AB27" s="385"/>
      <c r="AC27" s="385"/>
      <c r="AD27" s="385"/>
      <c r="AE27" s="385"/>
      <c r="AF27" s="385"/>
      <c r="AG27" s="385"/>
      <c r="AH27" s="385"/>
      <c r="AI27" s="385"/>
      <c r="AJ27" s="385"/>
      <c r="AK27" s="385"/>
      <c r="AL27" s="385"/>
    </row>
    <row r="28" spans="1:38" ht="27" customHeight="1">
      <c r="A28" s="385"/>
      <c r="B28" s="385"/>
      <c r="C28" s="385"/>
      <c r="D28" s="385"/>
      <c r="E28" s="385"/>
      <c r="F28" s="385"/>
      <c r="G28" s="567"/>
      <c r="H28" s="567"/>
      <c r="I28" s="567"/>
      <c r="J28" s="567"/>
      <c r="K28" s="567"/>
      <c r="L28" s="567"/>
      <c r="M28" s="567"/>
      <c r="N28" s="567"/>
      <c r="O28" s="567"/>
      <c r="P28" s="567"/>
      <c r="Q28" s="567"/>
      <c r="R28" s="567"/>
      <c r="S28" s="567"/>
      <c r="T28" s="568"/>
      <c r="U28" s="568"/>
      <c r="V28" s="568"/>
      <c r="W28" s="568"/>
      <c r="X28" s="385"/>
      <c r="Y28" s="385"/>
      <c r="Z28" s="385"/>
      <c r="AA28" s="385"/>
      <c r="AB28" s="385"/>
      <c r="AC28" s="385"/>
      <c r="AD28" s="385"/>
      <c r="AE28" s="385"/>
      <c r="AF28" s="385"/>
      <c r="AG28" s="385"/>
      <c r="AH28" s="385"/>
      <c r="AI28" s="385"/>
      <c r="AJ28" s="385"/>
      <c r="AK28" s="385"/>
      <c r="AL28" s="385"/>
    </row>
    <row r="29" spans="1:38" ht="27" customHeight="1">
      <c r="A29" s="378"/>
      <c r="B29" s="378"/>
      <c r="C29" s="378"/>
      <c r="D29" s="378"/>
      <c r="E29" s="378"/>
      <c r="F29" s="378"/>
      <c r="G29" s="565"/>
      <c r="H29" s="565"/>
      <c r="I29" s="565"/>
      <c r="J29" s="565"/>
      <c r="K29" s="565"/>
      <c r="L29" s="565"/>
      <c r="M29" s="565"/>
      <c r="N29" s="565"/>
      <c r="O29" s="565"/>
      <c r="P29" s="565"/>
      <c r="Q29" s="565"/>
      <c r="R29" s="565"/>
      <c r="S29" s="565"/>
      <c r="T29" s="566"/>
      <c r="U29" s="566"/>
      <c r="V29" s="566"/>
      <c r="W29" s="566"/>
      <c r="X29" s="378"/>
      <c r="Y29" s="378"/>
      <c r="Z29" s="378"/>
      <c r="AA29" s="378"/>
      <c r="AB29" s="378"/>
      <c r="AC29" s="378"/>
      <c r="AD29" s="378"/>
      <c r="AE29" s="378"/>
      <c r="AF29" s="378"/>
      <c r="AG29" s="378"/>
      <c r="AH29" s="378"/>
      <c r="AI29" s="378"/>
      <c r="AJ29" s="378"/>
      <c r="AK29" s="378"/>
      <c r="AL29" s="378"/>
    </row>
    <row r="30" spans="1:38">
      <c r="A30" s="17"/>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row>
    <row r="31" spans="1:38">
      <c r="A31" s="492" t="s">
        <v>647</v>
      </c>
      <c r="B31" s="492"/>
      <c r="C31" s="492"/>
      <c r="D31" s="492"/>
      <c r="E31" s="492"/>
      <c r="F31" s="492"/>
      <c r="G31" s="492"/>
      <c r="H31" s="492"/>
      <c r="I31" s="492"/>
      <c r="J31" s="492"/>
      <c r="K31" s="492"/>
      <c r="L31" s="492"/>
      <c r="M31" s="492"/>
      <c r="N31" s="492"/>
      <c r="O31" s="492"/>
      <c r="P31" s="492"/>
      <c r="Q31" s="492"/>
      <c r="R31" s="492"/>
      <c r="S31" s="492"/>
      <c r="T31" s="492"/>
      <c r="U31" s="492"/>
      <c r="V31" s="492"/>
      <c r="W31" s="492"/>
      <c r="X31" s="492"/>
      <c r="Y31" s="492"/>
      <c r="Z31" s="492"/>
      <c r="AA31" s="492"/>
      <c r="AB31" s="492"/>
      <c r="AC31" s="492"/>
      <c r="AD31" s="492"/>
      <c r="AE31" s="492"/>
      <c r="AF31" s="492"/>
      <c r="AG31" s="492"/>
      <c r="AH31" s="492"/>
      <c r="AI31" s="492"/>
      <c r="AJ31" s="492"/>
      <c r="AK31" s="492"/>
      <c r="AL31" s="492"/>
    </row>
    <row r="32" spans="1:38" ht="18" customHeight="1">
      <c r="A32" s="370" t="s">
        <v>141</v>
      </c>
      <c r="B32" s="370"/>
      <c r="C32" s="370"/>
      <c r="D32" s="370"/>
      <c r="E32" s="370" t="s">
        <v>645</v>
      </c>
      <c r="F32" s="370"/>
      <c r="G32" s="569" t="s">
        <v>648</v>
      </c>
      <c r="H32" s="569"/>
      <c r="I32" s="569"/>
      <c r="J32" s="569"/>
      <c r="K32" s="569"/>
      <c r="L32" s="569"/>
      <c r="M32" s="569"/>
      <c r="N32" s="569"/>
      <c r="O32" s="569"/>
      <c r="P32" s="569"/>
      <c r="Q32" s="569"/>
      <c r="R32" s="569"/>
      <c r="S32" s="569"/>
      <c r="T32" s="570" t="s">
        <v>141</v>
      </c>
      <c r="U32" s="570"/>
      <c r="V32" s="570"/>
      <c r="W32" s="570"/>
      <c r="X32" s="370" t="s">
        <v>645</v>
      </c>
      <c r="Y32" s="370"/>
      <c r="Z32" s="370" t="s">
        <v>648</v>
      </c>
      <c r="AA32" s="370"/>
      <c r="AB32" s="370"/>
      <c r="AC32" s="370"/>
      <c r="AD32" s="370"/>
      <c r="AE32" s="370"/>
      <c r="AF32" s="370"/>
      <c r="AG32" s="370"/>
      <c r="AH32" s="370"/>
      <c r="AI32" s="370"/>
      <c r="AJ32" s="370"/>
      <c r="AK32" s="370"/>
      <c r="AL32" s="370"/>
    </row>
    <row r="33" spans="1:39" ht="27" customHeight="1">
      <c r="A33" s="390"/>
      <c r="B33" s="390"/>
      <c r="C33" s="390"/>
      <c r="D33" s="390"/>
      <c r="E33" s="390"/>
      <c r="F33" s="390"/>
      <c r="G33" s="571"/>
      <c r="H33" s="571"/>
      <c r="I33" s="571"/>
      <c r="J33" s="571"/>
      <c r="K33" s="571"/>
      <c r="L33" s="571"/>
      <c r="M33" s="571"/>
      <c r="N33" s="571"/>
      <c r="O33" s="571"/>
      <c r="P33" s="571"/>
      <c r="Q33" s="571"/>
      <c r="R33" s="571"/>
      <c r="S33" s="571"/>
      <c r="T33" s="572"/>
      <c r="U33" s="572"/>
      <c r="V33" s="572"/>
      <c r="W33" s="572"/>
      <c r="X33" s="390"/>
      <c r="Y33" s="390"/>
      <c r="Z33" s="390"/>
      <c r="AA33" s="390"/>
      <c r="AB33" s="390"/>
      <c r="AC33" s="390"/>
      <c r="AD33" s="390"/>
      <c r="AE33" s="390"/>
      <c r="AF33" s="390"/>
      <c r="AG33" s="390"/>
      <c r="AH33" s="390"/>
      <c r="AI33" s="390"/>
      <c r="AJ33" s="390"/>
      <c r="AK33" s="390"/>
      <c r="AL33" s="390"/>
      <c r="AM33" s="287" t="s">
        <v>649</v>
      </c>
    </row>
    <row r="34" spans="1:39" ht="27" customHeight="1">
      <c r="A34" s="385"/>
      <c r="B34" s="385"/>
      <c r="C34" s="385"/>
      <c r="D34" s="385"/>
      <c r="E34" s="385"/>
      <c r="F34" s="385"/>
      <c r="G34" s="567"/>
      <c r="H34" s="567"/>
      <c r="I34" s="567"/>
      <c r="J34" s="567"/>
      <c r="K34" s="567"/>
      <c r="L34" s="567"/>
      <c r="M34" s="567"/>
      <c r="N34" s="567"/>
      <c r="O34" s="567"/>
      <c r="P34" s="567"/>
      <c r="Q34" s="567"/>
      <c r="R34" s="567"/>
      <c r="S34" s="567"/>
      <c r="T34" s="568"/>
      <c r="U34" s="568"/>
      <c r="V34" s="568"/>
      <c r="W34" s="568"/>
      <c r="X34" s="385"/>
      <c r="Y34" s="385"/>
      <c r="Z34" s="385"/>
      <c r="AA34" s="385"/>
      <c r="AB34" s="385"/>
      <c r="AC34" s="385"/>
      <c r="AD34" s="385"/>
      <c r="AE34" s="385"/>
      <c r="AF34" s="385"/>
      <c r="AG34" s="385"/>
      <c r="AH34" s="385"/>
      <c r="AI34" s="385"/>
      <c r="AJ34" s="385"/>
      <c r="AK34" s="385"/>
      <c r="AL34" s="385"/>
    </row>
    <row r="35" spans="1:39" ht="27" customHeight="1">
      <c r="A35" s="378"/>
      <c r="B35" s="378"/>
      <c r="C35" s="378"/>
      <c r="D35" s="378"/>
      <c r="E35" s="378"/>
      <c r="F35" s="378"/>
      <c r="G35" s="565"/>
      <c r="H35" s="565"/>
      <c r="I35" s="565"/>
      <c r="J35" s="565"/>
      <c r="K35" s="565"/>
      <c r="L35" s="565"/>
      <c r="M35" s="565"/>
      <c r="N35" s="565"/>
      <c r="O35" s="565"/>
      <c r="P35" s="565"/>
      <c r="Q35" s="565"/>
      <c r="R35" s="565"/>
      <c r="S35" s="565"/>
      <c r="T35" s="566"/>
      <c r="U35" s="566"/>
      <c r="V35" s="566"/>
      <c r="W35" s="566"/>
      <c r="X35" s="378"/>
      <c r="Y35" s="378"/>
      <c r="Z35" s="378"/>
      <c r="AA35" s="378"/>
      <c r="AB35" s="378"/>
      <c r="AC35" s="378"/>
      <c r="AD35" s="378"/>
      <c r="AE35" s="378"/>
      <c r="AF35" s="378"/>
      <c r="AG35" s="378"/>
      <c r="AH35" s="378"/>
      <c r="AI35" s="378"/>
      <c r="AJ35" s="378"/>
      <c r="AK35" s="378"/>
      <c r="AL35" s="378"/>
    </row>
  </sheetData>
  <mergeCells count="128">
    <mergeCell ref="A2:AL2"/>
    <mergeCell ref="A3:AL3"/>
    <mergeCell ref="A4:E4"/>
    <mergeCell ref="F4:AL4"/>
    <mergeCell ref="A5:E6"/>
    <mergeCell ref="F5:G5"/>
    <mergeCell ref="H5:N5"/>
    <mergeCell ref="P5:AL5"/>
    <mergeCell ref="F6:AL6"/>
    <mergeCell ref="A7:E7"/>
    <mergeCell ref="F7:AL7"/>
    <mergeCell ref="A8:E9"/>
    <mergeCell ref="F8:G8"/>
    <mergeCell ref="H8:N8"/>
    <mergeCell ref="O8:AL8"/>
    <mergeCell ref="F9:AL9"/>
    <mergeCell ref="A10:E10"/>
    <mergeCell ref="F10:O10"/>
    <mergeCell ref="P10:W10"/>
    <mergeCell ref="X10:Z10"/>
    <mergeCell ref="AA10:AC10"/>
    <mergeCell ref="AD10:AL10"/>
    <mergeCell ref="A11:E11"/>
    <mergeCell ref="F11:O11"/>
    <mergeCell ref="P11:W11"/>
    <mergeCell ref="X11:Z11"/>
    <mergeCell ref="AA11:AC11"/>
    <mergeCell ref="AD11:AL11"/>
    <mergeCell ref="F12:O12"/>
    <mergeCell ref="A13:AL13"/>
    <mergeCell ref="A14:H14"/>
    <mergeCell ref="I14:K14"/>
    <mergeCell ref="L14:S14"/>
    <mergeCell ref="T14:AL14"/>
    <mergeCell ref="A15:H15"/>
    <mergeCell ref="I15:K15"/>
    <mergeCell ref="L15:S15"/>
    <mergeCell ref="T15:AL15"/>
    <mergeCell ref="A16:H16"/>
    <mergeCell ref="I16:K16"/>
    <mergeCell ref="L16:S16"/>
    <mergeCell ref="T16:AL16"/>
    <mergeCell ref="A17:H17"/>
    <mergeCell ref="I17:K17"/>
    <mergeCell ref="L17:S17"/>
    <mergeCell ref="T17:AL17"/>
    <mergeCell ref="A18:H18"/>
    <mergeCell ref="I18:K18"/>
    <mergeCell ref="L18:S18"/>
    <mergeCell ref="T18:AL18"/>
    <mergeCell ref="A19:H19"/>
    <mergeCell ref="I19:K19"/>
    <mergeCell ref="L19:S19"/>
    <mergeCell ref="T19:AL19"/>
    <mergeCell ref="A21:AL21"/>
    <mergeCell ref="A22:D22"/>
    <mergeCell ref="E22:F22"/>
    <mergeCell ref="G22:S22"/>
    <mergeCell ref="T22:W22"/>
    <mergeCell ref="X22:Y22"/>
    <mergeCell ref="Z22:AL22"/>
    <mergeCell ref="A23:D23"/>
    <mergeCell ref="E23:F23"/>
    <mergeCell ref="G23:S23"/>
    <mergeCell ref="T23:W23"/>
    <mergeCell ref="X23:Y23"/>
    <mergeCell ref="Z23:AL23"/>
    <mergeCell ref="A24:D24"/>
    <mergeCell ref="E24:F24"/>
    <mergeCell ref="G24:S24"/>
    <mergeCell ref="T24:W24"/>
    <mergeCell ref="X24:Y24"/>
    <mergeCell ref="Z24:AL24"/>
    <mergeCell ref="A25:D25"/>
    <mergeCell ref="E25:F25"/>
    <mergeCell ref="G25:S25"/>
    <mergeCell ref="T25:W25"/>
    <mergeCell ref="X25:Y25"/>
    <mergeCell ref="Z25:AL25"/>
    <mergeCell ref="A26:D26"/>
    <mergeCell ref="E26:F26"/>
    <mergeCell ref="G26:S26"/>
    <mergeCell ref="T26:W26"/>
    <mergeCell ref="X26:Y26"/>
    <mergeCell ref="Z26:AL26"/>
    <mergeCell ref="A27:D27"/>
    <mergeCell ref="E27:F27"/>
    <mergeCell ref="G27:S27"/>
    <mergeCell ref="T27:W27"/>
    <mergeCell ref="X27:Y27"/>
    <mergeCell ref="Z27:AL27"/>
    <mergeCell ref="A28:D28"/>
    <mergeCell ref="E28:F28"/>
    <mergeCell ref="G28:S28"/>
    <mergeCell ref="T28:W28"/>
    <mergeCell ref="X28:Y28"/>
    <mergeCell ref="Z28:AL28"/>
    <mergeCell ref="A29:D29"/>
    <mergeCell ref="E29:F29"/>
    <mergeCell ref="G29:S29"/>
    <mergeCell ref="T29:W29"/>
    <mergeCell ref="X29:Y29"/>
    <mergeCell ref="Z29:AL29"/>
    <mergeCell ref="A31:AL31"/>
    <mergeCell ref="A32:D32"/>
    <mergeCell ref="E32:F32"/>
    <mergeCell ref="G32:S32"/>
    <mergeCell ref="T32:W32"/>
    <mergeCell ref="X32:Y32"/>
    <mergeCell ref="Z32:AL32"/>
    <mergeCell ref="A33:D33"/>
    <mergeCell ref="E33:F33"/>
    <mergeCell ref="G33:S33"/>
    <mergeCell ref="T33:W33"/>
    <mergeCell ref="X33:Y33"/>
    <mergeCell ref="Z33:AL33"/>
    <mergeCell ref="A35:D35"/>
    <mergeCell ref="E35:F35"/>
    <mergeCell ref="G35:S35"/>
    <mergeCell ref="T35:W35"/>
    <mergeCell ref="X35:Y35"/>
    <mergeCell ref="Z35:AL35"/>
    <mergeCell ref="A34:D34"/>
    <mergeCell ref="E34:F34"/>
    <mergeCell ref="G34:S34"/>
    <mergeCell ref="T34:W34"/>
    <mergeCell ref="X34:Y34"/>
    <mergeCell ref="Z34:AL34"/>
  </mergeCells>
  <phoneticPr fontId="73"/>
  <dataValidations count="1">
    <dataValidation type="list" allowBlank="1" showErrorMessage="1" sqref="AA11:AC11">
      <formula1>"男,女,　"</formula1>
      <formula2>0</formula2>
    </dataValidation>
  </dataValidations>
  <pageMargins left="0.78740157480314965" right="0.78740157480314965" top="0.98425196850393704" bottom="0.98425196850393704" header="0.51181102362204722" footer="0.51181102362204722"/>
  <pageSetup paperSize="9" orientation="portrait" blackAndWhite="1" horizontalDpi="300" verticalDpi="300"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800000"/>
  </sheetPr>
  <dimension ref="A1:IW25"/>
  <sheetViews>
    <sheetView view="pageBreakPreview" zoomScale="40" zoomScaleNormal="100" zoomScalePageLayoutView="40" workbookViewId="0">
      <pane xSplit="5" ySplit="6" topLeftCell="F7" activePane="bottomRight" state="frozen"/>
      <selection pane="topRight" activeCell="F1" sqref="F1"/>
      <selection pane="bottomLeft" activeCell="A7" sqref="A7"/>
      <selection pane="bottomRight" activeCell="W17" sqref="W17"/>
    </sheetView>
  </sheetViews>
  <sheetFormatPr defaultColWidth="9" defaultRowHeight="17.25"/>
  <cols>
    <col min="1" max="1" width="9" style="291"/>
    <col min="2" max="2" width="18.5" style="291" customWidth="1"/>
    <col min="3" max="3" width="17.625" style="291" customWidth="1"/>
    <col min="4" max="4" width="9.375" style="291" customWidth="1"/>
    <col min="5" max="5" width="22.875" style="291" customWidth="1"/>
    <col min="6" max="41" width="9.125" style="291" customWidth="1"/>
    <col min="42" max="42" width="9" style="291"/>
    <col min="43" max="48" width="9.125" style="291" customWidth="1"/>
    <col min="49" max="257" width="9" style="291"/>
  </cols>
  <sheetData>
    <row r="1" spans="1:41" s="293" customFormat="1" ht="35.25">
      <c r="A1" s="292" t="s">
        <v>650</v>
      </c>
      <c r="B1" s="292"/>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292"/>
      <c r="AG1" s="292"/>
      <c r="AH1" s="292"/>
      <c r="AI1" s="292"/>
      <c r="AJ1" s="292"/>
      <c r="AK1" s="292"/>
      <c r="AL1" s="292"/>
      <c r="AM1" s="292"/>
      <c r="AN1" s="292"/>
      <c r="AO1" s="292"/>
    </row>
    <row r="2" spans="1:41" s="293" customFormat="1" ht="30.75" customHeight="1">
      <c r="A2" s="292"/>
      <c r="B2" s="292"/>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292"/>
      <c r="AO2" s="292"/>
    </row>
    <row r="3" spans="1:41" s="293" customFormat="1" ht="35.25">
      <c r="A3" s="594" t="s">
        <v>651</v>
      </c>
      <c r="B3" s="594"/>
      <c r="C3" s="594"/>
      <c r="D3" s="594"/>
      <c r="E3" s="294" t="s">
        <v>652</v>
      </c>
      <c r="F3" s="595" t="s">
        <v>653</v>
      </c>
      <c r="G3" s="595"/>
      <c r="H3" s="295" t="s">
        <v>654</v>
      </c>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292"/>
      <c r="AO3" s="292"/>
    </row>
    <row r="4" spans="1:41" ht="31.5" customHeight="1">
      <c r="A4" s="593" t="s">
        <v>655</v>
      </c>
      <c r="B4" s="596" t="s">
        <v>656</v>
      </c>
      <c r="C4" s="597" t="s">
        <v>657</v>
      </c>
      <c r="D4" s="598" t="s">
        <v>658</v>
      </c>
      <c r="E4" s="599" t="s">
        <v>659</v>
      </c>
      <c r="F4" s="593" t="e">
        <f>IF(就農計画!N34="現状","",'5年目'!A2:C2)</f>
        <v>#VALUE!</v>
      </c>
      <c r="G4" s="593"/>
      <c r="H4" s="593"/>
      <c r="I4" s="593"/>
      <c r="J4" s="593"/>
      <c r="K4" s="593"/>
      <c r="L4" s="593"/>
      <c r="M4" s="593"/>
      <c r="N4" s="593"/>
      <c r="O4" s="593"/>
      <c r="P4" s="593"/>
      <c r="Q4" s="593"/>
      <c r="R4" s="593"/>
      <c r="S4" s="593"/>
      <c r="T4" s="593"/>
      <c r="U4" s="593"/>
      <c r="V4" s="593"/>
      <c r="W4" s="593"/>
      <c r="X4" s="593"/>
      <c r="Y4" s="593"/>
      <c r="Z4" s="593"/>
      <c r="AA4" s="593"/>
      <c r="AB4" s="593"/>
      <c r="AC4" s="593"/>
      <c r="AD4" s="593"/>
      <c r="AE4" s="593"/>
      <c r="AF4" s="593"/>
      <c r="AG4" s="593"/>
      <c r="AH4" s="593"/>
      <c r="AI4" s="593"/>
      <c r="AJ4" s="593"/>
      <c r="AK4" s="593"/>
      <c r="AL4" s="593"/>
      <c r="AM4" s="593"/>
      <c r="AN4" s="593"/>
      <c r="AO4" s="593"/>
    </row>
    <row r="5" spans="1:41" ht="31.5" customHeight="1">
      <c r="A5" s="593"/>
      <c r="B5" s="596"/>
      <c r="C5" s="597"/>
      <c r="D5" s="598"/>
      <c r="E5" s="598"/>
      <c r="F5" s="593" t="s">
        <v>660</v>
      </c>
      <c r="G5" s="593"/>
      <c r="H5" s="593"/>
      <c r="I5" s="593" t="s">
        <v>661</v>
      </c>
      <c r="J5" s="593"/>
      <c r="K5" s="593"/>
      <c r="L5" s="593" t="s">
        <v>662</v>
      </c>
      <c r="M5" s="593"/>
      <c r="N5" s="593"/>
      <c r="O5" s="593" t="s">
        <v>663</v>
      </c>
      <c r="P5" s="593"/>
      <c r="Q5" s="593"/>
      <c r="R5" s="593" t="s">
        <v>664</v>
      </c>
      <c r="S5" s="593"/>
      <c r="T5" s="593"/>
      <c r="U5" s="593" t="s">
        <v>665</v>
      </c>
      <c r="V5" s="593"/>
      <c r="W5" s="593"/>
      <c r="X5" s="593" t="s">
        <v>666</v>
      </c>
      <c r="Y5" s="593"/>
      <c r="Z5" s="593"/>
      <c r="AA5" s="593" t="s">
        <v>667</v>
      </c>
      <c r="AB5" s="593"/>
      <c r="AC5" s="593"/>
      <c r="AD5" s="593" t="s">
        <v>668</v>
      </c>
      <c r="AE5" s="593"/>
      <c r="AF5" s="593"/>
      <c r="AG5" s="593" t="s">
        <v>669</v>
      </c>
      <c r="AH5" s="593"/>
      <c r="AI5" s="593"/>
      <c r="AJ5" s="593" t="s">
        <v>670</v>
      </c>
      <c r="AK5" s="593"/>
      <c r="AL5" s="593"/>
      <c r="AM5" s="593" t="s">
        <v>671</v>
      </c>
      <c r="AN5" s="593"/>
      <c r="AO5" s="593"/>
    </row>
    <row r="6" spans="1:41" ht="31.5" customHeight="1">
      <c r="A6" s="593"/>
      <c r="B6" s="596"/>
      <c r="C6" s="597"/>
      <c r="D6" s="597"/>
      <c r="E6" s="599"/>
      <c r="F6" s="296" t="s">
        <v>672</v>
      </c>
      <c r="G6" s="297" t="s">
        <v>673</v>
      </c>
      <c r="H6" s="298" t="s">
        <v>674</v>
      </c>
      <c r="I6" s="299" t="s">
        <v>672</v>
      </c>
      <c r="J6" s="297" t="s">
        <v>673</v>
      </c>
      <c r="K6" s="300" t="s">
        <v>674</v>
      </c>
      <c r="L6" s="296" t="s">
        <v>672</v>
      </c>
      <c r="M6" s="297" t="s">
        <v>673</v>
      </c>
      <c r="N6" s="300" t="s">
        <v>674</v>
      </c>
      <c r="O6" s="296" t="s">
        <v>672</v>
      </c>
      <c r="P6" s="297" t="s">
        <v>673</v>
      </c>
      <c r="Q6" s="300" t="s">
        <v>674</v>
      </c>
      <c r="R6" s="296" t="s">
        <v>672</v>
      </c>
      <c r="S6" s="297" t="s">
        <v>673</v>
      </c>
      <c r="T6" s="300" t="s">
        <v>674</v>
      </c>
      <c r="U6" s="296" t="s">
        <v>672</v>
      </c>
      <c r="V6" s="297" t="s">
        <v>673</v>
      </c>
      <c r="W6" s="300" t="s">
        <v>674</v>
      </c>
      <c r="X6" s="296" t="s">
        <v>672</v>
      </c>
      <c r="Y6" s="297" t="s">
        <v>673</v>
      </c>
      <c r="Z6" s="298" t="s">
        <v>674</v>
      </c>
      <c r="AA6" s="296" t="s">
        <v>672</v>
      </c>
      <c r="AB6" s="297" t="s">
        <v>673</v>
      </c>
      <c r="AC6" s="300" t="s">
        <v>674</v>
      </c>
      <c r="AD6" s="299" t="s">
        <v>672</v>
      </c>
      <c r="AE6" s="301" t="s">
        <v>673</v>
      </c>
      <c r="AF6" s="298" t="s">
        <v>674</v>
      </c>
      <c r="AG6" s="296" t="s">
        <v>672</v>
      </c>
      <c r="AH6" s="297" t="s">
        <v>673</v>
      </c>
      <c r="AI6" s="300" t="s">
        <v>674</v>
      </c>
      <c r="AJ6" s="296" t="s">
        <v>672</v>
      </c>
      <c r="AK6" s="297" t="s">
        <v>673</v>
      </c>
      <c r="AL6" s="300" t="s">
        <v>674</v>
      </c>
      <c r="AM6" s="296" t="s">
        <v>672</v>
      </c>
      <c r="AN6" s="297" t="s">
        <v>673</v>
      </c>
      <c r="AO6" s="300" t="s">
        <v>674</v>
      </c>
    </row>
    <row r="7" spans="1:41" ht="68.25" customHeight="1">
      <c r="A7" s="302">
        <v>1</v>
      </c>
      <c r="B7" s="303"/>
      <c r="C7" s="304"/>
      <c r="D7" s="305"/>
      <c r="E7" s="306"/>
      <c r="F7" s="307"/>
      <c r="G7" s="308"/>
      <c r="H7" s="309"/>
      <c r="I7" s="307"/>
      <c r="J7" s="308"/>
      <c r="K7" s="309"/>
      <c r="L7" s="307"/>
      <c r="M7" s="308"/>
      <c r="N7" s="309"/>
      <c r="O7" s="307"/>
      <c r="P7" s="308"/>
      <c r="Q7" s="309"/>
      <c r="R7" s="307"/>
      <c r="S7" s="308"/>
      <c r="T7" s="309"/>
      <c r="U7" s="307"/>
      <c r="V7" s="308"/>
      <c r="W7" s="309"/>
      <c r="X7" s="307"/>
      <c r="Y7" s="308"/>
      <c r="Z7" s="309"/>
      <c r="AA7" s="307"/>
      <c r="AB7" s="308"/>
      <c r="AC7" s="309"/>
      <c r="AD7" s="307"/>
      <c r="AE7" s="308"/>
      <c r="AF7" s="309"/>
      <c r="AG7" s="307"/>
      <c r="AH7" s="308"/>
      <c r="AI7" s="309"/>
      <c r="AJ7" s="307"/>
      <c r="AK7" s="308"/>
      <c r="AL7" s="309"/>
      <c r="AM7" s="307"/>
      <c r="AN7" s="308"/>
      <c r="AO7" s="309"/>
    </row>
    <row r="8" spans="1:41" ht="68.25" customHeight="1">
      <c r="A8" s="302">
        <v>2</v>
      </c>
      <c r="B8" s="303"/>
      <c r="C8" s="304"/>
      <c r="D8" s="305"/>
      <c r="E8" s="306"/>
      <c r="F8" s="307"/>
      <c r="G8" s="308"/>
      <c r="H8" s="309"/>
      <c r="I8" s="307"/>
      <c r="J8" s="308"/>
      <c r="K8" s="309"/>
      <c r="L8" s="307"/>
      <c r="M8" s="308"/>
      <c r="N8" s="309"/>
      <c r="O8" s="307"/>
      <c r="P8" s="308"/>
      <c r="Q8" s="309"/>
      <c r="R8" s="307"/>
      <c r="S8" s="308"/>
      <c r="T8" s="309"/>
      <c r="U8" s="307"/>
      <c r="V8" s="308"/>
      <c r="W8" s="309"/>
      <c r="X8" s="307"/>
      <c r="Y8" s="308"/>
      <c r="Z8" s="309"/>
      <c r="AA8" s="307"/>
      <c r="AB8" s="308"/>
      <c r="AC8" s="309"/>
      <c r="AD8" s="307"/>
      <c r="AE8" s="308"/>
      <c r="AF8" s="309"/>
      <c r="AG8" s="307"/>
      <c r="AH8" s="308"/>
      <c r="AI8" s="309"/>
      <c r="AJ8" s="307"/>
      <c r="AK8" s="308"/>
      <c r="AL8" s="309"/>
      <c r="AM8" s="307"/>
      <c r="AN8" s="308"/>
      <c r="AO8" s="309"/>
    </row>
    <row r="9" spans="1:41" ht="68.25" customHeight="1">
      <c r="A9" s="302">
        <v>3</v>
      </c>
      <c r="B9" s="303"/>
      <c r="C9" s="304"/>
      <c r="D9" s="305"/>
      <c r="E9" s="306"/>
      <c r="F9" s="307"/>
      <c r="G9" s="308"/>
      <c r="H9" s="309"/>
      <c r="I9" s="307"/>
      <c r="J9" s="308"/>
      <c r="K9" s="309"/>
      <c r="L9" s="307"/>
      <c r="M9" s="308"/>
      <c r="N9" s="309"/>
      <c r="O9" s="307"/>
      <c r="P9" s="308"/>
      <c r="Q9" s="309"/>
      <c r="R9" s="307"/>
      <c r="S9" s="308"/>
      <c r="T9" s="309"/>
      <c r="U9" s="307"/>
      <c r="V9" s="308"/>
      <c r="W9" s="309"/>
      <c r="X9" s="307"/>
      <c r="Y9" s="308"/>
      <c r="Z9" s="309"/>
      <c r="AA9" s="307"/>
      <c r="AB9" s="308"/>
      <c r="AC9" s="309"/>
      <c r="AD9" s="307"/>
      <c r="AE9" s="308"/>
      <c r="AF9" s="309"/>
      <c r="AG9" s="307"/>
      <c r="AH9" s="308"/>
      <c r="AI9" s="309"/>
      <c r="AJ9" s="307"/>
      <c r="AK9" s="308"/>
      <c r="AL9" s="309"/>
      <c r="AM9" s="307"/>
      <c r="AN9" s="308"/>
      <c r="AO9" s="309"/>
    </row>
    <row r="10" spans="1:41" ht="68.25" customHeight="1">
      <c r="A10" s="302">
        <v>4</v>
      </c>
      <c r="B10" s="303"/>
      <c r="C10" s="304"/>
      <c r="D10" s="305"/>
      <c r="E10" s="306"/>
      <c r="F10" s="307"/>
      <c r="G10" s="308"/>
      <c r="H10" s="309"/>
      <c r="I10" s="307"/>
      <c r="J10" s="308"/>
      <c r="K10" s="309"/>
      <c r="L10" s="307"/>
      <c r="M10" s="308"/>
      <c r="N10" s="309"/>
      <c r="O10" s="307"/>
      <c r="P10" s="308"/>
      <c r="Q10" s="309"/>
      <c r="R10" s="307"/>
      <c r="S10" s="308"/>
      <c r="T10" s="309"/>
      <c r="U10" s="307"/>
      <c r="V10" s="308"/>
      <c r="W10" s="309"/>
      <c r="X10" s="307"/>
      <c r="Y10" s="308"/>
      <c r="Z10" s="309"/>
      <c r="AA10" s="307"/>
      <c r="AB10" s="308"/>
      <c r="AC10" s="309"/>
      <c r="AD10" s="307"/>
      <c r="AE10" s="308"/>
      <c r="AF10" s="309"/>
      <c r="AG10" s="307"/>
      <c r="AH10" s="308"/>
      <c r="AI10" s="309"/>
      <c r="AJ10" s="307"/>
      <c r="AK10" s="308"/>
      <c r="AL10" s="309"/>
      <c r="AM10" s="307"/>
      <c r="AN10" s="308"/>
      <c r="AO10" s="309"/>
    </row>
    <row r="11" spans="1:41" ht="68.25" customHeight="1">
      <c r="A11" s="302">
        <v>5</v>
      </c>
      <c r="B11" s="303"/>
      <c r="C11" s="304"/>
      <c r="D11" s="305"/>
      <c r="E11" s="306"/>
      <c r="F11" s="307"/>
      <c r="G11" s="308"/>
      <c r="H11" s="309"/>
      <c r="I11" s="307"/>
      <c r="J11" s="308"/>
      <c r="K11" s="309"/>
      <c r="L11" s="307"/>
      <c r="M11" s="308"/>
      <c r="N11" s="309"/>
      <c r="O11" s="307"/>
      <c r="P11" s="308"/>
      <c r="Q11" s="309"/>
      <c r="R11" s="307"/>
      <c r="S11" s="308"/>
      <c r="T11" s="309"/>
      <c r="U11" s="307"/>
      <c r="V11" s="308"/>
      <c r="W11" s="309"/>
      <c r="X11" s="307"/>
      <c r="Y11" s="308"/>
      <c r="Z11" s="309"/>
      <c r="AA11" s="307"/>
      <c r="AB11" s="308"/>
      <c r="AC11" s="309"/>
      <c r="AD11" s="307"/>
      <c r="AE11" s="308"/>
      <c r="AF11" s="309"/>
      <c r="AG11" s="307"/>
      <c r="AH11" s="308"/>
      <c r="AI11" s="309"/>
      <c r="AJ11" s="307"/>
      <c r="AK11" s="308"/>
      <c r="AL11" s="309"/>
      <c r="AM11" s="307"/>
      <c r="AN11" s="308"/>
      <c r="AO11" s="309"/>
    </row>
    <row r="12" spans="1:41" ht="68.25" customHeight="1">
      <c r="A12" s="302">
        <v>6</v>
      </c>
      <c r="B12" s="303"/>
      <c r="C12" s="304"/>
      <c r="D12" s="305"/>
      <c r="E12" s="306"/>
      <c r="F12" s="307"/>
      <c r="G12" s="308"/>
      <c r="H12" s="309"/>
      <c r="I12" s="307"/>
      <c r="J12" s="308"/>
      <c r="K12" s="309"/>
      <c r="L12" s="307"/>
      <c r="M12" s="308"/>
      <c r="N12" s="309"/>
      <c r="O12" s="307"/>
      <c r="P12" s="308"/>
      <c r="Q12" s="309"/>
      <c r="R12" s="307"/>
      <c r="S12" s="308"/>
      <c r="T12" s="309"/>
      <c r="U12" s="307"/>
      <c r="V12" s="308"/>
      <c r="W12" s="309"/>
      <c r="X12" s="307"/>
      <c r="Y12" s="308"/>
      <c r="Z12" s="309"/>
      <c r="AA12" s="307"/>
      <c r="AB12" s="308"/>
      <c r="AC12" s="309"/>
      <c r="AD12" s="307"/>
      <c r="AE12" s="308"/>
      <c r="AF12" s="309"/>
      <c r="AG12" s="307"/>
      <c r="AH12" s="308"/>
      <c r="AI12" s="309"/>
      <c r="AJ12" s="307"/>
      <c r="AK12" s="308"/>
      <c r="AL12" s="309"/>
      <c r="AM12" s="307"/>
      <c r="AN12" s="308"/>
      <c r="AO12" s="309"/>
    </row>
    <row r="13" spans="1:41" ht="68.25" customHeight="1">
      <c r="A13" s="302">
        <v>7</v>
      </c>
      <c r="B13" s="303"/>
      <c r="C13" s="304"/>
      <c r="D13" s="305"/>
      <c r="E13" s="306"/>
      <c r="F13" s="307"/>
      <c r="G13" s="308"/>
      <c r="H13" s="309"/>
      <c r="I13" s="307"/>
      <c r="J13" s="308"/>
      <c r="K13" s="309"/>
      <c r="L13" s="307"/>
      <c r="M13" s="308"/>
      <c r="N13" s="309"/>
      <c r="O13" s="307"/>
      <c r="P13" s="308"/>
      <c r="Q13" s="309"/>
      <c r="R13" s="307"/>
      <c r="S13" s="308"/>
      <c r="T13" s="309"/>
      <c r="U13" s="307"/>
      <c r="V13" s="308"/>
      <c r="W13" s="309"/>
      <c r="X13" s="307"/>
      <c r="Y13" s="308"/>
      <c r="Z13" s="309"/>
      <c r="AA13" s="307"/>
      <c r="AB13" s="308"/>
      <c r="AC13" s="309"/>
      <c r="AD13" s="307"/>
      <c r="AE13" s="308"/>
      <c r="AF13" s="309"/>
      <c r="AG13" s="307"/>
      <c r="AH13" s="308"/>
      <c r="AI13" s="309"/>
      <c r="AJ13" s="307"/>
      <c r="AK13" s="308"/>
      <c r="AL13" s="309"/>
      <c r="AM13" s="307"/>
      <c r="AN13" s="308"/>
      <c r="AO13" s="309"/>
    </row>
    <row r="14" spans="1:41" ht="68.25" customHeight="1">
      <c r="A14" s="302">
        <v>8</v>
      </c>
      <c r="B14" s="303"/>
      <c r="C14" s="304"/>
      <c r="D14" s="305"/>
      <c r="E14" s="306"/>
      <c r="F14" s="307"/>
      <c r="G14" s="308"/>
      <c r="H14" s="309"/>
      <c r="I14" s="307"/>
      <c r="J14" s="308"/>
      <c r="K14" s="309"/>
      <c r="L14" s="307"/>
      <c r="M14" s="308"/>
      <c r="N14" s="309"/>
      <c r="O14" s="307"/>
      <c r="P14" s="308"/>
      <c r="Q14" s="309"/>
      <c r="R14" s="307"/>
      <c r="S14" s="308"/>
      <c r="T14" s="309"/>
      <c r="U14" s="307"/>
      <c r="V14" s="308"/>
      <c r="W14" s="309"/>
      <c r="X14" s="307"/>
      <c r="Y14" s="308"/>
      <c r="Z14" s="309"/>
      <c r="AA14" s="307"/>
      <c r="AB14" s="308"/>
      <c r="AC14" s="309"/>
      <c r="AD14" s="307"/>
      <c r="AE14" s="308"/>
      <c r="AF14" s="309"/>
      <c r="AG14" s="307"/>
      <c r="AH14" s="308"/>
      <c r="AI14" s="309"/>
      <c r="AJ14" s="307"/>
      <c r="AK14" s="308"/>
      <c r="AL14" s="309"/>
      <c r="AM14" s="307"/>
      <c r="AN14" s="308"/>
      <c r="AO14" s="309"/>
    </row>
    <row r="15" spans="1:41" ht="68.25" customHeight="1">
      <c r="A15" s="302">
        <v>9</v>
      </c>
      <c r="B15" s="303"/>
      <c r="C15" s="304"/>
      <c r="D15" s="305"/>
      <c r="E15" s="306"/>
      <c r="F15" s="307"/>
      <c r="G15" s="308"/>
      <c r="H15" s="309"/>
      <c r="I15" s="307"/>
      <c r="J15" s="308"/>
      <c r="K15" s="309"/>
      <c r="L15" s="307"/>
      <c r="M15" s="308"/>
      <c r="N15" s="309"/>
      <c r="O15" s="307"/>
      <c r="P15" s="308"/>
      <c r="Q15" s="309"/>
      <c r="R15" s="307"/>
      <c r="S15" s="308"/>
      <c r="T15" s="309"/>
      <c r="U15" s="307"/>
      <c r="V15" s="308"/>
      <c r="W15" s="309"/>
      <c r="X15" s="307"/>
      <c r="Y15" s="308"/>
      <c r="Z15" s="309"/>
      <c r="AA15" s="307"/>
      <c r="AB15" s="308"/>
      <c r="AC15" s="309"/>
      <c r="AD15" s="307"/>
      <c r="AE15" s="308"/>
      <c r="AF15" s="309"/>
      <c r="AG15" s="307"/>
      <c r="AH15" s="308"/>
      <c r="AI15" s="309"/>
      <c r="AJ15" s="307"/>
      <c r="AK15" s="308"/>
      <c r="AL15" s="309"/>
      <c r="AM15" s="307"/>
      <c r="AN15" s="308"/>
      <c r="AO15" s="309"/>
    </row>
    <row r="16" spans="1:41" ht="68.25" customHeight="1">
      <c r="A16" s="302">
        <v>10</v>
      </c>
      <c r="B16" s="303"/>
      <c r="C16" s="304"/>
      <c r="D16" s="305"/>
      <c r="E16" s="306"/>
      <c r="F16" s="307"/>
      <c r="G16" s="308"/>
      <c r="H16" s="309"/>
      <c r="I16" s="307"/>
      <c r="J16" s="308"/>
      <c r="K16" s="309"/>
      <c r="L16" s="307"/>
      <c r="M16" s="308"/>
      <c r="N16" s="309"/>
      <c r="O16" s="307"/>
      <c r="P16" s="308"/>
      <c r="Q16" s="309"/>
      <c r="R16" s="307"/>
      <c r="S16" s="308"/>
      <c r="T16" s="309"/>
      <c r="U16" s="307"/>
      <c r="V16" s="308"/>
      <c r="W16" s="309"/>
      <c r="X16" s="307"/>
      <c r="Y16" s="308"/>
      <c r="Z16" s="309"/>
      <c r="AA16" s="307"/>
      <c r="AB16" s="308"/>
      <c r="AC16" s="309"/>
      <c r="AD16" s="307"/>
      <c r="AE16" s="308"/>
      <c r="AF16" s="309"/>
      <c r="AG16" s="307"/>
      <c r="AH16" s="308"/>
      <c r="AI16" s="309"/>
      <c r="AJ16" s="307"/>
      <c r="AK16" s="308"/>
      <c r="AL16" s="309"/>
      <c r="AM16" s="307"/>
      <c r="AN16" s="308"/>
      <c r="AO16" s="309"/>
    </row>
    <row r="17" spans="1:41" ht="68.25" customHeight="1">
      <c r="A17" s="302">
        <v>11</v>
      </c>
      <c r="B17" s="303"/>
      <c r="C17" s="304"/>
      <c r="D17" s="305"/>
      <c r="E17" s="306"/>
      <c r="F17" s="307"/>
      <c r="G17" s="308"/>
      <c r="H17" s="309"/>
      <c r="I17" s="307"/>
      <c r="J17" s="308"/>
      <c r="K17" s="309"/>
      <c r="L17" s="307"/>
      <c r="M17" s="308"/>
      <c r="N17" s="309"/>
      <c r="O17" s="307"/>
      <c r="P17" s="308"/>
      <c r="Q17" s="309"/>
      <c r="R17" s="307"/>
      <c r="S17" s="308"/>
      <c r="T17" s="309"/>
      <c r="U17" s="307"/>
      <c r="V17" s="308"/>
      <c r="W17" s="309"/>
      <c r="X17" s="307"/>
      <c r="Y17" s="308"/>
      <c r="Z17" s="309"/>
      <c r="AA17" s="307"/>
      <c r="AB17" s="308"/>
      <c r="AC17" s="309"/>
      <c r="AD17" s="307"/>
      <c r="AE17" s="308"/>
      <c r="AF17" s="309"/>
      <c r="AG17" s="307"/>
      <c r="AH17" s="308"/>
      <c r="AI17" s="309"/>
      <c r="AJ17" s="307"/>
      <c r="AK17" s="308"/>
      <c r="AL17" s="309"/>
      <c r="AM17" s="307"/>
      <c r="AN17" s="308"/>
      <c r="AO17" s="309"/>
    </row>
    <row r="18" spans="1:41" ht="68.25" customHeight="1">
      <c r="A18" s="302">
        <v>12</v>
      </c>
      <c r="B18" s="303"/>
      <c r="C18" s="304"/>
      <c r="D18" s="305"/>
      <c r="E18" s="306"/>
      <c r="F18" s="307"/>
      <c r="G18" s="308"/>
      <c r="H18" s="309"/>
      <c r="I18" s="307"/>
      <c r="J18" s="308"/>
      <c r="K18" s="309"/>
      <c r="L18" s="307"/>
      <c r="M18" s="308"/>
      <c r="N18" s="309"/>
      <c r="O18" s="307"/>
      <c r="P18" s="308"/>
      <c r="Q18" s="309"/>
      <c r="R18" s="307"/>
      <c r="S18" s="308"/>
      <c r="T18" s="309"/>
      <c r="U18" s="307"/>
      <c r="V18" s="308"/>
      <c r="W18" s="309"/>
      <c r="X18" s="307"/>
      <c r="Y18" s="308"/>
      <c r="Z18" s="309"/>
      <c r="AA18" s="307"/>
      <c r="AB18" s="308"/>
      <c r="AC18" s="309"/>
      <c r="AD18" s="307"/>
      <c r="AE18" s="308"/>
      <c r="AF18" s="309"/>
      <c r="AG18" s="307"/>
      <c r="AH18" s="308"/>
      <c r="AI18" s="309"/>
      <c r="AJ18" s="307"/>
      <c r="AK18" s="308"/>
      <c r="AL18" s="309"/>
      <c r="AM18" s="307"/>
      <c r="AN18" s="308"/>
      <c r="AO18" s="309"/>
    </row>
    <row r="19" spans="1:41" ht="68.25" customHeight="1">
      <c r="A19" s="302">
        <v>13</v>
      </c>
      <c r="B19" s="303"/>
      <c r="C19" s="304"/>
      <c r="D19" s="305"/>
      <c r="E19" s="310"/>
      <c r="F19" s="307"/>
      <c r="G19" s="308"/>
      <c r="H19" s="309"/>
      <c r="I19" s="307"/>
      <c r="J19" s="308"/>
      <c r="K19" s="309"/>
      <c r="L19" s="307"/>
      <c r="M19" s="308"/>
      <c r="N19" s="309"/>
      <c r="O19" s="307"/>
      <c r="P19" s="308"/>
      <c r="Q19" s="309"/>
      <c r="R19" s="307"/>
      <c r="S19" s="308"/>
      <c r="T19" s="309"/>
      <c r="U19" s="307"/>
      <c r="V19" s="308"/>
      <c r="W19" s="309"/>
      <c r="X19" s="307"/>
      <c r="Y19" s="308"/>
      <c r="Z19" s="309"/>
      <c r="AA19" s="307"/>
      <c r="AB19" s="308"/>
      <c r="AC19" s="309"/>
      <c r="AD19" s="307"/>
      <c r="AE19" s="308"/>
      <c r="AF19" s="309"/>
      <c r="AG19" s="307"/>
      <c r="AH19" s="308"/>
      <c r="AI19" s="309"/>
      <c r="AJ19" s="307"/>
      <c r="AK19" s="308"/>
      <c r="AL19" s="309"/>
      <c r="AM19" s="307"/>
      <c r="AN19" s="308"/>
      <c r="AO19" s="309"/>
    </row>
    <row r="20" spans="1:41" ht="68.25" customHeight="1">
      <c r="A20" s="302">
        <v>14</v>
      </c>
      <c r="B20" s="303"/>
      <c r="C20" s="304"/>
      <c r="D20" s="305"/>
      <c r="E20" s="306"/>
      <c r="F20" s="307"/>
      <c r="G20" s="308"/>
      <c r="H20" s="309"/>
      <c r="I20" s="307"/>
      <c r="J20" s="308"/>
      <c r="K20" s="309"/>
      <c r="L20" s="307"/>
      <c r="M20" s="308"/>
      <c r="N20" s="309"/>
      <c r="O20" s="307"/>
      <c r="P20" s="308"/>
      <c r="Q20" s="309"/>
      <c r="R20" s="307"/>
      <c r="S20" s="308"/>
      <c r="T20" s="309"/>
      <c r="U20" s="307"/>
      <c r="V20" s="308"/>
      <c r="W20" s="309"/>
      <c r="X20" s="307"/>
      <c r="Y20" s="308"/>
      <c r="Z20" s="309"/>
      <c r="AA20" s="307"/>
      <c r="AB20" s="308"/>
      <c r="AC20" s="309"/>
      <c r="AD20" s="307"/>
      <c r="AE20" s="308"/>
      <c r="AF20" s="309"/>
      <c r="AG20" s="307"/>
      <c r="AH20" s="308"/>
      <c r="AI20" s="309"/>
      <c r="AJ20" s="307"/>
      <c r="AK20" s="308"/>
      <c r="AL20" s="309"/>
      <c r="AM20" s="307"/>
      <c r="AN20" s="308"/>
      <c r="AO20" s="309"/>
    </row>
    <row r="21" spans="1:41" ht="68.25" customHeight="1">
      <c r="A21" s="302">
        <v>15</v>
      </c>
      <c r="B21" s="303"/>
      <c r="C21" s="304"/>
      <c r="D21" s="305"/>
      <c r="E21" s="306"/>
      <c r="F21" s="307"/>
      <c r="G21" s="308"/>
      <c r="H21" s="309"/>
      <c r="I21" s="307"/>
      <c r="J21" s="308"/>
      <c r="K21" s="309"/>
      <c r="L21" s="307"/>
      <c r="M21" s="308"/>
      <c r="N21" s="309"/>
      <c r="O21" s="307"/>
      <c r="P21" s="308"/>
      <c r="Q21" s="309"/>
      <c r="R21" s="307"/>
      <c r="S21" s="308"/>
      <c r="T21" s="309"/>
      <c r="U21" s="307"/>
      <c r="V21" s="308"/>
      <c r="W21" s="309"/>
      <c r="X21" s="307"/>
      <c r="Y21" s="308"/>
      <c r="Z21" s="309"/>
      <c r="AA21" s="307"/>
      <c r="AB21" s="308"/>
      <c r="AC21" s="309"/>
      <c r="AD21" s="307"/>
      <c r="AE21" s="308"/>
      <c r="AF21" s="309"/>
      <c r="AG21" s="307"/>
      <c r="AH21" s="308"/>
      <c r="AI21" s="309"/>
      <c r="AJ21" s="307"/>
      <c r="AK21" s="308"/>
      <c r="AL21" s="309"/>
      <c r="AM21" s="307"/>
      <c r="AN21" s="308"/>
      <c r="AO21" s="309"/>
    </row>
    <row r="22" spans="1:41" ht="68.25" customHeight="1">
      <c r="A22" s="302">
        <v>16</v>
      </c>
      <c r="B22" s="303"/>
      <c r="C22" s="311"/>
      <c r="D22" s="305"/>
      <c r="E22" s="310"/>
      <c r="F22" s="307"/>
      <c r="G22" s="308"/>
      <c r="H22" s="309"/>
      <c r="I22" s="307"/>
      <c r="J22" s="308"/>
      <c r="K22" s="309"/>
      <c r="L22" s="307"/>
      <c r="M22" s="308"/>
      <c r="N22" s="309"/>
      <c r="O22" s="307"/>
      <c r="P22" s="308"/>
      <c r="Q22" s="309"/>
      <c r="R22" s="307"/>
      <c r="S22" s="308"/>
      <c r="T22" s="309"/>
      <c r="U22" s="307"/>
      <c r="V22" s="308"/>
      <c r="W22" s="309"/>
      <c r="X22" s="307"/>
      <c r="Y22" s="308"/>
      <c r="Z22" s="309"/>
      <c r="AA22" s="307"/>
      <c r="AB22" s="308"/>
      <c r="AC22" s="309"/>
      <c r="AD22" s="307"/>
      <c r="AE22" s="308"/>
      <c r="AF22" s="309"/>
      <c r="AG22" s="307"/>
      <c r="AH22" s="308"/>
      <c r="AI22" s="309"/>
      <c r="AJ22" s="307"/>
      <c r="AK22" s="308"/>
      <c r="AL22" s="309"/>
      <c r="AM22" s="307"/>
      <c r="AN22" s="308"/>
      <c r="AO22" s="309"/>
    </row>
    <row r="23" spans="1:41" ht="68.25" customHeight="1">
      <c r="A23" s="302">
        <v>17</v>
      </c>
      <c r="B23" s="303"/>
      <c r="C23" s="311"/>
      <c r="D23" s="305"/>
      <c r="E23" s="310"/>
      <c r="F23" s="307"/>
      <c r="G23" s="308"/>
      <c r="H23" s="309"/>
      <c r="I23" s="307"/>
      <c r="J23" s="308"/>
      <c r="K23" s="309"/>
      <c r="L23" s="307"/>
      <c r="M23" s="308"/>
      <c r="N23" s="309"/>
      <c r="O23" s="307"/>
      <c r="P23" s="308"/>
      <c r="Q23" s="309"/>
      <c r="R23" s="307"/>
      <c r="S23" s="308"/>
      <c r="T23" s="309"/>
      <c r="U23" s="307"/>
      <c r="V23" s="308"/>
      <c r="W23" s="309"/>
      <c r="X23" s="307"/>
      <c r="Y23" s="308"/>
      <c r="Z23" s="309"/>
      <c r="AA23" s="307"/>
      <c r="AB23" s="308"/>
      <c r="AC23" s="309"/>
      <c r="AD23" s="307"/>
      <c r="AE23" s="308"/>
      <c r="AF23" s="309"/>
      <c r="AG23" s="307"/>
      <c r="AH23" s="308"/>
      <c r="AI23" s="309"/>
      <c r="AJ23" s="307"/>
      <c r="AK23" s="308"/>
      <c r="AL23" s="309"/>
      <c r="AM23" s="307"/>
      <c r="AN23" s="308"/>
      <c r="AO23" s="309"/>
    </row>
    <row r="24" spans="1:41" ht="68.25" customHeight="1">
      <c r="A24" s="302">
        <v>18</v>
      </c>
      <c r="B24" s="303"/>
      <c r="C24" s="311"/>
      <c r="D24" s="305"/>
      <c r="E24" s="310"/>
      <c r="F24" s="307"/>
      <c r="G24" s="308"/>
      <c r="H24" s="309"/>
      <c r="I24" s="307"/>
      <c r="J24" s="308"/>
      <c r="K24" s="309"/>
      <c r="L24" s="307"/>
      <c r="M24" s="308"/>
      <c r="N24" s="309"/>
      <c r="O24" s="307"/>
      <c r="P24" s="308"/>
      <c r="Q24" s="309"/>
      <c r="R24" s="307"/>
      <c r="S24" s="308"/>
      <c r="T24" s="309"/>
      <c r="U24" s="307"/>
      <c r="V24" s="308"/>
      <c r="W24" s="309"/>
      <c r="X24" s="307"/>
      <c r="Y24" s="308"/>
      <c r="Z24" s="309"/>
      <c r="AA24" s="307"/>
      <c r="AB24" s="308"/>
      <c r="AC24" s="309"/>
      <c r="AD24" s="307"/>
      <c r="AE24" s="308"/>
      <c r="AF24" s="309"/>
      <c r="AG24" s="307"/>
      <c r="AH24" s="308"/>
      <c r="AI24" s="309"/>
      <c r="AJ24" s="307"/>
      <c r="AK24" s="308"/>
      <c r="AL24" s="309"/>
      <c r="AM24" s="307"/>
      <c r="AN24" s="308"/>
      <c r="AO24" s="309"/>
    </row>
    <row r="25" spans="1:41" ht="21">
      <c r="B25" s="312"/>
      <c r="C25" s="312"/>
      <c r="D25" s="313">
        <f>SUM(D7:D24)</f>
        <v>0</v>
      </c>
      <c r="E25" s="312"/>
      <c r="F25" s="312"/>
      <c r="G25" s="312"/>
      <c r="H25" s="312"/>
      <c r="I25" s="312"/>
      <c r="J25" s="312"/>
      <c r="K25" s="312"/>
      <c r="L25" s="312"/>
      <c r="M25" s="312"/>
      <c r="N25" s="312"/>
      <c r="O25" s="312"/>
      <c r="P25" s="312"/>
      <c r="Q25" s="312"/>
      <c r="R25" s="312"/>
      <c r="S25" s="312"/>
      <c r="T25" s="312"/>
      <c r="U25" s="312"/>
      <c r="V25" s="312"/>
      <c r="W25" s="312"/>
      <c r="X25" s="312"/>
      <c r="Y25" s="312"/>
      <c r="Z25" s="312"/>
      <c r="AA25" s="312"/>
      <c r="AB25" s="312"/>
      <c r="AC25" s="312"/>
      <c r="AD25" s="312"/>
      <c r="AE25" s="312"/>
      <c r="AF25" s="312"/>
      <c r="AG25" s="312"/>
      <c r="AH25" s="312"/>
      <c r="AI25" s="312"/>
      <c r="AJ25" s="312"/>
      <c r="AK25" s="312"/>
      <c r="AL25" s="312"/>
      <c r="AM25" s="312"/>
      <c r="AN25" s="312"/>
      <c r="AO25" s="312"/>
    </row>
  </sheetData>
  <mergeCells count="20">
    <mergeCell ref="AJ5:AL5"/>
    <mergeCell ref="AM5:AO5"/>
    <mergeCell ref="A3:D3"/>
    <mergeCell ref="F3:G3"/>
    <mergeCell ref="A4:A6"/>
    <mergeCell ref="B4:B6"/>
    <mergeCell ref="C4:C6"/>
    <mergeCell ref="D4:D6"/>
    <mergeCell ref="E4:E6"/>
    <mergeCell ref="F4:AO4"/>
    <mergeCell ref="F5:H5"/>
    <mergeCell ref="I5:K5"/>
    <mergeCell ref="L5:N5"/>
    <mergeCell ref="O5:Q5"/>
    <mergeCell ref="R5:T5"/>
    <mergeCell ref="U5:W5"/>
    <mergeCell ref="X5:Z5"/>
    <mergeCell ref="AA5:AC5"/>
    <mergeCell ref="AD5:AF5"/>
    <mergeCell ref="AG5:AI5"/>
  </mergeCells>
  <phoneticPr fontId="73"/>
  <dataValidations count="1">
    <dataValidation type="list" allowBlank="1" showErrorMessage="1" sqref="F5:AO5">
      <formula1>"1月,2月,3月,4月,5月,6月,7月,8月,9月,10月,11月,12月"</formula1>
      <formula2>0</formula2>
    </dataValidation>
  </dataValidations>
  <printOptions horizontalCentered="1"/>
  <pageMargins left="0.59027777777777801" right="0.59027777777777801" top="0.78749999999999998" bottom="0.78749999999999998" header="0.51180555555555496" footer="0.51180555555555496"/>
  <pageSetup paperSize="9" scale="32" orientation="landscape" horizontalDpi="300" verticalDpi="300"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IW41"/>
  <sheetViews>
    <sheetView view="pageBreakPreview" zoomScaleNormal="100" workbookViewId="0">
      <selection activeCell="AB12" sqref="AB12"/>
    </sheetView>
  </sheetViews>
  <sheetFormatPr defaultColWidth="9" defaultRowHeight="13.5"/>
  <cols>
    <col min="1" max="25" width="3" style="130" customWidth="1"/>
    <col min="26" max="257" width="9" style="130"/>
  </cols>
  <sheetData>
    <row r="1" spans="1:25" ht="18" customHeight="1">
      <c r="A1" s="314" t="s">
        <v>675</v>
      </c>
      <c r="B1" s="66"/>
      <c r="C1" s="66"/>
      <c r="D1" s="66"/>
      <c r="E1" s="66"/>
      <c r="F1" s="66"/>
      <c r="G1" s="66"/>
      <c r="H1" s="66"/>
      <c r="I1" s="66"/>
      <c r="J1" s="66"/>
      <c r="K1" s="66"/>
      <c r="L1" s="66"/>
      <c r="M1" s="66"/>
      <c r="N1" s="66"/>
      <c r="O1" s="66"/>
      <c r="P1" s="66"/>
      <c r="Q1" s="66"/>
      <c r="R1" s="66"/>
      <c r="S1" s="66"/>
      <c r="T1" s="66"/>
      <c r="U1" s="66"/>
      <c r="V1" s="66"/>
      <c r="W1" s="66"/>
      <c r="X1" s="66"/>
      <c r="Y1" s="66"/>
    </row>
    <row r="2" spans="1:25" ht="18" customHeight="1">
      <c r="A2" s="315"/>
      <c r="B2" s="316"/>
      <c r="C2" s="316"/>
      <c r="D2" s="316"/>
      <c r="E2" s="316"/>
      <c r="F2" s="316"/>
      <c r="G2" s="316"/>
      <c r="H2" s="316"/>
      <c r="I2" s="316"/>
      <c r="J2" s="316"/>
      <c r="K2" s="316"/>
      <c r="L2" s="316"/>
      <c r="M2" s="316"/>
      <c r="N2" s="316"/>
      <c r="O2" s="316"/>
      <c r="P2" s="316"/>
      <c r="Q2" s="316"/>
      <c r="R2" s="316"/>
      <c r="S2" s="316"/>
      <c r="T2" s="316"/>
      <c r="U2" s="316"/>
      <c r="V2" s="316"/>
      <c r="W2" s="316"/>
      <c r="X2" s="316"/>
      <c r="Y2" s="317"/>
    </row>
    <row r="3" spans="1:25" ht="18" customHeight="1">
      <c r="A3" s="604" t="s">
        <v>676</v>
      </c>
      <c r="B3" s="604"/>
      <c r="C3" s="604"/>
      <c r="D3" s="604"/>
      <c r="E3" s="604"/>
      <c r="F3" s="604"/>
      <c r="G3" s="604"/>
      <c r="H3" s="604"/>
      <c r="I3" s="604"/>
      <c r="J3" s="604"/>
      <c r="K3" s="604"/>
      <c r="L3" s="604"/>
      <c r="M3" s="604"/>
      <c r="N3" s="604"/>
      <c r="O3" s="604"/>
      <c r="P3" s="604"/>
      <c r="Q3" s="604"/>
      <c r="R3" s="604"/>
      <c r="S3" s="604"/>
      <c r="T3" s="604"/>
      <c r="U3" s="604"/>
      <c r="V3" s="604"/>
      <c r="W3" s="604"/>
      <c r="X3" s="604"/>
      <c r="Y3" s="604"/>
    </row>
    <row r="4" spans="1:25" ht="18" customHeight="1">
      <c r="A4" s="604"/>
      <c r="B4" s="604"/>
      <c r="C4" s="604"/>
      <c r="D4" s="604"/>
      <c r="E4" s="604"/>
      <c r="F4" s="604"/>
      <c r="G4" s="604"/>
      <c r="H4" s="604"/>
      <c r="I4" s="604"/>
      <c r="J4" s="604"/>
      <c r="K4" s="604"/>
      <c r="L4" s="604"/>
      <c r="M4" s="604"/>
      <c r="N4" s="604"/>
      <c r="O4" s="604"/>
      <c r="P4" s="604"/>
      <c r="Q4" s="604"/>
      <c r="R4" s="604"/>
      <c r="S4" s="604"/>
      <c r="T4" s="604"/>
      <c r="U4" s="604"/>
      <c r="V4" s="604"/>
      <c r="W4" s="604"/>
      <c r="X4" s="604"/>
      <c r="Y4" s="604"/>
    </row>
    <row r="5" spans="1:25" ht="18" customHeight="1">
      <c r="A5" s="318"/>
      <c r="B5" s="65"/>
      <c r="C5" s="65"/>
      <c r="D5" s="65"/>
      <c r="E5" s="65"/>
      <c r="F5" s="65"/>
      <c r="G5" s="65"/>
      <c r="H5" s="65"/>
      <c r="I5" s="65"/>
      <c r="J5" s="65"/>
      <c r="K5" s="65"/>
      <c r="L5" s="65"/>
      <c r="M5" s="65"/>
      <c r="N5" s="65"/>
      <c r="O5" s="65"/>
      <c r="P5" s="65"/>
      <c r="Q5" s="65"/>
      <c r="R5" s="65"/>
      <c r="S5" s="65"/>
      <c r="T5" s="65"/>
      <c r="U5" s="65"/>
      <c r="V5" s="65"/>
      <c r="W5" s="65"/>
      <c r="X5" s="65"/>
      <c r="Y5" s="319"/>
    </row>
    <row r="6" spans="1:25" ht="18" customHeight="1">
      <c r="A6" s="605" t="s">
        <v>64</v>
      </c>
      <c r="B6" s="605"/>
      <c r="C6" s="605"/>
      <c r="D6" s="605"/>
      <c r="E6" s="605"/>
      <c r="F6" s="605"/>
      <c r="G6" s="605"/>
      <c r="H6" s="606" t="str">
        <f>IF(申請書!H8="","",申請書!H8)</f>
        <v/>
      </c>
      <c r="I6" s="606"/>
      <c r="J6" s="606"/>
      <c r="K6" s="606"/>
      <c r="L6" s="606"/>
      <c r="M6" s="20"/>
      <c r="N6" s="20"/>
      <c r="O6" s="20"/>
      <c r="P6" s="65"/>
      <c r="Q6" s="65"/>
      <c r="R6" s="65"/>
      <c r="S6" s="65"/>
      <c r="T6" s="65"/>
      <c r="U6" s="20"/>
      <c r="V6" s="20"/>
      <c r="W6" s="65"/>
      <c r="X6" s="65"/>
      <c r="Y6" s="319"/>
    </row>
    <row r="7" spans="1:25" ht="18" customHeight="1">
      <c r="A7" s="320"/>
      <c r="B7" s="16"/>
      <c r="C7" s="16"/>
      <c r="D7" s="16"/>
      <c r="E7" s="16"/>
      <c r="F7" s="16"/>
      <c r="G7" s="16"/>
      <c r="H7" s="70"/>
      <c r="I7" s="65"/>
      <c r="J7" s="20"/>
      <c r="K7" s="20"/>
      <c r="L7" s="20"/>
      <c r="M7" s="20"/>
      <c r="N7" s="20"/>
      <c r="O7" s="20"/>
      <c r="P7" s="20"/>
      <c r="Q7" s="20"/>
      <c r="R7" s="20"/>
      <c r="S7" s="20"/>
      <c r="T7" s="20"/>
      <c r="U7" s="20"/>
      <c r="V7" s="20"/>
      <c r="W7" s="65"/>
      <c r="X7" s="65"/>
      <c r="Y7" s="319"/>
    </row>
    <row r="8" spans="1:25" ht="18" customHeight="1">
      <c r="A8" s="320"/>
      <c r="B8" s="16"/>
      <c r="C8" s="16"/>
      <c r="D8" s="16"/>
      <c r="E8" s="16"/>
      <c r="F8" s="16"/>
      <c r="G8" s="16"/>
      <c r="H8" s="70"/>
      <c r="I8" s="65"/>
      <c r="J8" s="20"/>
      <c r="K8" s="20"/>
      <c r="L8" s="20"/>
      <c r="M8" s="20"/>
      <c r="N8" s="20"/>
      <c r="O8" s="20"/>
      <c r="P8" s="20"/>
      <c r="Q8" s="20"/>
      <c r="R8" s="20"/>
      <c r="S8" s="20"/>
      <c r="T8" s="20"/>
      <c r="U8" s="20"/>
      <c r="V8" s="20"/>
      <c r="W8" s="65"/>
      <c r="X8" s="65"/>
      <c r="Y8" s="319"/>
    </row>
    <row r="9" spans="1:25" s="323" customFormat="1" ht="18" customHeight="1">
      <c r="A9" s="321"/>
      <c r="B9" s="602" t="s">
        <v>686</v>
      </c>
      <c r="C9" s="602"/>
      <c r="D9" s="602"/>
      <c r="E9" s="602"/>
      <c r="F9" s="602"/>
      <c r="G9" s="602"/>
      <c r="H9" s="602"/>
      <c r="I9" s="602"/>
      <c r="J9" s="602"/>
      <c r="K9" s="602"/>
      <c r="L9" s="602"/>
      <c r="M9" s="602"/>
      <c r="N9" s="602"/>
      <c r="O9" s="602"/>
      <c r="P9" s="602"/>
      <c r="Q9" s="602"/>
      <c r="R9" s="602"/>
      <c r="S9" s="602"/>
      <c r="T9" s="602"/>
      <c r="U9" s="602"/>
      <c r="V9" s="602"/>
      <c r="W9" s="602"/>
      <c r="X9" s="602"/>
      <c r="Y9" s="322"/>
    </row>
    <row r="10" spans="1:25" s="323" customFormat="1" ht="18" customHeight="1">
      <c r="A10" s="324"/>
      <c r="B10" s="602"/>
      <c r="C10" s="602"/>
      <c r="D10" s="602"/>
      <c r="E10" s="602"/>
      <c r="F10" s="602"/>
      <c r="G10" s="602"/>
      <c r="H10" s="602"/>
      <c r="I10" s="602"/>
      <c r="J10" s="602"/>
      <c r="K10" s="602"/>
      <c r="L10" s="602"/>
      <c r="M10" s="602"/>
      <c r="N10" s="602"/>
      <c r="O10" s="602"/>
      <c r="P10" s="602"/>
      <c r="Q10" s="602"/>
      <c r="R10" s="602"/>
      <c r="S10" s="602"/>
      <c r="T10" s="602"/>
      <c r="U10" s="602"/>
      <c r="V10" s="602"/>
      <c r="W10" s="602"/>
      <c r="X10" s="602"/>
      <c r="Y10" s="322"/>
    </row>
    <row r="11" spans="1:25" s="323" customFormat="1" ht="20.25" customHeight="1">
      <c r="A11" s="324"/>
      <c r="B11" s="602"/>
      <c r="C11" s="602"/>
      <c r="D11" s="602"/>
      <c r="E11" s="602"/>
      <c r="F11" s="602"/>
      <c r="G11" s="602"/>
      <c r="H11" s="602"/>
      <c r="I11" s="602"/>
      <c r="J11" s="602"/>
      <c r="K11" s="602"/>
      <c r="L11" s="602"/>
      <c r="M11" s="602"/>
      <c r="N11" s="602"/>
      <c r="O11" s="602"/>
      <c r="P11" s="602"/>
      <c r="Q11" s="602"/>
      <c r="R11" s="602"/>
      <c r="S11" s="602"/>
      <c r="T11" s="602"/>
      <c r="U11" s="602"/>
      <c r="V11" s="602"/>
      <c r="W11" s="602"/>
      <c r="X11" s="602"/>
      <c r="Y11" s="322"/>
    </row>
    <row r="12" spans="1:25" ht="18" customHeight="1">
      <c r="A12" s="318"/>
      <c r="B12" s="65"/>
      <c r="C12" s="65"/>
      <c r="D12" s="65"/>
      <c r="E12" s="65"/>
      <c r="F12" s="65"/>
      <c r="G12" s="65"/>
      <c r="H12" s="65"/>
      <c r="I12" s="65"/>
      <c r="J12" s="65"/>
      <c r="K12" s="65"/>
      <c r="L12" s="65"/>
      <c r="M12" s="65"/>
      <c r="N12" s="65"/>
      <c r="O12" s="65"/>
      <c r="P12" s="65"/>
      <c r="Q12" s="65"/>
      <c r="R12" s="65"/>
      <c r="S12" s="65"/>
      <c r="T12" s="65"/>
      <c r="U12" s="65"/>
      <c r="V12" s="65"/>
      <c r="W12" s="65"/>
      <c r="X12" s="65"/>
      <c r="Y12" s="319"/>
    </row>
    <row r="13" spans="1:25" s="325" customFormat="1" ht="18" customHeight="1">
      <c r="A13" s="607" t="s">
        <v>87</v>
      </c>
      <c r="B13" s="607"/>
      <c r="C13" s="607"/>
      <c r="D13" s="607"/>
      <c r="E13" s="607"/>
      <c r="F13" s="607"/>
      <c r="G13" s="607"/>
      <c r="H13" s="607"/>
      <c r="I13" s="607"/>
      <c r="J13" s="607"/>
      <c r="K13" s="607"/>
      <c r="L13" s="607"/>
      <c r="M13" s="607"/>
      <c r="N13" s="607"/>
      <c r="O13" s="607"/>
      <c r="P13" s="607"/>
      <c r="Q13" s="607"/>
      <c r="R13" s="607"/>
      <c r="S13" s="607"/>
      <c r="T13" s="607"/>
      <c r="U13" s="607"/>
      <c r="V13" s="607"/>
      <c r="W13" s="607"/>
      <c r="X13" s="607"/>
      <c r="Y13" s="607"/>
    </row>
    <row r="14" spans="1:25" s="325" customFormat="1" ht="18" customHeight="1">
      <c r="A14" s="326"/>
      <c r="B14" s="327"/>
      <c r="C14" s="327"/>
      <c r="D14" s="327"/>
      <c r="E14" s="327"/>
      <c r="F14" s="327"/>
      <c r="G14" s="327"/>
      <c r="H14" s="327"/>
      <c r="I14" s="327"/>
      <c r="J14" s="327"/>
      <c r="K14" s="327"/>
      <c r="L14" s="327"/>
      <c r="M14" s="327"/>
      <c r="N14" s="327"/>
      <c r="O14" s="327"/>
      <c r="P14" s="327"/>
      <c r="Q14" s="327"/>
      <c r="R14" s="327"/>
      <c r="S14" s="327"/>
      <c r="T14" s="327"/>
      <c r="U14" s="327"/>
      <c r="V14" s="327"/>
      <c r="W14" s="327"/>
      <c r="X14" s="327"/>
      <c r="Y14" s="328"/>
    </row>
    <row r="15" spans="1:25" s="325" customFormat="1" ht="18" customHeight="1">
      <c r="A15" s="326"/>
      <c r="B15" s="327" t="s">
        <v>677</v>
      </c>
      <c r="C15" s="327"/>
      <c r="D15" s="327"/>
      <c r="E15" s="327"/>
      <c r="F15" s="327"/>
      <c r="G15" s="327"/>
      <c r="H15" s="327"/>
      <c r="I15" s="327"/>
      <c r="J15" s="327"/>
      <c r="K15" s="327"/>
      <c r="L15" s="327"/>
      <c r="M15" s="327"/>
      <c r="N15" s="327"/>
      <c r="O15" s="327"/>
      <c r="P15" s="327"/>
      <c r="Q15" s="327"/>
      <c r="R15" s="327"/>
      <c r="S15" s="327"/>
      <c r="T15" s="327"/>
      <c r="U15" s="327"/>
      <c r="V15" s="327"/>
      <c r="W15" s="327"/>
      <c r="X15" s="327"/>
      <c r="Y15" s="328"/>
    </row>
    <row r="16" spans="1:25" s="325" customFormat="1" ht="18" customHeight="1">
      <c r="A16" s="326"/>
      <c r="B16" s="327" t="s">
        <v>678</v>
      </c>
      <c r="C16" s="327"/>
      <c r="D16" s="327"/>
      <c r="E16" s="327"/>
      <c r="F16" s="327"/>
      <c r="G16" s="327"/>
      <c r="H16" s="327"/>
      <c r="I16" s="327"/>
      <c r="J16" s="327"/>
      <c r="K16" s="327"/>
      <c r="L16" s="327"/>
      <c r="M16" s="327"/>
      <c r="N16" s="327"/>
      <c r="O16" s="327"/>
      <c r="P16" s="327"/>
      <c r="Q16" s="327"/>
      <c r="R16" s="327"/>
      <c r="S16" s="327"/>
      <c r="T16" s="327"/>
      <c r="U16" s="327"/>
      <c r="V16" s="327"/>
      <c r="W16" s="327"/>
      <c r="X16" s="327"/>
      <c r="Y16" s="328"/>
    </row>
    <row r="17" spans="1:31" s="325" customFormat="1" ht="18" customHeight="1">
      <c r="A17" s="326"/>
      <c r="B17" s="327"/>
      <c r="C17" s="327" t="s">
        <v>679</v>
      </c>
      <c r="D17" s="327"/>
      <c r="E17" s="327"/>
      <c r="F17" s="327"/>
      <c r="G17" s="327"/>
      <c r="H17" s="327"/>
      <c r="I17" s="327"/>
      <c r="J17" s="327"/>
      <c r="K17" s="327"/>
      <c r="L17" s="327"/>
      <c r="M17" s="327" t="s">
        <v>696</v>
      </c>
      <c r="N17" s="327"/>
      <c r="O17" s="327"/>
      <c r="P17" s="327"/>
      <c r="Q17" s="327"/>
      <c r="R17" s="327"/>
      <c r="S17" s="327"/>
      <c r="T17" s="327"/>
      <c r="U17" s="327"/>
      <c r="V17" s="327"/>
      <c r="W17" s="327"/>
      <c r="X17" s="327"/>
      <c r="Y17" s="328"/>
    </row>
    <row r="18" spans="1:31" s="325" customFormat="1" ht="18" customHeight="1">
      <c r="A18" s="326"/>
      <c r="B18" s="327"/>
      <c r="C18" s="327" t="s">
        <v>687</v>
      </c>
      <c r="D18" s="327"/>
      <c r="E18" s="327"/>
      <c r="F18" s="327"/>
      <c r="G18" s="327"/>
      <c r="H18" s="327"/>
      <c r="I18" s="327"/>
      <c r="J18" s="327"/>
      <c r="K18" s="327"/>
      <c r="L18" s="327"/>
      <c r="M18" s="327" t="s">
        <v>697</v>
      </c>
      <c r="N18" s="327"/>
      <c r="O18" s="327"/>
      <c r="P18" s="327"/>
      <c r="Q18" s="327"/>
      <c r="R18" s="327"/>
      <c r="S18" s="327"/>
      <c r="T18" s="327"/>
      <c r="U18" s="327"/>
      <c r="V18" s="327"/>
      <c r="W18" s="327"/>
      <c r="X18" s="327"/>
      <c r="Y18" s="328"/>
    </row>
    <row r="19" spans="1:31" s="325" customFormat="1" ht="18" customHeight="1">
      <c r="A19" s="326"/>
      <c r="B19" s="327"/>
      <c r="C19" s="327" t="s">
        <v>688</v>
      </c>
      <c r="D19" s="327"/>
      <c r="E19" s="327"/>
      <c r="F19" s="327"/>
      <c r="G19" s="327"/>
      <c r="H19" s="327"/>
      <c r="I19" s="327"/>
      <c r="J19" s="327"/>
      <c r="K19" s="327"/>
      <c r="L19" s="327"/>
      <c r="M19" s="327" t="s">
        <v>698</v>
      </c>
      <c r="N19" s="327"/>
      <c r="O19" s="327"/>
      <c r="P19" s="327"/>
      <c r="Q19" s="327"/>
      <c r="R19" s="327"/>
      <c r="S19" s="327"/>
      <c r="T19" s="327"/>
      <c r="U19" s="327"/>
      <c r="V19" s="327"/>
      <c r="W19" s="327"/>
      <c r="X19" s="327"/>
      <c r="Y19" s="328"/>
    </row>
    <row r="20" spans="1:31" s="325" customFormat="1" ht="18" customHeight="1">
      <c r="A20" s="326"/>
      <c r="B20" s="327"/>
      <c r="C20" s="327" t="s">
        <v>689</v>
      </c>
      <c r="D20" s="327"/>
      <c r="E20" s="327"/>
      <c r="F20" s="327"/>
      <c r="G20" s="327"/>
      <c r="H20" s="327"/>
      <c r="I20" s="327"/>
      <c r="J20" s="327"/>
      <c r="K20" s="327"/>
      <c r="L20" s="327"/>
      <c r="M20" s="327" t="s">
        <v>699</v>
      </c>
      <c r="N20" s="327"/>
      <c r="O20" s="327"/>
      <c r="P20" s="327"/>
      <c r="Q20" s="327"/>
      <c r="R20" s="327"/>
      <c r="S20" s="327"/>
      <c r="T20" s="327"/>
      <c r="U20" s="327"/>
      <c r="V20" s="327"/>
      <c r="W20" s="327"/>
      <c r="X20" s="327"/>
      <c r="Y20" s="328"/>
    </row>
    <row r="21" spans="1:31" s="325" customFormat="1" ht="18" customHeight="1">
      <c r="A21" s="326"/>
      <c r="B21" s="327"/>
      <c r="C21" s="327" t="s">
        <v>690</v>
      </c>
      <c r="D21" s="327"/>
      <c r="E21" s="327"/>
      <c r="F21" s="327"/>
      <c r="G21" s="327"/>
      <c r="H21" s="327"/>
      <c r="I21" s="327"/>
      <c r="J21" s="327"/>
      <c r="K21" s="327"/>
      <c r="L21" s="327"/>
      <c r="M21" s="327" t="s">
        <v>700</v>
      </c>
      <c r="N21" s="327"/>
      <c r="O21" s="327"/>
      <c r="P21" s="327"/>
      <c r="Q21" s="327"/>
      <c r="R21" s="327"/>
      <c r="S21" s="327"/>
      <c r="T21" s="327"/>
      <c r="U21" s="327"/>
      <c r="V21" s="327"/>
      <c r="W21" s="327"/>
      <c r="X21" s="327"/>
      <c r="Y21" s="328"/>
    </row>
    <row r="22" spans="1:31" s="325" customFormat="1" ht="18" customHeight="1">
      <c r="A22" s="326"/>
      <c r="B22" s="327"/>
      <c r="C22" s="327" t="s">
        <v>691</v>
      </c>
      <c r="D22" s="327"/>
      <c r="E22" s="327"/>
      <c r="F22" s="327"/>
      <c r="G22" s="327"/>
      <c r="H22" s="327"/>
      <c r="I22" s="327"/>
      <c r="J22" s="327"/>
      <c r="K22" s="327"/>
      <c r="L22" s="327"/>
      <c r="M22" s="327" t="s">
        <v>701</v>
      </c>
      <c r="N22" s="327"/>
      <c r="O22" s="327"/>
      <c r="P22" s="327"/>
      <c r="Q22" s="327"/>
      <c r="R22" s="327"/>
      <c r="S22" s="327"/>
      <c r="T22" s="327"/>
      <c r="U22" s="327"/>
      <c r="V22" s="327"/>
      <c r="W22" s="327"/>
      <c r="X22" s="327"/>
      <c r="Y22" s="328"/>
    </row>
    <row r="23" spans="1:31" s="325" customFormat="1" ht="18" customHeight="1">
      <c r="A23" s="326"/>
      <c r="B23" s="327"/>
      <c r="C23" s="327" t="s">
        <v>692</v>
      </c>
      <c r="D23" s="327"/>
      <c r="E23" s="327"/>
      <c r="F23" s="327"/>
      <c r="G23" s="327"/>
      <c r="H23" s="327"/>
      <c r="I23" s="327"/>
      <c r="J23" s="327"/>
      <c r="K23" s="327"/>
      <c r="L23" s="327"/>
      <c r="M23" s="327" t="s">
        <v>702</v>
      </c>
      <c r="N23" s="327"/>
      <c r="O23" s="327"/>
      <c r="P23" s="327"/>
      <c r="Q23" s="327"/>
      <c r="R23" s="327"/>
      <c r="S23" s="327"/>
      <c r="T23" s="327"/>
      <c r="U23" s="327"/>
      <c r="V23" s="327"/>
      <c r="W23" s="327"/>
      <c r="X23" s="327"/>
      <c r="Y23" s="328"/>
      <c r="AA23" s="327"/>
      <c r="AD23" s="327"/>
      <c r="AE23" s="327"/>
    </row>
    <row r="24" spans="1:31" s="325" customFormat="1" ht="18" customHeight="1">
      <c r="A24" s="326"/>
      <c r="B24" s="327"/>
      <c r="C24" s="327" t="s">
        <v>693</v>
      </c>
      <c r="D24" s="327"/>
      <c r="E24" s="327"/>
      <c r="F24" s="327"/>
      <c r="G24" s="327"/>
      <c r="H24" s="327"/>
      <c r="I24" s="327"/>
      <c r="J24" s="327"/>
      <c r="K24" s="327"/>
      <c r="L24" s="327"/>
      <c r="M24" s="327" t="s">
        <v>703</v>
      </c>
      <c r="N24" s="327"/>
      <c r="O24" s="327"/>
      <c r="P24" s="327"/>
      <c r="Q24" s="327"/>
      <c r="R24" s="327"/>
      <c r="S24" s="327"/>
      <c r="T24" s="327"/>
      <c r="U24" s="327"/>
      <c r="V24" s="327"/>
      <c r="W24" s="327"/>
      <c r="X24" s="327"/>
      <c r="Y24" s="328"/>
      <c r="AA24" s="327"/>
      <c r="AD24" s="327"/>
      <c r="AE24" s="327"/>
    </row>
    <row r="25" spans="1:31" s="325" customFormat="1" ht="18" customHeight="1">
      <c r="A25" s="326"/>
      <c r="B25" s="327"/>
      <c r="C25" s="327" t="s">
        <v>694</v>
      </c>
      <c r="D25" s="327"/>
      <c r="E25" s="327"/>
      <c r="F25" s="327"/>
      <c r="G25" s="327"/>
      <c r="H25" s="327"/>
      <c r="I25" s="327"/>
      <c r="J25" s="327"/>
      <c r="K25" s="327"/>
      <c r="L25" s="327"/>
      <c r="M25" s="327" t="s">
        <v>704</v>
      </c>
      <c r="N25" s="327"/>
      <c r="O25" s="327"/>
      <c r="P25" s="327"/>
      <c r="Q25" s="327"/>
      <c r="R25" s="327"/>
      <c r="S25" s="327"/>
      <c r="T25" s="327"/>
      <c r="U25" s="327"/>
      <c r="V25" s="327"/>
      <c r="W25" s="327"/>
      <c r="X25" s="327"/>
      <c r="Y25" s="328"/>
      <c r="AA25" s="327"/>
      <c r="AD25" s="327"/>
      <c r="AE25" s="327"/>
    </row>
    <row r="26" spans="1:31" s="325" customFormat="1" ht="18" customHeight="1">
      <c r="A26" s="326"/>
      <c r="B26" s="327"/>
      <c r="C26" s="327" t="s">
        <v>695</v>
      </c>
      <c r="D26" s="327"/>
      <c r="E26" s="327"/>
      <c r="F26" s="327"/>
      <c r="G26" s="327"/>
      <c r="H26" s="327"/>
      <c r="I26" s="327"/>
      <c r="J26" s="327"/>
      <c r="K26" s="327"/>
      <c r="L26" s="327"/>
      <c r="M26" s="327" t="s">
        <v>705</v>
      </c>
      <c r="N26" s="327"/>
      <c r="O26" s="327"/>
      <c r="P26" s="327"/>
      <c r="Q26" s="327"/>
      <c r="R26" s="327"/>
      <c r="S26" s="327"/>
      <c r="T26" s="327"/>
      <c r="U26" s="327"/>
      <c r="V26" s="327"/>
      <c r="W26" s="327"/>
      <c r="X26" s="327"/>
      <c r="Y26" s="328"/>
      <c r="AA26" s="327"/>
      <c r="AD26" s="327"/>
      <c r="AE26" s="327"/>
    </row>
    <row r="27" spans="1:31" s="325" customFormat="1" ht="18" customHeight="1">
      <c r="A27" s="326"/>
      <c r="B27" s="327"/>
      <c r="C27" s="327"/>
      <c r="D27" s="327"/>
      <c r="E27" s="327"/>
      <c r="F27" s="327"/>
      <c r="G27" s="327"/>
      <c r="H27" s="327"/>
      <c r="I27" s="327"/>
      <c r="J27" s="327"/>
      <c r="K27" s="327"/>
      <c r="L27" s="327"/>
      <c r="M27" s="327"/>
      <c r="N27" s="327"/>
      <c r="O27" s="327"/>
      <c r="P27" s="327"/>
      <c r="Q27" s="327"/>
      <c r="R27" s="327"/>
      <c r="S27" s="327"/>
      <c r="T27" s="327"/>
      <c r="U27" s="327"/>
      <c r="V27" s="327"/>
      <c r="W27" s="327"/>
      <c r="X27" s="327"/>
      <c r="Y27" s="328"/>
      <c r="AA27" s="327"/>
      <c r="AD27" s="327"/>
      <c r="AE27" s="327"/>
    </row>
    <row r="28" spans="1:31" s="325" customFormat="1" ht="18" customHeight="1">
      <c r="A28" s="326"/>
      <c r="B28" s="327" t="s">
        <v>680</v>
      </c>
      <c r="C28" s="327"/>
      <c r="D28" s="327"/>
      <c r="E28" s="327"/>
      <c r="F28" s="327"/>
      <c r="G28" s="327"/>
      <c r="H28" s="327"/>
      <c r="I28" s="327"/>
      <c r="J28" s="327"/>
      <c r="K28" s="327"/>
      <c r="L28" s="327"/>
      <c r="M28" s="327"/>
      <c r="N28" s="327"/>
      <c r="O28" s="327"/>
      <c r="P28" s="327"/>
      <c r="Q28" s="327"/>
      <c r="R28" s="327"/>
      <c r="S28" s="327"/>
      <c r="T28" s="327"/>
      <c r="U28" s="327"/>
      <c r="V28" s="327"/>
      <c r="W28" s="327"/>
      <c r="X28" s="327"/>
      <c r="Y28" s="328"/>
      <c r="AA28" s="327"/>
      <c r="AD28" s="327"/>
      <c r="AE28" s="327"/>
    </row>
    <row r="29" spans="1:31" s="325" customFormat="1" ht="18" customHeight="1">
      <c r="A29" s="326"/>
      <c r="B29" s="327" t="s">
        <v>681</v>
      </c>
      <c r="C29" s="327"/>
      <c r="D29" s="327"/>
      <c r="E29" s="327"/>
      <c r="F29" s="327"/>
      <c r="G29" s="327"/>
      <c r="H29" s="327"/>
      <c r="I29" s="327"/>
      <c r="J29" s="327"/>
      <c r="K29" s="327"/>
      <c r="L29" s="327"/>
      <c r="M29" s="327"/>
      <c r="N29" s="327"/>
      <c r="O29" s="327"/>
      <c r="P29" s="327"/>
      <c r="Q29" s="327"/>
      <c r="R29" s="327"/>
      <c r="S29" s="327"/>
      <c r="T29" s="327"/>
      <c r="U29" s="327"/>
      <c r="V29" s="327"/>
      <c r="W29" s="327"/>
      <c r="X29" s="327"/>
      <c r="Y29" s="328"/>
      <c r="AA29" s="327"/>
      <c r="AD29" s="327"/>
      <c r="AE29" s="327"/>
    </row>
    <row r="30" spans="1:31" s="325" customFormat="1" ht="18" customHeight="1">
      <c r="A30" s="326"/>
      <c r="B30" s="327"/>
      <c r="C30" s="327"/>
      <c r="D30" s="327"/>
      <c r="E30" s="327"/>
      <c r="F30" s="327"/>
      <c r="G30" s="327"/>
      <c r="H30" s="327"/>
      <c r="I30" s="327"/>
      <c r="J30" s="327"/>
      <c r="K30" s="327"/>
      <c r="L30" s="327"/>
      <c r="M30" s="327"/>
      <c r="N30" s="327"/>
      <c r="O30" s="327"/>
      <c r="P30" s="327"/>
      <c r="Q30" s="327"/>
      <c r="R30" s="327"/>
      <c r="S30" s="327"/>
      <c r="T30" s="327"/>
      <c r="U30" s="327"/>
      <c r="V30" s="327"/>
      <c r="W30" s="327"/>
      <c r="X30" s="327"/>
      <c r="Y30" s="328"/>
      <c r="AA30" s="327"/>
      <c r="AD30" s="327"/>
      <c r="AE30" s="327"/>
    </row>
    <row r="31" spans="1:31" s="325" customFormat="1" ht="18" customHeight="1">
      <c r="A31" s="326"/>
      <c r="B31" s="327" t="s">
        <v>682</v>
      </c>
      <c r="C31" s="327"/>
      <c r="D31" s="327"/>
      <c r="E31" s="327"/>
      <c r="F31" s="327"/>
      <c r="G31" s="327"/>
      <c r="H31" s="327"/>
      <c r="I31" s="327"/>
      <c r="J31" s="327"/>
      <c r="K31" s="327"/>
      <c r="L31" s="327"/>
      <c r="M31" s="327"/>
      <c r="N31" s="327"/>
      <c r="O31" s="327"/>
      <c r="P31" s="327"/>
      <c r="Q31" s="327"/>
      <c r="R31" s="327"/>
      <c r="S31" s="327"/>
      <c r="T31" s="327"/>
      <c r="U31" s="327"/>
      <c r="V31" s="327"/>
      <c r="W31" s="327"/>
      <c r="X31" s="327"/>
      <c r="Y31" s="328"/>
    </row>
    <row r="32" spans="1:31" s="325" customFormat="1" ht="18" customHeight="1">
      <c r="A32" s="326"/>
      <c r="B32" s="327" t="s">
        <v>683</v>
      </c>
      <c r="C32" s="327"/>
      <c r="D32" s="327"/>
      <c r="E32" s="327"/>
      <c r="F32" s="327"/>
      <c r="G32" s="327"/>
      <c r="H32" s="327"/>
      <c r="I32" s="327"/>
      <c r="J32" s="327"/>
      <c r="K32" s="327"/>
      <c r="L32" s="327"/>
      <c r="M32" s="327"/>
      <c r="N32" s="327"/>
      <c r="O32" s="327"/>
      <c r="P32" s="327"/>
      <c r="Q32" s="327"/>
      <c r="R32" s="327"/>
      <c r="S32" s="327"/>
      <c r="T32" s="327"/>
      <c r="U32" s="327"/>
      <c r="V32" s="327"/>
      <c r="W32" s="327"/>
      <c r="X32" s="327"/>
      <c r="Y32" s="328"/>
    </row>
    <row r="33" spans="1:25" s="325" customFormat="1" ht="18" customHeight="1">
      <c r="A33" s="326"/>
      <c r="B33" s="327"/>
      <c r="C33" s="327"/>
      <c r="D33" s="327"/>
      <c r="E33" s="327"/>
      <c r="F33" s="327"/>
      <c r="G33" s="327"/>
      <c r="H33" s="327"/>
      <c r="I33" s="327"/>
      <c r="J33" s="327"/>
      <c r="K33" s="327"/>
      <c r="L33" s="327"/>
      <c r="M33" s="327"/>
      <c r="N33" s="327"/>
      <c r="O33" s="327"/>
      <c r="P33" s="327"/>
      <c r="Q33" s="327"/>
      <c r="R33" s="327"/>
      <c r="S33" s="327"/>
      <c r="T33" s="327"/>
      <c r="U33" s="327"/>
      <c r="V33" s="327"/>
      <c r="W33" s="327"/>
      <c r="X33" s="327"/>
      <c r="Y33" s="328"/>
    </row>
    <row r="34" spans="1:25" s="325" customFormat="1" ht="18" customHeight="1">
      <c r="A34" s="326"/>
      <c r="B34" s="603" t="str">
        <f>IF(申請書!X7="","　　　　年　　月　　日",申請書!X7)</f>
        <v>　　　　年　　月　　日</v>
      </c>
      <c r="C34" s="603"/>
      <c r="D34" s="603"/>
      <c r="E34" s="603"/>
      <c r="F34" s="603"/>
      <c r="G34" s="603"/>
      <c r="H34" s="603"/>
      <c r="I34" s="603"/>
      <c r="J34" s="327"/>
      <c r="K34" s="327"/>
      <c r="L34" s="327"/>
      <c r="M34" s="327"/>
      <c r="N34" s="327"/>
      <c r="O34" s="327"/>
      <c r="P34" s="327"/>
      <c r="Q34" s="327"/>
      <c r="R34" s="327"/>
      <c r="S34" s="327"/>
      <c r="T34" s="327"/>
      <c r="U34" s="327"/>
      <c r="V34" s="327"/>
      <c r="W34" s="327"/>
      <c r="X34" s="327"/>
      <c r="Y34" s="328"/>
    </row>
    <row r="35" spans="1:25" s="325" customFormat="1" ht="18" customHeight="1">
      <c r="A35" s="326"/>
      <c r="B35" s="327"/>
      <c r="C35" s="327"/>
      <c r="D35" s="327"/>
      <c r="E35" s="327"/>
      <c r="F35" s="327"/>
      <c r="G35" s="327"/>
      <c r="H35" s="327"/>
      <c r="I35" s="327"/>
      <c r="J35" s="327"/>
      <c r="K35" s="327"/>
      <c r="L35" s="327"/>
      <c r="M35" s="327"/>
      <c r="N35" s="327"/>
      <c r="O35" s="327"/>
      <c r="P35" s="327"/>
      <c r="Q35" s="327"/>
      <c r="R35" s="327"/>
      <c r="S35" s="327"/>
      <c r="T35" s="327"/>
      <c r="U35" s="327"/>
      <c r="V35" s="327"/>
      <c r="W35" s="327"/>
      <c r="X35" s="327"/>
      <c r="Y35" s="328"/>
    </row>
    <row r="36" spans="1:25" s="325" customFormat="1" ht="18" customHeight="1">
      <c r="A36" s="326"/>
      <c r="B36" s="327"/>
      <c r="C36" s="327"/>
      <c r="D36" s="327"/>
      <c r="E36" s="327"/>
      <c r="F36" s="327"/>
      <c r="G36" s="327"/>
      <c r="H36" s="327"/>
      <c r="I36" s="327"/>
      <c r="J36" s="327"/>
      <c r="K36" s="327"/>
      <c r="L36" s="327"/>
      <c r="M36" s="327"/>
      <c r="N36" s="327"/>
      <c r="O36" s="327"/>
      <c r="P36" s="327"/>
      <c r="Q36" s="327"/>
      <c r="R36" s="327"/>
      <c r="S36" s="327"/>
      <c r="T36" s="327"/>
      <c r="U36" s="327"/>
      <c r="V36" s="327"/>
      <c r="W36" s="327"/>
      <c r="X36" s="327"/>
      <c r="Y36" s="328"/>
    </row>
    <row r="37" spans="1:25" s="325" customFormat="1" ht="18" customHeight="1">
      <c r="A37" s="326"/>
      <c r="B37" s="327"/>
      <c r="C37" s="327"/>
      <c r="D37" s="327"/>
      <c r="E37" s="327"/>
      <c r="F37" s="327"/>
      <c r="G37" s="327"/>
      <c r="H37" s="327"/>
      <c r="I37" s="600" t="s">
        <v>684</v>
      </c>
      <c r="J37" s="600"/>
      <c r="K37" s="600"/>
      <c r="L37" s="327"/>
      <c r="M37" s="601" t="str">
        <f>IF(申請書!R11="","",申請書!R11)</f>
        <v/>
      </c>
      <c r="N37" s="601"/>
      <c r="O37" s="601"/>
      <c r="P37" s="601"/>
      <c r="Q37" s="601"/>
      <c r="R37" s="601"/>
      <c r="S37" s="601"/>
      <c r="T37" s="601"/>
      <c r="U37" s="601"/>
      <c r="V37" s="601"/>
      <c r="W37" s="601"/>
      <c r="X37" s="601"/>
      <c r="Y37" s="601"/>
    </row>
    <row r="38" spans="1:25" s="325" customFormat="1" ht="18" customHeight="1">
      <c r="A38" s="326"/>
      <c r="B38" s="327"/>
      <c r="C38" s="327"/>
      <c r="D38" s="327"/>
      <c r="E38" s="327"/>
      <c r="F38" s="327"/>
      <c r="G38" s="327"/>
      <c r="H38" s="327"/>
      <c r="I38" s="327"/>
      <c r="J38" s="327"/>
      <c r="K38" s="327"/>
      <c r="L38" s="327"/>
      <c r="M38" s="327"/>
      <c r="N38" s="327"/>
      <c r="O38" s="327"/>
      <c r="P38" s="327"/>
      <c r="Q38" s="327"/>
      <c r="R38" s="327"/>
      <c r="S38" s="327"/>
      <c r="T38" s="327"/>
      <c r="U38" s="327"/>
      <c r="V38" s="327"/>
      <c r="W38" s="327"/>
      <c r="X38" s="327"/>
      <c r="Y38" s="328"/>
    </row>
    <row r="39" spans="1:25" s="325" customFormat="1" ht="18" customHeight="1">
      <c r="A39" s="326"/>
      <c r="B39" s="327"/>
      <c r="C39" s="327"/>
      <c r="D39" s="327"/>
      <c r="E39" s="327"/>
      <c r="F39" s="327"/>
      <c r="G39" s="327"/>
      <c r="H39" s="327"/>
      <c r="I39" s="600" t="s">
        <v>685</v>
      </c>
      <c r="J39" s="600"/>
      <c r="K39" s="600"/>
      <c r="L39" s="327"/>
      <c r="M39" s="601" t="str">
        <f>IF(申請書!R12="","　　　　　　　　",申請書!R12)</f>
        <v>　　　　　　　　　</v>
      </c>
      <c r="N39" s="601"/>
      <c r="O39" s="601"/>
      <c r="P39" s="601"/>
      <c r="Q39" s="601"/>
      <c r="R39" s="601"/>
      <c r="S39" s="601"/>
      <c r="T39" s="601"/>
      <c r="U39" s="601"/>
      <c r="V39" s="601"/>
      <c r="W39" s="601"/>
      <c r="X39" s="601"/>
      <c r="Y39" s="601"/>
    </row>
    <row r="40" spans="1:25" s="325" customFormat="1" ht="18" customHeight="1">
      <c r="A40" s="329"/>
      <c r="B40" s="330"/>
      <c r="C40" s="330"/>
      <c r="D40" s="330"/>
      <c r="E40" s="330"/>
      <c r="F40" s="330"/>
      <c r="G40" s="330"/>
      <c r="H40" s="330"/>
      <c r="I40" s="330"/>
      <c r="J40" s="331"/>
      <c r="K40" s="331"/>
      <c r="L40" s="331"/>
      <c r="M40" s="331"/>
      <c r="N40" s="331"/>
      <c r="O40" s="331"/>
      <c r="P40" s="331"/>
      <c r="Q40" s="331"/>
      <c r="R40" s="331"/>
      <c r="S40" s="331"/>
      <c r="T40" s="332"/>
      <c r="U40" s="330"/>
      <c r="V40" s="332" t="s">
        <v>73</v>
      </c>
      <c r="W40" s="330"/>
      <c r="X40" s="330"/>
      <c r="Y40" s="333"/>
    </row>
    <row r="41" spans="1:25" s="325" customFormat="1" ht="12.75"/>
  </sheetData>
  <mergeCells count="10">
    <mergeCell ref="I39:K39"/>
    <mergeCell ref="M39:Y39"/>
    <mergeCell ref="B9:X11"/>
    <mergeCell ref="B34:I34"/>
    <mergeCell ref="A3:Y4"/>
    <mergeCell ref="A6:G6"/>
    <mergeCell ref="H6:L6"/>
    <mergeCell ref="A13:Y13"/>
    <mergeCell ref="I37:K37"/>
    <mergeCell ref="M37:Y37"/>
  </mergeCells>
  <phoneticPr fontId="73"/>
  <pageMargins left="1.1811023622047245" right="1.1811023622047245" top="1.3779527559055118" bottom="1.1811023622047245" header="0.51181102362204722" footer="0.51181102362204722"/>
  <pageSetup paperSize="9" scale="99" orientation="portrait" blackAndWhite="1"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F45"/>
  <sheetViews>
    <sheetView tabSelected="1" view="pageBreakPreview" zoomScaleNormal="100" workbookViewId="0">
      <selection activeCell="R15" sqref="R15:W15"/>
    </sheetView>
  </sheetViews>
  <sheetFormatPr defaultColWidth="9" defaultRowHeight="13.5"/>
  <cols>
    <col min="1" max="31" width="2.875" customWidth="1"/>
  </cols>
  <sheetData>
    <row r="1" spans="1:32" ht="18" customHeight="1">
      <c r="A1" s="349" t="s">
        <v>58</v>
      </c>
      <c r="B1" s="349"/>
      <c r="C1" s="349"/>
      <c r="D1" s="349"/>
      <c r="E1" s="349"/>
      <c r="F1" s="349"/>
      <c r="G1" s="349"/>
      <c r="H1" s="349"/>
      <c r="I1" s="349"/>
      <c r="J1" s="349"/>
      <c r="K1" s="349"/>
      <c r="L1" s="349"/>
      <c r="M1" s="349"/>
      <c r="N1" s="9"/>
      <c r="O1" s="9"/>
      <c r="P1" s="9"/>
      <c r="Q1" s="9"/>
      <c r="R1" s="9"/>
      <c r="S1" s="9"/>
      <c r="T1" s="9"/>
      <c r="U1" s="9"/>
      <c r="V1" s="9"/>
      <c r="W1" s="9"/>
      <c r="X1" s="9"/>
      <c r="Y1" s="9"/>
      <c r="Z1" s="9"/>
      <c r="AA1" s="9"/>
      <c r="AB1" s="9"/>
      <c r="AC1" s="9"/>
      <c r="AD1" s="350" t="s">
        <v>59</v>
      </c>
      <c r="AE1" s="350"/>
      <c r="AF1" s="10" t="s">
        <v>60</v>
      </c>
    </row>
    <row r="2" spans="1:32" ht="18" customHeight="1">
      <c r="A2" s="9"/>
      <c r="B2" s="9"/>
      <c r="C2" s="9"/>
      <c r="D2" s="9"/>
      <c r="E2" s="9"/>
      <c r="F2" s="9"/>
      <c r="G2" s="9"/>
      <c r="H2" s="9"/>
      <c r="I2" s="9"/>
      <c r="J2" s="9"/>
      <c r="K2" s="9"/>
      <c r="L2" s="9"/>
      <c r="M2" s="9"/>
      <c r="N2" s="9"/>
      <c r="O2" s="9"/>
      <c r="P2" s="9"/>
      <c r="Q2" s="9"/>
      <c r="R2" s="9"/>
      <c r="S2" s="9"/>
      <c r="T2" s="9"/>
      <c r="U2" s="9"/>
      <c r="V2" s="9"/>
      <c r="W2" s="9"/>
      <c r="X2" s="9"/>
      <c r="Y2" s="9"/>
      <c r="Z2" s="9"/>
      <c r="AA2" s="9"/>
      <c r="AB2" s="9"/>
      <c r="AC2" s="9"/>
      <c r="AD2" s="350"/>
      <c r="AE2" s="350"/>
      <c r="AF2" s="10"/>
    </row>
    <row r="3" spans="1:32" ht="18" customHeight="1">
      <c r="A3" s="9"/>
      <c r="B3" s="9"/>
      <c r="C3" s="9"/>
      <c r="D3" s="9"/>
      <c r="E3" s="9"/>
      <c r="F3" s="9"/>
      <c r="G3" s="9"/>
      <c r="H3" s="9"/>
      <c r="I3" s="9"/>
      <c r="J3" s="9"/>
      <c r="K3" s="9"/>
      <c r="L3" s="9"/>
      <c r="M3" s="9"/>
      <c r="N3" s="9"/>
      <c r="O3" s="9"/>
      <c r="P3" s="9"/>
      <c r="Q3" s="9"/>
      <c r="R3" s="9"/>
      <c r="S3" s="9"/>
      <c r="T3" s="9"/>
      <c r="U3" s="9"/>
      <c r="V3" s="9"/>
      <c r="W3" s="9"/>
      <c r="X3" s="9"/>
      <c r="Y3" s="9"/>
      <c r="Z3" s="9"/>
      <c r="AA3" s="9"/>
      <c r="AB3" s="9"/>
      <c r="AC3" s="9"/>
      <c r="AD3" s="11"/>
      <c r="AE3" s="11"/>
      <c r="AF3" s="10"/>
    </row>
    <row r="4" spans="1:32" ht="18" customHeight="1">
      <c r="A4" s="351" t="s">
        <v>61</v>
      </c>
      <c r="B4" s="351"/>
      <c r="C4" s="351"/>
      <c r="D4" s="351"/>
      <c r="E4" s="351"/>
      <c r="F4" s="351"/>
      <c r="G4" s="351"/>
      <c r="H4" s="351"/>
      <c r="I4" s="351"/>
      <c r="J4" s="351"/>
      <c r="K4" s="351"/>
      <c r="L4" s="351"/>
      <c r="M4" s="351"/>
      <c r="N4" s="351"/>
      <c r="O4" s="351"/>
      <c r="P4" s="351"/>
      <c r="Q4" s="351"/>
      <c r="R4" s="351"/>
      <c r="S4" s="351"/>
      <c r="T4" s="351"/>
      <c r="U4" s="351"/>
      <c r="V4" s="351"/>
      <c r="W4" s="351"/>
      <c r="X4" s="351"/>
      <c r="Y4" s="351"/>
      <c r="Z4" s="351"/>
      <c r="AA4" s="351"/>
      <c r="AB4" s="351"/>
      <c r="AC4" s="351"/>
      <c r="AD4" s="351"/>
      <c r="AE4" s="351"/>
      <c r="AF4" s="12" t="s">
        <v>62</v>
      </c>
    </row>
    <row r="5" spans="1:32" ht="18" customHeight="1">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4"/>
    </row>
    <row r="6" spans="1:32" ht="18" customHeight="1">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4"/>
    </row>
    <row r="7" spans="1:32" ht="18" customHeight="1">
      <c r="A7" s="15"/>
      <c r="B7" s="15"/>
      <c r="C7" s="15"/>
      <c r="D7" s="15"/>
      <c r="E7" s="15"/>
      <c r="F7" s="15"/>
      <c r="G7" s="15"/>
      <c r="H7" s="15"/>
      <c r="I7" s="15"/>
      <c r="J7" s="15"/>
      <c r="K7" s="15"/>
      <c r="L7" s="15"/>
      <c r="M7" s="15"/>
      <c r="N7" s="15"/>
      <c r="O7" s="15"/>
      <c r="P7" s="15"/>
      <c r="Q7" s="15"/>
      <c r="R7" s="15"/>
      <c r="S7" s="15"/>
      <c r="T7" s="15"/>
      <c r="U7" s="15"/>
      <c r="V7" s="15"/>
      <c r="W7" s="15"/>
      <c r="X7" s="352"/>
      <c r="Y7" s="352"/>
      <c r="Z7" s="352"/>
      <c r="AA7" s="352"/>
      <c r="AB7" s="352"/>
      <c r="AC7" s="352"/>
      <c r="AD7" s="352"/>
      <c r="AE7" s="352"/>
      <c r="AF7" s="10" t="s">
        <v>63</v>
      </c>
    </row>
    <row r="8" spans="1:32" ht="18" customHeight="1">
      <c r="A8" s="353" t="s">
        <v>64</v>
      </c>
      <c r="B8" s="353"/>
      <c r="C8" s="353"/>
      <c r="D8" s="353"/>
      <c r="E8" s="353"/>
      <c r="F8" s="353"/>
      <c r="G8" s="353"/>
      <c r="H8" s="354"/>
      <c r="I8" s="354"/>
      <c r="J8" s="354"/>
      <c r="K8" s="354"/>
      <c r="L8" s="354"/>
      <c r="M8" s="17"/>
      <c r="N8" s="17"/>
      <c r="O8" s="17"/>
      <c r="P8" s="17"/>
      <c r="Q8" s="17"/>
      <c r="R8" s="17"/>
      <c r="S8" s="17"/>
      <c r="T8" s="17"/>
      <c r="U8" s="17"/>
      <c r="V8" s="17"/>
      <c r="W8" s="17"/>
      <c r="X8" s="17"/>
      <c r="Y8" s="17"/>
      <c r="Z8" s="17"/>
      <c r="AA8" s="17"/>
      <c r="AB8" s="17"/>
      <c r="AC8" s="17"/>
      <c r="AD8" s="17"/>
      <c r="AE8" s="17"/>
      <c r="AF8" s="10" t="s">
        <v>65</v>
      </c>
    </row>
    <row r="9" spans="1:32" ht="18" customHeight="1">
      <c r="A9" s="18"/>
      <c r="B9" s="18"/>
      <c r="C9" s="18"/>
      <c r="D9" s="18"/>
      <c r="E9" s="18"/>
      <c r="F9" s="18"/>
      <c r="G9" s="18"/>
      <c r="H9" s="19"/>
      <c r="I9" s="19"/>
      <c r="J9" s="19"/>
      <c r="K9" s="19"/>
      <c r="L9" s="19"/>
      <c r="M9" s="17"/>
      <c r="N9" s="17"/>
      <c r="O9" s="17"/>
      <c r="P9" s="17"/>
      <c r="Q9" s="17"/>
      <c r="R9" s="17"/>
      <c r="S9" s="17"/>
      <c r="T9" s="17"/>
      <c r="U9" s="17"/>
      <c r="V9" s="17"/>
      <c r="W9" s="17"/>
      <c r="X9" s="17"/>
      <c r="Y9" s="17"/>
      <c r="Z9" s="17"/>
      <c r="AA9" s="17"/>
      <c r="AB9" s="17"/>
      <c r="AC9" s="17"/>
      <c r="AD9" s="17"/>
      <c r="AE9" s="17"/>
      <c r="AF9" s="10"/>
    </row>
    <row r="10" spans="1:32" ht="18" customHeight="1">
      <c r="A10" s="17"/>
      <c r="B10" s="17"/>
      <c r="C10" s="17"/>
      <c r="D10" s="17"/>
      <c r="E10" s="17"/>
      <c r="F10" s="17"/>
      <c r="G10" s="17"/>
      <c r="H10" s="17"/>
      <c r="I10" s="17"/>
      <c r="J10" s="17"/>
      <c r="K10" s="17"/>
      <c r="L10" s="17"/>
      <c r="M10" s="17"/>
      <c r="N10" s="338" t="s">
        <v>66</v>
      </c>
      <c r="O10" s="338"/>
      <c r="P10" s="338"/>
      <c r="Q10" s="338"/>
      <c r="R10" s="348"/>
      <c r="S10" s="348"/>
      <c r="T10" s="348"/>
      <c r="U10" s="348"/>
      <c r="V10" s="348"/>
      <c r="W10" s="348"/>
      <c r="X10" s="348"/>
      <c r="Y10" s="348"/>
      <c r="Z10" s="348"/>
      <c r="AA10" s="348"/>
      <c r="AB10" s="348"/>
      <c r="AC10" s="348"/>
      <c r="AD10" s="348"/>
      <c r="AE10" s="348"/>
      <c r="AF10" s="10" t="s">
        <v>67</v>
      </c>
    </row>
    <row r="11" spans="1:32" ht="18" customHeight="1">
      <c r="A11" s="17"/>
      <c r="B11" s="17"/>
      <c r="C11" s="17"/>
      <c r="D11" s="17"/>
      <c r="E11" s="17"/>
      <c r="F11" s="17"/>
      <c r="G11" s="17"/>
      <c r="H11" s="17"/>
      <c r="I11" s="17"/>
      <c r="J11" s="17"/>
      <c r="K11" s="17"/>
      <c r="L11" s="17"/>
      <c r="M11" s="17"/>
      <c r="N11" s="338" t="s">
        <v>68</v>
      </c>
      <c r="O11" s="338"/>
      <c r="P11" s="338"/>
      <c r="Q11" s="338"/>
      <c r="R11" s="346"/>
      <c r="S11" s="346"/>
      <c r="T11" s="346"/>
      <c r="U11" s="346"/>
      <c r="V11" s="346"/>
      <c r="W11" s="346"/>
      <c r="X11" s="346"/>
      <c r="Y11" s="346"/>
      <c r="Z11" s="346"/>
      <c r="AA11" s="346"/>
      <c r="AB11" s="346"/>
      <c r="AC11" s="346"/>
      <c r="AD11" s="346"/>
      <c r="AE11" s="346"/>
      <c r="AF11" s="10" t="s">
        <v>69</v>
      </c>
    </row>
    <row r="12" spans="1:32" ht="18" customHeight="1">
      <c r="A12" s="17"/>
      <c r="B12" s="17"/>
      <c r="C12" s="17"/>
      <c r="D12" s="17"/>
      <c r="E12" s="17"/>
      <c r="F12" s="17"/>
      <c r="G12" s="17"/>
      <c r="H12" s="17"/>
      <c r="I12" s="17"/>
      <c r="J12" s="17"/>
      <c r="K12" s="17"/>
      <c r="L12" s="17"/>
      <c r="M12" s="17"/>
      <c r="N12" s="338" t="s">
        <v>70</v>
      </c>
      <c r="O12" s="338"/>
      <c r="P12" s="338"/>
      <c r="Q12" s="338"/>
      <c r="R12" s="346" t="s">
        <v>71</v>
      </c>
      <c r="S12" s="346"/>
      <c r="T12" s="346"/>
      <c r="U12" s="346"/>
      <c r="V12" s="346"/>
      <c r="W12" s="346"/>
      <c r="X12" s="346"/>
      <c r="Y12" s="346"/>
      <c r="Z12" s="346"/>
      <c r="AA12" s="346"/>
      <c r="AB12" s="346"/>
      <c r="AC12" s="346"/>
      <c r="AD12" s="346"/>
      <c r="AE12" s="346"/>
      <c r="AF12" s="10" t="s">
        <v>72</v>
      </c>
    </row>
    <row r="13" spans="1:32" ht="18" customHeight="1">
      <c r="A13" s="17"/>
      <c r="B13" s="17"/>
      <c r="C13" s="17"/>
      <c r="D13" s="17"/>
      <c r="E13" s="17"/>
      <c r="F13" s="17"/>
      <c r="G13" s="17"/>
      <c r="H13" s="17"/>
      <c r="I13" s="17"/>
      <c r="J13" s="17"/>
      <c r="K13" s="17"/>
      <c r="L13" s="17"/>
      <c r="M13" s="17"/>
      <c r="N13" s="17"/>
      <c r="O13" s="17"/>
      <c r="P13" s="17"/>
      <c r="Q13" s="17"/>
      <c r="R13" s="345" t="s">
        <v>73</v>
      </c>
      <c r="S13" s="345"/>
      <c r="T13" s="345"/>
      <c r="U13" s="345"/>
      <c r="V13" s="345"/>
      <c r="W13" s="345"/>
      <c r="X13" s="345"/>
      <c r="Y13" s="345"/>
      <c r="Z13" s="345"/>
      <c r="AA13" s="345"/>
      <c r="AB13" s="345"/>
      <c r="AC13" s="345"/>
      <c r="AD13" s="345"/>
      <c r="AE13" s="345"/>
      <c r="AF13" s="10"/>
    </row>
    <row r="14" spans="1:32" ht="18" customHeight="1">
      <c r="A14" s="17"/>
      <c r="B14" s="17"/>
      <c r="C14" s="17"/>
      <c r="D14" s="17"/>
      <c r="E14" s="17"/>
      <c r="F14" s="17"/>
      <c r="G14" s="17"/>
      <c r="H14" s="17"/>
      <c r="I14" s="17"/>
      <c r="J14" s="17"/>
      <c r="K14" s="17"/>
      <c r="L14" s="17"/>
      <c r="M14" s="17"/>
      <c r="N14" s="338" t="s">
        <v>74</v>
      </c>
      <c r="O14" s="338"/>
      <c r="P14" s="338"/>
      <c r="Q14" s="338"/>
      <c r="R14" s="346"/>
      <c r="S14" s="346"/>
      <c r="T14" s="346"/>
      <c r="U14" s="346"/>
      <c r="V14" s="346"/>
      <c r="W14" s="346"/>
      <c r="X14" s="346"/>
      <c r="Y14" s="346"/>
      <c r="Z14" s="346"/>
      <c r="AA14" s="346"/>
      <c r="AB14" s="346"/>
      <c r="AC14" s="346"/>
      <c r="AD14" s="346"/>
      <c r="AE14" s="346"/>
      <c r="AF14" s="10" t="s">
        <v>75</v>
      </c>
    </row>
    <row r="15" spans="1:32" ht="18" customHeight="1">
      <c r="A15" s="17"/>
      <c r="B15" s="17"/>
      <c r="C15" s="17"/>
      <c r="D15" s="17"/>
      <c r="E15" s="17"/>
      <c r="F15" s="17"/>
      <c r="G15" s="17"/>
      <c r="H15" s="17"/>
      <c r="I15" s="17"/>
      <c r="J15" s="17"/>
      <c r="K15" s="17"/>
      <c r="L15" s="17"/>
      <c r="M15" s="17"/>
      <c r="N15" s="338" t="s">
        <v>76</v>
      </c>
      <c r="O15" s="338"/>
      <c r="P15" s="338"/>
      <c r="Q15" s="338"/>
      <c r="R15" s="347"/>
      <c r="S15" s="347"/>
      <c r="T15" s="347"/>
      <c r="U15" s="347"/>
      <c r="V15" s="347"/>
      <c r="W15" s="347"/>
      <c r="X15" s="21" t="s">
        <v>77</v>
      </c>
      <c r="Y15" s="22" t="str">
        <f>IF(X7="","",DATEDIF(R15,X7,"y"))</f>
        <v/>
      </c>
      <c r="Z15" s="23" t="s">
        <v>78</v>
      </c>
      <c r="AA15" s="15"/>
      <c r="AB15" s="15"/>
      <c r="AC15" s="24"/>
      <c r="AD15" s="15"/>
      <c r="AE15" s="15"/>
      <c r="AF15" s="10" t="s">
        <v>79</v>
      </c>
    </row>
    <row r="16" spans="1:32" ht="18" customHeight="1">
      <c r="A16" s="17"/>
      <c r="B16" s="17"/>
      <c r="C16" s="17"/>
      <c r="D16" s="17"/>
      <c r="E16" s="17"/>
      <c r="F16" s="17"/>
      <c r="G16" s="17"/>
      <c r="H16" s="17"/>
      <c r="I16" s="17"/>
      <c r="J16" s="17"/>
      <c r="K16" s="17"/>
      <c r="L16" s="17"/>
      <c r="M16" s="17"/>
      <c r="N16" s="338" t="s">
        <v>80</v>
      </c>
      <c r="O16" s="338"/>
      <c r="P16" s="338"/>
      <c r="Q16" s="338"/>
      <c r="R16" s="343"/>
      <c r="S16" s="343"/>
      <c r="T16" s="343"/>
      <c r="U16" s="343"/>
      <c r="V16" s="343"/>
      <c r="W16" s="343"/>
      <c r="X16" s="343"/>
      <c r="Y16" s="343"/>
      <c r="Z16" s="343"/>
      <c r="AA16" s="343"/>
      <c r="AB16" s="343"/>
      <c r="AC16" s="343"/>
      <c r="AD16" s="343"/>
      <c r="AE16" s="343"/>
      <c r="AF16" s="10" t="s">
        <v>81</v>
      </c>
    </row>
    <row r="17" spans="1:32" ht="18" customHeight="1">
      <c r="A17" s="17"/>
      <c r="B17" s="17"/>
      <c r="C17" s="17"/>
      <c r="D17" s="17"/>
      <c r="E17" s="17"/>
      <c r="F17" s="17"/>
      <c r="G17" s="17"/>
      <c r="H17" s="17"/>
      <c r="I17" s="17"/>
      <c r="J17" s="17"/>
      <c r="K17" s="17"/>
      <c r="L17" s="17"/>
      <c r="M17" s="17"/>
      <c r="N17" s="17"/>
      <c r="O17" s="338" t="s">
        <v>82</v>
      </c>
      <c r="P17" s="338"/>
      <c r="Q17" s="338"/>
      <c r="R17" s="338"/>
      <c r="S17" s="338"/>
      <c r="T17" s="338"/>
      <c r="U17" s="344" t="s">
        <v>83</v>
      </c>
      <c r="V17" s="344"/>
      <c r="W17" s="344"/>
      <c r="X17" s="344"/>
      <c r="Y17" s="344"/>
      <c r="Z17" s="344"/>
      <c r="AA17" s="344"/>
      <c r="AB17" s="344"/>
      <c r="AC17" s="338" t="s">
        <v>84</v>
      </c>
      <c r="AD17" s="338"/>
      <c r="AE17" s="338"/>
      <c r="AF17" s="10" t="s">
        <v>85</v>
      </c>
    </row>
    <row r="18" spans="1:32" ht="18" customHeight="1">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0"/>
    </row>
    <row r="19" spans="1:32" ht="18" customHeight="1">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0"/>
    </row>
    <row r="20" spans="1:32" ht="18" customHeight="1">
      <c r="A20" s="341" t="s">
        <v>86</v>
      </c>
      <c r="B20" s="341"/>
      <c r="C20" s="341"/>
      <c r="D20" s="341"/>
      <c r="E20" s="341"/>
      <c r="F20" s="341"/>
      <c r="G20" s="341"/>
      <c r="H20" s="341"/>
      <c r="I20" s="341"/>
      <c r="J20" s="341"/>
      <c r="K20" s="341"/>
      <c r="L20" s="341"/>
      <c r="M20" s="341"/>
      <c r="N20" s="341"/>
      <c r="O20" s="341"/>
      <c r="P20" s="341"/>
      <c r="Q20" s="341"/>
      <c r="R20" s="341"/>
      <c r="S20" s="341"/>
      <c r="T20" s="341"/>
      <c r="U20" s="341"/>
      <c r="V20" s="341"/>
      <c r="W20" s="341"/>
      <c r="X20" s="341"/>
      <c r="Y20" s="341"/>
      <c r="Z20" s="341"/>
      <c r="AA20" s="341"/>
      <c r="AB20" s="341"/>
      <c r="AC20" s="341"/>
      <c r="AD20" s="341"/>
      <c r="AE20" s="341"/>
      <c r="AF20" s="10"/>
    </row>
    <row r="21" spans="1:32" ht="18" customHeight="1">
      <c r="A21" s="341"/>
      <c r="B21" s="341"/>
      <c r="C21" s="341"/>
      <c r="D21" s="341"/>
      <c r="E21" s="341"/>
      <c r="F21" s="341"/>
      <c r="G21" s="341"/>
      <c r="H21" s="341"/>
      <c r="I21" s="341"/>
      <c r="J21" s="341"/>
      <c r="K21" s="341"/>
      <c r="L21" s="341"/>
      <c r="M21" s="341"/>
      <c r="N21" s="341"/>
      <c r="O21" s="341"/>
      <c r="P21" s="341"/>
      <c r="Q21" s="341"/>
      <c r="R21" s="341"/>
      <c r="S21" s="341"/>
      <c r="T21" s="341"/>
      <c r="U21" s="341"/>
      <c r="V21" s="341"/>
      <c r="W21" s="341"/>
      <c r="X21" s="341"/>
      <c r="Y21" s="341"/>
      <c r="Z21" s="341"/>
      <c r="AA21" s="341"/>
      <c r="AB21" s="341"/>
      <c r="AC21" s="341"/>
      <c r="AD21" s="341"/>
      <c r="AE21" s="341"/>
      <c r="AF21" s="10"/>
    </row>
    <row r="22" spans="1:32" ht="18" customHeight="1">
      <c r="A22" s="25"/>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10"/>
    </row>
    <row r="23" spans="1:32" ht="18" customHeight="1">
      <c r="A23" s="342" t="s">
        <v>87</v>
      </c>
      <c r="B23" s="342"/>
      <c r="C23" s="342"/>
      <c r="D23" s="342"/>
      <c r="E23" s="342"/>
      <c r="F23" s="342"/>
      <c r="G23" s="342"/>
      <c r="H23" s="342"/>
      <c r="I23" s="342"/>
      <c r="J23" s="342"/>
      <c r="K23" s="342"/>
      <c r="L23" s="342"/>
      <c r="M23" s="342"/>
      <c r="N23" s="342"/>
      <c r="O23" s="342"/>
      <c r="P23" s="342"/>
      <c r="Q23" s="342"/>
      <c r="R23" s="342"/>
      <c r="S23" s="342"/>
      <c r="T23" s="342"/>
      <c r="U23" s="342"/>
      <c r="V23" s="342"/>
      <c r="W23" s="342"/>
      <c r="X23" s="342"/>
      <c r="Y23" s="342"/>
      <c r="Z23" s="342"/>
      <c r="AA23" s="342"/>
      <c r="AB23" s="342"/>
      <c r="AC23" s="342"/>
      <c r="AD23" s="342"/>
      <c r="AE23" s="342"/>
      <c r="AF23" s="10"/>
    </row>
    <row r="24" spans="1:32" ht="18" customHeight="1">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0"/>
    </row>
    <row r="25" spans="1:32" ht="18" customHeight="1">
      <c r="A25" s="17"/>
      <c r="B25" s="339" t="s">
        <v>88</v>
      </c>
      <c r="C25" s="339"/>
      <c r="D25" s="339"/>
      <c r="E25" s="339"/>
      <c r="F25" s="339"/>
      <c r="G25" s="339"/>
      <c r="H25" s="339"/>
      <c r="I25" s="339"/>
      <c r="J25" s="339"/>
      <c r="K25" s="339"/>
      <c r="L25" s="339"/>
      <c r="M25" s="339"/>
      <c r="N25" s="339"/>
      <c r="O25" s="339"/>
      <c r="P25" s="339"/>
      <c r="Q25" s="339"/>
      <c r="R25" s="339"/>
      <c r="S25" s="339"/>
      <c r="T25" s="339"/>
      <c r="U25" s="339"/>
      <c r="V25" s="339"/>
      <c r="W25" s="339"/>
      <c r="X25" s="339"/>
      <c r="Y25" s="339"/>
      <c r="Z25" s="339"/>
      <c r="AA25" s="339"/>
      <c r="AB25" s="339"/>
      <c r="AC25" s="339"/>
      <c r="AD25" s="339"/>
      <c r="AE25" s="17"/>
      <c r="AF25" s="10"/>
    </row>
    <row r="26" spans="1:32" ht="18" customHeight="1">
      <c r="A26" s="17"/>
      <c r="B26" s="339" t="s">
        <v>89</v>
      </c>
      <c r="C26" s="339"/>
      <c r="D26" s="339"/>
      <c r="E26" s="339"/>
      <c r="F26" s="339"/>
      <c r="G26" s="339"/>
      <c r="H26" s="339"/>
      <c r="I26" s="339"/>
      <c r="J26" s="339"/>
      <c r="K26" s="339"/>
      <c r="L26" s="339"/>
      <c r="M26" s="339"/>
      <c r="N26" s="339"/>
      <c r="O26" s="339"/>
      <c r="P26" s="339"/>
      <c r="Q26" s="339"/>
      <c r="R26" s="339"/>
      <c r="S26" s="339"/>
      <c r="T26" s="339"/>
      <c r="U26" s="339"/>
      <c r="V26" s="339"/>
      <c r="W26" s="339"/>
      <c r="X26" s="339"/>
      <c r="Y26" s="339"/>
      <c r="Z26" s="339"/>
      <c r="AA26" s="339"/>
      <c r="AB26" s="339"/>
      <c r="AC26" s="339"/>
      <c r="AD26" s="339"/>
      <c r="AE26" s="17"/>
      <c r="AF26" s="10"/>
    </row>
    <row r="27" spans="1:32" ht="18" customHeight="1">
      <c r="A27" s="17"/>
      <c r="B27" s="339" t="s">
        <v>90</v>
      </c>
      <c r="C27" s="339"/>
      <c r="D27" s="339"/>
      <c r="E27" s="339"/>
      <c r="F27" s="339"/>
      <c r="G27" s="339"/>
      <c r="H27" s="339"/>
      <c r="I27" s="339"/>
      <c r="J27" s="339"/>
      <c r="K27" s="339"/>
      <c r="L27" s="339"/>
      <c r="M27" s="339"/>
      <c r="N27" s="339"/>
      <c r="O27" s="339"/>
      <c r="P27" s="339"/>
      <c r="Q27" s="339"/>
      <c r="R27" s="339"/>
      <c r="S27" s="339"/>
      <c r="T27" s="339"/>
      <c r="U27" s="339"/>
      <c r="V27" s="339"/>
      <c r="W27" s="339"/>
      <c r="X27" s="339"/>
      <c r="Y27" s="339"/>
      <c r="Z27" s="339"/>
      <c r="AA27" s="339"/>
      <c r="AB27" s="339"/>
      <c r="AC27" s="339"/>
      <c r="AD27" s="339"/>
      <c r="AE27" s="17"/>
      <c r="AF27" s="10"/>
    </row>
    <row r="28" spans="1:32" ht="18" customHeight="1">
      <c r="A28" s="17"/>
      <c r="B28" s="339" t="s">
        <v>91</v>
      </c>
      <c r="C28" s="339"/>
      <c r="D28" s="339"/>
      <c r="E28" s="339"/>
      <c r="F28" s="339"/>
      <c r="G28" s="339"/>
      <c r="H28" s="339"/>
      <c r="I28" s="339"/>
      <c r="J28" s="339"/>
      <c r="K28" s="339"/>
      <c r="L28" s="339"/>
      <c r="M28" s="339"/>
      <c r="N28" s="339"/>
      <c r="O28" s="339"/>
      <c r="P28" s="339"/>
      <c r="Q28" s="339"/>
      <c r="R28" s="339"/>
      <c r="S28" s="339"/>
      <c r="T28" s="339"/>
      <c r="U28" s="339"/>
      <c r="V28" s="339"/>
      <c r="W28" s="339"/>
      <c r="X28" s="339"/>
      <c r="Y28" s="339"/>
      <c r="Z28" s="339"/>
      <c r="AA28" s="339"/>
      <c r="AB28" s="339"/>
      <c r="AC28" s="339"/>
      <c r="AD28" s="339"/>
      <c r="AE28" s="17"/>
      <c r="AF28" s="10"/>
    </row>
    <row r="29" spans="1:32" ht="18" customHeight="1">
      <c r="A29" s="17"/>
      <c r="B29" s="339" t="s">
        <v>92</v>
      </c>
      <c r="C29" s="339"/>
      <c r="D29" s="339"/>
      <c r="E29" s="339"/>
      <c r="F29" s="339"/>
      <c r="G29" s="339"/>
      <c r="H29" s="339"/>
      <c r="I29" s="339"/>
      <c r="J29" s="339"/>
      <c r="K29" s="339"/>
      <c r="L29" s="339"/>
      <c r="M29" s="339"/>
      <c r="N29" s="339"/>
      <c r="O29" s="339"/>
      <c r="P29" s="339"/>
      <c r="Q29" s="339"/>
      <c r="R29" s="339"/>
      <c r="S29" s="339"/>
      <c r="T29" s="339"/>
      <c r="U29" s="339"/>
      <c r="V29" s="339"/>
      <c r="W29" s="339"/>
      <c r="X29" s="339"/>
      <c r="Y29" s="339"/>
      <c r="Z29" s="339"/>
      <c r="AA29" s="339"/>
      <c r="AB29" s="339"/>
      <c r="AC29" s="339"/>
      <c r="AD29" s="339"/>
      <c r="AE29" s="339"/>
      <c r="AF29" s="10"/>
    </row>
    <row r="30" spans="1:32" ht="18" customHeight="1">
      <c r="A30" s="17"/>
      <c r="B30" s="339" t="s">
        <v>93</v>
      </c>
      <c r="C30" s="339"/>
      <c r="D30" s="339"/>
      <c r="E30" s="339"/>
      <c r="F30" s="339"/>
      <c r="G30" s="339"/>
      <c r="H30" s="339"/>
      <c r="I30" s="339"/>
      <c r="J30" s="339"/>
      <c r="K30" s="339"/>
      <c r="L30" s="339"/>
      <c r="M30" s="339"/>
      <c r="N30" s="339"/>
      <c r="O30" s="339"/>
      <c r="P30" s="339"/>
      <c r="Q30" s="339"/>
      <c r="R30" s="339"/>
      <c r="S30" s="339"/>
      <c r="T30" s="339"/>
      <c r="U30" s="339"/>
      <c r="V30" s="339"/>
      <c r="W30" s="339"/>
      <c r="X30" s="339"/>
      <c r="Y30" s="339"/>
      <c r="Z30" s="339"/>
      <c r="AA30" s="339"/>
      <c r="AB30" s="339"/>
      <c r="AC30" s="339"/>
      <c r="AD30" s="339"/>
      <c r="AE30" s="17"/>
      <c r="AF30" s="10"/>
    </row>
    <row r="31" spans="1:32" ht="18" customHeight="1">
      <c r="A31" s="17"/>
      <c r="B31" s="340" t="s">
        <v>94</v>
      </c>
      <c r="C31" s="340"/>
      <c r="D31" s="340"/>
      <c r="E31" s="340"/>
      <c r="F31" s="340"/>
      <c r="G31" s="340"/>
      <c r="H31" s="340"/>
      <c r="I31" s="340"/>
      <c r="J31" s="340"/>
      <c r="K31" s="340"/>
      <c r="L31" s="340"/>
      <c r="M31" s="340"/>
      <c r="N31" s="340"/>
      <c r="O31" s="340"/>
      <c r="P31" s="340"/>
      <c r="Q31" s="340"/>
      <c r="R31" s="340"/>
      <c r="S31" s="340"/>
      <c r="T31" s="340"/>
      <c r="U31" s="340"/>
      <c r="V31" s="340"/>
      <c r="W31" s="340"/>
      <c r="X31" s="340"/>
      <c r="Y31" s="340"/>
      <c r="Z31" s="340"/>
      <c r="AA31" s="340"/>
      <c r="AB31" s="340"/>
      <c r="AC31" s="340"/>
      <c r="AD31" s="340"/>
      <c r="AE31" s="17"/>
      <c r="AF31" s="10"/>
    </row>
    <row r="32" spans="1:32" ht="18" customHeight="1">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0"/>
    </row>
    <row r="33" spans="1:32" ht="18" customHeight="1">
      <c r="A33" s="17"/>
      <c r="B33" s="27"/>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17"/>
      <c r="AF33" s="10"/>
    </row>
    <row r="34" spans="1:32" ht="18" customHeight="1">
      <c r="A34" s="17"/>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17"/>
      <c r="AF34" s="10"/>
    </row>
    <row r="35" spans="1:32" ht="18" customHeight="1">
      <c r="A35" s="17"/>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17"/>
      <c r="AF35" s="10"/>
    </row>
    <row r="36" spans="1:32" ht="18" customHeight="1">
      <c r="A36" s="17"/>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17"/>
      <c r="AF36" s="10"/>
    </row>
    <row r="37" spans="1:32" ht="18" customHeight="1">
      <c r="A37" s="17"/>
      <c r="B37" s="27"/>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17"/>
      <c r="AF37" s="10"/>
    </row>
    <row r="38" spans="1:32" ht="18" customHeight="1">
      <c r="A38" s="17"/>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17"/>
      <c r="AF38" s="10"/>
    </row>
    <row r="39" spans="1:32" ht="18" customHeight="1">
      <c r="A39" s="17"/>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17"/>
      <c r="AF39" s="10"/>
    </row>
    <row r="40" spans="1:32" ht="18" customHeight="1">
      <c r="A40" s="17"/>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17"/>
      <c r="AF40" s="10"/>
    </row>
    <row r="41" spans="1:32" ht="18" customHeight="1">
      <c r="A41" s="17"/>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17"/>
      <c r="AF41" s="10"/>
    </row>
    <row r="42" spans="1:32" ht="18" customHeight="1">
      <c r="A42" s="17"/>
      <c r="B42" s="28"/>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17"/>
      <c r="AF42" s="10"/>
    </row>
    <row r="43" spans="1:32" ht="18" customHeight="1">
      <c r="A43" s="17"/>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17"/>
      <c r="AF43" s="10"/>
    </row>
    <row r="44" spans="1:32" ht="18" customHeight="1">
      <c r="A44" s="17"/>
      <c r="B44" s="338" t="s">
        <v>95</v>
      </c>
      <c r="C44" s="338"/>
      <c r="D44" s="338"/>
      <c r="E44" s="338"/>
      <c r="F44" s="338"/>
      <c r="G44" s="338"/>
      <c r="H44" s="338"/>
      <c r="I44" s="338"/>
      <c r="J44" s="338"/>
      <c r="K44" s="338"/>
      <c r="L44" s="338"/>
      <c r="M44" s="338"/>
      <c r="N44" s="338"/>
      <c r="O44" s="338"/>
      <c r="P44" s="338"/>
      <c r="Q44" s="338"/>
      <c r="R44" s="338"/>
      <c r="S44" s="338"/>
      <c r="T44" s="338"/>
      <c r="U44" s="338"/>
      <c r="V44" s="338"/>
      <c r="W44" s="338"/>
      <c r="X44" s="338"/>
      <c r="Y44" s="338"/>
      <c r="Z44" s="338"/>
      <c r="AA44" s="338"/>
      <c r="AB44" s="338"/>
      <c r="AC44" s="338"/>
      <c r="AD44" s="338"/>
      <c r="AE44" s="338"/>
      <c r="AF44" s="10"/>
    </row>
    <row r="45" spans="1:32" ht="18" customHeight="1">
      <c r="A45" s="17"/>
      <c r="B45" s="338" t="s">
        <v>96</v>
      </c>
      <c r="C45" s="338"/>
      <c r="D45" s="338"/>
      <c r="E45" s="338"/>
      <c r="F45" s="338"/>
      <c r="G45" s="338"/>
      <c r="H45" s="338"/>
      <c r="I45" s="338"/>
      <c r="J45" s="338"/>
      <c r="K45" s="338"/>
      <c r="L45" s="338"/>
      <c r="M45" s="338"/>
      <c r="N45" s="338"/>
      <c r="O45" s="338"/>
      <c r="P45" s="338"/>
      <c r="Q45" s="338"/>
      <c r="R45" s="338"/>
      <c r="S45" s="338"/>
      <c r="T45" s="338"/>
      <c r="U45" s="338"/>
      <c r="V45" s="338"/>
      <c r="W45" s="338"/>
      <c r="X45" s="338"/>
      <c r="Y45" s="338"/>
      <c r="Z45" s="338"/>
      <c r="AA45" s="338"/>
      <c r="AB45" s="338"/>
      <c r="AC45" s="338"/>
      <c r="AD45" s="338"/>
      <c r="AE45" s="338"/>
      <c r="AF45" s="10"/>
    </row>
  </sheetData>
  <mergeCells count="33">
    <mergeCell ref="A1:M1"/>
    <mergeCell ref="AD1:AE2"/>
    <mergeCell ref="A4:AE4"/>
    <mergeCell ref="X7:AE7"/>
    <mergeCell ref="A8:G8"/>
    <mergeCell ref="H8:L8"/>
    <mergeCell ref="N10:Q10"/>
    <mergeCell ref="R10:AE10"/>
    <mergeCell ref="N11:Q11"/>
    <mergeCell ref="R11:AE11"/>
    <mergeCell ref="N12:Q12"/>
    <mergeCell ref="R12:AE12"/>
    <mergeCell ref="R13:AE13"/>
    <mergeCell ref="N14:Q14"/>
    <mergeCell ref="R14:AE14"/>
    <mergeCell ref="N15:Q15"/>
    <mergeCell ref="R15:W15"/>
    <mergeCell ref="N16:Q16"/>
    <mergeCell ref="R16:AE16"/>
    <mergeCell ref="O17:T17"/>
    <mergeCell ref="U17:AB17"/>
    <mergeCell ref="AC17:AE17"/>
    <mergeCell ref="A20:AE21"/>
    <mergeCell ref="A23:AE23"/>
    <mergeCell ref="B25:AD25"/>
    <mergeCell ref="B26:AD26"/>
    <mergeCell ref="B27:AD27"/>
    <mergeCell ref="B45:AE45"/>
    <mergeCell ref="B28:AD28"/>
    <mergeCell ref="B29:AE29"/>
    <mergeCell ref="B30:AD30"/>
    <mergeCell ref="B31:AD31"/>
    <mergeCell ref="B44:AE44"/>
  </mergeCells>
  <phoneticPr fontId="73"/>
  <dataValidations count="1">
    <dataValidation type="list" allowBlank="1" showErrorMessage="1" sqref="AD1:AE2">
      <formula1>"　,有"</formula1>
      <formula2>0</formula2>
    </dataValidation>
  </dataValidations>
  <printOptions horizontalCentered="1"/>
  <pageMargins left="0.59055118110236227" right="0.59055118110236227" top="0.59055118110236227" bottom="0.59055118110236227" header="0.51181102362204722" footer="0.51181102362204722"/>
  <pageSetup paperSize="9" orientation="portrait" blackAndWhite="1"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F45"/>
  <sheetViews>
    <sheetView view="pageBreakPreview" zoomScaleNormal="100" workbookViewId="0">
      <selection activeCell="A20" sqref="A20"/>
    </sheetView>
  </sheetViews>
  <sheetFormatPr defaultColWidth="9" defaultRowHeight="13.5"/>
  <cols>
    <col min="1" max="31" width="2.875" customWidth="1"/>
  </cols>
  <sheetData>
    <row r="1" spans="1:32" ht="18" customHeight="1">
      <c r="A1" s="349" t="s">
        <v>97</v>
      </c>
      <c r="B1" s="349"/>
      <c r="C1" s="349"/>
      <c r="D1" s="349"/>
      <c r="E1" s="349"/>
      <c r="F1" s="349"/>
      <c r="G1" s="349"/>
      <c r="H1" s="349"/>
      <c r="I1" s="349"/>
      <c r="J1" s="349"/>
      <c r="K1" s="349"/>
      <c r="L1" s="9"/>
      <c r="M1" s="9"/>
      <c r="N1" s="9"/>
      <c r="O1" s="9"/>
      <c r="P1" s="9"/>
      <c r="Q1" s="9"/>
      <c r="R1" s="9"/>
      <c r="S1" s="9"/>
      <c r="T1" s="9"/>
      <c r="U1" s="9"/>
      <c r="V1" s="9"/>
      <c r="W1" s="9"/>
      <c r="X1" s="9"/>
      <c r="Y1" s="9"/>
      <c r="Z1" s="9"/>
      <c r="AA1" s="9"/>
      <c r="AB1" s="9"/>
      <c r="AC1" s="9"/>
      <c r="AD1" s="350" t="s">
        <v>59</v>
      </c>
      <c r="AE1" s="350"/>
      <c r="AF1" s="10"/>
    </row>
    <row r="2" spans="1:32" ht="18" customHeight="1">
      <c r="A2" s="9"/>
      <c r="B2" s="9"/>
      <c r="C2" s="9"/>
      <c r="D2" s="9"/>
      <c r="E2" s="9"/>
      <c r="F2" s="9"/>
      <c r="G2" s="9"/>
      <c r="H2" s="9"/>
      <c r="I2" s="9"/>
      <c r="J2" s="9"/>
      <c r="K2" s="9"/>
      <c r="L2" s="9"/>
      <c r="M2" s="9"/>
      <c r="N2" s="9"/>
      <c r="O2" s="9"/>
      <c r="P2" s="9"/>
      <c r="Q2" s="9"/>
      <c r="R2" s="9"/>
      <c r="S2" s="9"/>
      <c r="T2" s="9"/>
      <c r="U2" s="9"/>
      <c r="V2" s="9"/>
      <c r="W2" s="9"/>
      <c r="X2" s="9"/>
      <c r="Y2" s="9"/>
      <c r="Z2" s="9"/>
      <c r="AA2" s="9"/>
      <c r="AB2" s="9"/>
      <c r="AC2" s="9"/>
      <c r="AD2" s="350"/>
      <c r="AE2" s="350"/>
      <c r="AF2" s="10"/>
    </row>
    <row r="3" spans="1:32" ht="18" customHeight="1">
      <c r="A3" s="359" t="s">
        <v>98</v>
      </c>
      <c r="B3" s="359"/>
      <c r="C3" s="359"/>
      <c r="D3" s="359"/>
      <c r="E3" s="359"/>
      <c r="F3" s="359"/>
      <c r="G3" s="359"/>
      <c r="H3" s="359"/>
      <c r="I3" s="359"/>
      <c r="J3" s="359"/>
      <c r="K3" s="359"/>
      <c r="L3" s="359"/>
      <c r="M3" s="359"/>
      <c r="N3" s="359"/>
      <c r="O3" s="359"/>
      <c r="P3" s="359"/>
      <c r="Q3" s="359"/>
      <c r="R3" s="359"/>
      <c r="S3" s="359"/>
      <c r="T3" s="359"/>
      <c r="U3" s="359"/>
      <c r="V3" s="359"/>
      <c r="W3" s="359"/>
      <c r="X3" s="359"/>
      <c r="Y3" s="359"/>
      <c r="Z3" s="359"/>
      <c r="AA3" s="359"/>
      <c r="AB3" s="359"/>
      <c r="AC3" s="359"/>
      <c r="AD3" s="359"/>
      <c r="AE3" s="359"/>
      <c r="AF3" s="14"/>
    </row>
    <row r="4" spans="1:32" ht="18" customHeight="1">
      <c r="A4" s="13"/>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4"/>
    </row>
    <row r="5" spans="1:32" ht="18" customHeight="1">
      <c r="A5" s="15"/>
      <c r="B5" s="15"/>
      <c r="C5" s="15"/>
      <c r="D5" s="15"/>
      <c r="E5" s="15"/>
      <c r="F5" s="15"/>
      <c r="G5" s="15"/>
      <c r="H5" s="15"/>
      <c r="I5" s="15"/>
      <c r="J5" s="15"/>
      <c r="K5" s="15"/>
      <c r="L5" s="15"/>
      <c r="M5" s="15"/>
      <c r="N5" s="15"/>
      <c r="O5" s="15"/>
      <c r="P5" s="15"/>
      <c r="Q5" s="15"/>
      <c r="R5" s="15"/>
      <c r="S5" s="15"/>
      <c r="T5" s="15"/>
      <c r="U5" s="15"/>
      <c r="V5" s="15"/>
      <c r="W5" s="15"/>
      <c r="X5" s="352"/>
      <c r="Y5" s="352"/>
      <c r="Z5" s="352"/>
      <c r="AA5" s="352"/>
      <c r="AB5" s="352"/>
      <c r="AC5" s="352"/>
      <c r="AD5" s="352"/>
      <c r="AE5" s="352"/>
      <c r="AF5" s="10" t="s">
        <v>63</v>
      </c>
    </row>
    <row r="6" spans="1:32" ht="18" customHeight="1">
      <c r="A6" s="353" t="s">
        <v>64</v>
      </c>
      <c r="B6" s="353"/>
      <c r="C6" s="353"/>
      <c r="D6" s="353"/>
      <c r="E6" s="353"/>
      <c r="F6" s="353"/>
      <c r="G6" s="353"/>
      <c r="H6" s="354"/>
      <c r="I6" s="354"/>
      <c r="J6" s="354"/>
      <c r="K6" s="354"/>
      <c r="L6" s="354"/>
      <c r="M6" s="17"/>
      <c r="N6" s="17"/>
      <c r="O6" s="17"/>
      <c r="P6" s="17"/>
      <c r="Q6" s="17"/>
      <c r="R6" s="17"/>
      <c r="S6" s="17"/>
      <c r="T6" s="17"/>
      <c r="U6" s="17"/>
      <c r="V6" s="17"/>
      <c r="W6" s="17"/>
      <c r="X6" s="17"/>
      <c r="Y6" s="17"/>
      <c r="Z6" s="17"/>
      <c r="AA6" s="17"/>
      <c r="AB6" s="17"/>
      <c r="AC6" s="17"/>
      <c r="AD6" s="17"/>
      <c r="AE6" s="17"/>
      <c r="AF6" s="10" t="s">
        <v>65</v>
      </c>
    </row>
    <row r="7" spans="1:32" ht="18" customHeight="1">
      <c r="A7" s="18"/>
      <c r="B7" s="18"/>
      <c r="C7" s="18"/>
      <c r="D7" s="18"/>
      <c r="E7" s="18"/>
      <c r="F7" s="18"/>
      <c r="G7" s="18"/>
      <c r="H7" s="19"/>
      <c r="I7" s="19"/>
      <c r="J7" s="19"/>
      <c r="K7" s="19"/>
      <c r="L7" s="19"/>
      <c r="M7" s="17"/>
      <c r="N7" s="17"/>
      <c r="O7" s="17"/>
      <c r="P7" s="17"/>
      <c r="Q7" s="17"/>
      <c r="R7" s="17"/>
      <c r="S7" s="17"/>
      <c r="T7" s="17"/>
      <c r="U7" s="17"/>
      <c r="V7" s="17"/>
      <c r="W7" s="17"/>
      <c r="X7" s="17"/>
      <c r="Y7" s="17"/>
      <c r="Z7" s="17"/>
      <c r="AA7" s="17"/>
      <c r="AB7" s="17"/>
      <c r="AC7" s="17"/>
      <c r="AD7" s="17"/>
      <c r="AE7" s="17"/>
      <c r="AF7" s="10"/>
    </row>
    <row r="8" spans="1:32" ht="18" customHeight="1">
      <c r="A8" s="17"/>
      <c r="B8" s="17"/>
      <c r="C8" s="17"/>
      <c r="D8" s="17"/>
      <c r="E8" s="17"/>
      <c r="F8" s="17"/>
      <c r="G8" s="17"/>
      <c r="H8" s="17"/>
      <c r="I8" s="17"/>
      <c r="J8" s="17"/>
      <c r="K8" s="17"/>
      <c r="L8" s="17"/>
      <c r="M8" s="17"/>
      <c r="N8" s="338" t="s">
        <v>66</v>
      </c>
      <c r="O8" s="338"/>
      <c r="P8" s="338"/>
      <c r="Q8" s="338"/>
      <c r="R8" s="348"/>
      <c r="S8" s="348"/>
      <c r="T8" s="348"/>
      <c r="U8" s="348"/>
      <c r="V8" s="348"/>
      <c r="W8" s="348"/>
      <c r="X8" s="348"/>
      <c r="Y8" s="348"/>
      <c r="Z8" s="348"/>
      <c r="AA8" s="348"/>
      <c r="AB8" s="348"/>
      <c r="AC8" s="348"/>
      <c r="AD8" s="348"/>
      <c r="AE8" s="348"/>
      <c r="AF8" s="10" t="s">
        <v>67</v>
      </c>
    </row>
    <row r="9" spans="1:32" ht="18" customHeight="1">
      <c r="A9" s="17"/>
      <c r="B9" s="17"/>
      <c r="C9" s="17"/>
      <c r="D9" s="17"/>
      <c r="E9" s="17"/>
      <c r="F9" s="17"/>
      <c r="G9" s="17"/>
      <c r="H9" s="17"/>
      <c r="I9" s="17"/>
      <c r="J9" s="17"/>
      <c r="K9" s="17"/>
      <c r="L9" s="17"/>
      <c r="M9" s="17"/>
      <c r="N9" s="338" t="s">
        <v>68</v>
      </c>
      <c r="O9" s="338"/>
      <c r="P9" s="338"/>
      <c r="Q9" s="338"/>
      <c r="R9" s="346"/>
      <c r="S9" s="346"/>
      <c r="T9" s="346"/>
      <c r="U9" s="346"/>
      <c r="V9" s="346"/>
      <c r="W9" s="346"/>
      <c r="X9" s="346"/>
      <c r="Y9" s="346"/>
      <c r="Z9" s="346"/>
      <c r="AA9" s="346"/>
      <c r="AB9" s="346"/>
      <c r="AC9" s="346"/>
      <c r="AD9" s="346"/>
      <c r="AE9" s="346"/>
      <c r="AF9" s="10" t="s">
        <v>69</v>
      </c>
    </row>
    <row r="10" spans="1:32" ht="18" customHeight="1">
      <c r="A10" s="17"/>
      <c r="B10" s="17"/>
      <c r="C10" s="17"/>
      <c r="D10" s="17"/>
      <c r="E10" s="17"/>
      <c r="F10" s="17"/>
      <c r="G10" s="17"/>
      <c r="H10" s="17"/>
      <c r="I10" s="17"/>
      <c r="J10" s="17"/>
      <c r="K10" s="17"/>
      <c r="L10" s="17"/>
      <c r="M10" s="17"/>
      <c r="N10" s="338" t="s">
        <v>70</v>
      </c>
      <c r="O10" s="338"/>
      <c r="P10" s="338"/>
      <c r="Q10" s="338"/>
      <c r="R10" s="346" t="s">
        <v>71</v>
      </c>
      <c r="S10" s="346"/>
      <c r="T10" s="346"/>
      <c r="U10" s="346"/>
      <c r="V10" s="346"/>
      <c r="W10" s="346"/>
      <c r="X10" s="346"/>
      <c r="Y10" s="346"/>
      <c r="Z10" s="346"/>
      <c r="AA10" s="346"/>
      <c r="AB10" s="346"/>
      <c r="AC10" s="346"/>
      <c r="AD10" s="346"/>
      <c r="AE10" s="346"/>
      <c r="AF10" s="10" t="s">
        <v>72</v>
      </c>
    </row>
    <row r="11" spans="1:32" ht="18" customHeight="1">
      <c r="A11" s="17"/>
      <c r="B11" s="17"/>
      <c r="C11" s="17"/>
      <c r="D11" s="17"/>
      <c r="E11" s="17"/>
      <c r="F11" s="17"/>
      <c r="G11" s="17"/>
      <c r="H11" s="17"/>
      <c r="I11" s="17"/>
      <c r="J11" s="17"/>
      <c r="K11" s="17"/>
      <c r="L11" s="17"/>
      <c r="M11" s="17"/>
      <c r="N11" s="17"/>
      <c r="O11" s="17"/>
      <c r="P11" s="17"/>
      <c r="Q11" s="17"/>
      <c r="R11" s="345" t="s">
        <v>73</v>
      </c>
      <c r="S11" s="345"/>
      <c r="T11" s="345"/>
      <c r="U11" s="345"/>
      <c r="V11" s="345"/>
      <c r="W11" s="345"/>
      <c r="X11" s="345"/>
      <c r="Y11" s="345"/>
      <c r="Z11" s="345"/>
      <c r="AA11" s="345"/>
      <c r="AB11" s="345"/>
      <c r="AC11" s="345"/>
      <c r="AD11" s="345"/>
      <c r="AE11" s="345"/>
      <c r="AF11" s="10"/>
    </row>
    <row r="12" spans="1:32" ht="18" customHeight="1">
      <c r="A12" s="17"/>
      <c r="B12" s="17"/>
      <c r="C12" s="17"/>
      <c r="D12" s="17"/>
      <c r="E12" s="17"/>
      <c r="F12" s="17"/>
      <c r="G12" s="17"/>
      <c r="H12" s="17"/>
      <c r="I12" s="17"/>
      <c r="J12" s="17"/>
      <c r="K12" s="17"/>
      <c r="L12" s="17"/>
      <c r="M12" s="17"/>
      <c r="N12" s="338" t="s">
        <v>74</v>
      </c>
      <c r="O12" s="338"/>
      <c r="P12" s="338"/>
      <c r="Q12" s="338"/>
      <c r="R12" s="346"/>
      <c r="S12" s="346"/>
      <c r="T12" s="346"/>
      <c r="U12" s="346"/>
      <c r="V12" s="346"/>
      <c r="W12" s="346"/>
      <c r="X12" s="346"/>
      <c r="Y12" s="346"/>
      <c r="Z12" s="346"/>
      <c r="AA12" s="346"/>
      <c r="AB12" s="346"/>
      <c r="AC12" s="346"/>
      <c r="AD12" s="346"/>
      <c r="AE12" s="346"/>
      <c r="AF12" s="10" t="s">
        <v>75</v>
      </c>
    </row>
    <row r="13" spans="1:32" ht="18" customHeight="1">
      <c r="A13" s="17"/>
      <c r="B13" s="17"/>
      <c r="C13" s="17"/>
      <c r="D13" s="17"/>
      <c r="E13" s="17"/>
      <c r="F13" s="17"/>
      <c r="G13" s="17"/>
      <c r="H13" s="17"/>
      <c r="I13" s="17"/>
      <c r="J13" s="17"/>
      <c r="K13" s="17"/>
      <c r="L13" s="17"/>
      <c r="M13" s="17"/>
      <c r="N13" s="338" t="s">
        <v>76</v>
      </c>
      <c r="O13" s="338"/>
      <c r="P13" s="338"/>
      <c r="Q13" s="338"/>
      <c r="R13" s="358"/>
      <c r="S13" s="358"/>
      <c r="T13" s="358"/>
      <c r="U13" s="358"/>
      <c r="V13" s="358"/>
      <c r="W13" s="358"/>
      <c r="X13" s="21" t="s">
        <v>77</v>
      </c>
      <c r="Y13" s="22" t="str">
        <f>IF(X5="","",DATEDIF(R13,X5,"y"))</f>
        <v/>
      </c>
      <c r="Z13" s="23" t="s">
        <v>78</v>
      </c>
      <c r="AA13" s="17"/>
      <c r="AB13" s="15"/>
      <c r="AC13" s="24"/>
      <c r="AD13" s="15"/>
      <c r="AE13" s="15"/>
      <c r="AF13" s="10" t="s">
        <v>79</v>
      </c>
    </row>
    <row r="14" spans="1:32" ht="18" customHeight="1">
      <c r="A14" s="17"/>
      <c r="B14" s="17"/>
      <c r="C14" s="17"/>
      <c r="D14" s="17"/>
      <c r="E14" s="17"/>
      <c r="F14" s="17"/>
      <c r="G14" s="17"/>
      <c r="H14" s="17"/>
      <c r="I14" s="17"/>
      <c r="J14" s="17"/>
      <c r="K14" s="17"/>
      <c r="L14" s="17"/>
      <c r="M14" s="17"/>
      <c r="N14" s="338" t="s">
        <v>80</v>
      </c>
      <c r="O14" s="338"/>
      <c r="P14" s="338"/>
      <c r="Q14" s="338"/>
      <c r="R14" s="343"/>
      <c r="S14" s="343"/>
      <c r="T14" s="343"/>
      <c r="U14" s="343"/>
      <c r="V14" s="343"/>
      <c r="W14" s="343"/>
      <c r="X14" s="343"/>
      <c r="Y14" s="343"/>
      <c r="Z14" s="343"/>
      <c r="AA14" s="343"/>
      <c r="AB14" s="343"/>
      <c r="AC14" s="343"/>
      <c r="AD14" s="343"/>
      <c r="AE14" s="343"/>
      <c r="AF14" s="10" t="s">
        <v>81</v>
      </c>
    </row>
    <row r="15" spans="1:32" ht="18" customHeight="1">
      <c r="A15" s="17"/>
      <c r="B15" s="17"/>
      <c r="C15" s="17"/>
      <c r="D15" s="17"/>
      <c r="E15" s="17"/>
      <c r="F15" s="17"/>
      <c r="G15" s="17"/>
      <c r="H15" s="17"/>
      <c r="I15" s="17"/>
      <c r="J15" s="17"/>
      <c r="K15" s="17"/>
      <c r="L15" s="17"/>
      <c r="M15" s="17"/>
      <c r="N15" s="17"/>
      <c r="O15" s="338" t="s">
        <v>82</v>
      </c>
      <c r="P15" s="338"/>
      <c r="Q15" s="338"/>
      <c r="R15" s="338"/>
      <c r="S15" s="338"/>
      <c r="T15" s="338"/>
      <c r="U15" s="344" t="s">
        <v>83</v>
      </c>
      <c r="V15" s="344"/>
      <c r="W15" s="344"/>
      <c r="X15" s="344"/>
      <c r="Y15" s="344"/>
      <c r="Z15" s="344"/>
      <c r="AA15" s="344"/>
      <c r="AB15" s="344"/>
      <c r="AC15" s="338" t="s">
        <v>84</v>
      </c>
      <c r="AD15" s="338"/>
      <c r="AE15" s="338"/>
      <c r="AF15" s="10" t="s">
        <v>85</v>
      </c>
    </row>
    <row r="16" spans="1:32" ht="18" customHeight="1">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0"/>
    </row>
    <row r="17" spans="1:32" ht="18" customHeight="1">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0"/>
    </row>
    <row r="18" spans="1:32" ht="18" customHeight="1">
      <c r="A18" s="357" t="s">
        <v>99</v>
      </c>
      <c r="B18" s="357"/>
      <c r="C18" s="357"/>
      <c r="D18" s="357"/>
      <c r="E18" s="357"/>
      <c r="F18" s="357"/>
      <c r="G18" s="357"/>
      <c r="H18" s="357"/>
      <c r="I18" s="357"/>
      <c r="J18" s="357"/>
      <c r="K18" s="357"/>
      <c r="L18" s="357"/>
      <c r="M18" s="357"/>
      <c r="N18" s="357"/>
      <c r="O18" s="357"/>
      <c r="P18" s="357"/>
      <c r="Q18" s="357"/>
      <c r="R18" s="357"/>
      <c r="S18" s="357"/>
      <c r="T18" s="357"/>
      <c r="U18" s="357"/>
      <c r="V18" s="357"/>
      <c r="W18" s="357"/>
      <c r="X18" s="357"/>
      <c r="Y18" s="357"/>
      <c r="Z18" s="357"/>
      <c r="AA18" s="357"/>
      <c r="AB18" s="357"/>
      <c r="AC18" s="357"/>
      <c r="AD18" s="357"/>
      <c r="AE18" s="357"/>
      <c r="AF18" s="10" t="s">
        <v>100</v>
      </c>
    </row>
    <row r="19" spans="1:32" ht="18" customHeight="1">
      <c r="A19" s="357"/>
      <c r="B19" s="357"/>
      <c r="C19" s="357"/>
      <c r="D19" s="357"/>
      <c r="E19" s="357"/>
      <c r="F19" s="357"/>
      <c r="G19" s="357"/>
      <c r="H19" s="357"/>
      <c r="I19" s="357"/>
      <c r="J19" s="357"/>
      <c r="K19" s="357"/>
      <c r="L19" s="357"/>
      <c r="M19" s="357"/>
      <c r="N19" s="357"/>
      <c r="O19" s="357"/>
      <c r="P19" s="357"/>
      <c r="Q19" s="357"/>
      <c r="R19" s="357"/>
      <c r="S19" s="357"/>
      <c r="T19" s="357"/>
      <c r="U19" s="357"/>
      <c r="V19" s="357"/>
      <c r="W19" s="357"/>
      <c r="X19" s="357"/>
      <c r="Y19" s="357"/>
      <c r="Z19" s="357"/>
      <c r="AA19" s="357"/>
      <c r="AB19" s="357"/>
      <c r="AC19" s="357"/>
      <c r="AD19" s="357"/>
      <c r="AE19" s="357"/>
      <c r="AF19" s="10"/>
    </row>
    <row r="20" spans="1:32" ht="18" customHeight="1">
      <c r="A20" s="25"/>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10"/>
    </row>
    <row r="21" spans="1:32" ht="18" customHeight="1">
      <c r="A21" s="342" t="s">
        <v>87</v>
      </c>
      <c r="B21" s="342"/>
      <c r="C21" s="342"/>
      <c r="D21" s="342"/>
      <c r="E21" s="342"/>
      <c r="F21" s="342"/>
      <c r="G21" s="342"/>
      <c r="H21" s="342"/>
      <c r="I21" s="342"/>
      <c r="J21" s="342"/>
      <c r="K21" s="342"/>
      <c r="L21" s="342"/>
      <c r="M21" s="342"/>
      <c r="N21" s="342"/>
      <c r="O21" s="342"/>
      <c r="P21" s="342"/>
      <c r="Q21" s="342"/>
      <c r="R21" s="342"/>
      <c r="S21" s="342"/>
      <c r="T21" s="342"/>
      <c r="U21" s="342"/>
      <c r="V21" s="342"/>
      <c r="W21" s="342"/>
      <c r="X21" s="342"/>
      <c r="Y21" s="342"/>
      <c r="Z21" s="342"/>
      <c r="AA21" s="342"/>
      <c r="AB21" s="342"/>
      <c r="AC21" s="342"/>
      <c r="AD21" s="342"/>
      <c r="AE21" s="342"/>
      <c r="AF21" s="10"/>
    </row>
    <row r="22" spans="1:32" ht="18" customHeight="1">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0"/>
    </row>
    <row r="23" spans="1:32" ht="18" customHeight="1">
      <c r="A23" s="17"/>
      <c r="B23" s="339" t="s">
        <v>88</v>
      </c>
      <c r="C23" s="339"/>
      <c r="D23" s="339"/>
      <c r="E23" s="339"/>
      <c r="F23" s="339"/>
      <c r="G23" s="339"/>
      <c r="H23" s="339"/>
      <c r="I23" s="339"/>
      <c r="J23" s="339"/>
      <c r="K23" s="339"/>
      <c r="L23" s="339"/>
      <c r="M23" s="339"/>
      <c r="N23" s="339"/>
      <c r="O23" s="339"/>
      <c r="P23" s="339"/>
      <c r="Q23" s="339"/>
      <c r="R23" s="339"/>
      <c r="S23" s="339"/>
      <c r="T23" s="339"/>
      <c r="U23" s="339"/>
      <c r="V23" s="339"/>
      <c r="W23" s="339"/>
      <c r="X23" s="339"/>
      <c r="Y23" s="339"/>
      <c r="Z23" s="339"/>
      <c r="AA23" s="339"/>
      <c r="AB23" s="339"/>
      <c r="AC23" s="339"/>
      <c r="AD23" s="339"/>
      <c r="AE23" s="17"/>
      <c r="AF23" s="10"/>
    </row>
    <row r="24" spans="1:32" ht="18" customHeight="1">
      <c r="A24" s="17"/>
      <c r="B24" s="339" t="s">
        <v>89</v>
      </c>
      <c r="C24" s="339"/>
      <c r="D24" s="339"/>
      <c r="E24" s="339"/>
      <c r="F24" s="339"/>
      <c r="G24" s="339"/>
      <c r="H24" s="339"/>
      <c r="I24" s="339"/>
      <c r="J24" s="339"/>
      <c r="K24" s="339"/>
      <c r="L24" s="339"/>
      <c r="M24" s="339"/>
      <c r="N24" s="339"/>
      <c r="O24" s="339"/>
      <c r="P24" s="339"/>
      <c r="Q24" s="339"/>
      <c r="R24" s="339"/>
      <c r="S24" s="339"/>
      <c r="T24" s="339"/>
      <c r="U24" s="339"/>
      <c r="V24" s="339"/>
      <c r="W24" s="339"/>
      <c r="X24" s="339"/>
      <c r="Y24" s="339"/>
      <c r="Z24" s="339"/>
      <c r="AA24" s="339"/>
      <c r="AB24" s="339"/>
      <c r="AC24" s="339"/>
      <c r="AD24" s="339"/>
      <c r="AE24" s="17"/>
      <c r="AF24" s="10"/>
    </row>
    <row r="25" spans="1:32" ht="18" customHeight="1">
      <c r="A25" s="17"/>
      <c r="B25" s="339" t="s">
        <v>101</v>
      </c>
      <c r="C25" s="339"/>
      <c r="D25" s="339"/>
      <c r="E25" s="339"/>
      <c r="F25" s="339"/>
      <c r="G25" s="339"/>
      <c r="H25" s="339"/>
      <c r="I25" s="339"/>
      <c r="J25" s="339"/>
      <c r="K25" s="339"/>
      <c r="L25" s="339"/>
      <c r="M25" s="339"/>
      <c r="N25" s="339"/>
      <c r="O25" s="339"/>
      <c r="P25" s="339"/>
      <c r="Q25" s="339"/>
      <c r="R25" s="339"/>
      <c r="S25" s="339"/>
      <c r="T25" s="339"/>
      <c r="U25" s="339"/>
      <c r="V25" s="339"/>
      <c r="W25" s="339"/>
      <c r="X25" s="339"/>
      <c r="Y25" s="339"/>
      <c r="Z25" s="339"/>
      <c r="AA25" s="339"/>
      <c r="AB25" s="339"/>
      <c r="AC25" s="339"/>
      <c r="AD25" s="339"/>
      <c r="AE25" s="17"/>
      <c r="AF25" s="10"/>
    </row>
    <row r="26" spans="1:32" ht="18" customHeight="1">
      <c r="A26" s="17"/>
      <c r="B26" s="339" t="s">
        <v>91</v>
      </c>
      <c r="C26" s="339"/>
      <c r="D26" s="339"/>
      <c r="E26" s="339"/>
      <c r="F26" s="339"/>
      <c r="G26" s="339"/>
      <c r="H26" s="339"/>
      <c r="I26" s="339"/>
      <c r="J26" s="339"/>
      <c r="K26" s="339"/>
      <c r="L26" s="339"/>
      <c r="M26" s="339"/>
      <c r="N26" s="339"/>
      <c r="O26" s="339"/>
      <c r="P26" s="339"/>
      <c r="Q26" s="339"/>
      <c r="R26" s="339"/>
      <c r="S26" s="339"/>
      <c r="T26" s="339"/>
      <c r="U26" s="339"/>
      <c r="V26" s="339"/>
      <c r="W26" s="339"/>
      <c r="X26" s="339"/>
      <c r="Y26" s="339"/>
      <c r="Z26" s="339"/>
      <c r="AA26" s="339"/>
      <c r="AB26" s="339"/>
      <c r="AC26" s="339"/>
      <c r="AD26" s="339"/>
      <c r="AE26" s="17"/>
      <c r="AF26" s="10"/>
    </row>
    <row r="27" spans="1:32" ht="18" customHeight="1">
      <c r="A27" s="17"/>
      <c r="B27" s="339" t="s">
        <v>92</v>
      </c>
      <c r="C27" s="339"/>
      <c r="D27" s="339"/>
      <c r="E27" s="339"/>
      <c r="F27" s="339"/>
      <c r="G27" s="339"/>
      <c r="H27" s="339"/>
      <c r="I27" s="339"/>
      <c r="J27" s="339"/>
      <c r="K27" s="339"/>
      <c r="L27" s="339"/>
      <c r="M27" s="339"/>
      <c r="N27" s="339"/>
      <c r="O27" s="339"/>
      <c r="P27" s="339"/>
      <c r="Q27" s="339"/>
      <c r="R27" s="339"/>
      <c r="S27" s="339"/>
      <c r="T27" s="339"/>
      <c r="U27" s="339"/>
      <c r="V27" s="339"/>
      <c r="W27" s="339"/>
      <c r="X27" s="339"/>
      <c r="Y27" s="339"/>
      <c r="Z27" s="339"/>
      <c r="AA27" s="339"/>
      <c r="AB27" s="339"/>
      <c r="AC27" s="339"/>
      <c r="AD27" s="339"/>
      <c r="AE27" s="339"/>
      <c r="AF27" s="10"/>
    </row>
    <row r="28" spans="1:32" ht="18" customHeight="1">
      <c r="A28" s="17"/>
      <c r="B28" s="339" t="s">
        <v>93</v>
      </c>
      <c r="C28" s="339"/>
      <c r="D28" s="339"/>
      <c r="E28" s="339"/>
      <c r="F28" s="339"/>
      <c r="G28" s="339"/>
      <c r="H28" s="339"/>
      <c r="I28" s="339"/>
      <c r="J28" s="339"/>
      <c r="K28" s="339"/>
      <c r="L28" s="339"/>
      <c r="M28" s="339"/>
      <c r="N28" s="339"/>
      <c r="O28" s="339"/>
      <c r="P28" s="339"/>
      <c r="Q28" s="339"/>
      <c r="R28" s="339"/>
      <c r="S28" s="339"/>
      <c r="T28" s="339"/>
      <c r="U28" s="339"/>
      <c r="V28" s="339"/>
      <c r="W28" s="339"/>
      <c r="X28" s="339"/>
      <c r="Y28" s="339"/>
      <c r="Z28" s="339"/>
      <c r="AA28" s="339"/>
      <c r="AB28" s="339"/>
      <c r="AC28" s="339"/>
      <c r="AD28" s="339"/>
      <c r="AE28" s="17"/>
      <c r="AF28" s="10"/>
    </row>
    <row r="29" spans="1:32" ht="18" customHeight="1">
      <c r="A29" s="17"/>
      <c r="B29" s="340" t="s">
        <v>94</v>
      </c>
      <c r="C29" s="340"/>
      <c r="D29" s="340"/>
      <c r="E29" s="340"/>
      <c r="F29" s="340"/>
      <c r="G29" s="340"/>
      <c r="H29" s="340"/>
      <c r="I29" s="340"/>
      <c r="J29" s="340"/>
      <c r="K29" s="340"/>
      <c r="L29" s="340"/>
      <c r="M29" s="340"/>
      <c r="N29" s="340"/>
      <c r="O29" s="340"/>
      <c r="P29" s="340"/>
      <c r="Q29" s="340"/>
      <c r="R29" s="340"/>
      <c r="S29" s="340"/>
      <c r="T29" s="340"/>
      <c r="U29" s="340"/>
      <c r="V29" s="340"/>
      <c r="W29" s="340"/>
      <c r="X29" s="340"/>
      <c r="Y29" s="340"/>
      <c r="Z29" s="340"/>
      <c r="AA29" s="340"/>
      <c r="AB29" s="340"/>
      <c r="AC29" s="340"/>
      <c r="AD29" s="340"/>
      <c r="AE29" s="17"/>
      <c r="AF29" s="10"/>
    </row>
    <row r="30" spans="1:32" ht="18" customHeight="1">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0"/>
    </row>
    <row r="31" spans="1:32" ht="18" customHeight="1">
      <c r="A31" s="17"/>
      <c r="B31" s="356" t="s">
        <v>102</v>
      </c>
      <c r="C31" s="356"/>
      <c r="D31" s="356"/>
      <c r="E31" s="356"/>
      <c r="F31" s="356"/>
      <c r="G31" s="356"/>
      <c r="H31" s="356"/>
      <c r="I31" s="356"/>
      <c r="J31" s="356"/>
      <c r="K31" s="356"/>
      <c r="L31" s="356"/>
      <c r="M31" s="356"/>
      <c r="N31" s="356"/>
      <c r="O31" s="356"/>
      <c r="P31" s="356"/>
      <c r="Q31" s="356"/>
      <c r="R31" s="356"/>
      <c r="S31" s="356"/>
      <c r="T31" s="356"/>
      <c r="U31" s="356"/>
      <c r="V31" s="356"/>
      <c r="W31" s="356"/>
      <c r="X31" s="356"/>
      <c r="Y31" s="356"/>
      <c r="Z31" s="356"/>
      <c r="AA31" s="356"/>
      <c r="AB31" s="356"/>
      <c r="AC31" s="356"/>
      <c r="AD31" s="356"/>
      <c r="AE31" s="17"/>
      <c r="AF31" s="10"/>
    </row>
    <row r="32" spans="1:32" ht="18" customHeight="1">
      <c r="A32" s="17"/>
      <c r="B32" s="355"/>
      <c r="C32" s="355"/>
      <c r="D32" s="355"/>
      <c r="E32" s="355"/>
      <c r="F32" s="355"/>
      <c r="G32" s="355"/>
      <c r="H32" s="355"/>
      <c r="I32" s="355"/>
      <c r="J32" s="355"/>
      <c r="K32" s="355"/>
      <c r="L32" s="355"/>
      <c r="M32" s="355"/>
      <c r="N32" s="355"/>
      <c r="O32" s="355"/>
      <c r="P32" s="355"/>
      <c r="Q32" s="355"/>
      <c r="R32" s="355"/>
      <c r="S32" s="355"/>
      <c r="T32" s="355"/>
      <c r="U32" s="355"/>
      <c r="V32" s="355"/>
      <c r="W32" s="355"/>
      <c r="X32" s="355"/>
      <c r="Y32" s="355"/>
      <c r="Z32" s="355"/>
      <c r="AA32" s="355"/>
      <c r="AB32" s="355"/>
      <c r="AC32" s="355"/>
      <c r="AD32" s="355"/>
      <c r="AE32" s="17"/>
      <c r="AF32" s="10"/>
    </row>
    <row r="33" spans="1:32" ht="18" customHeight="1">
      <c r="A33" s="17"/>
      <c r="B33" s="355"/>
      <c r="C33" s="355"/>
      <c r="D33" s="355"/>
      <c r="E33" s="355"/>
      <c r="F33" s="355"/>
      <c r="G33" s="355"/>
      <c r="H33" s="355"/>
      <c r="I33" s="355"/>
      <c r="J33" s="355"/>
      <c r="K33" s="355"/>
      <c r="L33" s="355"/>
      <c r="M33" s="355"/>
      <c r="N33" s="355"/>
      <c r="O33" s="355"/>
      <c r="P33" s="355"/>
      <c r="Q33" s="355"/>
      <c r="R33" s="355"/>
      <c r="S33" s="355"/>
      <c r="T33" s="355"/>
      <c r="U33" s="355"/>
      <c r="V33" s="355"/>
      <c r="W33" s="355"/>
      <c r="X33" s="355"/>
      <c r="Y33" s="355"/>
      <c r="Z33" s="355"/>
      <c r="AA33" s="355"/>
      <c r="AB33" s="355"/>
      <c r="AC33" s="355"/>
      <c r="AD33" s="355"/>
      <c r="AE33" s="17"/>
      <c r="AF33" s="10"/>
    </row>
    <row r="34" spans="1:32" ht="18" customHeight="1">
      <c r="A34" s="17"/>
      <c r="B34" s="355"/>
      <c r="C34" s="355"/>
      <c r="D34" s="355"/>
      <c r="E34" s="355"/>
      <c r="F34" s="355"/>
      <c r="G34" s="355"/>
      <c r="H34" s="355"/>
      <c r="I34" s="355"/>
      <c r="J34" s="355"/>
      <c r="K34" s="355"/>
      <c r="L34" s="355"/>
      <c r="M34" s="355"/>
      <c r="N34" s="355"/>
      <c r="O34" s="355"/>
      <c r="P34" s="355"/>
      <c r="Q34" s="355"/>
      <c r="R34" s="355"/>
      <c r="S34" s="355"/>
      <c r="T34" s="355"/>
      <c r="U34" s="355"/>
      <c r="V34" s="355"/>
      <c r="W34" s="355"/>
      <c r="X34" s="355"/>
      <c r="Y34" s="355"/>
      <c r="Z34" s="355"/>
      <c r="AA34" s="355"/>
      <c r="AB34" s="355"/>
      <c r="AC34" s="355"/>
      <c r="AD34" s="355"/>
      <c r="AE34" s="17"/>
      <c r="AF34" s="10"/>
    </row>
    <row r="35" spans="1:32" ht="18" customHeight="1">
      <c r="A35" s="17"/>
      <c r="B35" s="355"/>
      <c r="C35" s="355"/>
      <c r="D35" s="355"/>
      <c r="E35" s="355"/>
      <c r="F35" s="355"/>
      <c r="G35" s="355"/>
      <c r="H35" s="355"/>
      <c r="I35" s="355"/>
      <c r="J35" s="355"/>
      <c r="K35" s="355"/>
      <c r="L35" s="355"/>
      <c r="M35" s="355"/>
      <c r="N35" s="355"/>
      <c r="O35" s="355"/>
      <c r="P35" s="355"/>
      <c r="Q35" s="355"/>
      <c r="R35" s="355"/>
      <c r="S35" s="355"/>
      <c r="T35" s="355"/>
      <c r="U35" s="355"/>
      <c r="V35" s="355"/>
      <c r="W35" s="355"/>
      <c r="X35" s="355"/>
      <c r="Y35" s="355"/>
      <c r="Z35" s="355"/>
      <c r="AA35" s="355"/>
      <c r="AB35" s="355"/>
      <c r="AC35" s="355"/>
      <c r="AD35" s="355"/>
      <c r="AE35" s="17"/>
      <c r="AF35" s="10"/>
    </row>
    <row r="36" spans="1:32" ht="18" customHeight="1">
      <c r="A36" s="17"/>
      <c r="B36" s="356" t="s">
        <v>103</v>
      </c>
      <c r="C36" s="356"/>
      <c r="D36" s="356"/>
      <c r="E36" s="356"/>
      <c r="F36" s="356"/>
      <c r="G36" s="356"/>
      <c r="H36" s="356"/>
      <c r="I36" s="356"/>
      <c r="J36" s="356"/>
      <c r="K36" s="356"/>
      <c r="L36" s="356"/>
      <c r="M36" s="356"/>
      <c r="N36" s="356"/>
      <c r="O36" s="356"/>
      <c r="P36" s="356"/>
      <c r="Q36" s="356"/>
      <c r="R36" s="356"/>
      <c r="S36" s="356"/>
      <c r="T36" s="356"/>
      <c r="U36" s="356"/>
      <c r="V36" s="356"/>
      <c r="W36" s="356"/>
      <c r="X36" s="356"/>
      <c r="Y36" s="356"/>
      <c r="Z36" s="356"/>
      <c r="AA36" s="356"/>
      <c r="AB36" s="356"/>
      <c r="AC36" s="356"/>
      <c r="AD36" s="356"/>
      <c r="AE36" s="17"/>
      <c r="AF36" s="10"/>
    </row>
    <row r="37" spans="1:32" ht="18" customHeight="1">
      <c r="A37" s="17"/>
      <c r="B37" s="355"/>
      <c r="C37" s="355"/>
      <c r="D37" s="355"/>
      <c r="E37" s="355"/>
      <c r="F37" s="355"/>
      <c r="G37" s="355"/>
      <c r="H37" s="355"/>
      <c r="I37" s="355"/>
      <c r="J37" s="355"/>
      <c r="K37" s="355"/>
      <c r="L37" s="355"/>
      <c r="M37" s="355"/>
      <c r="N37" s="355"/>
      <c r="O37" s="355"/>
      <c r="P37" s="355"/>
      <c r="Q37" s="355"/>
      <c r="R37" s="355"/>
      <c r="S37" s="355"/>
      <c r="T37" s="355"/>
      <c r="U37" s="355"/>
      <c r="V37" s="355"/>
      <c r="W37" s="355"/>
      <c r="X37" s="355"/>
      <c r="Y37" s="355"/>
      <c r="Z37" s="355"/>
      <c r="AA37" s="355"/>
      <c r="AB37" s="355"/>
      <c r="AC37" s="355"/>
      <c r="AD37" s="355"/>
      <c r="AE37" s="17"/>
      <c r="AF37" s="10"/>
    </row>
    <row r="38" spans="1:32" ht="18" customHeight="1">
      <c r="A38" s="17"/>
      <c r="B38" s="355"/>
      <c r="C38" s="355"/>
      <c r="D38" s="355"/>
      <c r="E38" s="355"/>
      <c r="F38" s="355"/>
      <c r="G38" s="355"/>
      <c r="H38" s="355"/>
      <c r="I38" s="355"/>
      <c r="J38" s="355"/>
      <c r="K38" s="355"/>
      <c r="L38" s="355"/>
      <c r="M38" s="355"/>
      <c r="N38" s="355"/>
      <c r="O38" s="355"/>
      <c r="P38" s="355"/>
      <c r="Q38" s="355"/>
      <c r="R38" s="355"/>
      <c r="S38" s="355"/>
      <c r="T38" s="355"/>
      <c r="U38" s="355"/>
      <c r="V38" s="355"/>
      <c r="W38" s="355"/>
      <c r="X38" s="355"/>
      <c r="Y38" s="355"/>
      <c r="Z38" s="355"/>
      <c r="AA38" s="355"/>
      <c r="AB38" s="355"/>
      <c r="AC38" s="355"/>
      <c r="AD38" s="355"/>
      <c r="AE38" s="17"/>
      <c r="AF38" s="10"/>
    </row>
    <row r="39" spans="1:32" ht="18" customHeight="1">
      <c r="A39" s="17"/>
      <c r="B39" s="355"/>
      <c r="C39" s="355"/>
      <c r="D39" s="355"/>
      <c r="E39" s="355"/>
      <c r="F39" s="355"/>
      <c r="G39" s="355"/>
      <c r="H39" s="355"/>
      <c r="I39" s="355"/>
      <c r="J39" s="355"/>
      <c r="K39" s="355"/>
      <c r="L39" s="355"/>
      <c r="M39" s="355"/>
      <c r="N39" s="355"/>
      <c r="O39" s="355"/>
      <c r="P39" s="355"/>
      <c r="Q39" s="355"/>
      <c r="R39" s="355"/>
      <c r="S39" s="355"/>
      <c r="T39" s="355"/>
      <c r="U39" s="355"/>
      <c r="V39" s="355"/>
      <c r="W39" s="355"/>
      <c r="X39" s="355"/>
      <c r="Y39" s="355"/>
      <c r="Z39" s="355"/>
      <c r="AA39" s="355"/>
      <c r="AB39" s="355"/>
      <c r="AC39" s="355"/>
      <c r="AD39" s="355"/>
      <c r="AE39" s="17"/>
      <c r="AF39" s="10"/>
    </row>
    <row r="40" spans="1:32" ht="18" customHeight="1">
      <c r="A40" s="17"/>
      <c r="B40" s="355"/>
      <c r="C40" s="355"/>
      <c r="D40" s="355"/>
      <c r="E40" s="355"/>
      <c r="F40" s="355"/>
      <c r="G40" s="355"/>
      <c r="H40" s="355"/>
      <c r="I40" s="355"/>
      <c r="J40" s="355"/>
      <c r="K40" s="355"/>
      <c r="L40" s="355"/>
      <c r="M40" s="355"/>
      <c r="N40" s="355"/>
      <c r="O40" s="355"/>
      <c r="P40" s="355"/>
      <c r="Q40" s="355"/>
      <c r="R40" s="355"/>
      <c r="S40" s="355"/>
      <c r="T40" s="355"/>
      <c r="U40" s="355"/>
      <c r="V40" s="355"/>
      <c r="W40" s="355"/>
      <c r="X40" s="355"/>
      <c r="Y40" s="355"/>
      <c r="Z40" s="355"/>
      <c r="AA40" s="355"/>
      <c r="AB40" s="355"/>
      <c r="AC40" s="355"/>
      <c r="AD40" s="355"/>
      <c r="AE40" s="17"/>
      <c r="AF40" s="10"/>
    </row>
    <row r="41" spans="1:32" ht="18" customHeight="1">
      <c r="A41" s="17"/>
      <c r="B41" s="355"/>
      <c r="C41" s="355"/>
      <c r="D41" s="355"/>
      <c r="E41" s="355"/>
      <c r="F41" s="355"/>
      <c r="G41" s="355"/>
      <c r="H41" s="355"/>
      <c r="I41" s="355"/>
      <c r="J41" s="355"/>
      <c r="K41" s="355"/>
      <c r="L41" s="355"/>
      <c r="M41" s="355"/>
      <c r="N41" s="355"/>
      <c r="O41" s="355"/>
      <c r="P41" s="355"/>
      <c r="Q41" s="355"/>
      <c r="R41" s="355"/>
      <c r="S41" s="355"/>
      <c r="T41" s="355"/>
      <c r="U41" s="355"/>
      <c r="V41" s="355"/>
      <c r="W41" s="355"/>
      <c r="X41" s="355"/>
      <c r="Y41" s="355"/>
      <c r="Z41" s="355"/>
      <c r="AA41" s="355"/>
      <c r="AB41" s="355"/>
      <c r="AC41" s="355"/>
      <c r="AD41" s="355"/>
      <c r="AE41" s="17"/>
      <c r="AF41" s="10"/>
    </row>
    <row r="42" spans="1:32" ht="18" customHeight="1">
      <c r="A42" s="17"/>
      <c r="B42" s="355"/>
      <c r="C42" s="355"/>
      <c r="D42" s="355"/>
      <c r="E42" s="355"/>
      <c r="F42" s="355"/>
      <c r="G42" s="355"/>
      <c r="H42" s="355"/>
      <c r="I42" s="355"/>
      <c r="J42" s="355"/>
      <c r="K42" s="355"/>
      <c r="L42" s="355"/>
      <c r="M42" s="355"/>
      <c r="N42" s="355"/>
      <c r="O42" s="355"/>
      <c r="P42" s="355"/>
      <c r="Q42" s="355"/>
      <c r="R42" s="355"/>
      <c r="S42" s="355"/>
      <c r="T42" s="355"/>
      <c r="U42" s="355"/>
      <c r="V42" s="355"/>
      <c r="W42" s="355"/>
      <c r="X42" s="355"/>
      <c r="Y42" s="355"/>
      <c r="Z42" s="355"/>
      <c r="AA42" s="355"/>
      <c r="AB42" s="355"/>
      <c r="AC42" s="355"/>
      <c r="AD42" s="355"/>
      <c r="AE42" s="17"/>
      <c r="AF42" s="10"/>
    </row>
    <row r="43" spans="1:32" ht="18" customHeight="1">
      <c r="A43" s="17"/>
      <c r="B43" s="355"/>
      <c r="C43" s="355"/>
      <c r="D43" s="355"/>
      <c r="E43" s="355"/>
      <c r="F43" s="355"/>
      <c r="G43" s="355"/>
      <c r="H43" s="355"/>
      <c r="I43" s="355"/>
      <c r="J43" s="355"/>
      <c r="K43" s="355"/>
      <c r="L43" s="355"/>
      <c r="M43" s="355"/>
      <c r="N43" s="355"/>
      <c r="O43" s="355"/>
      <c r="P43" s="355"/>
      <c r="Q43" s="355"/>
      <c r="R43" s="355"/>
      <c r="S43" s="355"/>
      <c r="T43" s="355"/>
      <c r="U43" s="355"/>
      <c r="V43" s="355"/>
      <c r="W43" s="355"/>
      <c r="X43" s="355"/>
      <c r="Y43" s="355"/>
      <c r="Z43" s="355"/>
      <c r="AA43" s="355"/>
      <c r="AB43" s="355"/>
      <c r="AC43" s="355"/>
      <c r="AD43" s="355"/>
      <c r="AE43" s="17"/>
      <c r="AF43" s="10"/>
    </row>
    <row r="44" spans="1:32" ht="18" customHeight="1">
      <c r="A44" s="17"/>
      <c r="B44" s="338" t="s">
        <v>95</v>
      </c>
      <c r="C44" s="338"/>
      <c r="D44" s="338"/>
      <c r="E44" s="338"/>
      <c r="F44" s="338"/>
      <c r="G44" s="338"/>
      <c r="H44" s="338"/>
      <c r="I44" s="338"/>
      <c r="J44" s="338"/>
      <c r="K44" s="338"/>
      <c r="L44" s="338"/>
      <c r="M44" s="338"/>
      <c r="N44" s="338"/>
      <c r="O44" s="338"/>
      <c r="P44" s="338"/>
      <c r="Q44" s="338"/>
      <c r="R44" s="338"/>
      <c r="S44" s="338"/>
      <c r="T44" s="338"/>
      <c r="U44" s="338"/>
      <c r="V44" s="338"/>
      <c r="W44" s="338"/>
      <c r="X44" s="338"/>
      <c r="Y44" s="338"/>
      <c r="Z44" s="338"/>
      <c r="AA44" s="338"/>
      <c r="AB44" s="338"/>
      <c r="AC44" s="338"/>
      <c r="AD44" s="338"/>
      <c r="AE44" s="338"/>
      <c r="AF44" s="10"/>
    </row>
    <row r="45" spans="1:32" ht="18" customHeight="1">
      <c r="A45" s="17"/>
      <c r="B45" s="338" t="s">
        <v>96</v>
      </c>
      <c r="C45" s="338"/>
      <c r="D45" s="338"/>
      <c r="E45" s="338"/>
      <c r="F45" s="338"/>
      <c r="G45" s="338"/>
      <c r="H45" s="338"/>
      <c r="I45" s="338"/>
      <c r="J45" s="338"/>
      <c r="K45" s="338"/>
      <c r="L45" s="338"/>
      <c r="M45" s="338"/>
      <c r="N45" s="338"/>
      <c r="O45" s="338"/>
      <c r="P45" s="338"/>
      <c r="Q45" s="338"/>
      <c r="R45" s="338"/>
      <c r="S45" s="338"/>
      <c r="T45" s="338"/>
      <c r="U45" s="338"/>
      <c r="V45" s="338"/>
      <c r="W45" s="338"/>
      <c r="X45" s="338"/>
      <c r="Y45" s="338"/>
      <c r="Z45" s="338"/>
      <c r="AA45" s="338"/>
      <c r="AB45" s="338"/>
      <c r="AC45" s="338"/>
      <c r="AD45" s="338"/>
      <c r="AE45" s="338"/>
      <c r="AF45" s="10"/>
    </row>
  </sheetData>
  <mergeCells count="37">
    <mergeCell ref="A1:K1"/>
    <mergeCell ref="AD1:AE2"/>
    <mergeCell ref="A3:AE3"/>
    <mergeCell ref="X5:AE5"/>
    <mergeCell ref="A6:G6"/>
    <mergeCell ref="H6:L6"/>
    <mergeCell ref="N8:Q8"/>
    <mergeCell ref="R8:AE8"/>
    <mergeCell ref="N9:Q9"/>
    <mergeCell ref="R9:AE9"/>
    <mergeCell ref="N10:Q10"/>
    <mergeCell ref="R10:AE10"/>
    <mergeCell ref="R11:AE11"/>
    <mergeCell ref="N12:Q12"/>
    <mergeCell ref="R12:AE12"/>
    <mergeCell ref="N13:Q13"/>
    <mergeCell ref="R13:W13"/>
    <mergeCell ref="N14:Q14"/>
    <mergeCell ref="R14:AE14"/>
    <mergeCell ref="O15:T15"/>
    <mergeCell ref="U15:AB15"/>
    <mergeCell ref="AC15:AE15"/>
    <mergeCell ref="A18:AE19"/>
    <mergeCell ref="A21:AE21"/>
    <mergeCell ref="B23:AD23"/>
    <mergeCell ref="B24:AD24"/>
    <mergeCell ref="B25:AD25"/>
    <mergeCell ref="B26:AD26"/>
    <mergeCell ref="B27:AE27"/>
    <mergeCell ref="B28:AD28"/>
    <mergeCell ref="B29:AD29"/>
    <mergeCell ref="B31:AD31"/>
    <mergeCell ref="B32:AD35"/>
    <mergeCell ref="B36:AD36"/>
    <mergeCell ref="B37:AD43"/>
    <mergeCell ref="B44:AE44"/>
    <mergeCell ref="B45:AE45"/>
  </mergeCells>
  <phoneticPr fontId="73"/>
  <dataValidations count="1">
    <dataValidation type="list" allowBlank="1" showErrorMessage="1" sqref="AD1:AE2">
      <formula1>"　,有"</formula1>
      <formula2>0</formula2>
    </dataValidation>
  </dataValidations>
  <printOptions horizontalCentered="1"/>
  <pageMargins left="0.59027777777777801" right="0.59027777777777801" top="0.59027777777777801" bottom="0.59027777777777801" header="0.51180555555555496" footer="0.51180555555555496"/>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I336"/>
  <sheetViews>
    <sheetView view="pageBreakPreview" zoomScaleNormal="100" workbookViewId="0">
      <selection activeCell="AJ43" sqref="AJ43"/>
    </sheetView>
  </sheetViews>
  <sheetFormatPr defaultColWidth="9" defaultRowHeight="13.5"/>
  <cols>
    <col min="1" max="16" width="2.875" style="30" customWidth="1"/>
    <col min="17" max="17" width="3.125" style="30" customWidth="1"/>
    <col min="18" max="31" width="2.875" style="30" customWidth="1"/>
    <col min="32" max="32" width="9" style="10"/>
    <col min="35" max="35" width="15.375" customWidth="1"/>
  </cols>
  <sheetData>
    <row r="1" spans="1:32" ht="18" customHeight="1">
      <c r="A1" s="349" t="s">
        <v>104</v>
      </c>
      <c r="B1" s="349"/>
      <c r="C1" s="349"/>
      <c r="D1" s="349"/>
      <c r="E1" s="349"/>
      <c r="F1" s="349"/>
      <c r="G1" s="349"/>
      <c r="H1" s="349"/>
      <c r="I1" s="349"/>
      <c r="J1" s="349"/>
      <c r="K1" s="349"/>
      <c r="L1" s="349"/>
      <c r="M1" s="349"/>
      <c r="N1" s="349"/>
      <c r="O1" s="31"/>
      <c r="P1" s="31"/>
      <c r="Q1" s="31"/>
      <c r="R1" s="31"/>
      <c r="S1" s="31"/>
      <c r="T1" s="31"/>
      <c r="U1" s="31"/>
      <c r="V1" s="31"/>
      <c r="W1" s="31"/>
      <c r="X1" s="31"/>
      <c r="Y1" s="31"/>
      <c r="Z1" s="31"/>
      <c r="AA1" s="31"/>
      <c r="AB1" s="31"/>
      <c r="AC1" s="31"/>
      <c r="AD1" s="31"/>
      <c r="AE1" s="31"/>
    </row>
    <row r="2" spans="1:32" ht="18" customHeight="1">
      <c r="A2" s="18"/>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row>
    <row r="3" spans="1:32" ht="18" customHeight="1">
      <c r="A3" s="500" t="s">
        <v>105</v>
      </c>
      <c r="B3" s="500"/>
      <c r="C3" s="500"/>
      <c r="D3" s="500"/>
      <c r="E3" s="500"/>
      <c r="F3" s="500"/>
      <c r="G3" s="500"/>
      <c r="H3" s="500"/>
      <c r="I3" s="500"/>
      <c r="J3" s="500"/>
      <c r="K3" s="500"/>
      <c r="L3" s="500"/>
      <c r="M3" s="500"/>
      <c r="N3" s="500"/>
      <c r="O3" s="500"/>
      <c r="P3" s="500"/>
      <c r="Q3" s="500"/>
      <c r="R3" s="500"/>
      <c r="S3" s="500"/>
      <c r="T3" s="500"/>
      <c r="U3" s="500"/>
      <c r="V3" s="500"/>
      <c r="W3" s="500"/>
      <c r="X3" s="500"/>
      <c r="Y3" s="500"/>
      <c r="Z3" s="500"/>
      <c r="AA3" s="500"/>
      <c r="AB3" s="500"/>
      <c r="AC3" s="500"/>
      <c r="AD3" s="500"/>
      <c r="AE3" s="500"/>
    </row>
    <row r="4" spans="1:32" ht="18" customHeight="1">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row>
    <row r="5" spans="1:32" ht="18" customHeight="1">
      <c r="A5" s="17"/>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row>
    <row r="6" spans="1:32" ht="18" customHeight="1">
      <c r="A6" s="361" t="s">
        <v>106</v>
      </c>
      <c r="B6" s="361"/>
      <c r="C6" s="361"/>
      <c r="D6" s="361"/>
      <c r="E6" s="361"/>
      <c r="F6" s="361"/>
      <c r="G6" s="361"/>
      <c r="H6" s="361"/>
      <c r="I6" s="361"/>
      <c r="J6" s="361"/>
      <c r="K6" s="361"/>
      <c r="L6" s="361"/>
      <c r="M6" s="361"/>
      <c r="N6" s="361"/>
      <c r="O6" s="361"/>
      <c r="P6" s="361"/>
      <c r="Q6" s="361"/>
      <c r="R6" s="361"/>
      <c r="S6" s="361"/>
      <c r="T6" s="361"/>
      <c r="U6" s="361"/>
      <c r="V6" s="361"/>
      <c r="W6" s="361"/>
      <c r="X6" s="361"/>
      <c r="Y6" s="361"/>
      <c r="Z6" s="361"/>
      <c r="AA6" s="361"/>
      <c r="AB6" s="361"/>
      <c r="AC6" s="361"/>
      <c r="AD6" s="361"/>
      <c r="AE6" s="361"/>
    </row>
    <row r="7" spans="1:32" ht="18" customHeight="1">
      <c r="A7" s="361" t="s">
        <v>107</v>
      </c>
      <c r="B7" s="361"/>
      <c r="C7" s="361"/>
      <c r="D7" s="361"/>
      <c r="E7" s="361"/>
      <c r="F7" s="361"/>
      <c r="G7" s="361"/>
      <c r="H7" s="361"/>
      <c r="I7" s="361"/>
      <c r="J7" s="361"/>
      <c r="K7" s="361"/>
      <c r="L7" s="361"/>
      <c r="M7" s="361"/>
      <c r="N7" s="361"/>
      <c r="O7" s="361"/>
      <c r="P7" s="361"/>
      <c r="Q7" s="361"/>
      <c r="R7" s="361"/>
      <c r="S7" s="361"/>
      <c r="T7" s="361"/>
      <c r="U7" s="361"/>
      <c r="V7" s="361"/>
      <c r="W7" s="361"/>
      <c r="X7" s="361"/>
      <c r="Y7" s="361"/>
      <c r="Z7" s="361"/>
      <c r="AA7" s="361"/>
      <c r="AB7" s="361"/>
      <c r="AC7" s="361"/>
      <c r="AD7" s="361"/>
      <c r="AE7" s="361"/>
    </row>
    <row r="8" spans="1:32" ht="18" customHeight="1">
      <c r="A8" s="17"/>
      <c r="B8" s="17"/>
      <c r="C8" s="495"/>
      <c r="D8" s="495"/>
      <c r="E8" s="495"/>
      <c r="F8" s="495"/>
      <c r="G8" s="495"/>
      <c r="H8" s="495"/>
      <c r="I8" s="495"/>
      <c r="J8" s="495"/>
      <c r="K8" s="495"/>
      <c r="L8" s="495"/>
      <c r="M8" s="495"/>
      <c r="N8" s="495"/>
      <c r="O8" s="495"/>
      <c r="P8" s="495"/>
      <c r="Q8" s="495"/>
      <c r="R8" s="495"/>
      <c r="S8" s="495"/>
      <c r="T8" s="495"/>
      <c r="U8" s="495"/>
      <c r="V8" s="495"/>
      <c r="W8" s="495"/>
      <c r="X8" s="495"/>
      <c r="Y8" s="495"/>
      <c r="Z8" s="495"/>
      <c r="AA8" s="495"/>
      <c r="AB8" s="495"/>
      <c r="AC8" s="495"/>
      <c r="AD8" s="495"/>
      <c r="AE8" s="495"/>
    </row>
    <row r="9" spans="1:32" ht="18" customHeight="1">
      <c r="A9" s="32"/>
      <c r="B9" s="32"/>
      <c r="C9" s="495"/>
      <c r="D9" s="495"/>
      <c r="E9" s="495"/>
      <c r="F9" s="495"/>
      <c r="G9" s="495"/>
      <c r="H9" s="495"/>
      <c r="I9" s="495"/>
      <c r="J9" s="495"/>
      <c r="K9" s="495"/>
      <c r="L9" s="495"/>
      <c r="M9" s="495"/>
      <c r="N9" s="495"/>
      <c r="O9" s="495"/>
      <c r="P9" s="495"/>
      <c r="Q9" s="495"/>
      <c r="R9" s="495"/>
      <c r="S9" s="495"/>
      <c r="T9" s="495"/>
      <c r="U9" s="495"/>
      <c r="V9" s="495"/>
      <c r="W9" s="495"/>
      <c r="X9" s="495"/>
      <c r="Y9" s="495"/>
      <c r="Z9" s="495"/>
      <c r="AA9" s="495"/>
      <c r="AB9" s="495"/>
      <c r="AC9" s="495"/>
      <c r="AD9" s="495"/>
      <c r="AE9" s="495"/>
    </row>
    <row r="10" spans="1:32" ht="18" customHeight="1">
      <c r="A10" s="32"/>
      <c r="B10" s="32"/>
      <c r="C10" s="495"/>
      <c r="D10" s="495"/>
      <c r="E10" s="495"/>
      <c r="F10" s="495"/>
      <c r="G10" s="495"/>
      <c r="H10" s="495"/>
      <c r="I10" s="495"/>
      <c r="J10" s="495"/>
      <c r="K10" s="495"/>
      <c r="L10" s="495"/>
      <c r="M10" s="495"/>
      <c r="N10" s="495"/>
      <c r="O10" s="495"/>
      <c r="P10" s="495"/>
      <c r="Q10" s="495"/>
      <c r="R10" s="495"/>
      <c r="S10" s="495"/>
      <c r="T10" s="495"/>
      <c r="U10" s="495"/>
      <c r="V10" s="495"/>
      <c r="W10" s="495"/>
      <c r="X10" s="495"/>
      <c r="Y10" s="495"/>
      <c r="Z10" s="495"/>
      <c r="AA10" s="495"/>
      <c r="AB10" s="495"/>
      <c r="AC10" s="495"/>
      <c r="AD10" s="495"/>
      <c r="AE10" s="495"/>
      <c r="AF10" s="10" t="s">
        <v>108</v>
      </c>
    </row>
    <row r="11" spans="1:32" ht="18" customHeight="1">
      <c r="A11" s="32"/>
      <c r="B11" s="32"/>
      <c r="C11" s="495"/>
      <c r="D11" s="495"/>
      <c r="E11" s="495"/>
      <c r="F11" s="495"/>
      <c r="G11" s="495"/>
      <c r="H11" s="495"/>
      <c r="I11" s="495"/>
      <c r="J11" s="495"/>
      <c r="K11" s="495"/>
      <c r="L11" s="495"/>
      <c r="M11" s="495"/>
      <c r="N11" s="495"/>
      <c r="O11" s="495"/>
      <c r="P11" s="495"/>
      <c r="Q11" s="495"/>
      <c r="R11" s="495"/>
      <c r="S11" s="495"/>
      <c r="T11" s="495"/>
      <c r="U11" s="495"/>
      <c r="V11" s="495"/>
      <c r="W11" s="495"/>
      <c r="X11" s="495"/>
      <c r="Y11" s="495"/>
      <c r="Z11" s="495"/>
      <c r="AA11" s="495"/>
      <c r="AB11" s="495"/>
      <c r="AC11" s="495"/>
      <c r="AD11" s="495"/>
      <c r="AE11" s="495"/>
      <c r="AF11" s="10" t="s">
        <v>109</v>
      </c>
    </row>
    <row r="12" spans="1:32" ht="18" customHeight="1">
      <c r="A12" s="32"/>
      <c r="B12" s="32"/>
      <c r="C12" s="495"/>
      <c r="D12" s="495"/>
      <c r="E12" s="495"/>
      <c r="F12" s="495"/>
      <c r="G12" s="495"/>
      <c r="H12" s="495"/>
      <c r="I12" s="495"/>
      <c r="J12" s="495"/>
      <c r="K12" s="495"/>
      <c r="L12" s="495"/>
      <c r="M12" s="495"/>
      <c r="N12" s="495"/>
      <c r="O12" s="495"/>
      <c r="P12" s="495"/>
      <c r="Q12" s="495"/>
      <c r="R12" s="495"/>
      <c r="S12" s="495"/>
      <c r="T12" s="495"/>
      <c r="U12" s="495"/>
      <c r="V12" s="495"/>
      <c r="W12" s="495"/>
      <c r="X12" s="495"/>
      <c r="Y12" s="495"/>
      <c r="Z12" s="495"/>
      <c r="AA12" s="495"/>
      <c r="AB12" s="495"/>
      <c r="AC12" s="495"/>
      <c r="AD12" s="495"/>
      <c r="AE12" s="495"/>
    </row>
    <row r="13" spans="1:32" ht="18" customHeight="1">
      <c r="A13" s="501" t="s">
        <v>110</v>
      </c>
      <c r="B13" s="501"/>
      <c r="C13" s="501"/>
      <c r="D13" s="501"/>
      <c r="E13" s="501"/>
      <c r="F13" s="501"/>
      <c r="G13" s="501"/>
      <c r="H13" s="501"/>
      <c r="I13" s="501"/>
      <c r="J13" s="501"/>
      <c r="K13" s="501"/>
      <c r="L13" s="501"/>
      <c r="M13" s="501"/>
      <c r="N13" s="501"/>
      <c r="O13" s="501"/>
      <c r="P13" s="501"/>
      <c r="Q13" s="501"/>
      <c r="R13" s="501"/>
      <c r="S13" s="501"/>
      <c r="T13" s="501"/>
      <c r="U13" s="501"/>
      <c r="V13" s="501"/>
      <c r="W13" s="501"/>
      <c r="X13" s="501"/>
      <c r="Y13" s="501"/>
      <c r="Z13" s="501"/>
      <c r="AA13" s="501"/>
      <c r="AB13" s="501"/>
      <c r="AC13" s="501"/>
      <c r="AD13" s="501"/>
      <c r="AE13" s="501"/>
    </row>
    <row r="14" spans="1:32" ht="18" customHeight="1">
      <c r="A14" s="33"/>
      <c r="B14" s="502" t="s">
        <v>111</v>
      </c>
      <c r="C14" s="502"/>
      <c r="D14" s="502"/>
      <c r="E14" s="502"/>
      <c r="F14" s="502"/>
      <c r="G14" s="502"/>
      <c r="H14" s="502"/>
      <c r="I14" s="502"/>
      <c r="J14" s="502"/>
      <c r="K14" s="502"/>
      <c r="L14" s="502"/>
      <c r="M14" s="502"/>
      <c r="N14" s="502"/>
      <c r="O14" s="502"/>
      <c r="P14" s="502"/>
      <c r="Q14" s="502"/>
      <c r="R14" s="502"/>
      <c r="S14" s="502"/>
      <c r="T14" s="502"/>
      <c r="U14" s="502"/>
      <c r="V14" s="502"/>
      <c r="W14" s="502"/>
      <c r="X14" s="502"/>
      <c r="Y14" s="502"/>
      <c r="Z14" s="502"/>
      <c r="AA14" s="502"/>
      <c r="AB14" s="502"/>
      <c r="AC14" s="502"/>
      <c r="AD14" s="502"/>
      <c r="AE14" s="502"/>
    </row>
    <row r="15" spans="1:32" ht="18" customHeight="1">
      <c r="A15" s="33"/>
      <c r="B15" s="32"/>
      <c r="C15" s="495"/>
      <c r="D15" s="495"/>
      <c r="E15" s="495"/>
      <c r="F15" s="495"/>
      <c r="G15" s="495"/>
      <c r="H15" s="495"/>
      <c r="I15" s="495"/>
      <c r="J15" s="495"/>
      <c r="K15" s="495"/>
      <c r="L15" s="495"/>
      <c r="M15" s="495"/>
      <c r="N15" s="495"/>
      <c r="O15" s="495"/>
      <c r="P15" s="495"/>
      <c r="Q15" s="495"/>
      <c r="R15" s="495"/>
      <c r="S15" s="495"/>
      <c r="T15" s="495"/>
      <c r="U15" s="495"/>
      <c r="V15" s="495"/>
      <c r="W15" s="495"/>
      <c r="X15" s="495"/>
      <c r="Y15" s="495"/>
      <c r="Z15" s="495"/>
      <c r="AA15" s="495"/>
      <c r="AB15" s="495"/>
      <c r="AC15" s="495"/>
      <c r="AD15" s="495"/>
      <c r="AE15" s="495"/>
      <c r="AF15" s="10" t="s">
        <v>112</v>
      </c>
    </row>
    <row r="16" spans="1:32" ht="18" customHeight="1">
      <c r="A16" s="33"/>
      <c r="B16" s="32"/>
      <c r="C16" s="495"/>
      <c r="D16" s="495"/>
      <c r="E16" s="495"/>
      <c r="F16" s="495"/>
      <c r="G16" s="495"/>
      <c r="H16" s="495"/>
      <c r="I16" s="495"/>
      <c r="J16" s="495"/>
      <c r="K16" s="495"/>
      <c r="L16" s="495"/>
      <c r="M16" s="495"/>
      <c r="N16" s="495"/>
      <c r="O16" s="495"/>
      <c r="P16" s="495"/>
      <c r="Q16" s="495"/>
      <c r="R16" s="495"/>
      <c r="S16" s="495"/>
      <c r="T16" s="495"/>
      <c r="U16" s="495"/>
      <c r="V16" s="495"/>
      <c r="W16" s="495"/>
      <c r="X16" s="495"/>
      <c r="Y16" s="495"/>
      <c r="Z16" s="495"/>
      <c r="AA16" s="495"/>
      <c r="AB16" s="495"/>
      <c r="AC16" s="495"/>
      <c r="AD16" s="495"/>
      <c r="AE16" s="495"/>
      <c r="AF16" s="10" t="s">
        <v>113</v>
      </c>
    </row>
    <row r="17" spans="1:32" ht="18" customHeight="1">
      <c r="A17" s="33"/>
      <c r="B17" s="503" t="s">
        <v>114</v>
      </c>
      <c r="C17" s="503"/>
      <c r="D17" s="503"/>
      <c r="E17" s="503"/>
      <c r="F17" s="503"/>
      <c r="G17" s="503"/>
      <c r="H17" s="503"/>
      <c r="I17" s="503"/>
      <c r="J17" s="503"/>
      <c r="K17" s="503"/>
      <c r="L17" s="503"/>
      <c r="M17" s="503"/>
      <c r="N17" s="503"/>
      <c r="O17" s="503"/>
      <c r="P17" s="503"/>
      <c r="Q17" s="503"/>
      <c r="R17" s="503"/>
      <c r="S17" s="503"/>
      <c r="T17" s="503"/>
      <c r="U17" s="503"/>
      <c r="V17" s="503"/>
      <c r="W17" s="503"/>
      <c r="X17" s="503"/>
      <c r="Y17" s="503"/>
      <c r="Z17" s="503"/>
      <c r="AA17" s="503"/>
      <c r="AB17" s="503"/>
      <c r="AC17" s="503"/>
      <c r="AD17" s="503"/>
      <c r="AE17" s="503"/>
    </row>
    <row r="18" spans="1:32" ht="18" customHeight="1">
      <c r="A18" s="33"/>
      <c r="B18" s="32"/>
      <c r="C18" s="495"/>
      <c r="D18" s="495"/>
      <c r="E18" s="495"/>
      <c r="F18" s="495"/>
      <c r="G18" s="495"/>
      <c r="H18" s="495"/>
      <c r="I18" s="495"/>
      <c r="J18" s="495"/>
      <c r="K18" s="495"/>
      <c r="L18" s="495"/>
      <c r="M18" s="495"/>
      <c r="N18" s="495"/>
      <c r="O18" s="495"/>
      <c r="P18" s="495"/>
      <c r="Q18" s="495"/>
      <c r="R18" s="495"/>
      <c r="S18" s="495"/>
      <c r="T18" s="495"/>
      <c r="U18" s="495"/>
      <c r="V18" s="495"/>
      <c r="W18" s="495"/>
      <c r="X18" s="495"/>
      <c r="Y18" s="495"/>
      <c r="Z18" s="495"/>
      <c r="AA18" s="495"/>
      <c r="AB18" s="495"/>
      <c r="AC18" s="495"/>
      <c r="AD18" s="495"/>
      <c r="AE18" s="495"/>
    </row>
    <row r="19" spans="1:32" ht="18" customHeight="1">
      <c r="A19" s="33"/>
      <c r="B19" s="32"/>
      <c r="C19" s="495"/>
      <c r="D19" s="495"/>
      <c r="E19" s="495"/>
      <c r="F19" s="495"/>
      <c r="G19" s="495"/>
      <c r="H19" s="495"/>
      <c r="I19" s="495"/>
      <c r="J19" s="495"/>
      <c r="K19" s="495"/>
      <c r="L19" s="495"/>
      <c r="M19" s="495"/>
      <c r="N19" s="495"/>
      <c r="O19" s="495"/>
      <c r="P19" s="495"/>
      <c r="Q19" s="495"/>
      <c r="R19" s="495"/>
      <c r="S19" s="495"/>
      <c r="T19" s="495"/>
      <c r="U19" s="495"/>
      <c r="V19" s="495"/>
      <c r="W19" s="495"/>
      <c r="X19" s="495"/>
      <c r="Y19" s="495"/>
      <c r="Z19" s="495"/>
      <c r="AA19" s="495"/>
      <c r="AB19" s="495"/>
      <c r="AC19" s="495"/>
      <c r="AD19" s="495"/>
      <c r="AE19" s="495"/>
      <c r="AF19" s="10" t="s">
        <v>115</v>
      </c>
    </row>
    <row r="20" spans="1:32" ht="18" customHeight="1">
      <c r="A20" s="33"/>
      <c r="B20" s="32"/>
      <c r="C20" s="495"/>
      <c r="D20" s="495"/>
      <c r="E20" s="495"/>
      <c r="F20" s="495"/>
      <c r="G20" s="495"/>
      <c r="H20" s="495"/>
      <c r="I20" s="495"/>
      <c r="J20" s="495"/>
      <c r="K20" s="495"/>
      <c r="L20" s="495"/>
      <c r="M20" s="495"/>
      <c r="N20" s="495"/>
      <c r="O20" s="495"/>
      <c r="P20" s="495"/>
      <c r="Q20" s="495"/>
      <c r="R20" s="495"/>
      <c r="S20" s="495"/>
      <c r="T20" s="495"/>
      <c r="U20" s="495"/>
      <c r="V20" s="495"/>
      <c r="W20" s="495"/>
      <c r="X20" s="495"/>
      <c r="Y20" s="495"/>
      <c r="Z20" s="495"/>
      <c r="AA20" s="495"/>
      <c r="AB20" s="495"/>
      <c r="AC20" s="495"/>
      <c r="AD20" s="495"/>
      <c r="AE20" s="495"/>
      <c r="AF20" s="10" t="s">
        <v>116</v>
      </c>
    </row>
    <row r="21" spans="1:32" ht="18" customHeight="1">
      <c r="A21" s="33"/>
      <c r="B21" s="32"/>
      <c r="C21" s="495"/>
      <c r="D21" s="495"/>
      <c r="E21" s="495"/>
      <c r="F21" s="495"/>
      <c r="G21" s="495"/>
      <c r="H21" s="495"/>
      <c r="I21" s="495"/>
      <c r="J21" s="495"/>
      <c r="K21" s="495"/>
      <c r="L21" s="495"/>
      <c r="M21" s="495"/>
      <c r="N21" s="495"/>
      <c r="O21" s="495"/>
      <c r="P21" s="495"/>
      <c r="Q21" s="495"/>
      <c r="R21" s="495"/>
      <c r="S21" s="495"/>
      <c r="T21" s="495"/>
      <c r="U21" s="495"/>
      <c r="V21" s="495"/>
      <c r="W21" s="495"/>
      <c r="X21" s="495"/>
      <c r="Y21" s="495"/>
      <c r="Z21" s="495"/>
      <c r="AA21" s="495"/>
      <c r="AB21" s="495"/>
      <c r="AC21" s="495"/>
      <c r="AD21" s="495"/>
      <c r="AE21" s="495"/>
      <c r="AF21" s="10" t="s">
        <v>117</v>
      </c>
    </row>
    <row r="22" spans="1:32" ht="18" customHeight="1">
      <c r="A22" s="33"/>
      <c r="B22" s="32"/>
      <c r="C22" s="495"/>
      <c r="D22" s="495"/>
      <c r="E22" s="495"/>
      <c r="F22" s="495"/>
      <c r="G22" s="495"/>
      <c r="H22" s="495"/>
      <c r="I22" s="495"/>
      <c r="J22" s="495"/>
      <c r="K22" s="495"/>
      <c r="L22" s="495"/>
      <c r="M22" s="495"/>
      <c r="N22" s="495"/>
      <c r="O22" s="495"/>
      <c r="P22" s="495"/>
      <c r="Q22" s="495"/>
      <c r="R22" s="495"/>
      <c r="S22" s="495"/>
      <c r="T22" s="495"/>
      <c r="U22" s="495"/>
      <c r="V22" s="495"/>
      <c r="W22" s="495"/>
      <c r="X22" s="495"/>
      <c r="Y22" s="495"/>
      <c r="Z22" s="495"/>
      <c r="AA22" s="495"/>
      <c r="AB22" s="495"/>
      <c r="AC22" s="495"/>
      <c r="AD22" s="495"/>
      <c r="AE22" s="495"/>
    </row>
    <row r="23" spans="1:32" ht="18" customHeight="1">
      <c r="A23" s="33"/>
      <c r="B23" s="33"/>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row>
    <row r="24" spans="1:32" ht="18" customHeight="1">
      <c r="A24" s="362" t="s">
        <v>118</v>
      </c>
      <c r="B24" s="362"/>
      <c r="C24" s="362"/>
      <c r="D24" s="362"/>
      <c r="E24" s="362"/>
      <c r="F24" s="362"/>
      <c r="G24" s="362"/>
      <c r="H24" s="362"/>
      <c r="I24" s="362"/>
      <c r="J24" s="362"/>
      <c r="K24" s="362"/>
      <c r="L24" s="362"/>
      <c r="M24" s="362"/>
      <c r="N24" s="362"/>
      <c r="O24" s="362"/>
      <c r="P24" s="362"/>
      <c r="Q24" s="362"/>
      <c r="R24" s="362"/>
      <c r="S24" s="362"/>
      <c r="T24" s="362"/>
      <c r="U24" s="362"/>
      <c r="V24" s="362"/>
      <c r="W24" s="362"/>
      <c r="X24" s="362"/>
      <c r="Y24" s="362"/>
      <c r="Z24" s="362"/>
      <c r="AA24" s="362"/>
      <c r="AB24" s="362"/>
      <c r="AC24" s="362"/>
      <c r="AD24" s="362"/>
      <c r="AE24" s="362"/>
    </row>
    <row r="25" spans="1:32" ht="18" customHeight="1">
      <c r="A25" s="368" t="s">
        <v>119</v>
      </c>
      <c r="B25" s="368"/>
      <c r="C25" s="368"/>
      <c r="D25" s="368"/>
      <c r="E25" s="368"/>
      <c r="F25" s="368"/>
      <c r="G25" s="368"/>
      <c r="H25" s="368"/>
      <c r="I25" s="368"/>
      <c r="J25" s="368"/>
      <c r="K25" s="368"/>
      <c r="L25" s="368"/>
      <c r="M25" s="368"/>
      <c r="N25" s="368"/>
      <c r="O25" s="368"/>
      <c r="P25" s="368"/>
      <c r="Q25" s="368"/>
      <c r="R25" s="368"/>
      <c r="S25" s="368"/>
      <c r="T25" s="368"/>
      <c r="U25" s="368"/>
      <c r="V25" s="368"/>
      <c r="W25" s="368"/>
      <c r="X25" s="368"/>
      <c r="Y25" s="368"/>
      <c r="Z25" s="368"/>
      <c r="AA25" s="368"/>
      <c r="AB25" s="368"/>
      <c r="AC25" s="368"/>
      <c r="AD25" s="368"/>
      <c r="AE25" s="368"/>
    </row>
    <row r="26" spans="1:32" ht="18" customHeight="1">
      <c r="A26" s="370" t="s">
        <v>120</v>
      </c>
      <c r="B26" s="370"/>
      <c r="C26" s="370"/>
      <c r="D26" s="370"/>
      <c r="E26" s="370"/>
      <c r="F26" s="428"/>
      <c r="G26" s="428"/>
      <c r="H26" s="428"/>
      <c r="I26" s="428"/>
      <c r="J26" s="428"/>
      <c r="K26" s="428"/>
      <c r="L26" s="428"/>
      <c r="M26" s="428"/>
      <c r="N26" s="428"/>
      <c r="O26" s="428"/>
      <c r="P26" s="428"/>
      <c r="Q26" s="370" t="s">
        <v>121</v>
      </c>
      <c r="R26" s="370"/>
      <c r="S26" s="370"/>
      <c r="T26" s="370"/>
      <c r="U26" s="370"/>
      <c r="V26" s="370"/>
      <c r="W26" s="370"/>
      <c r="X26" s="496" t="s">
        <v>122</v>
      </c>
      <c r="Y26" s="496"/>
      <c r="Z26" s="496"/>
      <c r="AA26" s="496"/>
      <c r="AB26" s="496"/>
      <c r="AC26" s="496"/>
      <c r="AD26" s="496"/>
      <c r="AE26" s="496"/>
      <c r="AF26" s="10" t="s">
        <v>123</v>
      </c>
    </row>
    <row r="27" spans="1:32" ht="18" customHeight="1">
      <c r="A27" s="370" t="s">
        <v>124</v>
      </c>
      <c r="B27" s="370"/>
      <c r="C27" s="370"/>
      <c r="D27" s="370"/>
      <c r="E27" s="370"/>
      <c r="F27" s="497"/>
      <c r="G27" s="497"/>
      <c r="H27" s="497"/>
      <c r="I27" s="497"/>
      <c r="J27" s="498"/>
      <c r="K27" s="498"/>
      <c r="L27" s="498"/>
      <c r="M27" s="498"/>
      <c r="N27" s="498"/>
      <c r="O27" s="498"/>
      <c r="P27" s="498"/>
      <c r="Q27" s="370" t="s">
        <v>125</v>
      </c>
      <c r="R27" s="370"/>
      <c r="S27" s="370"/>
      <c r="T27" s="370"/>
      <c r="U27" s="370"/>
      <c r="V27" s="370"/>
      <c r="W27" s="370"/>
      <c r="X27" s="499"/>
      <c r="Y27" s="499"/>
      <c r="Z27" s="499"/>
      <c r="AA27" s="499"/>
      <c r="AB27" s="499"/>
      <c r="AC27" s="499"/>
      <c r="AD27" s="499"/>
      <c r="AE27" s="499"/>
      <c r="AF27" s="10" t="s">
        <v>126</v>
      </c>
    </row>
    <row r="28" spans="1:32" ht="18" customHeight="1">
      <c r="A28" s="369" t="s">
        <v>127</v>
      </c>
      <c r="B28" s="369"/>
      <c r="C28" s="369"/>
      <c r="D28" s="369"/>
      <c r="E28" s="369"/>
      <c r="F28" s="34" t="s">
        <v>128</v>
      </c>
      <c r="G28" s="367" t="s">
        <v>129</v>
      </c>
      <c r="H28" s="367"/>
      <c r="I28" s="367"/>
      <c r="J28" s="367"/>
      <c r="K28" s="367"/>
      <c r="L28" s="367"/>
      <c r="M28" s="367"/>
      <c r="N28" s="367"/>
      <c r="O28" s="367"/>
      <c r="P28" s="367"/>
      <c r="Q28" s="367"/>
      <c r="R28" s="35" t="s">
        <v>128</v>
      </c>
      <c r="S28" s="367" t="s">
        <v>130</v>
      </c>
      <c r="T28" s="367"/>
      <c r="U28" s="367"/>
      <c r="V28" s="367"/>
      <c r="W28" s="367"/>
      <c r="X28" s="35" t="s">
        <v>128</v>
      </c>
      <c r="Y28" s="488" t="s">
        <v>131</v>
      </c>
      <c r="Z28" s="488"/>
      <c r="AA28" s="488"/>
      <c r="AB28" s="488"/>
      <c r="AC28" s="488"/>
      <c r="AD28" s="488"/>
      <c r="AE28" s="488"/>
      <c r="AF28" s="10" t="s">
        <v>132</v>
      </c>
    </row>
    <row r="29" spans="1:32" ht="18" customHeight="1">
      <c r="A29" s="369"/>
      <c r="B29" s="369"/>
      <c r="C29" s="369"/>
      <c r="D29" s="369"/>
      <c r="E29" s="369"/>
      <c r="F29" s="489" t="s">
        <v>128</v>
      </c>
      <c r="G29" s="490" t="s">
        <v>133</v>
      </c>
      <c r="H29" s="490"/>
      <c r="I29" s="490"/>
      <c r="J29" s="490"/>
      <c r="K29" s="490"/>
      <c r="L29" s="490"/>
      <c r="M29" s="490"/>
      <c r="N29" s="490"/>
      <c r="O29" s="490"/>
      <c r="P29" s="490"/>
      <c r="Q29" s="490"/>
      <c r="R29" s="490"/>
      <c r="S29" s="490"/>
      <c r="T29" s="490"/>
      <c r="U29" s="490"/>
      <c r="V29" s="490"/>
      <c r="W29" s="490"/>
      <c r="X29" s="490"/>
      <c r="Y29" s="490"/>
      <c r="Z29" s="490"/>
      <c r="AA29" s="490"/>
      <c r="AB29" s="490"/>
      <c r="AC29" s="490"/>
      <c r="AD29" s="490"/>
      <c r="AE29" s="490"/>
      <c r="AF29" s="10" t="s">
        <v>134</v>
      </c>
    </row>
    <row r="30" spans="1:32" ht="18" customHeight="1">
      <c r="A30" s="369"/>
      <c r="B30" s="369"/>
      <c r="C30" s="369"/>
      <c r="D30" s="369"/>
      <c r="E30" s="369"/>
      <c r="F30" s="489"/>
      <c r="G30" s="490"/>
      <c r="H30" s="490"/>
      <c r="I30" s="490"/>
      <c r="J30" s="490"/>
      <c r="K30" s="490"/>
      <c r="L30" s="490"/>
      <c r="M30" s="490"/>
      <c r="N30" s="490"/>
      <c r="O30" s="490"/>
      <c r="P30" s="490"/>
      <c r="Q30" s="490"/>
      <c r="R30" s="490"/>
      <c r="S30" s="490"/>
      <c r="T30" s="490"/>
      <c r="U30" s="490"/>
      <c r="V30" s="490"/>
      <c r="W30" s="490"/>
      <c r="X30" s="490"/>
      <c r="Y30" s="490"/>
      <c r="Z30" s="490"/>
      <c r="AA30" s="490"/>
      <c r="AB30" s="490"/>
      <c r="AC30" s="490"/>
      <c r="AD30" s="490"/>
      <c r="AE30" s="490"/>
    </row>
    <row r="31" spans="1:32" ht="18" customHeight="1">
      <c r="A31" s="369"/>
      <c r="B31" s="369"/>
      <c r="C31" s="369"/>
      <c r="D31" s="369"/>
      <c r="E31" s="369"/>
      <c r="F31" s="36" t="s">
        <v>128</v>
      </c>
      <c r="G31" s="491" t="s">
        <v>135</v>
      </c>
      <c r="H31" s="491"/>
      <c r="I31" s="491"/>
      <c r="J31" s="491"/>
      <c r="K31" s="491"/>
      <c r="L31" s="491"/>
      <c r="M31" s="491"/>
      <c r="N31" s="491"/>
      <c r="O31" s="491"/>
      <c r="P31" s="491"/>
      <c r="Q31" s="491"/>
      <c r="R31" s="491"/>
      <c r="S31" s="491"/>
      <c r="T31" s="491"/>
      <c r="U31" s="491"/>
      <c r="V31" s="491"/>
      <c r="W31" s="491"/>
      <c r="X31" s="491"/>
      <c r="Y31" s="491"/>
      <c r="Z31" s="491"/>
      <c r="AA31" s="491"/>
      <c r="AB31" s="491"/>
      <c r="AC31" s="491"/>
      <c r="AD31" s="491"/>
      <c r="AE31" s="491"/>
      <c r="AF31" s="10" t="s">
        <v>136</v>
      </c>
    </row>
    <row r="32" spans="1:32" ht="18" customHeight="1">
      <c r="A32" s="369"/>
      <c r="B32" s="369"/>
      <c r="C32" s="369"/>
      <c r="D32" s="369"/>
      <c r="E32" s="369"/>
      <c r="F32" s="37"/>
      <c r="G32" s="26"/>
      <c r="H32" s="26"/>
      <c r="I32" s="38" t="s">
        <v>128</v>
      </c>
      <c r="J32" s="353" t="s">
        <v>137</v>
      </c>
      <c r="K32" s="353"/>
      <c r="L32" s="353"/>
      <c r="M32" s="353"/>
      <c r="N32" s="353"/>
      <c r="O32" s="38" t="s">
        <v>128</v>
      </c>
      <c r="P32" s="353" t="s">
        <v>138</v>
      </c>
      <c r="Q32" s="353"/>
      <c r="R32" s="353"/>
      <c r="S32" s="353"/>
      <c r="T32" s="353"/>
      <c r="U32" s="17"/>
      <c r="V32" s="17"/>
      <c r="W32" s="17"/>
      <c r="X32" s="17"/>
      <c r="Y32" s="17"/>
      <c r="Z32" s="26"/>
      <c r="AA32" s="26"/>
      <c r="AB32" s="26"/>
      <c r="AC32" s="26"/>
      <c r="AD32" s="26"/>
      <c r="AE32" s="39"/>
      <c r="AF32" s="10" t="s">
        <v>139</v>
      </c>
    </row>
    <row r="33" spans="1:35" ht="18" customHeight="1">
      <c r="A33" s="369"/>
      <c r="B33" s="369"/>
      <c r="C33" s="369"/>
      <c r="D33" s="369"/>
      <c r="E33" s="369"/>
      <c r="F33" s="40"/>
      <c r="G33" s="41"/>
      <c r="H33" s="41"/>
      <c r="I33" s="492" t="s">
        <v>140</v>
      </c>
      <c r="J33" s="492"/>
      <c r="K33" s="492"/>
      <c r="L33" s="492"/>
      <c r="M33" s="492"/>
      <c r="N33" s="492"/>
      <c r="O33" s="492"/>
      <c r="P33" s="492"/>
      <c r="Q33" s="492"/>
      <c r="R33" s="493"/>
      <c r="S33" s="493"/>
      <c r="T33" s="493"/>
      <c r="U33" s="41" t="s">
        <v>141</v>
      </c>
      <c r="V33" s="493"/>
      <c r="W33" s="493"/>
      <c r="X33" s="493"/>
      <c r="Y33" s="494" t="s">
        <v>142</v>
      </c>
      <c r="Z33" s="494"/>
      <c r="AA33" s="41"/>
      <c r="AB33" s="41"/>
      <c r="AC33" s="41"/>
      <c r="AD33" s="41"/>
      <c r="AE33" s="42"/>
      <c r="AF33" s="10" t="s">
        <v>143</v>
      </c>
    </row>
    <row r="34" spans="1:35" ht="18" customHeight="1">
      <c r="A34" s="369" t="s">
        <v>144</v>
      </c>
      <c r="B34" s="369"/>
      <c r="C34" s="369"/>
      <c r="D34" s="369"/>
      <c r="E34" s="369"/>
      <c r="F34" s="483"/>
      <c r="G34" s="483"/>
      <c r="H34" s="483"/>
      <c r="I34" s="483"/>
      <c r="J34" s="483"/>
      <c r="K34" s="483"/>
      <c r="L34" s="483"/>
      <c r="M34" s="483"/>
      <c r="N34" s="484"/>
      <c r="O34" s="484"/>
      <c r="P34" s="484"/>
      <c r="Q34" s="484"/>
      <c r="R34" s="484"/>
      <c r="S34" s="484"/>
      <c r="T34" s="484"/>
      <c r="U34" s="484"/>
      <c r="V34" s="484"/>
      <c r="W34" s="485" t="str">
        <f>IF('5年目'!A2="","目標（　　　　年）",'5年目'!A2)</f>
        <v>目標（　　　　年）</v>
      </c>
      <c r="X34" s="485"/>
      <c r="Y34" s="485"/>
      <c r="Z34" s="485"/>
      <c r="AA34" s="485"/>
      <c r="AB34" s="485"/>
      <c r="AC34" s="485"/>
      <c r="AD34" s="485"/>
      <c r="AE34" s="485"/>
      <c r="AF34" s="10" t="s">
        <v>145</v>
      </c>
    </row>
    <row r="35" spans="1:35" ht="18" customHeight="1">
      <c r="A35" s="369"/>
      <c r="B35" s="369"/>
      <c r="C35" s="369"/>
      <c r="D35" s="369"/>
      <c r="E35" s="369"/>
      <c r="F35" s="370" t="s">
        <v>146</v>
      </c>
      <c r="G35" s="370"/>
      <c r="H35" s="370"/>
      <c r="I35" s="370"/>
      <c r="J35" s="370"/>
      <c r="K35" s="370"/>
      <c r="L35" s="370"/>
      <c r="M35" s="370"/>
      <c r="N35" s="486" t="str">
        <f>IF(収支計画!D37="","万円 ",ROUNDDOWN(収支計画!D37,-4)/10000)</f>
        <v xml:space="preserve">万円 </v>
      </c>
      <c r="O35" s="486"/>
      <c r="P35" s="486"/>
      <c r="Q35" s="486"/>
      <c r="R35" s="486"/>
      <c r="S35" s="486"/>
      <c r="T35" s="486"/>
      <c r="U35" s="486"/>
      <c r="V35" s="486"/>
      <c r="W35" s="486" t="str">
        <f>IF(収支計画!H37="","万円 ",ROUNDDOWN(収支計画!H37,-4)/10000)</f>
        <v xml:space="preserve">万円 </v>
      </c>
      <c r="X35" s="486"/>
      <c r="Y35" s="486"/>
      <c r="Z35" s="486"/>
      <c r="AA35" s="486"/>
      <c r="AB35" s="486"/>
      <c r="AC35" s="486"/>
      <c r="AD35" s="486"/>
      <c r="AE35" s="486"/>
      <c r="AF35" s="43" t="s">
        <v>147</v>
      </c>
    </row>
    <row r="36" spans="1:35" ht="18" customHeight="1">
      <c r="A36" s="369"/>
      <c r="B36" s="369"/>
      <c r="C36" s="369"/>
      <c r="D36" s="369"/>
      <c r="E36" s="369"/>
      <c r="F36" s="370" t="s">
        <v>148</v>
      </c>
      <c r="G36" s="370"/>
      <c r="H36" s="370"/>
      <c r="I36" s="370"/>
      <c r="J36" s="370"/>
      <c r="K36" s="370"/>
      <c r="L36" s="370"/>
      <c r="M36" s="370"/>
      <c r="N36" s="487" t="str">
        <f>IF(S51="","時間 ",S51*8)</f>
        <v xml:space="preserve">時間 </v>
      </c>
      <c r="O36" s="487"/>
      <c r="P36" s="487"/>
      <c r="Q36" s="487"/>
      <c r="R36" s="487"/>
      <c r="S36" s="487"/>
      <c r="T36" s="487"/>
      <c r="U36" s="487"/>
      <c r="V36" s="487"/>
      <c r="W36" s="487" t="str">
        <f>IF(AC51="","時間 ",AC51*8)</f>
        <v xml:space="preserve">時間 </v>
      </c>
      <c r="X36" s="487"/>
      <c r="Y36" s="487"/>
      <c r="Z36" s="487"/>
      <c r="AA36" s="487"/>
      <c r="AB36" s="487"/>
      <c r="AC36" s="487"/>
      <c r="AD36" s="487"/>
      <c r="AE36" s="487"/>
      <c r="AF36" s="44" t="s">
        <v>149</v>
      </c>
    </row>
    <row r="37" spans="1:35" ht="18" customHeight="1">
      <c r="A37" s="415" t="s">
        <v>150</v>
      </c>
      <c r="B37" s="415"/>
      <c r="C37" s="415"/>
      <c r="D37" s="415"/>
      <c r="E37" s="415"/>
      <c r="F37" s="415"/>
      <c r="G37" s="415"/>
      <c r="H37" s="479">
        <f>N34</f>
        <v>0</v>
      </c>
      <c r="I37" s="479"/>
      <c r="J37" s="479"/>
      <c r="K37" s="479"/>
      <c r="L37" s="479"/>
      <c r="M37" s="479"/>
      <c r="N37" s="479"/>
      <c r="O37" s="479"/>
      <c r="P37" s="479"/>
      <c r="Q37" s="479"/>
      <c r="R37" s="479"/>
      <c r="S37" s="479"/>
      <c r="T37" s="444" t="str">
        <f>W34</f>
        <v>目標（　　　　年）</v>
      </c>
      <c r="U37" s="444"/>
      <c r="V37" s="444"/>
      <c r="W37" s="444"/>
      <c r="X37" s="444"/>
      <c r="Y37" s="444"/>
      <c r="Z37" s="444"/>
      <c r="AA37" s="444"/>
      <c r="AB37" s="444"/>
      <c r="AC37" s="444"/>
      <c r="AD37" s="444"/>
      <c r="AE37" s="444"/>
      <c r="AF37" s="43" t="s">
        <v>147</v>
      </c>
    </row>
    <row r="38" spans="1:35" ht="18" customHeight="1">
      <c r="A38" s="415"/>
      <c r="B38" s="415"/>
      <c r="C38" s="415"/>
      <c r="D38" s="415"/>
      <c r="E38" s="415"/>
      <c r="F38" s="415"/>
      <c r="G38" s="415"/>
      <c r="H38" s="480" t="s">
        <v>151</v>
      </c>
      <c r="I38" s="480"/>
      <c r="J38" s="480"/>
      <c r="K38" s="480"/>
      <c r="L38" s="480"/>
      <c r="M38" s="480"/>
      <c r="N38" s="480" t="s">
        <v>152</v>
      </c>
      <c r="O38" s="480"/>
      <c r="P38" s="480"/>
      <c r="Q38" s="480"/>
      <c r="R38" s="480"/>
      <c r="S38" s="480"/>
      <c r="T38" s="481" t="str">
        <f>H38</f>
        <v>作付面積(ａ)</v>
      </c>
      <c r="U38" s="481"/>
      <c r="V38" s="481"/>
      <c r="W38" s="481"/>
      <c r="X38" s="481"/>
      <c r="Y38" s="481"/>
      <c r="Z38" s="481" t="str">
        <f>N38</f>
        <v>生産量(kg)</v>
      </c>
      <c r="AA38" s="481"/>
      <c r="AB38" s="481"/>
      <c r="AC38" s="481"/>
      <c r="AD38" s="481"/>
      <c r="AE38" s="481"/>
      <c r="AF38" s="10" t="s">
        <v>153</v>
      </c>
    </row>
    <row r="39" spans="1:35" ht="18" customHeight="1">
      <c r="A39" s="390"/>
      <c r="B39" s="390"/>
      <c r="C39" s="390"/>
      <c r="D39" s="390"/>
      <c r="E39" s="390"/>
      <c r="F39" s="390"/>
      <c r="G39" s="390"/>
      <c r="H39" s="482" t="str">
        <f>IF(A39="","",'1年目'!E4)</f>
        <v/>
      </c>
      <c r="I39" s="482"/>
      <c r="J39" s="482"/>
      <c r="K39" s="482"/>
      <c r="L39" s="482"/>
      <c r="M39" s="482"/>
      <c r="N39" s="482" t="str">
        <f>IF(A39="","",'1年目'!E5)</f>
        <v/>
      </c>
      <c r="O39" s="482"/>
      <c r="P39" s="482"/>
      <c r="Q39" s="482"/>
      <c r="R39" s="482"/>
      <c r="S39" s="482"/>
      <c r="T39" s="482" t="str">
        <f>IF(A39="","",'5年目'!E4)</f>
        <v/>
      </c>
      <c r="U39" s="482"/>
      <c r="V39" s="482"/>
      <c r="W39" s="482"/>
      <c r="X39" s="482"/>
      <c r="Y39" s="482"/>
      <c r="Z39" s="482" t="str">
        <f>IF(A39="","",'5年目'!E5)</f>
        <v/>
      </c>
      <c r="AA39" s="482"/>
      <c r="AB39" s="482"/>
      <c r="AC39" s="482"/>
      <c r="AD39" s="482"/>
      <c r="AE39" s="482"/>
      <c r="AF39" s="10" t="s">
        <v>154</v>
      </c>
    </row>
    <row r="40" spans="1:35" ht="18" customHeight="1">
      <c r="A40" s="385"/>
      <c r="B40" s="385"/>
      <c r="C40" s="385"/>
      <c r="D40" s="385"/>
      <c r="E40" s="385"/>
      <c r="F40" s="385"/>
      <c r="G40" s="385"/>
      <c r="H40" s="477" t="str">
        <f>IF(A40="","",'1年目'!G4)</f>
        <v/>
      </c>
      <c r="I40" s="477"/>
      <c r="J40" s="477"/>
      <c r="K40" s="477"/>
      <c r="L40" s="477"/>
      <c r="M40" s="477"/>
      <c r="N40" s="477" t="str">
        <f>IF(A40="","",'1年目'!G5)</f>
        <v/>
      </c>
      <c r="O40" s="477"/>
      <c r="P40" s="477"/>
      <c r="Q40" s="477"/>
      <c r="R40" s="477"/>
      <c r="S40" s="477"/>
      <c r="T40" s="477" t="str">
        <f>IF(A40="","",'5年目'!G4)</f>
        <v/>
      </c>
      <c r="U40" s="477"/>
      <c r="V40" s="477"/>
      <c r="W40" s="477"/>
      <c r="X40" s="477"/>
      <c r="Y40" s="477"/>
      <c r="Z40" s="477" t="str">
        <f>IF(A40="","",'5年目'!G5)</f>
        <v/>
      </c>
      <c r="AA40" s="477"/>
      <c r="AB40" s="477"/>
      <c r="AC40" s="477"/>
      <c r="AD40" s="477"/>
      <c r="AE40" s="477"/>
      <c r="AF40" s="10" t="s">
        <v>154</v>
      </c>
      <c r="AI40" s="46"/>
    </row>
    <row r="41" spans="1:35" ht="18" customHeight="1">
      <c r="A41" s="385"/>
      <c r="B41" s="385"/>
      <c r="C41" s="385"/>
      <c r="D41" s="385"/>
      <c r="E41" s="385"/>
      <c r="F41" s="385"/>
      <c r="G41" s="385"/>
      <c r="H41" s="477" t="str">
        <f>IF(A41="","",'1年目'!I4)</f>
        <v/>
      </c>
      <c r="I41" s="477"/>
      <c r="J41" s="477"/>
      <c r="K41" s="477"/>
      <c r="L41" s="477"/>
      <c r="M41" s="477"/>
      <c r="N41" s="477" t="str">
        <f>IF(A41="","",'1年目'!I5)</f>
        <v/>
      </c>
      <c r="O41" s="477"/>
      <c r="P41" s="477"/>
      <c r="Q41" s="477"/>
      <c r="R41" s="477"/>
      <c r="S41" s="477"/>
      <c r="T41" s="477" t="str">
        <f>IF(A41="","",'5年目'!I4)</f>
        <v/>
      </c>
      <c r="U41" s="477"/>
      <c r="V41" s="477"/>
      <c r="W41" s="477"/>
      <c r="X41" s="477"/>
      <c r="Y41" s="477"/>
      <c r="Z41" s="477" t="str">
        <f>IF(A41="","",'5年目'!I5)</f>
        <v/>
      </c>
      <c r="AA41" s="477"/>
      <c r="AB41" s="477"/>
      <c r="AC41" s="477"/>
      <c r="AD41" s="477"/>
      <c r="AE41" s="477"/>
      <c r="AF41" s="10" t="s">
        <v>154</v>
      </c>
      <c r="AI41" s="46"/>
    </row>
    <row r="42" spans="1:35" ht="18" customHeight="1">
      <c r="A42" s="385"/>
      <c r="B42" s="385"/>
      <c r="C42" s="385"/>
      <c r="D42" s="385"/>
      <c r="E42" s="385"/>
      <c r="F42" s="385"/>
      <c r="G42" s="385"/>
      <c r="H42" s="477" t="str">
        <f>IF(A42="","",'1年目'!K4)</f>
        <v/>
      </c>
      <c r="I42" s="477"/>
      <c r="J42" s="477"/>
      <c r="K42" s="477"/>
      <c r="L42" s="477"/>
      <c r="M42" s="477"/>
      <c r="N42" s="477" t="str">
        <f>IF(A42="","",'1年目'!K5)</f>
        <v/>
      </c>
      <c r="O42" s="477"/>
      <c r="P42" s="477"/>
      <c r="Q42" s="477"/>
      <c r="R42" s="477"/>
      <c r="S42" s="477"/>
      <c r="T42" s="478" t="str">
        <f>IF(A42="","",'5年目'!K4)</f>
        <v/>
      </c>
      <c r="U42" s="478"/>
      <c r="V42" s="478"/>
      <c r="W42" s="478"/>
      <c r="X42" s="478"/>
      <c r="Y42" s="478"/>
      <c r="Z42" s="478" t="str">
        <f>IF(A42="","",'5年目'!K5)</f>
        <v/>
      </c>
      <c r="AA42" s="478"/>
      <c r="AB42" s="478"/>
      <c r="AC42" s="478"/>
      <c r="AD42" s="478"/>
      <c r="AE42" s="478"/>
      <c r="AF42" s="10" t="s">
        <v>154</v>
      </c>
    </row>
    <row r="43" spans="1:35" ht="18" customHeight="1">
      <c r="A43" s="370" t="s">
        <v>155</v>
      </c>
      <c r="B43" s="370"/>
      <c r="C43" s="370"/>
      <c r="D43" s="370"/>
      <c r="E43" s="370"/>
      <c r="F43" s="370"/>
      <c r="G43" s="370"/>
      <c r="H43" s="421" t="str">
        <f>IF(H39="","",SUM(H39:M42))</f>
        <v/>
      </c>
      <c r="I43" s="421"/>
      <c r="J43" s="421"/>
      <c r="K43" s="421"/>
      <c r="L43" s="421"/>
      <c r="M43" s="421"/>
      <c r="N43" s="421" t="str">
        <f>IF(N39="","",SUM(N39:S42))</f>
        <v/>
      </c>
      <c r="O43" s="421"/>
      <c r="P43" s="421"/>
      <c r="Q43" s="421"/>
      <c r="R43" s="421"/>
      <c r="S43" s="421"/>
      <c r="T43" s="421" t="str">
        <f>IF(T39="","",SUM(T39:Y42))</f>
        <v/>
      </c>
      <c r="U43" s="421"/>
      <c r="V43" s="421"/>
      <c r="W43" s="421"/>
      <c r="X43" s="421"/>
      <c r="Y43" s="421"/>
      <c r="Z43" s="421" t="str">
        <f>IF(Z39="","",SUM(Z39:AE42))</f>
        <v/>
      </c>
      <c r="AA43" s="421"/>
      <c r="AB43" s="421"/>
      <c r="AC43" s="421"/>
      <c r="AD43" s="421"/>
      <c r="AE43" s="421"/>
      <c r="AF43" s="43" t="s">
        <v>147</v>
      </c>
    </row>
    <row r="44" spans="1:35" ht="18" customHeight="1">
      <c r="A44" s="47"/>
      <c r="B44" s="47"/>
      <c r="C44" s="47"/>
      <c r="D44" s="47"/>
      <c r="E44" s="47"/>
      <c r="F44" s="47"/>
      <c r="G44" s="47"/>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3"/>
    </row>
    <row r="45" spans="1:35" ht="18" customHeight="1">
      <c r="A45" s="368" t="s">
        <v>156</v>
      </c>
      <c r="B45" s="368"/>
      <c r="C45" s="368"/>
      <c r="D45" s="368"/>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43"/>
    </row>
    <row r="46" spans="1:35" ht="18" customHeight="1">
      <c r="A46" s="369" t="s">
        <v>157</v>
      </c>
      <c r="B46" s="369"/>
      <c r="C46" s="369"/>
      <c r="D46" s="369"/>
      <c r="E46" s="369"/>
      <c r="F46" s="370" t="s">
        <v>158</v>
      </c>
      <c r="G46" s="370"/>
      <c r="H46" s="370"/>
      <c r="I46" s="476" t="s">
        <v>159</v>
      </c>
      <c r="J46" s="476"/>
      <c r="K46" s="476"/>
      <c r="L46" s="382">
        <f>N34</f>
        <v>0</v>
      </c>
      <c r="M46" s="382"/>
      <c r="N46" s="382"/>
      <c r="O46" s="382"/>
      <c r="P46" s="382"/>
      <c r="Q46" s="382"/>
      <c r="R46" s="382"/>
      <c r="S46" s="382"/>
      <c r="T46" s="382"/>
      <c r="U46" s="382"/>
      <c r="V46" s="383" t="str">
        <f>W34</f>
        <v>目標（　　　　年）</v>
      </c>
      <c r="W46" s="383"/>
      <c r="X46" s="383"/>
      <c r="Y46" s="383"/>
      <c r="Z46" s="383"/>
      <c r="AA46" s="383"/>
      <c r="AB46" s="383"/>
      <c r="AC46" s="383"/>
      <c r="AD46" s="383"/>
      <c r="AE46" s="383"/>
      <c r="AF46" s="43" t="s">
        <v>147</v>
      </c>
    </row>
    <row r="47" spans="1:35" ht="18" customHeight="1">
      <c r="A47" s="369"/>
      <c r="B47" s="369"/>
      <c r="C47" s="369"/>
      <c r="D47" s="369"/>
      <c r="E47" s="369"/>
      <c r="F47" s="370"/>
      <c r="G47" s="370"/>
      <c r="H47" s="370"/>
      <c r="I47" s="476"/>
      <c r="J47" s="476"/>
      <c r="K47" s="476"/>
      <c r="L47" s="370" t="s">
        <v>160</v>
      </c>
      <c r="M47" s="370"/>
      <c r="N47" s="370"/>
      <c r="O47" s="370"/>
      <c r="P47" s="370"/>
      <c r="Q47" s="370"/>
      <c r="R47" s="370"/>
      <c r="S47" s="369" t="s">
        <v>161</v>
      </c>
      <c r="T47" s="369"/>
      <c r="U47" s="369"/>
      <c r="V47" s="370" t="s">
        <v>160</v>
      </c>
      <c r="W47" s="370"/>
      <c r="X47" s="370"/>
      <c r="Y47" s="370"/>
      <c r="Z47" s="370"/>
      <c r="AA47" s="370"/>
      <c r="AB47" s="370"/>
      <c r="AC47" s="369" t="s">
        <v>161</v>
      </c>
      <c r="AD47" s="369"/>
      <c r="AE47" s="369"/>
    </row>
    <row r="48" spans="1:35" ht="18" customHeight="1">
      <c r="A48" s="369"/>
      <c r="B48" s="369"/>
      <c r="C48" s="369"/>
      <c r="D48" s="369"/>
      <c r="E48" s="369"/>
      <c r="F48" s="370"/>
      <c r="G48" s="370"/>
      <c r="H48" s="370"/>
      <c r="I48" s="476"/>
      <c r="J48" s="476"/>
      <c r="K48" s="476"/>
      <c r="L48" s="370"/>
      <c r="M48" s="370"/>
      <c r="N48" s="370"/>
      <c r="O48" s="370"/>
      <c r="P48" s="370"/>
      <c r="Q48" s="370"/>
      <c r="R48" s="370"/>
      <c r="S48" s="369"/>
      <c r="T48" s="369"/>
      <c r="U48" s="369"/>
      <c r="V48" s="370"/>
      <c r="W48" s="370"/>
      <c r="X48" s="370"/>
      <c r="Y48" s="370"/>
      <c r="Z48" s="370"/>
      <c r="AA48" s="370"/>
      <c r="AB48" s="370"/>
      <c r="AC48" s="369"/>
      <c r="AD48" s="369"/>
      <c r="AE48" s="369"/>
      <c r="AF48" s="43"/>
    </row>
    <row r="49" spans="1:32" ht="18" customHeight="1">
      <c r="A49" s="369"/>
      <c r="B49" s="369"/>
      <c r="C49" s="369"/>
      <c r="D49" s="369"/>
      <c r="E49" s="369"/>
      <c r="F49" s="370"/>
      <c r="G49" s="370"/>
      <c r="H49" s="370"/>
      <c r="I49" s="476"/>
      <c r="J49" s="476"/>
      <c r="K49" s="476"/>
      <c r="L49" s="370"/>
      <c r="M49" s="370"/>
      <c r="N49" s="370"/>
      <c r="O49" s="370"/>
      <c r="P49" s="370"/>
      <c r="Q49" s="370"/>
      <c r="R49" s="370"/>
      <c r="S49" s="369"/>
      <c r="T49" s="369"/>
      <c r="U49" s="369"/>
      <c r="V49" s="370"/>
      <c r="W49" s="370"/>
      <c r="X49" s="370"/>
      <c r="Y49" s="370"/>
      <c r="Z49" s="370"/>
      <c r="AA49" s="370"/>
      <c r="AB49" s="370"/>
      <c r="AC49" s="369"/>
      <c r="AD49" s="369"/>
      <c r="AE49" s="369"/>
    </row>
    <row r="50" spans="1:32" ht="18" customHeight="1">
      <c r="A50" s="369"/>
      <c r="B50" s="369"/>
      <c r="C50" s="369"/>
      <c r="D50" s="369"/>
      <c r="E50" s="369"/>
      <c r="F50" s="370"/>
      <c r="G50" s="370"/>
      <c r="H50" s="370"/>
      <c r="I50" s="476"/>
      <c r="J50" s="476"/>
      <c r="K50" s="476"/>
      <c r="L50" s="370"/>
      <c r="M50" s="370"/>
      <c r="N50" s="370"/>
      <c r="O50" s="370"/>
      <c r="P50" s="370"/>
      <c r="Q50" s="370"/>
      <c r="R50" s="370"/>
      <c r="S50" s="369"/>
      <c r="T50" s="369"/>
      <c r="U50" s="369"/>
      <c r="V50" s="370"/>
      <c r="W50" s="370"/>
      <c r="X50" s="370"/>
      <c r="Y50" s="370"/>
      <c r="Z50" s="370"/>
      <c r="AA50" s="370"/>
      <c r="AB50" s="370"/>
      <c r="AC50" s="369"/>
      <c r="AD50" s="369"/>
      <c r="AE50" s="369"/>
    </row>
    <row r="51" spans="1:32" ht="18" customHeight="1">
      <c r="A51" s="473" t="str">
        <f>IF(申請書!R12="","",申請書!R12)</f>
        <v>　　　　　　　　　</v>
      </c>
      <c r="B51" s="473"/>
      <c r="C51" s="473"/>
      <c r="D51" s="473"/>
      <c r="E51" s="473"/>
      <c r="F51" s="473" t="str">
        <f>IF(申請書!Y15="","",申請書!Y15)</f>
        <v/>
      </c>
      <c r="G51" s="473"/>
      <c r="H51" s="473"/>
      <c r="I51" s="474"/>
      <c r="J51" s="474"/>
      <c r="K51" s="474"/>
      <c r="L51" s="390"/>
      <c r="M51" s="390"/>
      <c r="N51" s="390"/>
      <c r="O51" s="390"/>
      <c r="P51" s="390"/>
      <c r="Q51" s="390"/>
      <c r="R51" s="390"/>
      <c r="S51" s="475"/>
      <c r="T51" s="475"/>
      <c r="U51" s="475"/>
      <c r="V51" s="390"/>
      <c r="W51" s="390"/>
      <c r="X51" s="390"/>
      <c r="Y51" s="390"/>
      <c r="Z51" s="390"/>
      <c r="AA51" s="390"/>
      <c r="AB51" s="390"/>
      <c r="AC51" s="475"/>
      <c r="AD51" s="475"/>
      <c r="AE51" s="475"/>
      <c r="AF51" s="10" t="s">
        <v>162</v>
      </c>
    </row>
    <row r="52" spans="1:32" ht="18" customHeight="1">
      <c r="A52" s="385"/>
      <c r="B52" s="385"/>
      <c r="C52" s="385"/>
      <c r="D52" s="385"/>
      <c r="E52" s="385"/>
      <c r="F52" s="385"/>
      <c r="G52" s="385"/>
      <c r="H52" s="385"/>
      <c r="I52" s="385"/>
      <c r="J52" s="385"/>
      <c r="K52" s="385"/>
      <c r="L52" s="385"/>
      <c r="M52" s="385"/>
      <c r="N52" s="385"/>
      <c r="O52" s="385"/>
      <c r="P52" s="385"/>
      <c r="Q52" s="385"/>
      <c r="R52" s="385"/>
      <c r="S52" s="470"/>
      <c r="T52" s="470"/>
      <c r="U52" s="470"/>
      <c r="V52" s="385"/>
      <c r="W52" s="385"/>
      <c r="X52" s="385"/>
      <c r="Y52" s="385"/>
      <c r="Z52" s="385"/>
      <c r="AA52" s="385"/>
      <c r="AB52" s="385"/>
      <c r="AC52" s="470"/>
      <c r="AD52" s="470"/>
      <c r="AE52" s="470"/>
      <c r="AF52" s="10" t="s">
        <v>163</v>
      </c>
    </row>
    <row r="53" spans="1:32" ht="18" customHeight="1">
      <c r="A53" s="385"/>
      <c r="B53" s="385"/>
      <c r="C53" s="385"/>
      <c r="D53" s="385"/>
      <c r="E53" s="385"/>
      <c r="F53" s="385"/>
      <c r="G53" s="385"/>
      <c r="H53" s="385"/>
      <c r="I53" s="385"/>
      <c r="J53" s="385"/>
      <c r="K53" s="385"/>
      <c r="L53" s="385"/>
      <c r="M53" s="385"/>
      <c r="N53" s="385"/>
      <c r="O53" s="385"/>
      <c r="P53" s="385"/>
      <c r="Q53" s="385"/>
      <c r="R53" s="385"/>
      <c r="S53" s="470"/>
      <c r="T53" s="470"/>
      <c r="U53" s="470"/>
      <c r="V53" s="385"/>
      <c r="W53" s="385"/>
      <c r="X53" s="385"/>
      <c r="Y53" s="385"/>
      <c r="Z53" s="385"/>
      <c r="AA53" s="385"/>
      <c r="AB53" s="385"/>
      <c r="AC53" s="470"/>
      <c r="AD53" s="470"/>
      <c r="AE53" s="470"/>
      <c r="AF53" s="10" t="s">
        <v>164</v>
      </c>
    </row>
    <row r="54" spans="1:32" ht="18" customHeight="1">
      <c r="A54" s="385"/>
      <c r="B54" s="385"/>
      <c r="C54" s="385"/>
      <c r="D54" s="385"/>
      <c r="E54" s="385"/>
      <c r="F54" s="385"/>
      <c r="G54" s="385"/>
      <c r="H54" s="385"/>
      <c r="I54" s="385"/>
      <c r="J54" s="385"/>
      <c r="K54" s="385"/>
      <c r="L54" s="385"/>
      <c r="M54" s="385"/>
      <c r="N54" s="385"/>
      <c r="O54" s="385"/>
      <c r="P54" s="385"/>
      <c r="Q54" s="385"/>
      <c r="R54" s="385"/>
      <c r="S54" s="470"/>
      <c r="T54" s="470"/>
      <c r="U54" s="470"/>
      <c r="V54" s="385"/>
      <c r="W54" s="385"/>
      <c r="X54" s="385"/>
      <c r="Y54" s="385"/>
      <c r="Z54" s="385"/>
      <c r="AA54" s="385"/>
      <c r="AB54" s="385"/>
      <c r="AC54" s="470"/>
      <c r="AD54" s="470"/>
      <c r="AE54" s="470"/>
    </row>
    <row r="55" spans="1:32" ht="18" customHeight="1">
      <c r="A55" s="385"/>
      <c r="B55" s="385"/>
      <c r="C55" s="385"/>
      <c r="D55" s="385"/>
      <c r="E55" s="385"/>
      <c r="F55" s="385"/>
      <c r="G55" s="385"/>
      <c r="H55" s="385"/>
      <c r="I55" s="385"/>
      <c r="J55" s="385"/>
      <c r="K55" s="385"/>
      <c r="L55" s="385"/>
      <c r="M55" s="385"/>
      <c r="N55" s="385"/>
      <c r="O55" s="385"/>
      <c r="P55" s="385"/>
      <c r="Q55" s="385"/>
      <c r="R55" s="385"/>
      <c r="S55" s="470"/>
      <c r="T55" s="470"/>
      <c r="U55" s="470"/>
      <c r="V55" s="424"/>
      <c r="W55" s="424"/>
      <c r="X55" s="424"/>
      <c r="Y55" s="424"/>
      <c r="Z55" s="424"/>
      <c r="AA55" s="424"/>
      <c r="AB55" s="424"/>
      <c r="AC55" s="470"/>
      <c r="AD55" s="470"/>
      <c r="AE55" s="470"/>
    </row>
    <row r="56" spans="1:32" ht="18" customHeight="1">
      <c r="A56" s="378"/>
      <c r="B56" s="378"/>
      <c r="C56" s="378"/>
      <c r="D56" s="378"/>
      <c r="E56" s="378"/>
      <c r="F56" s="385"/>
      <c r="G56" s="385"/>
      <c r="H56" s="385"/>
      <c r="I56" s="378"/>
      <c r="J56" s="378"/>
      <c r="K56" s="378"/>
      <c r="L56" s="378"/>
      <c r="M56" s="378"/>
      <c r="N56" s="378"/>
      <c r="O56" s="378"/>
      <c r="P56" s="378"/>
      <c r="Q56" s="378"/>
      <c r="R56" s="378"/>
      <c r="S56" s="471"/>
      <c r="T56" s="471"/>
      <c r="U56" s="471"/>
      <c r="V56" s="472"/>
      <c r="W56" s="472"/>
      <c r="X56" s="472"/>
      <c r="Y56" s="472"/>
      <c r="Z56" s="472"/>
      <c r="AA56" s="472"/>
      <c r="AB56" s="472"/>
      <c r="AC56" s="471"/>
      <c r="AD56" s="471"/>
      <c r="AE56" s="471"/>
    </row>
    <row r="57" spans="1:32" ht="18" customHeight="1">
      <c r="A57" s="370" t="s">
        <v>165</v>
      </c>
      <c r="B57" s="370"/>
      <c r="C57" s="370"/>
      <c r="D57" s="370"/>
      <c r="E57" s="370"/>
      <c r="F57" s="370"/>
      <c r="G57" s="370"/>
      <c r="H57" s="370"/>
      <c r="I57" s="370" t="s">
        <v>166</v>
      </c>
      <c r="J57" s="370"/>
      <c r="K57" s="370"/>
      <c r="L57" s="370"/>
      <c r="M57" s="370"/>
      <c r="N57" s="398" t="s">
        <v>167</v>
      </c>
      <c r="O57" s="398"/>
      <c r="P57" s="398"/>
      <c r="Q57" s="460" t="s">
        <v>168</v>
      </c>
      <c r="R57" s="460"/>
      <c r="S57" s="460"/>
      <c r="T57" s="460"/>
      <c r="U57" s="460"/>
      <c r="V57" s="460"/>
      <c r="W57" s="370" t="s">
        <v>169</v>
      </c>
      <c r="X57" s="370"/>
      <c r="Y57" s="370"/>
      <c r="Z57" s="460" t="s">
        <v>168</v>
      </c>
      <c r="AA57" s="460"/>
      <c r="AB57" s="460"/>
      <c r="AC57" s="460"/>
      <c r="AD57" s="460"/>
      <c r="AE57" s="460"/>
      <c r="AF57" s="10" t="s">
        <v>170</v>
      </c>
    </row>
    <row r="58" spans="1:32" ht="18" customHeight="1">
      <c r="A58" s="370" t="s">
        <v>171</v>
      </c>
      <c r="B58" s="370"/>
      <c r="C58" s="370"/>
      <c r="D58" s="370"/>
      <c r="E58" s="370"/>
      <c r="F58" s="370"/>
      <c r="G58" s="370"/>
      <c r="H58" s="370"/>
      <c r="I58" s="461" t="s">
        <v>166</v>
      </c>
      <c r="J58" s="461"/>
      <c r="K58" s="461"/>
      <c r="L58" s="461"/>
      <c r="M58" s="461"/>
      <c r="N58" s="462" t="s">
        <v>167</v>
      </c>
      <c r="O58" s="462"/>
      <c r="P58" s="462"/>
      <c r="Q58" s="463" t="s">
        <v>168</v>
      </c>
      <c r="R58" s="463"/>
      <c r="S58" s="463"/>
      <c r="T58" s="463"/>
      <c r="U58" s="463"/>
      <c r="V58" s="463"/>
      <c r="W58" s="461" t="s">
        <v>169</v>
      </c>
      <c r="X58" s="461"/>
      <c r="Y58" s="461"/>
      <c r="Z58" s="463" t="s">
        <v>168</v>
      </c>
      <c r="AA58" s="463"/>
      <c r="AB58" s="463"/>
      <c r="AC58" s="463"/>
      <c r="AD58" s="463"/>
      <c r="AE58" s="463"/>
      <c r="AF58" s="10" t="s">
        <v>172</v>
      </c>
    </row>
    <row r="59" spans="1:32" ht="18" customHeight="1">
      <c r="A59" s="370"/>
      <c r="B59" s="370"/>
      <c r="C59" s="370"/>
      <c r="D59" s="370"/>
      <c r="E59" s="370"/>
      <c r="F59" s="370"/>
      <c r="G59" s="370"/>
      <c r="H59" s="370"/>
      <c r="I59" s="464" t="s">
        <v>173</v>
      </c>
      <c r="J59" s="464"/>
      <c r="K59" s="464"/>
      <c r="L59" s="464"/>
      <c r="M59" s="464"/>
      <c r="N59" s="465" t="s">
        <v>167</v>
      </c>
      <c r="O59" s="465"/>
      <c r="P59" s="465"/>
      <c r="Q59" s="466" t="s">
        <v>708</v>
      </c>
      <c r="R59" s="467"/>
      <c r="S59" s="467"/>
      <c r="T59" s="467"/>
      <c r="U59" s="467"/>
      <c r="V59" s="468"/>
      <c r="W59" s="464" t="s">
        <v>169</v>
      </c>
      <c r="X59" s="464"/>
      <c r="Y59" s="464"/>
      <c r="Z59" s="469" t="s">
        <v>708</v>
      </c>
      <c r="AA59" s="469"/>
      <c r="AB59" s="469"/>
      <c r="AC59" s="469"/>
      <c r="AD59" s="469"/>
      <c r="AE59" s="469"/>
      <c r="AF59" s="10" t="s">
        <v>174</v>
      </c>
    </row>
    <row r="60" spans="1:32" ht="18" customHeight="1">
      <c r="A60" s="47"/>
      <c r="B60" s="47"/>
      <c r="C60" s="47"/>
      <c r="D60" s="47"/>
      <c r="E60" s="47"/>
      <c r="F60" s="47"/>
      <c r="G60" s="47"/>
      <c r="H60" s="47"/>
      <c r="I60" s="47"/>
      <c r="J60" s="47"/>
      <c r="K60" s="47"/>
      <c r="L60" s="47"/>
      <c r="M60" s="47"/>
      <c r="N60" s="49"/>
      <c r="O60" s="49"/>
      <c r="P60" s="49"/>
      <c r="Q60" s="50"/>
      <c r="R60" s="50"/>
      <c r="S60" s="50"/>
      <c r="T60" s="50"/>
      <c r="U60" s="50"/>
      <c r="V60" s="50"/>
      <c r="W60" s="47"/>
      <c r="X60" s="47"/>
      <c r="Y60" s="47"/>
      <c r="Z60" s="50"/>
      <c r="AA60" s="50"/>
      <c r="AB60" s="50"/>
      <c r="AC60" s="50"/>
      <c r="AD60" s="50"/>
      <c r="AE60" s="50"/>
    </row>
    <row r="61" spans="1:32" ht="18" customHeight="1">
      <c r="A61" s="368" t="s">
        <v>175</v>
      </c>
      <c r="B61" s="368"/>
      <c r="C61" s="368"/>
      <c r="D61" s="368"/>
      <c r="E61" s="368"/>
      <c r="F61" s="368"/>
      <c r="G61" s="368"/>
      <c r="H61" s="368"/>
      <c r="I61" s="368"/>
      <c r="J61" s="368"/>
      <c r="K61" s="368"/>
      <c r="L61" s="368"/>
      <c r="M61" s="368"/>
      <c r="N61" s="368"/>
      <c r="O61" s="368"/>
      <c r="P61" s="368"/>
      <c r="Q61" s="368"/>
      <c r="R61" s="368"/>
      <c r="S61" s="368"/>
      <c r="T61" s="368"/>
      <c r="U61" s="368"/>
      <c r="V61" s="368"/>
      <c r="W61" s="368"/>
      <c r="X61" s="368"/>
      <c r="Y61" s="368"/>
      <c r="Z61" s="368"/>
      <c r="AA61" s="368"/>
      <c r="AB61" s="368"/>
      <c r="AC61" s="368"/>
      <c r="AD61" s="368"/>
      <c r="AE61" s="368"/>
      <c r="AF61" s="43"/>
    </row>
    <row r="62" spans="1:32" ht="18" customHeight="1">
      <c r="A62" s="370" t="s">
        <v>176</v>
      </c>
      <c r="B62" s="370"/>
      <c r="C62" s="370"/>
      <c r="D62" s="370"/>
      <c r="E62" s="370"/>
      <c r="F62" s="370" t="s">
        <v>177</v>
      </c>
      <c r="G62" s="370"/>
      <c r="H62" s="370"/>
      <c r="I62" s="370" t="s">
        <v>178</v>
      </c>
      <c r="J62" s="370"/>
      <c r="K62" s="370"/>
      <c r="L62" s="370"/>
      <c r="M62" s="370"/>
      <c r="N62" s="370"/>
      <c r="O62" s="370"/>
      <c r="P62" s="370"/>
      <c r="Q62" s="370"/>
      <c r="R62" s="382">
        <f>N34</f>
        <v>0</v>
      </c>
      <c r="S62" s="382"/>
      <c r="T62" s="382"/>
      <c r="U62" s="382"/>
      <c r="V62" s="382"/>
      <c r="W62" s="382"/>
      <c r="X62" s="382"/>
      <c r="Y62" s="444" t="str">
        <f>W34</f>
        <v>目標（　　　　年）</v>
      </c>
      <c r="Z62" s="444"/>
      <c r="AA62" s="444"/>
      <c r="AB62" s="444"/>
      <c r="AC62" s="444"/>
      <c r="AD62" s="444"/>
      <c r="AE62" s="444"/>
      <c r="AF62" s="43" t="s">
        <v>147</v>
      </c>
    </row>
    <row r="63" spans="1:32" ht="18" customHeight="1">
      <c r="A63" s="370" t="s">
        <v>179</v>
      </c>
      <c r="B63" s="370"/>
      <c r="C63" s="370"/>
      <c r="D63" s="370"/>
      <c r="E63" s="370"/>
      <c r="F63" s="458"/>
      <c r="G63" s="458"/>
      <c r="H63" s="458"/>
      <c r="I63" s="458"/>
      <c r="J63" s="458"/>
      <c r="K63" s="458"/>
      <c r="L63" s="458"/>
      <c r="M63" s="458"/>
      <c r="N63" s="458"/>
      <c r="O63" s="458"/>
      <c r="P63" s="458"/>
      <c r="Q63" s="458"/>
      <c r="R63" s="459"/>
      <c r="S63" s="459"/>
      <c r="T63" s="459"/>
      <c r="U63" s="459"/>
      <c r="V63" s="459"/>
      <c r="W63" s="459"/>
      <c r="X63" s="459"/>
      <c r="Y63" s="459"/>
      <c r="Z63" s="459"/>
      <c r="AA63" s="459"/>
      <c r="AB63" s="459"/>
      <c r="AC63" s="459"/>
      <c r="AD63" s="459"/>
      <c r="AE63" s="459"/>
      <c r="AF63" s="10" t="s">
        <v>180</v>
      </c>
    </row>
    <row r="64" spans="1:32" ht="18" customHeight="1">
      <c r="A64" s="370" t="s">
        <v>181</v>
      </c>
      <c r="B64" s="370"/>
      <c r="C64" s="370"/>
      <c r="D64" s="370"/>
      <c r="E64" s="370"/>
      <c r="F64" s="428"/>
      <c r="G64" s="428"/>
      <c r="H64" s="428"/>
      <c r="I64" s="428"/>
      <c r="J64" s="428"/>
      <c r="K64" s="428"/>
      <c r="L64" s="428"/>
      <c r="M64" s="428"/>
      <c r="N64" s="428"/>
      <c r="O64" s="428"/>
      <c r="P64" s="428"/>
      <c r="Q64" s="428"/>
      <c r="R64" s="456"/>
      <c r="S64" s="456"/>
      <c r="T64" s="456"/>
      <c r="U64" s="456"/>
      <c r="V64" s="456"/>
      <c r="W64" s="456"/>
      <c r="X64" s="456"/>
      <c r="Y64" s="456"/>
      <c r="Z64" s="456"/>
      <c r="AA64" s="456"/>
      <c r="AB64" s="456"/>
      <c r="AC64" s="456"/>
      <c r="AD64" s="456"/>
      <c r="AE64" s="456"/>
      <c r="AF64" s="10" t="s">
        <v>182</v>
      </c>
    </row>
    <row r="65" spans="1:32" ht="18" customHeight="1">
      <c r="A65" s="370" t="s">
        <v>183</v>
      </c>
      <c r="B65" s="370"/>
      <c r="C65" s="370"/>
      <c r="D65" s="370"/>
      <c r="E65" s="370"/>
      <c r="F65" s="370" t="s">
        <v>184</v>
      </c>
      <c r="G65" s="370"/>
      <c r="H65" s="370"/>
      <c r="I65" s="370" t="s">
        <v>185</v>
      </c>
      <c r="J65" s="370"/>
      <c r="K65" s="370"/>
      <c r="L65" s="370"/>
      <c r="M65" s="370"/>
      <c r="N65" s="370"/>
      <c r="O65" s="370"/>
      <c r="P65" s="370"/>
      <c r="Q65" s="370"/>
      <c r="R65" s="382">
        <f>N34</f>
        <v>0</v>
      </c>
      <c r="S65" s="382"/>
      <c r="T65" s="382"/>
      <c r="U65" s="382"/>
      <c r="V65" s="382"/>
      <c r="W65" s="382"/>
      <c r="X65" s="382"/>
      <c r="Y65" s="444" t="str">
        <f>W34</f>
        <v>目標（　　　　年）</v>
      </c>
      <c r="Z65" s="444"/>
      <c r="AA65" s="444"/>
      <c r="AB65" s="444"/>
      <c r="AC65" s="444"/>
      <c r="AD65" s="444"/>
      <c r="AE65" s="444"/>
      <c r="AF65" s="43" t="s">
        <v>147</v>
      </c>
    </row>
    <row r="66" spans="1:32" ht="18" customHeight="1">
      <c r="A66" s="370"/>
      <c r="B66" s="370"/>
      <c r="C66" s="370"/>
      <c r="D66" s="370"/>
      <c r="E66" s="370"/>
      <c r="F66" s="370"/>
      <c r="G66" s="370"/>
      <c r="H66" s="370"/>
      <c r="I66" s="370"/>
      <c r="J66" s="370"/>
      <c r="K66" s="370"/>
      <c r="L66" s="370"/>
      <c r="M66" s="370"/>
      <c r="N66" s="370"/>
      <c r="O66" s="370"/>
      <c r="P66" s="370"/>
      <c r="Q66" s="370"/>
      <c r="R66" s="398" t="s">
        <v>186</v>
      </c>
      <c r="S66" s="398"/>
      <c r="T66" s="398"/>
      <c r="U66" s="398" t="s">
        <v>187</v>
      </c>
      <c r="V66" s="398"/>
      <c r="W66" s="398"/>
      <c r="X66" s="398"/>
      <c r="Y66" s="398" t="str">
        <f>R66</f>
        <v>面積(ａ)</v>
      </c>
      <c r="Z66" s="398"/>
      <c r="AA66" s="398"/>
      <c r="AB66" s="398" t="str">
        <f>U66</f>
        <v>生産量</v>
      </c>
      <c r="AC66" s="398"/>
      <c r="AD66" s="398"/>
      <c r="AE66" s="398"/>
      <c r="AF66" s="43" t="s">
        <v>147</v>
      </c>
    </row>
    <row r="67" spans="1:32" ht="18" customHeight="1">
      <c r="A67" s="370"/>
      <c r="B67" s="370"/>
      <c r="C67" s="370"/>
      <c r="D67" s="370"/>
      <c r="E67" s="370"/>
      <c r="F67" s="445"/>
      <c r="G67" s="445"/>
      <c r="H67" s="445"/>
      <c r="I67" s="445"/>
      <c r="J67" s="445"/>
      <c r="K67" s="445"/>
      <c r="L67" s="445"/>
      <c r="M67" s="445"/>
      <c r="N67" s="445"/>
      <c r="O67" s="445"/>
      <c r="P67" s="445"/>
      <c r="Q67" s="445"/>
      <c r="R67" s="457"/>
      <c r="S67" s="457"/>
      <c r="T67" s="457"/>
      <c r="U67" s="457"/>
      <c r="V67" s="457"/>
      <c r="W67" s="457"/>
      <c r="X67" s="457"/>
      <c r="Y67" s="457"/>
      <c r="Z67" s="457"/>
      <c r="AA67" s="457"/>
      <c r="AB67" s="457"/>
      <c r="AC67" s="457"/>
      <c r="AD67" s="457"/>
      <c r="AE67" s="457"/>
      <c r="AF67" s="10" t="s">
        <v>188</v>
      </c>
    </row>
    <row r="68" spans="1:32" ht="18" customHeight="1">
      <c r="A68" s="370"/>
      <c r="B68" s="370"/>
      <c r="C68" s="370"/>
      <c r="D68" s="370"/>
      <c r="E68" s="370"/>
      <c r="F68" s="447"/>
      <c r="G68" s="447"/>
      <c r="H68" s="447"/>
      <c r="I68" s="447"/>
      <c r="J68" s="447"/>
      <c r="K68" s="447"/>
      <c r="L68" s="447"/>
      <c r="M68" s="447"/>
      <c r="N68" s="447"/>
      <c r="O68" s="447"/>
      <c r="P68" s="447"/>
      <c r="Q68" s="447"/>
      <c r="R68" s="449"/>
      <c r="S68" s="449"/>
      <c r="T68" s="449"/>
      <c r="U68" s="449"/>
      <c r="V68" s="449"/>
      <c r="W68" s="449"/>
      <c r="X68" s="449"/>
      <c r="Y68" s="449"/>
      <c r="Z68" s="449"/>
      <c r="AA68" s="449"/>
      <c r="AB68" s="449"/>
      <c r="AC68" s="449"/>
      <c r="AD68" s="449"/>
      <c r="AE68" s="449"/>
      <c r="AF68" s="10" t="s">
        <v>189</v>
      </c>
    </row>
    <row r="69" spans="1:32" ht="18" customHeight="1">
      <c r="A69" s="450" t="s">
        <v>190</v>
      </c>
      <c r="B69" s="450"/>
      <c r="C69" s="450"/>
      <c r="D69" s="450"/>
      <c r="E69" s="450"/>
      <c r="F69" s="370" t="s">
        <v>184</v>
      </c>
      <c r="G69" s="370"/>
      <c r="H69" s="370"/>
      <c r="I69" s="370" t="s">
        <v>185</v>
      </c>
      <c r="J69" s="370"/>
      <c r="K69" s="370"/>
      <c r="L69" s="370"/>
      <c r="M69" s="370"/>
      <c r="N69" s="370"/>
      <c r="O69" s="370"/>
      <c r="P69" s="370"/>
      <c r="Q69" s="370"/>
      <c r="R69" s="382">
        <f>N34</f>
        <v>0</v>
      </c>
      <c r="S69" s="382"/>
      <c r="T69" s="382"/>
      <c r="U69" s="382"/>
      <c r="V69" s="382"/>
      <c r="W69" s="382"/>
      <c r="X69" s="382"/>
      <c r="Y69" s="444" t="str">
        <f>W34</f>
        <v>目標（　　　　年）</v>
      </c>
      <c r="Z69" s="444"/>
      <c r="AA69" s="444"/>
      <c r="AB69" s="444"/>
      <c r="AC69" s="444"/>
      <c r="AD69" s="444"/>
      <c r="AE69" s="444"/>
      <c r="AF69" s="43" t="s">
        <v>147</v>
      </c>
    </row>
    <row r="70" spans="1:32" ht="18" customHeight="1">
      <c r="A70" s="450"/>
      <c r="B70" s="450"/>
      <c r="C70" s="450"/>
      <c r="D70" s="450"/>
      <c r="E70" s="450"/>
      <c r="F70" s="445"/>
      <c r="G70" s="445"/>
      <c r="H70" s="445"/>
      <c r="I70" s="445"/>
      <c r="J70" s="445"/>
      <c r="K70" s="445"/>
      <c r="L70" s="445"/>
      <c r="M70" s="445"/>
      <c r="N70" s="445"/>
      <c r="O70" s="445"/>
      <c r="P70" s="445"/>
      <c r="Q70" s="445"/>
      <c r="R70" s="451"/>
      <c r="S70" s="451"/>
      <c r="T70" s="451"/>
      <c r="U70" s="451"/>
      <c r="V70" s="451"/>
      <c r="W70" s="451"/>
      <c r="X70" s="451"/>
      <c r="Y70" s="451"/>
      <c r="Z70" s="451"/>
      <c r="AA70" s="451"/>
      <c r="AB70" s="451"/>
      <c r="AC70" s="451"/>
      <c r="AD70" s="451"/>
      <c r="AE70" s="451"/>
      <c r="AF70" s="10" t="s">
        <v>191</v>
      </c>
    </row>
    <row r="71" spans="1:32" ht="18" customHeight="1">
      <c r="A71" s="450"/>
      <c r="B71" s="450"/>
      <c r="C71" s="450"/>
      <c r="D71" s="450"/>
      <c r="E71" s="450"/>
      <c r="F71" s="447"/>
      <c r="G71" s="447"/>
      <c r="H71" s="447"/>
      <c r="I71" s="447"/>
      <c r="J71" s="447"/>
      <c r="K71" s="447"/>
      <c r="L71" s="447"/>
      <c r="M71" s="447"/>
      <c r="N71" s="447"/>
      <c r="O71" s="447"/>
      <c r="P71" s="447"/>
      <c r="Q71" s="447"/>
      <c r="R71" s="452"/>
      <c r="S71" s="452"/>
      <c r="T71" s="452"/>
      <c r="U71" s="452"/>
      <c r="V71" s="452"/>
      <c r="W71" s="452"/>
      <c r="X71" s="452"/>
      <c r="Y71" s="452"/>
      <c r="Z71" s="452"/>
      <c r="AA71" s="452"/>
      <c r="AB71" s="452"/>
      <c r="AC71" s="452"/>
      <c r="AD71" s="452"/>
      <c r="AE71" s="452"/>
      <c r="AF71" s="10" t="s">
        <v>192</v>
      </c>
    </row>
    <row r="72" spans="1:32" ht="18" customHeight="1">
      <c r="A72" s="450"/>
      <c r="B72" s="450"/>
      <c r="C72" s="450"/>
      <c r="D72" s="450"/>
      <c r="E72" s="450"/>
      <c r="F72" s="400" t="s">
        <v>193</v>
      </c>
      <c r="G72" s="400"/>
      <c r="H72" s="400"/>
      <c r="I72" s="400"/>
      <c r="J72" s="400"/>
      <c r="K72" s="400"/>
      <c r="L72" s="400"/>
      <c r="M72" s="400"/>
      <c r="N72" s="400"/>
      <c r="O72" s="400"/>
      <c r="P72" s="400"/>
      <c r="Q72" s="400"/>
      <c r="R72" s="453" t="str">
        <f>IF(R70="","",SUM(R70:X71))</f>
        <v/>
      </c>
      <c r="S72" s="453"/>
      <c r="T72" s="453"/>
      <c r="U72" s="453"/>
      <c r="V72" s="453"/>
      <c r="W72" s="453"/>
      <c r="X72" s="453"/>
      <c r="Y72" s="453" t="str">
        <f>IF(Y70="","",SUM(Y70:AE71))</f>
        <v/>
      </c>
      <c r="Z72" s="453"/>
      <c r="AA72" s="453"/>
      <c r="AB72" s="453"/>
      <c r="AC72" s="453"/>
      <c r="AD72" s="453"/>
      <c r="AE72" s="453"/>
      <c r="AF72" s="43" t="s">
        <v>147</v>
      </c>
    </row>
    <row r="73" spans="1:32" ht="18" customHeight="1">
      <c r="A73" s="450"/>
      <c r="B73" s="450"/>
      <c r="C73" s="450"/>
      <c r="D73" s="450"/>
      <c r="E73" s="450"/>
      <c r="F73" s="400" t="s">
        <v>194</v>
      </c>
      <c r="G73" s="400"/>
      <c r="H73" s="400"/>
      <c r="I73" s="400"/>
      <c r="J73" s="400"/>
      <c r="K73" s="400"/>
      <c r="L73" s="400"/>
      <c r="M73" s="400"/>
      <c r="N73" s="400"/>
      <c r="O73" s="400"/>
      <c r="P73" s="400"/>
      <c r="Q73" s="400"/>
      <c r="R73" s="454"/>
      <c r="S73" s="454"/>
      <c r="T73" s="454"/>
      <c r="U73" s="454"/>
      <c r="V73" s="454"/>
      <c r="W73" s="454"/>
      <c r="X73" s="454"/>
      <c r="Y73" s="455"/>
      <c r="Z73" s="455"/>
      <c r="AA73" s="455"/>
      <c r="AB73" s="455"/>
      <c r="AC73" s="455"/>
      <c r="AD73" s="455"/>
      <c r="AE73" s="455"/>
      <c r="AF73" s="10" t="s">
        <v>195</v>
      </c>
    </row>
    <row r="74" spans="1:32" ht="18" customHeight="1">
      <c r="A74" s="369" t="s">
        <v>196</v>
      </c>
      <c r="B74" s="369"/>
      <c r="C74" s="369"/>
      <c r="D74" s="369"/>
      <c r="E74" s="369"/>
      <c r="F74" s="370" t="s">
        <v>197</v>
      </c>
      <c r="G74" s="370"/>
      <c r="H74" s="370"/>
      <c r="I74" s="370"/>
      <c r="J74" s="370"/>
      <c r="K74" s="370" t="s">
        <v>198</v>
      </c>
      <c r="L74" s="370"/>
      <c r="M74" s="370"/>
      <c r="N74" s="370"/>
      <c r="O74" s="370"/>
      <c r="P74" s="370"/>
      <c r="Q74" s="370"/>
      <c r="R74" s="370"/>
      <c r="S74" s="370"/>
      <c r="T74" s="443">
        <f>N34</f>
        <v>0</v>
      </c>
      <c r="U74" s="443"/>
      <c r="V74" s="443"/>
      <c r="W74" s="443"/>
      <c r="X74" s="443"/>
      <c r="Y74" s="443"/>
      <c r="Z74" s="444" t="str">
        <f>W34</f>
        <v>目標（　　　　年）</v>
      </c>
      <c r="AA74" s="444"/>
      <c r="AB74" s="444"/>
      <c r="AC74" s="444"/>
      <c r="AD74" s="444"/>
      <c r="AE74" s="444"/>
      <c r="AF74" s="43" t="s">
        <v>147</v>
      </c>
    </row>
    <row r="75" spans="1:32" ht="18" customHeight="1">
      <c r="A75" s="369"/>
      <c r="B75" s="369"/>
      <c r="C75" s="369"/>
      <c r="D75" s="369"/>
      <c r="E75" s="369"/>
      <c r="F75" s="445"/>
      <c r="G75" s="445"/>
      <c r="H75" s="445"/>
      <c r="I75" s="445"/>
      <c r="J75" s="445"/>
      <c r="K75" s="445"/>
      <c r="L75" s="445"/>
      <c r="M75" s="445"/>
      <c r="N75" s="445"/>
      <c r="O75" s="445"/>
      <c r="P75" s="445"/>
      <c r="Q75" s="445"/>
      <c r="R75" s="445"/>
      <c r="S75" s="445"/>
      <c r="T75" s="446"/>
      <c r="U75" s="446"/>
      <c r="V75" s="446"/>
      <c r="W75" s="446"/>
      <c r="X75" s="446"/>
      <c r="Y75" s="446"/>
      <c r="Z75" s="446"/>
      <c r="AA75" s="446"/>
      <c r="AB75" s="446"/>
      <c r="AC75" s="446"/>
      <c r="AD75" s="446"/>
      <c r="AE75" s="446"/>
      <c r="AF75" s="10" t="s">
        <v>199</v>
      </c>
    </row>
    <row r="76" spans="1:32" ht="18" customHeight="1">
      <c r="A76" s="369"/>
      <c r="B76" s="369"/>
      <c r="C76" s="369"/>
      <c r="D76" s="369"/>
      <c r="E76" s="369"/>
      <c r="F76" s="447"/>
      <c r="G76" s="447"/>
      <c r="H76" s="447"/>
      <c r="I76" s="447"/>
      <c r="J76" s="447"/>
      <c r="K76" s="447"/>
      <c r="L76" s="447"/>
      <c r="M76" s="447"/>
      <c r="N76" s="447"/>
      <c r="O76" s="447"/>
      <c r="P76" s="447"/>
      <c r="Q76" s="447"/>
      <c r="R76" s="447"/>
      <c r="S76" s="447"/>
      <c r="T76" s="448"/>
      <c r="U76" s="448"/>
      <c r="V76" s="448"/>
      <c r="W76" s="448"/>
      <c r="X76" s="448"/>
      <c r="Y76" s="448"/>
      <c r="Z76" s="448"/>
      <c r="AA76" s="448"/>
      <c r="AB76" s="448"/>
      <c r="AC76" s="448"/>
      <c r="AD76" s="448"/>
      <c r="AE76" s="448"/>
    </row>
    <row r="77" spans="1:32" ht="18" customHeight="1">
      <c r="A77" s="33"/>
      <c r="B77" s="33"/>
      <c r="C77" s="33"/>
      <c r="D77" s="33"/>
      <c r="E77" s="33"/>
      <c r="F77" s="51"/>
      <c r="G77" s="51"/>
      <c r="H77" s="51"/>
      <c r="I77" s="51"/>
      <c r="J77" s="51"/>
      <c r="K77" s="51"/>
      <c r="L77" s="51"/>
      <c r="M77" s="51"/>
      <c r="N77" s="51"/>
      <c r="O77" s="51"/>
      <c r="P77" s="51"/>
      <c r="Q77" s="51"/>
      <c r="R77" s="51"/>
      <c r="S77" s="51"/>
      <c r="T77" s="52"/>
      <c r="U77" s="52"/>
      <c r="V77" s="52"/>
      <c r="W77" s="52"/>
      <c r="X77" s="52"/>
      <c r="Y77" s="52"/>
      <c r="Z77" s="52"/>
      <c r="AA77" s="52"/>
      <c r="AB77" s="52"/>
      <c r="AC77" s="52"/>
      <c r="AD77" s="52"/>
      <c r="AE77" s="52"/>
    </row>
    <row r="78" spans="1:32" ht="18" customHeight="1">
      <c r="A78" s="368" t="s">
        <v>200</v>
      </c>
      <c r="B78" s="368"/>
      <c r="C78" s="368"/>
      <c r="D78" s="368"/>
      <c r="E78" s="368"/>
      <c r="F78" s="368"/>
      <c r="G78" s="368"/>
      <c r="H78" s="368"/>
      <c r="I78" s="368"/>
      <c r="J78" s="368"/>
      <c r="K78" s="368"/>
      <c r="L78" s="368"/>
      <c r="M78" s="368"/>
      <c r="N78" s="368"/>
      <c r="O78" s="368"/>
      <c r="P78" s="368"/>
      <c r="Q78" s="368"/>
      <c r="R78" s="368"/>
      <c r="S78" s="368"/>
      <c r="T78" s="368"/>
      <c r="U78" s="368"/>
      <c r="V78" s="368"/>
      <c r="W78" s="368"/>
      <c r="X78" s="368"/>
      <c r="Y78" s="368"/>
      <c r="Z78" s="368"/>
      <c r="AA78" s="368"/>
      <c r="AB78" s="368"/>
      <c r="AC78" s="368"/>
      <c r="AD78" s="368"/>
      <c r="AE78" s="368"/>
    </row>
    <row r="79" spans="1:32" ht="18" customHeight="1">
      <c r="A79" s="370" t="s">
        <v>201</v>
      </c>
      <c r="B79" s="370"/>
      <c r="C79" s="370"/>
      <c r="D79" s="370"/>
      <c r="E79" s="370"/>
      <c r="F79" s="370"/>
      <c r="G79" s="370"/>
      <c r="H79" s="439"/>
      <c r="I79" s="439"/>
      <c r="J79" s="439"/>
      <c r="K79" s="439"/>
      <c r="L79" s="439"/>
      <c r="M79" s="439"/>
      <c r="N79" s="439"/>
      <c r="O79" s="439"/>
      <c r="P79" s="439"/>
      <c r="Q79" s="439"/>
      <c r="R79" s="439"/>
      <c r="S79" s="440" t="s">
        <v>202</v>
      </c>
      <c r="T79" s="440"/>
      <c r="U79" s="440"/>
      <c r="V79" s="440"/>
      <c r="W79" s="440"/>
      <c r="X79" s="440"/>
      <c r="Y79" s="440"/>
      <c r="Z79" s="441"/>
      <c r="AA79" s="441"/>
      <c r="AB79" s="441"/>
      <c r="AC79" s="441"/>
      <c r="AD79" s="53" t="s">
        <v>203</v>
      </c>
      <c r="AE79" s="54"/>
    </row>
    <row r="80" spans="1:32" ht="18" customHeight="1">
      <c r="A80" s="370" t="s">
        <v>204</v>
      </c>
      <c r="B80" s="370"/>
      <c r="C80" s="370"/>
      <c r="D80" s="370"/>
      <c r="E80" s="370"/>
      <c r="F80" s="370"/>
      <c r="G80" s="370"/>
      <c r="H80" s="442"/>
      <c r="I80" s="442"/>
      <c r="J80" s="442"/>
      <c r="K80" s="442"/>
      <c r="L80" s="442"/>
      <c r="M80" s="442"/>
      <c r="N80" s="442"/>
      <c r="O80" s="442"/>
      <c r="P80" s="442"/>
      <c r="Q80" s="442"/>
      <c r="R80" s="442"/>
      <c r="S80" s="442"/>
      <c r="T80" s="442"/>
      <c r="U80" s="442"/>
      <c r="V80" s="442"/>
      <c r="W80" s="442"/>
      <c r="X80" s="442"/>
      <c r="Y80" s="442"/>
      <c r="Z80" s="442"/>
      <c r="AA80" s="442"/>
      <c r="AB80" s="442"/>
      <c r="AC80" s="442"/>
      <c r="AD80" s="442"/>
      <c r="AE80" s="442"/>
    </row>
    <row r="81" spans="1:32" ht="18" customHeight="1">
      <c r="A81" s="435" t="s">
        <v>205</v>
      </c>
      <c r="B81" s="435"/>
      <c r="C81" s="435"/>
      <c r="D81" s="435"/>
      <c r="E81" s="435"/>
      <c r="F81" s="435"/>
      <c r="G81" s="435"/>
      <c r="H81" s="435"/>
      <c r="I81" s="435"/>
      <c r="J81" s="435"/>
      <c r="K81" s="435"/>
      <c r="L81" s="442"/>
      <c r="M81" s="442"/>
      <c r="N81" s="442"/>
      <c r="O81" s="442"/>
      <c r="P81" s="370" t="s">
        <v>206</v>
      </c>
      <c r="Q81" s="370"/>
      <c r="R81" s="370"/>
      <c r="S81" s="370"/>
      <c r="T81" s="370"/>
      <c r="U81" s="370"/>
      <c r="V81" s="370"/>
      <c r="W81" s="370"/>
      <c r="X81" s="370"/>
      <c r="Y81" s="370"/>
      <c r="Z81" s="370"/>
      <c r="AA81" s="370"/>
      <c r="AB81" s="442"/>
      <c r="AC81" s="442"/>
      <c r="AD81" s="442"/>
      <c r="AE81" s="442"/>
    </row>
    <row r="82" spans="1:32" ht="18" customHeight="1">
      <c r="A82" s="370" t="s">
        <v>207</v>
      </c>
      <c r="B82" s="370"/>
      <c r="C82" s="370"/>
      <c r="D82" s="370"/>
      <c r="E82" s="370"/>
      <c r="F82" s="370"/>
      <c r="G82" s="370"/>
      <c r="H82" s="432" t="s">
        <v>151</v>
      </c>
      <c r="I82" s="432"/>
      <c r="J82" s="432"/>
      <c r="K82" s="432"/>
      <c r="L82" s="432"/>
      <c r="M82" s="432" t="s">
        <v>152</v>
      </c>
      <c r="N82" s="432"/>
      <c r="O82" s="432"/>
      <c r="P82" s="432"/>
      <c r="Q82" s="432"/>
      <c r="R82" s="370" t="s">
        <v>208</v>
      </c>
      <c r="S82" s="370"/>
      <c r="T82" s="370"/>
      <c r="U82" s="370"/>
      <c r="V82" s="370"/>
      <c r="W82" s="370"/>
      <c r="X82" s="370" t="s">
        <v>209</v>
      </c>
      <c r="Y82" s="370"/>
      <c r="Z82" s="370"/>
      <c r="AA82" s="370"/>
      <c r="AB82" s="370"/>
      <c r="AC82" s="370"/>
      <c r="AD82" s="370"/>
      <c r="AE82" s="370"/>
    </row>
    <row r="83" spans="1:32" ht="18" customHeight="1">
      <c r="A83" s="433"/>
      <c r="B83" s="433"/>
      <c r="C83" s="433"/>
      <c r="D83" s="433"/>
      <c r="E83" s="433"/>
      <c r="F83" s="433"/>
      <c r="G83" s="433"/>
      <c r="H83" s="434"/>
      <c r="I83" s="434"/>
      <c r="J83" s="434"/>
      <c r="K83" s="434"/>
      <c r="L83" s="434"/>
      <c r="M83" s="434"/>
      <c r="N83" s="434"/>
      <c r="O83" s="434"/>
      <c r="P83" s="434"/>
      <c r="Q83" s="434"/>
      <c r="R83" s="434"/>
      <c r="S83" s="434"/>
      <c r="T83" s="434"/>
      <c r="U83" s="434"/>
      <c r="V83" s="434"/>
      <c r="W83" s="434"/>
      <c r="X83" s="435" t="s">
        <v>210</v>
      </c>
      <c r="Y83" s="435"/>
      <c r="Z83" s="436"/>
      <c r="AA83" s="436"/>
      <c r="AB83" s="437" t="s">
        <v>211</v>
      </c>
      <c r="AC83" s="437"/>
      <c r="AD83" s="438"/>
      <c r="AE83" s="438"/>
    </row>
    <row r="84" spans="1:32" ht="18" customHeight="1">
      <c r="A84" s="433"/>
      <c r="B84" s="433"/>
      <c r="C84" s="433"/>
      <c r="D84" s="433"/>
      <c r="E84" s="433"/>
      <c r="F84" s="433"/>
      <c r="G84" s="433"/>
      <c r="H84" s="434"/>
      <c r="I84" s="434"/>
      <c r="J84" s="434"/>
      <c r="K84" s="434"/>
      <c r="L84" s="434"/>
      <c r="M84" s="434"/>
      <c r="N84" s="434"/>
      <c r="O84" s="434"/>
      <c r="P84" s="434"/>
      <c r="Q84" s="434"/>
      <c r="R84" s="434"/>
      <c r="S84" s="434"/>
      <c r="T84" s="434"/>
      <c r="U84" s="434"/>
      <c r="V84" s="434"/>
      <c r="W84" s="434"/>
      <c r="X84" s="435"/>
      <c r="Y84" s="435"/>
      <c r="Z84" s="436"/>
      <c r="AA84" s="436"/>
      <c r="AB84" s="437"/>
      <c r="AC84" s="437"/>
      <c r="AD84" s="438"/>
      <c r="AE84" s="438"/>
    </row>
    <row r="85" spans="1:32" ht="18" customHeight="1">
      <c r="A85" s="369" t="s">
        <v>212</v>
      </c>
      <c r="B85" s="369"/>
      <c r="C85" s="369"/>
      <c r="D85" s="430"/>
      <c r="E85" s="430"/>
      <c r="F85" s="430"/>
      <c r="G85" s="430"/>
      <c r="H85" s="430"/>
      <c r="I85" s="430"/>
      <c r="J85" s="430"/>
      <c r="K85" s="430"/>
      <c r="L85" s="430"/>
      <c r="M85" s="430"/>
      <c r="N85" s="430"/>
      <c r="O85" s="430"/>
      <c r="P85" s="430"/>
      <c r="Q85" s="430"/>
      <c r="R85" s="430"/>
      <c r="S85" s="430"/>
      <c r="T85" s="430"/>
      <c r="U85" s="430"/>
      <c r="V85" s="430"/>
      <c r="W85" s="430"/>
      <c r="X85" s="430"/>
      <c r="Y85" s="430"/>
      <c r="Z85" s="430"/>
      <c r="AA85" s="430"/>
      <c r="AB85" s="430"/>
      <c r="AC85" s="430"/>
      <c r="AD85" s="430"/>
      <c r="AE85" s="430"/>
    </row>
    <row r="86" spans="1:32" ht="18" customHeight="1">
      <c r="A86" s="369"/>
      <c r="B86" s="369"/>
      <c r="C86" s="369"/>
      <c r="D86" s="430"/>
      <c r="E86" s="430"/>
      <c r="F86" s="430"/>
      <c r="G86" s="430"/>
      <c r="H86" s="430"/>
      <c r="I86" s="430"/>
      <c r="J86" s="430"/>
      <c r="K86" s="430"/>
      <c r="L86" s="430"/>
      <c r="M86" s="430"/>
      <c r="N86" s="430"/>
      <c r="O86" s="430"/>
      <c r="P86" s="430"/>
      <c r="Q86" s="430"/>
      <c r="R86" s="430"/>
      <c r="S86" s="430"/>
      <c r="T86" s="430"/>
      <c r="U86" s="430"/>
      <c r="V86" s="430"/>
      <c r="W86" s="430"/>
      <c r="X86" s="430"/>
      <c r="Y86" s="430"/>
      <c r="Z86" s="430"/>
      <c r="AA86" s="430"/>
      <c r="AB86" s="430"/>
      <c r="AC86" s="430"/>
      <c r="AD86" s="430"/>
      <c r="AE86" s="430"/>
    </row>
    <row r="87" spans="1:32" ht="18" customHeight="1">
      <c r="A87" s="369"/>
      <c r="B87" s="369"/>
      <c r="C87" s="369"/>
      <c r="D87" s="430"/>
      <c r="E87" s="430"/>
      <c r="F87" s="430"/>
      <c r="G87" s="430"/>
      <c r="H87" s="430"/>
      <c r="I87" s="430"/>
      <c r="J87" s="430"/>
      <c r="K87" s="430"/>
      <c r="L87" s="430"/>
      <c r="M87" s="430"/>
      <c r="N87" s="430"/>
      <c r="O87" s="430"/>
      <c r="P87" s="430"/>
      <c r="Q87" s="430"/>
      <c r="R87" s="430"/>
      <c r="S87" s="430"/>
      <c r="T87" s="430"/>
      <c r="U87" s="430"/>
      <c r="V87" s="430"/>
      <c r="W87" s="430"/>
      <c r="X87" s="430"/>
      <c r="Y87" s="430"/>
      <c r="Z87" s="430"/>
      <c r="AA87" s="430"/>
      <c r="AB87" s="430"/>
      <c r="AC87" s="430"/>
      <c r="AD87" s="430"/>
      <c r="AE87" s="430"/>
    </row>
    <row r="88" spans="1:32" ht="18" customHeight="1">
      <c r="A88" s="369"/>
      <c r="B88" s="369"/>
      <c r="C88" s="369"/>
      <c r="D88" s="430"/>
      <c r="E88" s="430"/>
      <c r="F88" s="430"/>
      <c r="G88" s="430"/>
      <c r="H88" s="430"/>
      <c r="I88" s="430"/>
      <c r="J88" s="430"/>
      <c r="K88" s="430"/>
      <c r="L88" s="430"/>
      <c r="M88" s="430"/>
      <c r="N88" s="430"/>
      <c r="O88" s="430"/>
      <c r="P88" s="430"/>
      <c r="Q88" s="430"/>
      <c r="R88" s="430"/>
      <c r="S88" s="430"/>
      <c r="T88" s="430"/>
      <c r="U88" s="430"/>
      <c r="V88" s="430"/>
      <c r="W88" s="430"/>
      <c r="X88" s="430"/>
      <c r="Y88" s="430"/>
      <c r="Z88" s="430"/>
      <c r="AA88" s="430"/>
      <c r="AB88" s="430"/>
      <c r="AC88" s="430"/>
      <c r="AD88" s="430"/>
      <c r="AE88" s="430"/>
    </row>
    <row r="89" spans="1:32" ht="18" customHeight="1">
      <c r="A89" s="370" t="s">
        <v>213</v>
      </c>
      <c r="B89" s="370"/>
      <c r="C89" s="370"/>
      <c r="D89" s="370"/>
      <c r="E89" s="370"/>
      <c r="F89" s="370"/>
      <c r="G89" s="370"/>
      <c r="H89" s="370"/>
      <c r="I89" s="370"/>
      <c r="J89" s="370"/>
      <c r="K89" s="370"/>
      <c r="L89" s="370"/>
      <c r="M89" s="370"/>
      <c r="N89" s="370"/>
      <c r="O89" s="370"/>
      <c r="P89" s="370"/>
      <c r="Q89" s="370"/>
      <c r="R89" s="370"/>
      <c r="S89" s="431" t="s">
        <v>214</v>
      </c>
      <c r="T89" s="431"/>
      <c r="U89" s="431"/>
      <c r="V89" s="431"/>
      <c r="W89" s="431"/>
      <c r="X89" s="431"/>
      <c r="Y89" s="431"/>
      <c r="Z89" s="431"/>
      <c r="AA89" s="431"/>
      <c r="AB89" s="431"/>
      <c r="AC89" s="431"/>
      <c r="AD89" s="431"/>
      <c r="AE89" s="431"/>
    </row>
    <row r="90" spans="1:32" ht="18" customHeight="1">
      <c r="A90" s="362" t="s">
        <v>215</v>
      </c>
      <c r="B90" s="362"/>
      <c r="C90" s="362"/>
      <c r="D90" s="362"/>
      <c r="E90" s="362"/>
      <c r="F90" s="362"/>
      <c r="G90" s="362"/>
      <c r="H90" s="362"/>
      <c r="I90" s="362"/>
      <c r="J90" s="362"/>
      <c r="K90" s="362"/>
      <c r="L90" s="362"/>
      <c r="M90" s="362"/>
      <c r="N90" s="362"/>
      <c r="O90" s="362"/>
      <c r="P90" s="362"/>
      <c r="Q90" s="362"/>
      <c r="R90" s="362"/>
      <c r="S90" s="362"/>
      <c r="T90" s="362"/>
      <c r="U90" s="362"/>
      <c r="V90" s="362"/>
      <c r="W90" s="362"/>
      <c r="X90" s="362"/>
      <c r="Y90" s="362"/>
      <c r="Z90" s="362"/>
      <c r="AA90" s="362"/>
      <c r="AB90" s="362"/>
      <c r="AC90" s="362"/>
      <c r="AD90" s="362"/>
      <c r="AE90" s="362"/>
    </row>
    <row r="91" spans="1:32" ht="18" customHeight="1">
      <c r="A91" s="368" t="s">
        <v>216</v>
      </c>
      <c r="B91" s="368"/>
      <c r="C91" s="368"/>
      <c r="D91" s="368"/>
      <c r="E91" s="368"/>
      <c r="F91" s="368"/>
      <c r="G91" s="368"/>
      <c r="H91" s="368"/>
      <c r="I91" s="368"/>
      <c r="J91" s="368"/>
      <c r="K91" s="368"/>
      <c r="L91" s="368"/>
      <c r="M91" s="368"/>
      <c r="N91" s="368"/>
      <c r="O91" s="368"/>
      <c r="P91" s="368"/>
      <c r="Q91" s="368"/>
      <c r="R91" s="368"/>
      <c r="S91" s="368"/>
      <c r="T91" s="368"/>
      <c r="U91" s="368"/>
      <c r="V91" s="368"/>
      <c r="W91" s="368"/>
      <c r="X91" s="368"/>
      <c r="Y91" s="368"/>
      <c r="Z91" s="368"/>
      <c r="AA91" s="368"/>
      <c r="AB91" s="368"/>
      <c r="AC91" s="368"/>
      <c r="AD91" s="368"/>
      <c r="AE91" s="368"/>
    </row>
    <row r="92" spans="1:32" ht="18" customHeight="1">
      <c r="A92" s="370" t="s">
        <v>217</v>
      </c>
      <c r="B92" s="370"/>
      <c r="C92" s="370"/>
      <c r="D92" s="370"/>
      <c r="E92" s="370"/>
      <c r="F92" s="370"/>
      <c r="G92" s="370"/>
      <c r="H92" s="370"/>
      <c r="I92" s="370"/>
      <c r="J92" s="370"/>
      <c r="K92" s="370" t="s">
        <v>218</v>
      </c>
      <c r="L92" s="370"/>
      <c r="M92" s="370"/>
      <c r="N92" s="370"/>
      <c r="O92" s="370"/>
      <c r="P92" s="370"/>
      <c r="Q92" s="370"/>
      <c r="R92" s="370"/>
      <c r="S92" s="370"/>
      <c r="T92" s="370"/>
      <c r="U92" s="370"/>
      <c r="V92" s="370" t="s">
        <v>219</v>
      </c>
      <c r="W92" s="370"/>
      <c r="X92" s="370"/>
      <c r="Y92" s="370"/>
      <c r="Z92" s="370"/>
      <c r="AA92" s="370"/>
      <c r="AB92" s="370"/>
      <c r="AC92" s="370"/>
      <c r="AD92" s="370"/>
      <c r="AE92" s="370"/>
    </row>
    <row r="93" spans="1:32" ht="18" customHeight="1">
      <c r="A93" s="428"/>
      <c r="B93" s="428"/>
      <c r="C93" s="428"/>
      <c r="D93" s="428"/>
      <c r="E93" s="428"/>
      <c r="F93" s="428"/>
      <c r="G93" s="428"/>
      <c r="H93" s="428"/>
      <c r="I93" s="428"/>
      <c r="J93" s="428"/>
      <c r="K93" s="428"/>
      <c r="L93" s="428"/>
      <c r="M93" s="428"/>
      <c r="N93" s="428"/>
      <c r="O93" s="428"/>
      <c r="P93" s="428"/>
      <c r="Q93" s="428"/>
      <c r="R93" s="428"/>
      <c r="S93" s="428"/>
      <c r="T93" s="428"/>
      <c r="U93" s="428"/>
      <c r="V93" s="428"/>
      <c r="W93" s="428"/>
      <c r="X93" s="428"/>
      <c r="Y93" s="428"/>
      <c r="Z93" s="428"/>
      <c r="AA93" s="428"/>
      <c r="AB93" s="428"/>
      <c r="AC93" s="428"/>
      <c r="AD93" s="428"/>
      <c r="AE93" s="428"/>
      <c r="AF93" s="10" t="s">
        <v>220</v>
      </c>
    </row>
    <row r="94" spans="1:32" ht="18" customHeight="1">
      <c r="A94" s="370" t="s">
        <v>221</v>
      </c>
      <c r="B94" s="370"/>
      <c r="C94" s="370"/>
      <c r="D94" s="370"/>
      <c r="E94" s="370"/>
      <c r="F94" s="370"/>
      <c r="G94" s="370"/>
      <c r="H94" s="428"/>
      <c r="I94" s="428"/>
      <c r="J94" s="428"/>
      <c r="K94" s="428"/>
      <c r="L94" s="428"/>
      <c r="M94" s="428"/>
      <c r="N94" s="428"/>
      <c r="O94" s="428"/>
      <c r="P94" s="428"/>
      <c r="Q94" s="428"/>
      <c r="R94" s="428"/>
      <c r="S94" s="428"/>
      <c r="T94" s="428"/>
      <c r="U94" s="428"/>
      <c r="V94" s="428"/>
      <c r="W94" s="428"/>
      <c r="X94" s="428"/>
      <c r="Y94" s="428"/>
      <c r="Z94" s="428"/>
      <c r="AA94" s="428"/>
      <c r="AB94" s="428"/>
      <c r="AC94" s="428"/>
      <c r="AD94" s="428"/>
      <c r="AE94" s="428"/>
    </row>
    <row r="95" spans="1:32" ht="18" customHeight="1">
      <c r="A95" s="370" t="s">
        <v>222</v>
      </c>
      <c r="B95" s="370"/>
      <c r="C95" s="370"/>
      <c r="D95" s="370"/>
      <c r="E95" s="370"/>
      <c r="F95" s="370"/>
      <c r="G95" s="370"/>
      <c r="H95" s="428"/>
      <c r="I95" s="428"/>
      <c r="J95" s="428"/>
      <c r="K95" s="428"/>
      <c r="L95" s="428"/>
      <c r="M95" s="428"/>
      <c r="N95" s="428"/>
      <c r="O95" s="428"/>
      <c r="P95" s="428"/>
      <c r="Q95" s="428"/>
      <c r="R95" s="428"/>
      <c r="S95" s="428"/>
      <c r="T95" s="428"/>
      <c r="U95" s="428"/>
      <c r="V95" s="428"/>
      <c r="W95" s="428"/>
      <c r="X95" s="428"/>
      <c r="Y95" s="428"/>
      <c r="Z95" s="428"/>
      <c r="AA95" s="428"/>
      <c r="AB95" s="428"/>
      <c r="AC95" s="428"/>
      <c r="AD95" s="428"/>
      <c r="AE95" s="428"/>
      <c r="AF95" s="10" t="s">
        <v>223</v>
      </c>
    </row>
    <row r="96" spans="1:32" ht="18" customHeight="1">
      <c r="A96" s="370" t="s">
        <v>224</v>
      </c>
      <c r="B96" s="370"/>
      <c r="C96" s="370"/>
      <c r="D96" s="370"/>
      <c r="E96" s="389"/>
      <c r="F96" s="389"/>
      <c r="G96" s="389"/>
      <c r="H96" s="389"/>
      <c r="I96" s="389"/>
      <c r="J96" s="389"/>
      <c r="K96" s="389"/>
      <c r="L96" s="389"/>
      <c r="M96" s="389"/>
      <c r="N96" s="389"/>
      <c r="O96" s="389"/>
      <c r="P96" s="389"/>
      <c r="Q96" s="389"/>
      <c r="R96" s="389"/>
      <c r="S96" s="389"/>
      <c r="T96" s="389"/>
      <c r="U96" s="389"/>
      <c r="V96" s="389"/>
      <c r="W96" s="389"/>
      <c r="X96" s="389"/>
      <c r="Y96" s="389"/>
      <c r="Z96" s="389"/>
      <c r="AA96" s="389"/>
      <c r="AB96" s="389"/>
      <c r="AC96" s="389"/>
      <c r="AD96" s="389"/>
      <c r="AE96" s="389"/>
      <c r="AF96" s="10" t="s">
        <v>225</v>
      </c>
    </row>
    <row r="97" spans="1:32" ht="18" customHeight="1">
      <c r="A97" s="370"/>
      <c r="B97" s="370"/>
      <c r="C97" s="370"/>
      <c r="D97" s="370"/>
      <c r="E97" s="384"/>
      <c r="F97" s="384"/>
      <c r="G97" s="384"/>
      <c r="H97" s="384"/>
      <c r="I97" s="384"/>
      <c r="J97" s="384"/>
      <c r="K97" s="384"/>
      <c r="L97" s="384"/>
      <c r="M97" s="384"/>
      <c r="N97" s="384"/>
      <c r="O97" s="384"/>
      <c r="P97" s="384"/>
      <c r="Q97" s="384"/>
      <c r="R97" s="384"/>
      <c r="S97" s="384"/>
      <c r="T97" s="384"/>
      <c r="U97" s="384"/>
      <c r="V97" s="384"/>
      <c r="W97" s="384"/>
      <c r="X97" s="384"/>
      <c r="Y97" s="384"/>
      <c r="Z97" s="384"/>
      <c r="AA97" s="384"/>
      <c r="AB97" s="384"/>
      <c r="AC97" s="384"/>
      <c r="AD97" s="384"/>
      <c r="AE97" s="384"/>
    </row>
    <row r="98" spans="1:32" ht="18" customHeight="1">
      <c r="A98" s="370"/>
      <c r="B98" s="370"/>
      <c r="C98" s="370"/>
      <c r="D98" s="370"/>
      <c r="E98" s="384"/>
      <c r="F98" s="384"/>
      <c r="G98" s="384"/>
      <c r="H98" s="384"/>
      <c r="I98" s="384"/>
      <c r="J98" s="384"/>
      <c r="K98" s="384"/>
      <c r="L98" s="384"/>
      <c r="M98" s="384"/>
      <c r="N98" s="384"/>
      <c r="O98" s="384"/>
      <c r="P98" s="384"/>
      <c r="Q98" s="384"/>
      <c r="R98" s="384"/>
      <c r="S98" s="384"/>
      <c r="T98" s="384"/>
      <c r="U98" s="384"/>
      <c r="V98" s="384"/>
      <c r="W98" s="384"/>
      <c r="X98" s="384"/>
      <c r="Y98" s="384"/>
      <c r="Z98" s="384"/>
      <c r="AA98" s="384"/>
      <c r="AB98" s="384"/>
      <c r="AC98" s="384"/>
      <c r="AD98" s="384"/>
      <c r="AE98" s="384"/>
    </row>
    <row r="99" spans="1:32" ht="18" customHeight="1">
      <c r="A99" s="370"/>
      <c r="B99" s="370"/>
      <c r="C99" s="370"/>
      <c r="D99" s="370"/>
      <c r="E99" s="429"/>
      <c r="F99" s="429"/>
      <c r="G99" s="429"/>
      <c r="H99" s="429"/>
      <c r="I99" s="429"/>
      <c r="J99" s="429"/>
      <c r="K99" s="429"/>
      <c r="L99" s="429"/>
      <c r="M99" s="429"/>
      <c r="N99" s="429"/>
      <c r="O99" s="429"/>
      <c r="P99" s="429"/>
      <c r="Q99" s="429"/>
      <c r="R99" s="429"/>
      <c r="S99" s="429"/>
      <c r="T99" s="429"/>
      <c r="U99" s="429"/>
      <c r="V99" s="429"/>
      <c r="W99" s="429"/>
      <c r="X99" s="429"/>
      <c r="Y99" s="429"/>
      <c r="Z99" s="429"/>
      <c r="AA99" s="429"/>
      <c r="AB99" s="429"/>
      <c r="AC99" s="429"/>
      <c r="AD99" s="429"/>
      <c r="AE99" s="429"/>
    </row>
    <row r="100" spans="1:32" ht="18" customHeight="1">
      <c r="A100" s="367" t="s">
        <v>226</v>
      </c>
      <c r="B100" s="367"/>
      <c r="C100" s="367"/>
      <c r="D100" s="367"/>
      <c r="E100" s="367"/>
      <c r="F100" s="367"/>
      <c r="G100" s="367"/>
      <c r="H100" s="367"/>
      <c r="I100" s="367"/>
      <c r="J100" s="367"/>
      <c r="K100" s="367"/>
      <c r="L100" s="367"/>
      <c r="M100" s="367"/>
      <c r="N100" s="367"/>
      <c r="O100" s="367"/>
      <c r="P100" s="367"/>
      <c r="Q100" s="367"/>
      <c r="R100" s="367"/>
      <c r="S100" s="367"/>
      <c r="T100" s="367"/>
      <c r="U100" s="367"/>
      <c r="V100" s="367"/>
      <c r="W100" s="367"/>
      <c r="X100" s="367"/>
      <c r="Y100" s="367"/>
      <c r="Z100" s="367"/>
      <c r="AA100" s="367"/>
      <c r="AB100" s="367"/>
      <c r="AC100" s="367"/>
      <c r="AD100" s="367"/>
      <c r="AE100" s="367"/>
    </row>
    <row r="101" spans="1:32" ht="18" customHeight="1">
      <c r="A101" s="353" t="s">
        <v>227</v>
      </c>
      <c r="B101" s="353"/>
      <c r="C101" s="353"/>
      <c r="D101" s="353"/>
      <c r="E101" s="353"/>
      <c r="F101" s="353"/>
      <c r="G101" s="353"/>
      <c r="H101" s="353"/>
      <c r="I101" s="353"/>
      <c r="J101" s="353"/>
      <c r="K101" s="353"/>
      <c r="L101" s="353"/>
      <c r="M101" s="353"/>
      <c r="N101" s="353"/>
      <c r="O101" s="353"/>
      <c r="P101" s="353"/>
      <c r="Q101" s="353"/>
      <c r="R101" s="353"/>
      <c r="S101" s="353"/>
      <c r="T101" s="353"/>
      <c r="U101" s="353"/>
      <c r="V101" s="353"/>
      <c r="W101" s="353"/>
      <c r="X101" s="353"/>
      <c r="Y101" s="353"/>
      <c r="Z101" s="353"/>
      <c r="AA101" s="353"/>
      <c r="AB101" s="353"/>
      <c r="AC101" s="353"/>
      <c r="AD101" s="353"/>
      <c r="AE101" s="353"/>
    </row>
    <row r="102" spans="1:32" ht="18" customHeight="1">
      <c r="A102" s="353" t="s">
        <v>228</v>
      </c>
      <c r="B102" s="353"/>
      <c r="C102" s="353"/>
      <c r="D102" s="353"/>
      <c r="E102" s="353"/>
      <c r="F102" s="353"/>
      <c r="G102" s="353"/>
      <c r="H102" s="353"/>
      <c r="I102" s="353"/>
      <c r="J102" s="353"/>
      <c r="K102" s="353"/>
      <c r="L102" s="353"/>
      <c r="M102" s="353"/>
      <c r="N102" s="353"/>
      <c r="O102" s="353"/>
      <c r="P102" s="353"/>
      <c r="Q102" s="353"/>
      <c r="R102" s="353"/>
      <c r="S102" s="353"/>
      <c r="T102" s="353"/>
      <c r="U102" s="353"/>
      <c r="V102" s="353"/>
      <c r="W102" s="353"/>
      <c r="X102" s="353"/>
      <c r="Y102" s="353"/>
      <c r="Z102" s="353"/>
      <c r="AA102" s="353"/>
      <c r="AB102" s="353"/>
      <c r="AC102" s="353"/>
      <c r="AD102" s="353"/>
      <c r="AE102" s="353"/>
    </row>
    <row r="103" spans="1:32" ht="18" customHeight="1">
      <c r="A103" s="18"/>
      <c r="B103" s="17"/>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row>
    <row r="104" spans="1:32" ht="18" customHeight="1">
      <c r="A104" s="368" t="s">
        <v>229</v>
      </c>
      <c r="B104" s="368"/>
      <c r="C104" s="368"/>
      <c r="D104" s="368"/>
      <c r="E104" s="368"/>
      <c r="F104" s="368"/>
      <c r="G104" s="368"/>
      <c r="H104" s="368"/>
      <c r="I104" s="368"/>
      <c r="J104" s="368"/>
      <c r="K104" s="368"/>
      <c r="L104" s="368"/>
      <c r="M104" s="368"/>
      <c r="N104" s="368"/>
      <c r="O104" s="368"/>
      <c r="P104" s="368"/>
      <c r="Q104" s="368"/>
      <c r="R104" s="368"/>
      <c r="S104" s="368"/>
      <c r="T104" s="368"/>
      <c r="U104" s="368"/>
      <c r="V104" s="368"/>
      <c r="W104" s="368"/>
      <c r="X104" s="368"/>
      <c r="Y104" s="368"/>
      <c r="Z104" s="368"/>
      <c r="AA104" s="368"/>
      <c r="AB104" s="368"/>
      <c r="AC104" s="368"/>
      <c r="AD104" s="368"/>
      <c r="AE104" s="368"/>
    </row>
    <row r="105" spans="1:32" ht="18" customHeight="1">
      <c r="A105" s="370" t="s">
        <v>230</v>
      </c>
      <c r="B105" s="370"/>
      <c r="C105" s="370"/>
      <c r="D105" s="370"/>
      <c r="E105" s="370"/>
      <c r="F105" s="370"/>
      <c r="G105" s="370" t="s">
        <v>231</v>
      </c>
      <c r="H105" s="370"/>
      <c r="I105" s="370"/>
      <c r="J105" s="370"/>
      <c r="K105" s="370"/>
      <c r="L105" s="370"/>
      <c r="M105" s="370"/>
      <c r="N105" s="370" t="s">
        <v>232</v>
      </c>
      <c r="O105" s="370"/>
      <c r="P105" s="370"/>
      <c r="Q105" s="370"/>
      <c r="R105" s="370" t="s">
        <v>233</v>
      </c>
      <c r="S105" s="370"/>
      <c r="T105" s="398" t="s">
        <v>234</v>
      </c>
      <c r="U105" s="398"/>
      <c r="V105" s="398"/>
      <c r="W105" s="398"/>
      <c r="X105" s="398"/>
      <c r="Y105" s="370" t="s">
        <v>235</v>
      </c>
      <c r="Z105" s="370"/>
      <c r="AA105" s="370"/>
      <c r="AB105" s="370"/>
      <c r="AC105" s="370"/>
      <c r="AD105" s="370"/>
      <c r="AE105" s="370"/>
    </row>
    <row r="106" spans="1:32" ht="18" customHeight="1">
      <c r="A106" s="389"/>
      <c r="B106" s="389"/>
      <c r="C106" s="389"/>
      <c r="D106" s="389"/>
      <c r="E106" s="389"/>
      <c r="F106" s="389"/>
      <c r="G106" s="389"/>
      <c r="H106" s="389"/>
      <c r="I106" s="389"/>
      <c r="J106" s="389"/>
      <c r="K106" s="389"/>
      <c r="L106" s="389"/>
      <c r="M106" s="389"/>
      <c r="N106" s="390"/>
      <c r="O106" s="390"/>
      <c r="P106" s="390"/>
      <c r="Q106" s="390"/>
      <c r="R106" s="390"/>
      <c r="S106" s="390"/>
      <c r="T106" s="391"/>
      <c r="U106" s="391"/>
      <c r="V106" s="391"/>
      <c r="W106" s="391"/>
      <c r="X106" s="391"/>
      <c r="Y106" s="389"/>
      <c r="Z106" s="389"/>
      <c r="AA106" s="389"/>
      <c r="AB106" s="389"/>
      <c r="AC106" s="389"/>
      <c r="AD106" s="389"/>
      <c r="AE106" s="389"/>
      <c r="AF106" s="10" t="s">
        <v>236</v>
      </c>
    </row>
    <row r="107" spans="1:32" ht="18" customHeight="1">
      <c r="A107" s="425"/>
      <c r="B107" s="425"/>
      <c r="C107" s="425"/>
      <c r="D107" s="425"/>
      <c r="E107" s="425"/>
      <c r="F107" s="425"/>
      <c r="G107" s="425"/>
      <c r="H107" s="425"/>
      <c r="I107" s="425"/>
      <c r="J107" s="425"/>
      <c r="K107" s="425"/>
      <c r="L107" s="425"/>
      <c r="M107" s="425"/>
      <c r="N107" s="426"/>
      <c r="O107" s="426"/>
      <c r="P107" s="426"/>
      <c r="Q107" s="426"/>
      <c r="R107" s="426"/>
      <c r="S107" s="426"/>
      <c r="T107" s="427"/>
      <c r="U107" s="427"/>
      <c r="V107" s="427"/>
      <c r="W107" s="427"/>
      <c r="X107" s="427"/>
      <c r="Y107" s="384"/>
      <c r="Z107" s="384"/>
      <c r="AA107" s="384"/>
      <c r="AB107" s="384"/>
      <c r="AC107" s="384"/>
      <c r="AD107" s="384"/>
      <c r="AE107" s="384"/>
      <c r="AF107" s="43" t="s">
        <v>237</v>
      </c>
    </row>
    <row r="108" spans="1:32" ht="18" customHeight="1">
      <c r="A108" s="384"/>
      <c r="B108" s="384"/>
      <c r="C108" s="384"/>
      <c r="D108" s="384"/>
      <c r="E108" s="384"/>
      <c r="F108" s="384"/>
      <c r="G108" s="384"/>
      <c r="H108" s="384"/>
      <c r="I108" s="384"/>
      <c r="J108" s="384"/>
      <c r="K108" s="384"/>
      <c r="L108" s="384"/>
      <c r="M108" s="384"/>
      <c r="N108" s="385"/>
      <c r="O108" s="385"/>
      <c r="P108" s="385"/>
      <c r="Q108" s="385"/>
      <c r="R108" s="385"/>
      <c r="S108" s="385"/>
      <c r="T108" s="424"/>
      <c r="U108" s="424"/>
      <c r="V108" s="424"/>
      <c r="W108" s="424"/>
      <c r="X108" s="424"/>
      <c r="Y108" s="384"/>
      <c r="Z108" s="384"/>
      <c r="AA108" s="384"/>
      <c r="AB108" s="384"/>
      <c r="AC108" s="384"/>
      <c r="AD108" s="384"/>
      <c r="AE108" s="384"/>
      <c r="AF108" s="10" t="s">
        <v>238</v>
      </c>
    </row>
    <row r="109" spans="1:32" ht="18" customHeight="1">
      <c r="A109" s="384"/>
      <c r="B109" s="384"/>
      <c r="C109" s="384"/>
      <c r="D109" s="384"/>
      <c r="E109" s="384"/>
      <c r="F109" s="384"/>
      <c r="G109" s="384"/>
      <c r="H109" s="384"/>
      <c r="I109" s="384"/>
      <c r="J109" s="384"/>
      <c r="K109" s="384"/>
      <c r="L109" s="384"/>
      <c r="M109" s="384"/>
      <c r="N109" s="385"/>
      <c r="O109" s="385"/>
      <c r="P109" s="385"/>
      <c r="Q109" s="385"/>
      <c r="R109" s="385"/>
      <c r="S109" s="385"/>
      <c r="T109" s="386"/>
      <c r="U109" s="386"/>
      <c r="V109" s="386"/>
      <c r="W109" s="386"/>
      <c r="X109" s="386"/>
      <c r="Y109" s="384"/>
      <c r="Z109" s="384"/>
      <c r="AA109" s="384"/>
      <c r="AB109" s="384"/>
      <c r="AC109" s="384"/>
      <c r="AD109" s="384"/>
      <c r="AE109" s="384"/>
      <c r="AF109" s="10" t="s">
        <v>239</v>
      </c>
    </row>
    <row r="110" spans="1:32" ht="18" customHeight="1">
      <c r="A110" s="384"/>
      <c r="B110" s="384"/>
      <c r="C110" s="384"/>
      <c r="D110" s="384"/>
      <c r="E110" s="384"/>
      <c r="F110" s="384"/>
      <c r="G110" s="384"/>
      <c r="H110" s="384"/>
      <c r="I110" s="384"/>
      <c r="J110" s="384"/>
      <c r="K110" s="384"/>
      <c r="L110" s="384"/>
      <c r="M110" s="384"/>
      <c r="N110" s="385"/>
      <c r="O110" s="385"/>
      <c r="P110" s="385"/>
      <c r="Q110" s="385"/>
      <c r="R110" s="385"/>
      <c r="S110" s="385"/>
      <c r="T110" s="386"/>
      <c r="U110" s="386"/>
      <c r="V110" s="386"/>
      <c r="W110" s="386"/>
      <c r="X110" s="386"/>
      <c r="Y110" s="384"/>
      <c r="Z110" s="384"/>
      <c r="AA110" s="384"/>
      <c r="AB110" s="384"/>
      <c r="AC110" s="384"/>
      <c r="AD110" s="384"/>
      <c r="AE110" s="384"/>
    </row>
    <row r="111" spans="1:32" ht="18" customHeight="1">
      <c r="A111" s="384"/>
      <c r="B111" s="384"/>
      <c r="C111" s="384"/>
      <c r="D111" s="384"/>
      <c r="E111" s="384"/>
      <c r="F111" s="384"/>
      <c r="G111" s="384"/>
      <c r="H111" s="384"/>
      <c r="I111" s="384"/>
      <c r="J111" s="384"/>
      <c r="K111" s="384"/>
      <c r="L111" s="384"/>
      <c r="M111" s="384"/>
      <c r="N111" s="385"/>
      <c r="O111" s="385"/>
      <c r="P111" s="385"/>
      <c r="Q111" s="385"/>
      <c r="R111" s="385"/>
      <c r="S111" s="385"/>
      <c r="T111" s="386"/>
      <c r="U111" s="386"/>
      <c r="V111" s="386"/>
      <c r="W111" s="386"/>
      <c r="X111" s="386"/>
      <c r="Y111" s="384"/>
      <c r="Z111" s="384"/>
      <c r="AA111" s="384"/>
      <c r="AB111" s="384"/>
      <c r="AC111" s="384"/>
      <c r="AD111" s="384"/>
      <c r="AE111" s="384"/>
      <c r="AF111" s="10" t="s">
        <v>240</v>
      </c>
    </row>
    <row r="112" spans="1:32" ht="18" customHeight="1">
      <c r="A112" s="384"/>
      <c r="B112" s="384"/>
      <c r="C112" s="384"/>
      <c r="D112" s="384"/>
      <c r="E112" s="384"/>
      <c r="F112" s="384"/>
      <c r="G112" s="384"/>
      <c r="H112" s="384"/>
      <c r="I112" s="384"/>
      <c r="J112" s="384"/>
      <c r="K112" s="384"/>
      <c r="L112" s="384"/>
      <c r="M112" s="384"/>
      <c r="N112" s="385"/>
      <c r="O112" s="385"/>
      <c r="P112" s="385"/>
      <c r="Q112" s="385"/>
      <c r="R112" s="385"/>
      <c r="S112" s="385"/>
      <c r="T112" s="386"/>
      <c r="U112" s="386"/>
      <c r="V112" s="386"/>
      <c r="W112" s="386"/>
      <c r="X112" s="386"/>
      <c r="Y112" s="384"/>
      <c r="Z112" s="384"/>
      <c r="AA112" s="384"/>
      <c r="AB112" s="384"/>
      <c r="AC112" s="384"/>
      <c r="AD112" s="384"/>
      <c r="AE112" s="384"/>
      <c r="AF112" s="10" t="s">
        <v>241</v>
      </c>
    </row>
    <row r="113" spans="1:32" ht="18" customHeight="1">
      <c r="A113" s="384"/>
      <c r="B113" s="384"/>
      <c r="C113" s="384"/>
      <c r="D113" s="384"/>
      <c r="E113" s="384"/>
      <c r="F113" s="384"/>
      <c r="G113" s="384"/>
      <c r="H113" s="384"/>
      <c r="I113" s="384"/>
      <c r="J113" s="384"/>
      <c r="K113" s="384"/>
      <c r="L113" s="384"/>
      <c r="M113" s="384"/>
      <c r="N113" s="385"/>
      <c r="O113" s="385"/>
      <c r="P113" s="385"/>
      <c r="Q113" s="385"/>
      <c r="R113" s="385"/>
      <c r="S113" s="385"/>
      <c r="T113" s="386"/>
      <c r="U113" s="386"/>
      <c r="V113" s="386"/>
      <c r="W113" s="386"/>
      <c r="X113" s="386"/>
      <c r="Y113" s="384"/>
      <c r="Z113" s="384"/>
      <c r="AA113" s="384"/>
      <c r="AB113" s="384"/>
      <c r="AC113" s="384"/>
      <c r="AD113" s="384"/>
      <c r="AE113" s="384"/>
    </row>
    <row r="114" spans="1:32" ht="18" customHeight="1">
      <c r="A114" s="384"/>
      <c r="B114" s="384"/>
      <c r="C114" s="384"/>
      <c r="D114" s="384"/>
      <c r="E114" s="384"/>
      <c r="F114" s="384"/>
      <c r="G114" s="384"/>
      <c r="H114" s="384"/>
      <c r="I114" s="384"/>
      <c r="J114" s="384"/>
      <c r="K114" s="384"/>
      <c r="L114" s="384"/>
      <c r="M114" s="384"/>
      <c r="N114" s="385"/>
      <c r="O114" s="385"/>
      <c r="P114" s="385"/>
      <c r="Q114" s="385"/>
      <c r="R114" s="385"/>
      <c r="S114" s="385"/>
      <c r="T114" s="386"/>
      <c r="U114" s="386"/>
      <c r="V114" s="386"/>
      <c r="W114" s="386"/>
      <c r="X114" s="386"/>
      <c r="Y114" s="384"/>
      <c r="Z114" s="384"/>
      <c r="AA114" s="384"/>
      <c r="AB114" s="384"/>
      <c r="AC114" s="384"/>
      <c r="AD114" s="384"/>
      <c r="AE114" s="384"/>
    </row>
    <row r="115" spans="1:32" ht="18" customHeight="1">
      <c r="A115" s="384"/>
      <c r="B115" s="384"/>
      <c r="C115" s="384"/>
      <c r="D115" s="384"/>
      <c r="E115" s="384"/>
      <c r="F115" s="384"/>
      <c r="G115" s="384"/>
      <c r="H115" s="384"/>
      <c r="I115" s="384"/>
      <c r="J115" s="384"/>
      <c r="K115" s="384"/>
      <c r="L115" s="384"/>
      <c r="M115" s="384"/>
      <c r="N115" s="385"/>
      <c r="O115" s="385"/>
      <c r="P115" s="385"/>
      <c r="Q115" s="385"/>
      <c r="R115" s="385"/>
      <c r="S115" s="385"/>
      <c r="T115" s="386"/>
      <c r="U115" s="386"/>
      <c r="V115" s="386"/>
      <c r="W115" s="386"/>
      <c r="X115" s="386"/>
      <c r="Y115" s="384"/>
      <c r="Z115" s="384"/>
      <c r="AA115" s="384"/>
      <c r="AB115" s="384"/>
      <c r="AC115" s="384"/>
      <c r="AD115" s="384"/>
      <c r="AE115" s="384"/>
    </row>
    <row r="116" spans="1:32" ht="18" customHeight="1">
      <c r="A116" s="384"/>
      <c r="B116" s="384"/>
      <c r="C116" s="384"/>
      <c r="D116" s="384"/>
      <c r="E116" s="384"/>
      <c r="F116" s="384"/>
      <c r="G116" s="384"/>
      <c r="H116" s="384"/>
      <c r="I116" s="384"/>
      <c r="J116" s="384"/>
      <c r="K116" s="384"/>
      <c r="L116" s="384"/>
      <c r="M116" s="384"/>
      <c r="N116" s="385"/>
      <c r="O116" s="385"/>
      <c r="P116" s="385"/>
      <c r="Q116" s="385"/>
      <c r="R116" s="385"/>
      <c r="S116" s="385"/>
      <c r="T116" s="386"/>
      <c r="U116" s="386"/>
      <c r="V116" s="386"/>
      <c r="W116" s="386"/>
      <c r="X116" s="386"/>
      <c r="Y116" s="384"/>
      <c r="Z116" s="384"/>
      <c r="AA116" s="384"/>
      <c r="AB116" s="384"/>
      <c r="AC116" s="384"/>
      <c r="AD116" s="384"/>
      <c r="AE116" s="384"/>
    </row>
    <row r="117" spans="1:32" ht="18" customHeight="1">
      <c r="A117" s="384"/>
      <c r="B117" s="384"/>
      <c r="C117" s="384"/>
      <c r="D117" s="384"/>
      <c r="E117" s="384"/>
      <c r="F117" s="384"/>
      <c r="G117" s="384"/>
      <c r="H117" s="384"/>
      <c r="I117" s="384"/>
      <c r="J117" s="384"/>
      <c r="K117" s="384"/>
      <c r="L117" s="384"/>
      <c r="M117" s="384"/>
      <c r="N117" s="385"/>
      <c r="O117" s="385"/>
      <c r="P117" s="385"/>
      <c r="Q117" s="385"/>
      <c r="R117" s="385"/>
      <c r="S117" s="385"/>
      <c r="T117" s="386"/>
      <c r="U117" s="386"/>
      <c r="V117" s="386"/>
      <c r="W117" s="386"/>
      <c r="X117" s="386"/>
      <c r="Y117" s="384"/>
      <c r="Z117" s="384"/>
      <c r="AA117" s="384"/>
      <c r="AB117" s="384"/>
      <c r="AC117" s="384"/>
      <c r="AD117" s="384"/>
      <c r="AE117" s="384"/>
    </row>
    <row r="118" spans="1:32" ht="18" customHeight="1">
      <c r="A118" s="384"/>
      <c r="B118" s="384"/>
      <c r="C118" s="384"/>
      <c r="D118" s="384"/>
      <c r="E118" s="384"/>
      <c r="F118" s="384"/>
      <c r="G118" s="384"/>
      <c r="H118" s="384"/>
      <c r="I118" s="384"/>
      <c r="J118" s="384"/>
      <c r="K118" s="384"/>
      <c r="L118" s="384"/>
      <c r="M118" s="384"/>
      <c r="N118" s="385"/>
      <c r="O118" s="385"/>
      <c r="P118" s="385"/>
      <c r="Q118" s="385"/>
      <c r="R118" s="385"/>
      <c r="S118" s="385"/>
      <c r="T118" s="386"/>
      <c r="U118" s="386"/>
      <c r="V118" s="386"/>
      <c r="W118" s="386"/>
      <c r="X118" s="386"/>
      <c r="Y118" s="384"/>
      <c r="Z118" s="384"/>
      <c r="AA118" s="384"/>
      <c r="AB118" s="384"/>
      <c r="AC118" s="384"/>
      <c r="AD118" s="384"/>
      <c r="AE118" s="384"/>
    </row>
    <row r="119" spans="1:32" ht="18" customHeight="1">
      <c r="A119" s="384"/>
      <c r="B119" s="384"/>
      <c r="C119" s="384"/>
      <c r="D119" s="384"/>
      <c r="E119" s="384"/>
      <c r="F119" s="384"/>
      <c r="G119" s="384"/>
      <c r="H119" s="384"/>
      <c r="I119" s="384"/>
      <c r="J119" s="384"/>
      <c r="K119" s="384"/>
      <c r="L119" s="384"/>
      <c r="M119" s="384"/>
      <c r="N119" s="385"/>
      <c r="O119" s="385"/>
      <c r="P119" s="385"/>
      <c r="Q119" s="385"/>
      <c r="R119" s="385"/>
      <c r="S119" s="385"/>
      <c r="T119" s="386"/>
      <c r="U119" s="386"/>
      <c r="V119" s="386"/>
      <c r="W119" s="386"/>
      <c r="X119" s="386"/>
      <c r="Y119" s="423"/>
      <c r="Z119" s="423"/>
      <c r="AA119" s="423"/>
      <c r="AB119" s="423"/>
      <c r="AC119" s="423"/>
      <c r="AD119" s="423"/>
      <c r="AE119" s="423"/>
    </row>
    <row r="120" spans="1:32" ht="18" customHeight="1">
      <c r="A120" s="377"/>
      <c r="B120" s="377"/>
      <c r="C120" s="377"/>
      <c r="D120" s="377"/>
      <c r="E120" s="377"/>
      <c r="F120" s="377"/>
      <c r="G120" s="377"/>
      <c r="H120" s="377"/>
      <c r="I120" s="377"/>
      <c r="J120" s="377"/>
      <c r="K120" s="377"/>
      <c r="L120" s="377"/>
      <c r="M120" s="377"/>
      <c r="N120" s="378"/>
      <c r="O120" s="378"/>
      <c r="P120" s="378"/>
      <c r="Q120" s="378"/>
      <c r="R120" s="378"/>
      <c r="S120" s="378"/>
      <c r="T120" s="379"/>
      <c r="U120" s="379"/>
      <c r="V120" s="379"/>
      <c r="W120" s="379"/>
      <c r="X120" s="379"/>
      <c r="Y120" s="420"/>
      <c r="Z120" s="420"/>
      <c r="AA120" s="420"/>
      <c r="AB120" s="420"/>
      <c r="AC120" s="420"/>
      <c r="AD120" s="420"/>
      <c r="AE120" s="420"/>
    </row>
    <row r="121" spans="1:32" ht="18" customHeight="1">
      <c r="A121" s="370" t="s">
        <v>242</v>
      </c>
      <c r="B121" s="370"/>
      <c r="C121" s="370"/>
      <c r="D121" s="370"/>
      <c r="E121" s="370"/>
      <c r="F121" s="370"/>
      <c r="G121" s="370"/>
      <c r="H121" s="370"/>
      <c r="I121" s="370"/>
      <c r="J121" s="370"/>
      <c r="K121" s="370"/>
      <c r="L121" s="370"/>
      <c r="M121" s="370"/>
      <c r="N121" s="370"/>
      <c r="O121" s="370"/>
      <c r="P121" s="370"/>
      <c r="Q121" s="370"/>
      <c r="R121" s="370"/>
      <c r="S121" s="370"/>
      <c r="T121" s="421" t="str">
        <f>IF(T106="","",SUM(T106:X120))</f>
        <v/>
      </c>
      <c r="U121" s="421"/>
      <c r="V121" s="421"/>
      <c r="W121" s="421"/>
      <c r="X121" s="421"/>
      <c r="Y121" s="422"/>
      <c r="Z121" s="422"/>
      <c r="AA121" s="422"/>
      <c r="AB121" s="422"/>
      <c r="AC121" s="422"/>
      <c r="AD121" s="422"/>
      <c r="AE121" s="422"/>
      <c r="AF121" s="10" t="s">
        <v>243</v>
      </c>
    </row>
    <row r="122" spans="1:32" ht="18" customHeight="1">
      <c r="A122" s="26"/>
      <c r="B122" s="26"/>
      <c r="C122" s="26"/>
      <c r="D122" s="26"/>
      <c r="E122" s="26"/>
      <c r="F122" s="26"/>
      <c r="G122" s="26"/>
      <c r="H122" s="26"/>
      <c r="I122" s="26"/>
      <c r="J122" s="26"/>
      <c r="K122" s="26"/>
      <c r="L122" s="26"/>
      <c r="M122" s="26"/>
      <c r="N122" s="26"/>
      <c r="O122" s="26"/>
      <c r="P122" s="26"/>
      <c r="Q122" s="26"/>
      <c r="R122" s="26"/>
      <c r="S122" s="26"/>
      <c r="T122" s="56"/>
      <c r="U122" s="56"/>
      <c r="V122" s="56"/>
      <c r="W122" s="56"/>
      <c r="X122" s="56"/>
      <c r="Y122" s="57"/>
      <c r="Z122" s="57"/>
      <c r="AA122" s="57"/>
      <c r="AB122" s="57"/>
      <c r="AC122" s="57"/>
      <c r="AD122" s="57"/>
      <c r="AE122" s="57"/>
    </row>
    <row r="123" spans="1:32" ht="18" customHeight="1">
      <c r="A123" s="368" t="s">
        <v>244</v>
      </c>
      <c r="B123" s="368"/>
      <c r="C123" s="368"/>
      <c r="D123" s="368"/>
      <c r="E123" s="368"/>
      <c r="F123" s="368"/>
      <c r="G123" s="368"/>
      <c r="H123" s="368"/>
      <c r="I123" s="368"/>
      <c r="J123" s="368"/>
      <c r="K123" s="368"/>
      <c r="L123" s="368"/>
      <c r="M123" s="368"/>
      <c r="N123" s="368"/>
      <c r="O123" s="368"/>
      <c r="P123" s="368"/>
      <c r="Q123" s="368"/>
      <c r="R123" s="368"/>
      <c r="S123" s="368"/>
      <c r="T123" s="368"/>
      <c r="U123" s="368"/>
      <c r="V123" s="368"/>
      <c r="W123" s="368"/>
      <c r="X123" s="368"/>
      <c r="Y123" s="368"/>
      <c r="Z123" s="368"/>
      <c r="AA123" s="368"/>
      <c r="AB123" s="368"/>
      <c r="AC123" s="368"/>
      <c r="AD123" s="368"/>
      <c r="AE123" s="368"/>
    </row>
    <row r="124" spans="1:32" ht="18" customHeight="1">
      <c r="A124" s="370" t="s">
        <v>176</v>
      </c>
      <c r="B124" s="370"/>
      <c r="C124" s="370"/>
      <c r="D124" s="370"/>
      <c r="E124" s="370"/>
      <c r="F124" s="370" t="s">
        <v>245</v>
      </c>
      <c r="G124" s="370"/>
      <c r="H124" s="370"/>
      <c r="I124" s="370"/>
      <c r="J124" s="370"/>
      <c r="K124" s="370"/>
      <c r="L124" s="370"/>
      <c r="M124" s="370"/>
      <c r="N124" s="370" t="s">
        <v>246</v>
      </c>
      <c r="O124" s="370"/>
      <c r="P124" s="370"/>
      <c r="Q124" s="370"/>
      <c r="R124" s="370"/>
      <c r="S124" s="370" t="s">
        <v>247</v>
      </c>
      <c r="T124" s="370"/>
      <c r="U124" s="370"/>
      <c r="V124" s="370"/>
      <c r="W124" s="370"/>
      <c r="X124" s="370"/>
      <c r="Y124" s="414" t="s">
        <v>248</v>
      </c>
      <c r="Z124" s="414"/>
      <c r="AA124" s="414"/>
      <c r="AB124" s="414"/>
      <c r="AC124" s="414"/>
      <c r="AD124" s="414"/>
      <c r="AE124" s="414"/>
    </row>
    <row r="125" spans="1:32" ht="18" customHeight="1">
      <c r="A125" s="415" t="s">
        <v>249</v>
      </c>
      <c r="B125" s="415"/>
      <c r="C125" s="415"/>
      <c r="D125" s="415"/>
      <c r="E125" s="415"/>
      <c r="F125" s="416" t="s">
        <v>250</v>
      </c>
      <c r="G125" s="416"/>
      <c r="H125" s="416"/>
      <c r="I125" s="416"/>
      <c r="J125" s="416"/>
      <c r="K125" s="416"/>
      <c r="L125" s="416"/>
      <c r="M125" s="416"/>
      <c r="N125" s="417" t="str">
        <f>IF(申請書!X7="","　年　月",TEXT(申請書!X7,"ggge年m月"))</f>
        <v>　年　月</v>
      </c>
      <c r="O125" s="417"/>
      <c r="P125" s="417"/>
      <c r="Q125" s="417"/>
      <c r="R125" s="417"/>
      <c r="S125" s="418"/>
      <c r="T125" s="418"/>
      <c r="U125" s="418"/>
      <c r="V125" s="418"/>
      <c r="W125" s="418"/>
      <c r="X125" s="418"/>
      <c r="Y125" s="419"/>
      <c r="Z125" s="419"/>
      <c r="AA125" s="419"/>
      <c r="AB125" s="419"/>
      <c r="AC125" s="419"/>
      <c r="AD125" s="419"/>
      <c r="AE125" s="419"/>
      <c r="AF125" s="10" t="s">
        <v>251</v>
      </c>
    </row>
    <row r="126" spans="1:32" ht="18" customHeight="1">
      <c r="A126" s="370" t="s">
        <v>252</v>
      </c>
      <c r="B126" s="370"/>
      <c r="C126" s="370"/>
      <c r="D126" s="370"/>
      <c r="E126" s="370"/>
      <c r="F126" s="371"/>
      <c r="G126" s="371"/>
      <c r="H126" s="371"/>
      <c r="I126" s="371"/>
      <c r="J126" s="371"/>
      <c r="K126" s="371"/>
      <c r="L126" s="371"/>
      <c r="M126" s="371"/>
      <c r="N126" s="408" t="s">
        <v>253</v>
      </c>
      <c r="O126" s="408"/>
      <c r="P126" s="408"/>
      <c r="Q126" s="408"/>
      <c r="R126" s="408"/>
      <c r="S126" s="409"/>
      <c r="T126" s="409"/>
      <c r="U126" s="409"/>
      <c r="V126" s="409"/>
      <c r="W126" s="409"/>
      <c r="X126" s="409"/>
      <c r="Y126" s="410"/>
      <c r="Z126" s="410"/>
      <c r="AA126" s="410"/>
      <c r="AB126" s="410"/>
      <c r="AC126" s="410"/>
      <c r="AD126" s="410"/>
      <c r="AE126" s="410"/>
      <c r="AF126" s="10" t="s">
        <v>254</v>
      </c>
    </row>
    <row r="127" spans="1:32" ht="18" customHeight="1">
      <c r="A127" s="370"/>
      <c r="B127" s="370"/>
      <c r="C127" s="370"/>
      <c r="D127" s="370"/>
      <c r="E127" s="370"/>
      <c r="F127" s="372"/>
      <c r="G127" s="372"/>
      <c r="H127" s="372"/>
      <c r="I127" s="372"/>
      <c r="J127" s="372"/>
      <c r="K127" s="372"/>
      <c r="L127" s="372"/>
      <c r="M127" s="372"/>
      <c r="N127" s="411" t="s">
        <v>253</v>
      </c>
      <c r="O127" s="411"/>
      <c r="P127" s="411"/>
      <c r="Q127" s="411"/>
      <c r="R127" s="411"/>
      <c r="S127" s="412"/>
      <c r="T127" s="412"/>
      <c r="U127" s="412"/>
      <c r="V127" s="412"/>
      <c r="W127" s="412"/>
      <c r="X127" s="412"/>
      <c r="Y127" s="413"/>
      <c r="Z127" s="413"/>
      <c r="AA127" s="413"/>
      <c r="AB127" s="413"/>
      <c r="AC127" s="413"/>
      <c r="AD127" s="413"/>
      <c r="AE127" s="413"/>
    </row>
    <row r="128" spans="1:32" ht="18" customHeight="1">
      <c r="A128" s="26"/>
      <c r="B128" s="26"/>
      <c r="C128" s="26"/>
      <c r="D128" s="26"/>
      <c r="E128" s="26"/>
      <c r="F128" s="26"/>
      <c r="G128" s="26"/>
      <c r="H128" s="26"/>
      <c r="I128" s="26"/>
      <c r="J128" s="26"/>
      <c r="K128" s="26"/>
      <c r="L128" s="26"/>
      <c r="M128" s="26"/>
      <c r="N128" s="58"/>
      <c r="O128" s="58"/>
      <c r="P128" s="58"/>
      <c r="Q128" s="58"/>
      <c r="R128" s="58"/>
      <c r="S128" s="59"/>
      <c r="T128" s="59"/>
      <c r="U128" s="59"/>
      <c r="V128" s="59"/>
      <c r="W128" s="59"/>
      <c r="X128" s="59"/>
      <c r="Y128" s="60"/>
      <c r="Z128" s="60"/>
      <c r="AA128" s="60"/>
      <c r="AB128" s="60"/>
      <c r="AC128" s="60"/>
      <c r="AD128" s="60"/>
      <c r="AE128" s="60"/>
    </row>
    <row r="129" spans="1:32" ht="18" customHeight="1">
      <c r="A129" s="368" t="s">
        <v>255</v>
      </c>
      <c r="B129" s="368"/>
      <c r="C129" s="368"/>
      <c r="D129" s="368"/>
      <c r="E129" s="368"/>
      <c r="F129" s="368"/>
      <c r="G129" s="368"/>
      <c r="H129" s="368"/>
      <c r="I129" s="368"/>
      <c r="J129" s="368"/>
      <c r="K129" s="368"/>
      <c r="L129" s="368"/>
      <c r="M129" s="368"/>
      <c r="N129" s="368"/>
      <c r="O129" s="368"/>
      <c r="P129" s="368"/>
      <c r="Q129" s="368"/>
      <c r="R129" s="368"/>
      <c r="S129" s="368"/>
      <c r="T129" s="368"/>
      <c r="U129" s="368"/>
      <c r="V129" s="368"/>
      <c r="W129" s="368"/>
      <c r="X129" s="368"/>
      <c r="Y129" s="368"/>
      <c r="Z129" s="368"/>
      <c r="AA129" s="368"/>
      <c r="AB129" s="368"/>
      <c r="AC129" s="368"/>
      <c r="AD129" s="368"/>
      <c r="AE129" s="368"/>
    </row>
    <row r="130" spans="1:32" ht="18" customHeight="1">
      <c r="A130" s="370" t="s">
        <v>256</v>
      </c>
      <c r="B130" s="370"/>
      <c r="C130" s="370"/>
      <c r="D130" s="370"/>
      <c r="E130" s="370"/>
      <c r="F130" s="370"/>
      <c r="G130" s="370" t="s">
        <v>257</v>
      </c>
      <c r="H130" s="370"/>
      <c r="I130" s="370"/>
      <c r="J130" s="370"/>
      <c r="K130" s="370"/>
      <c r="L130" s="370"/>
      <c r="M130" s="370"/>
      <c r="N130" s="400" t="s">
        <v>258</v>
      </c>
      <c r="O130" s="400"/>
      <c r="P130" s="400"/>
      <c r="Q130" s="400"/>
      <c r="R130" s="401" t="s">
        <v>259</v>
      </c>
      <c r="S130" s="401"/>
      <c r="T130" s="401"/>
      <c r="U130" s="401"/>
      <c r="V130" s="401"/>
      <c r="W130" s="402" t="s">
        <v>260</v>
      </c>
      <c r="X130" s="402"/>
      <c r="Y130" s="400" t="s">
        <v>261</v>
      </c>
      <c r="Z130" s="400"/>
      <c r="AA130" s="400"/>
      <c r="AB130" s="400"/>
      <c r="AC130" s="403" t="s">
        <v>262</v>
      </c>
      <c r="AD130" s="403"/>
      <c r="AE130" s="403"/>
    </row>
    <row r="131" spans="1:32" ht="18" customHeight="1">
      <c r="A131" s="370"/>
      <c r="B131" s="370"/>
      <c r="C131" s="370"/>
      <c r="D131" s="370"/>
      <c r="E131" s="370"/>
      <c r="F131" s="370"/>
      <c r="G131" s="370"/>
      <c r="H131" s="370"/>
      <c r="I131" s="370"/>
      <c r="J131" s="370"/>
      <c r="K131" s="370"/>
      <c r="L131" s="370"/>
      <c r="M131" s="370"/>
      <c r="N131" s="400"/>
      <c r="O131" s="400"/>
      <c r="P131" s="400"/>
      <c r="Q131" s="400"/>
      <c r="R131" s="401"/>
      <c r="S131" s="401"/>
      <c r="T131" s="401"/>
      <c r="U131" s="401"/>
      <c r="V131" s="401"/>
      <c r="W131" s="402"/>
      <c r="X131" s="402"/>
      <c r="Y131" s="400"/>
      <c r="Z131" s="400"/>
      <c r="AA131" s="400"/>
      <c r="AB131" s="400"/>
      <c r="AC131" s="403"/>
      <c r="AD131" s="403"/>
      <c r="AE131" s="403"/>
    </row>
    <row r="132" spans="1:32" ht="18" customHeight="1">
      <c r="A132" s="392"/>
      <c r="B132" s="392"/>
      <c r="C132" s="392"/>
      <c r="D132" s="392"/>
      <c r="E132" s="392"/>
      <c r="F132" s="392"/>
      <c r="G132" s="392"/>
      <c r="H132" s="392"/>
      <c r="I132" s="392"/>
      <c r="J132" s="392"/>
      <c r="K132" s="392"/>
      <c r="L132" s="392"/>
      <c r="M132" s="392"/>
      <c r="N132" s="404" t="s">
        <v>253</v>
      </c>
      <c r="O132" s="404"/>
      <c r="P132" s="404"/>
      <c r="Q132" s="404"/>
      <c r="R132" s="392"/>
      <c r="S132" s="392"/>
      <c r="T132" s="392"/>
      <c r="U132" s="392"/>
      <c r="V132" s="392"/>
      <c r="W132" s="405"/>
      <c r="X132" s="405"/>
      <c r="Y132" s="406" t="s">
        <v>263</v>
      </c>
      <c r="Z132" s="406"/>
      <c r="AA132" s="406"/>
      <c r="AB132" s="406"/>
      <c r="AC132" s="407"/>
      <c r="AD132" s="407"/>
      <c r="AE132" s="407"/>
      <c r="AF132" s="10" t="s">
        <v>264</v>
      </c>
    </row>
    <row r="133" spans="1:32" ht="18" customHeight="1">
      <c r="A133" s="380"/>
      <c r="B133" s="380"/>
      <c r="C133" s="380"/>
      <c r="D133" s="380"/>
      <c r="E133" s="380"/>
      <c r="F133" s="380"/>
      <c r="G133" s="380"/>
      <c r="H133" s="380"/>
      <c r="I133" s="380"/>
      <c r="J133" s="380"/>
      <c r="K133" s="380"/>
      <c r="L133" s="380"/>
      <c r="M133" s="380"/>
      <c r="N133" s="394" t="s">
        <v>253</v>
      </c>
      <c r="O133" s="394"/>
      <c r="P133" s="394"/>
      <c r="Q133" s="394"/>
      <c r="R133" s="380"/>
      <c r="S133" s="380"/>
      <c r="T133" s="380"/>
      <c r="U133" s="380"/>
      <c r="V133" s="380"/>
      <c r="W133" s="395"/>
      <c r="X133" s="395"/>
      <c r="Y133" s="396" t="s">
        <v>263</v>
      </c>
      <c r="Z133" s="396"/>
      <c r="AA133" s="396"/>
      <c r="AB133" s="396"/>
      <c r="AC133" s="397"/>
      <c r="AD133" s="397"/>
      <c r="AE133" s="397"/>
      <c r="AF133" s="43" t="s">
        <v>265</v>
      </c>
    </row>
    <row r="134" spans="1:32" ht="18" customHeight="1">
      <c r="A134" s="26"/>
      <c r="B134" s="26"/>
      <c r="C134" s="26"/>
      <c r="D134" s="26"/>
      <c r="E134" s="26"/>
      <c r="F134" s="26"/>
      <c r="G134" s="26"/>
      <c r="H134" s="26"/>
      <c r="I134" s="26"/>
      <c r="J134" s="26"/>
      <c r="K134" s="26"/>
      <c r="L134" s="26"/>
      <c r="M134" s="26"/>
      <c r="N134" s="58"/>
      <c r="O134" s="58"/>
      <c r="P134" s="58"/>
      <c r="Q134" s="58"/>
      <c r="R134" s="58"/>
      <c r="S134" s="59"/>
      <c r="T134" s="59"/>
      <c r="U134" s="59"/>
      <c r="V134" s="59"/>
      <c r="W134" s="59"/>
      <c r="X134" s="59"/>
      <c r="Y134" s="60"/>
      <c r="Z134" s="60"/>
      <c r="AA134" s="60"/>
      <c r="AB134" s="60"/>
      <c r="AC134" s="60"/>
      <c r="AD134" s="60"/>
      <c r="AE134" s="60"/>
    </row>
    <row r="135" spans="1:32" ht="18" customHeight="1">
      <c r="A135" s="368" t="s">
        <v>266</v>
      </c>
      <c r="B135" s="368"/>
      <c r="C135" s="368"/>
      <c r="D135" s="368"/>
      <c r="E135" s="368"/>
      <c r="F135" s="368"/>
      <c r="G135" s="368"/>
      <c r="H135" s="368"/>
      <c r="I135" s="368"/>
      <c r="J135" s="368"/>
      <c r="K135" s="368"/>
      <c r="L135" s="368"/>
      <c r="M135" s="368"/>
      <c r="N135" s="368"/>
      <c r="O135" s="368"/>
      <c r="P135" s="368"/>
      <c r="Q135" s="368"/>
      <c r="R135" s="368"/>
      <c r="S135" s="368"/>
      <c r="T135" s="368"/>
      <c r="U135" s="368"/>
      <c r="V135" s="368"/>
      <c r="W135" s="368"/>
      <c r="X135" s="368"/>
      <c r="Y135" s="368"/>
      <c r="Z135" s="368"/>
      <c r="AA135" s="368"/>
      <c r="AB135" s="368"/>
      <c r="AC135" s="368"/>
      <c r="AD135" s="368"/>
      <c r="AE135" s="368"/>
    </row>
    <row r="136" spans="1:32" ht="30" customHeight="1">
      <c r="A136" s="398" t="s">
        <v>267</v>
      </c>
      <c r="B136" s="398"/>
      <c r="C136" s="398"/>
      <c r="D136" s="398"/>
      <c r="E136" s="398"/>
      <c r="F136" s="398"/>
      <c r="G136" s="398"/>
      <c r="H136" s="398"/>
      <c r="I136" s="398"/>
      <c r="J136" s="399" t="s">
        <v>268</v>
      </c>
      <c r="K136" s="399"/>
      <c r="L136" s="399" t="s">
        <v>269</v>
      </c>
      <c r="M136" s="399"/>
      <c r="N136" s="399"/>
      <c r="O136" s="370" t="s">
        <v>270</v>
      </c>
      <c r="P136" s="370"/>
      <c r="Q136" s="370"/>
      <c r="R136" s="370"/>
      <c r="S136" s="370"/>
      <c r="T136" s="399" t="s">
        <v>271</v>
      </c>
      <c r="U136" s="399"/>
      <c r="V136" s="399"/>
      <c r="W136" s="399"/>
      <c r="X136" s="398" t="s">
        <v>272</v>
      </c>
      <c r="Y136" s="398"/>
      <c r="Z136" s="398"/>
      <c r="AA136" s="398"/>
      <c r="AB136" s="398"/>
      <c r="AC136" s="398"/>
      <c r="AD136" s="398"/>
      <c r="AE136" s="398"/>
    </row>
    <row r="137" spans="1:32" ht="18" customHeight="1">
      <c r="A137" s="389"/>
      <c r="B137" s="389"/>
      <c r="C137" s="389"/>
      <c r="D137" s="389"/>
      <c r="E137" s="389"/>
      <c r="F137" s="389"/>
      <c r="G137" s="389"/>
      <c r="H137" s="389"/>
      <c r="I137" s="389"/>
      <c r="J137" s="390"/>
      <c r="K137" s="390"/>
      <c r="L137" s="391"/>
      <c r="M137" s="391"/>
      <c r="N137" s="391"/>
      <c r="O137" s="392"/>
      <c r="P137" s="392"/>
      <c r="Q137" s="392"/>
      <c r="R137" s="392"/>
      <c r="S137" s="392"/>
      <c r="T137" s="393"/>
      <c r="U137" s="393"/>
      <c r="V137" s="393"/>
      <c r="W137" s="393"/>
      <c r="X137" s="390"/>
      <c r="Y137" s="390"/>
      <c r="Z137" s="390"/>
      <c r="AA137" s="390"/>
      <c r="AB137" s="390"/>
      <c r="AC137" s="390"/>
      <c r="AD137" s="390"/>
      <c r="AE137" s="390"/>
      <c r="AF137" s="10" t="s">
        <v>273</v>
      </c>
    </row>
    <row r="138" spans="1:32" ht="18" customHeight="1">
      <c r="A138" s="384"/>
      <c r="B138" s="384"/>
      <c r="C138" s="384"/>
      <c r="D138" s="384"/>
      <c r="E138" s="384"/>
      <c r="F138" s="384"/>
      <c r="G138" s="384"/>
      <c r="H138" s="384"/>
      <c r="I138" s="384"/>
      <c r="J138" s="385"/>
      <c r="K138" s="385"/>
      <c r="L138" s="386"/>
      <c r="M138" s="386"/>
      <c r="N138" s="386"/>
      <c r="O138" s="387"/>
      <c r="P138" s="387"/>
      <c r="Q138" s="387"/>
      <c r="R138" s="387"/>
      <c r="S138" s="387"/>
      <c r="T138" s="388"/>
      <c r="U138" s="388"/>
      <c r="V138" s="388"/>
      <c r="W138" s="388"/>
      <c r="X138" s="385"/>
      <c r="Y138" s="385"/>
      <c r="Z138" s="385"/>
      <c r="AA138" s="385"/>
      <c r="AB138" s="385"/>
      <c r="AC138" s="385"/>
      <c r="AD138" s="385"/>
      <c r="AE138" s="385"/>
      <c r="AF138" s="10" t="s">
        <v>274</v>
      </c>
    </row>
    <row r="139" spans="1:32" ht="18" customHeight="1">
      <c r="A139" s="384"/>
      <c r="B139" s="384"/>
      <c r="C139" s="384"/>
      <c r="D139" s="384"/>
      <c r="E139" s="384"/>
      <c r="F139" s="384"/>
      <c r="G139" s="384"/>
      <c r="H139" s="384"/>
      <c r="I139" s="384"/>
      <c r="J139" s="385"/>
      <c r="K139" s="385"/>
      <c r="L139" s="386"/>
      <c r="M139" s="386"/>
      <c r="N139" s="386"/>
      <c r="O139" s="387"/>
      <c r="P139" s="387"/>
      <c r="Q139" s="387"/>
      <c r="R139" s="387"/>
      <c r="S139" s="387"/>
      <c r="T139" s="388"/>
      <c r="U139" s="388"/>
      <c r="V139" s="388"/>
      <c r="W139" s="388"/>
      <c r="X139" s="385"/>
      <c r="Y139" s="385"/>
      <c r="Z139" s="385"/>
      <c r="AA139" s="385"/>
      <c r="AB139" s="385"/>
      <c r="AC139" s="385"/>
      <c r="AD139" s="385"/>
      <c r="AE139" s="385"/>
      <c r="AF139" s="10" t="s">
        <v>275</v>
      </c>
    </row>
    <row r="140" spans="1:32" ht="18" customHeight="1">
      <c r="A140" s="384"/>
      <c r="B140" s="384"/>
      <c r="C140" s="384"/>
      <c r="D140" s="384"/>
      <c r="E140" s="384"/>
      <c r="F140" s="384"/>
      <c r="G140" s="384"/>
      <c r="H140" s="384"/>
      <c r="I140" s="384"/>
      <c r="J140" s="385"/>
      <c r="K140" s="385"/>
      <c r="L140" s="386"/>
      <c r="M140" s="386"/>
      <c r="N140" s="386"/>
      <c r="O140" s="387"/>
      <c r="P140" s="387"/>
      <c r="Q140" s="387"/>
      <c r="R140" s="387"/>
      <c r="S140" s="387"/>
      <c r="T140" s="388"/>
      <c r="U140" s="388"/>
      <c r="V140" s="388"/>
      <c r="W140" s="388"/>
      <c r="X140" s="385"/>
      <c r="Y140" s="385"/>
      <c r="Z140" s="385"/>
      <c r="AA140" s="385"/>
      <c r="AB140" s="385"/>
      <c r="AC140" s="385"/>
      <c r="AD140" s="385"/>
      <c r="AE140" s="385"/>
    </row>
    <row r="141" spans="1:32" ht="18" customHeight="1">
      <c r="A141" s="377"/>
      <c r="B141" s="377"/>
      <c r="C141" s="377"/>
      <c r="D141" s="377"/>
      <c r="E141" s="377"/>
      <c r="F141" s="377"/>
      <c r="G141" s="377"/>
      <c r="H141" s="377"/>
      <c r="I141" s="377"/>
      <c r="J141" s="378"/>
      <c r="K141" s="378"/>
      <c r="L141" s="379"/>
      <c r="M141" s="379"/>
      <c r="N141" s="379"/>
      <c r="O141" s="380"/>
      <c r="P141" s="380"/>
      <c r="Q141" s="380"/>
      <c r="R141" s="380"/>
      <c r="S141" s="380"/>
      <c r="T141" s="381"/>
      <c r="U141" s="381"/>
      <c r="V141" s="381"/>
      <c r="W141" s="381"/>
      <c r="X141" s="378"/>
      <c r="Y141" s="378"/>
      <c r="Z141" s="378"/>
      <c r="AA141" s="378"/>
      <c r="AB141" s="378"/>
      <c r="AC141" s="378"/>
      <c r="AD141" s="378"/>
      <c r="AE141" s="378"/>
    </row>
    <row r="142" spans="1:32" ht="18" customHeight="1">
      <c r="A142" s="61"/>
      <c r="B142" s="61"/>
      <c r="C142" s="61"/>
      <c r="D142" s="61"/>
      <c r="E142" s="61"/>
      <c r="F142" s="61"/>
      <c r="G142" s="61"/>
      <c r="H142" s="61"/>
      <c r="I142" s="61"/>
      <c r="J142" s="49"/>
      <c r="K142" s="62"/>
      <c r="L142" s="63"/>
      <c r="M142" s="63"/>
      <c r="N142" s="63"/>
      <c r="O142" s="47"/>
      <c r="P142" s="47"/>
      <c r="Q142" s="47"/>
      <c r="R142" s="47"/>
      <c r="S142" s="47"/>
      <c r="T142" s="64"/>
      <c r="U142" s="64"/>
      <c r="V142" s="64"/>
      <c r="W142" s="64"/>
      <c r="X142" s="49"/>
      <c r="Y142" s="49"/>
      <c r="Z142" s="49"/>
      <c r="AA142" s="49"/>
      <c r="AB142" s="49"/>
      <c r="AC142" s="49"/>
      <c r="AD142" s="49"/>
      <c r="AE142" s="49"/>
    </row>
    <row r="143" spans="1:32" ht="18" customHeight="1">
      <c r="A143" s="368" t="s">
        <v>276</v>
      </c>
      <c r="B143" s="368"/>
      <c r="C143" s="368"/>
      <c r="D143" s="368"/>
      <c r="E143" s="368"/>
      <c r="F143" s="368"/>
      <c r="G143" s="368"/>
      <c r="H143" s="368"/>
      <c r="I143" s="368"/>
      <c r="J143" s="368"/>
      <c r="K143" s="368"/>
      <c r="L143" s="368"/>
      <c r="M143" s="368"/>
      <c r="N143" s="368"/>
      <c r="O143" s="368"/>
      <c r="P143" s="368"/>
      <c r="Q143" s="368"/>
      <c r="R143" s="368"/>
      <c r="S143" s="368"/>
      <c r="T143" s="368"/>
      <c r="U143" s="368"/>
      <c r="V143" s="368"/>
      <c r="W143" s="368"/>
      <c r="X143" s="368"/>
      <c r="Y143" s="368"/>
      <c r="Z143" s="368"/>
      <c r="AA143" s="368"/>
      <c r="AB143" s="368"/>
      <c r="AC143" s="368"/>
      <c r="AD143" s="368"/>
      <c r="AE143" s="368"/>
    </row>
    <row r="144" spans="1:32" ht="18" customHeight="1">
      <c r="A144" s="370" t="s">
        <v>176</v>
      </c>
      <c r="B144" s="370"/>
      <c r="C144" s="370"/>
      <c r="D144" s="370"/>
      <c r="E144" s="370"/>
      <c r="F144" s="382">
        <f>N34</f>
        <v>0</v>
      </c>
      <c r="G144" s="382"/>
      <c r="H144" s="382"/>
      <c r="I144" s="382"/>
      <c r="J144" s="382"/>
      <c r="K144" s="382"/>
      <c r="L144" s="382"/>
      <c r="M144" s="382"/>
      <c r="N144" s="382"/>
      <c r="O144" s="382"/>
      <c r="P144" s="382"/>
      <c r="Q144" s="382"/>
      <c r="R144" s="382"/>
      <c r="S144" s="383" t="str">
        <f>W34</f>
        <v>目標（　　　　年）</v>
      </c>
      <c r="T144" s="383"/>
      <c r="U144" s="383"/>
      <c r="V144" s="383"/>
      <c r="W144" s="383"/>
      <c r="X144" s="383"/>
      <c r="Y144" s="383"/>
      <c r="Z144" s="383"/>
      <c r="AA144" s="383"/>
      <c r="AB144" s="383"/>
      <c r="AC144" s="383"/>
      <c r="AD144" s="383"/>
      <c r="AE144" s="383"/>
    </row>
    <row r="145" spans="1:32" ht="18" customHeight="1">
      <c r="A145" s="369" t="s">
        <v>277</v>
      </c>
      <c r="B145" s="369"/>
      <c r="C145" s="369"/>
      <c r="D145" s="369"/>
      <c r="E145" s="369"/>
      <c r="F145" s="375"/>
      <c r="G145" s="375"/>
      <c r="H145" s="375"/>
      <c r="I145" s="375"/>
      <c r="J145" s="375"/>
      <c r="K145" s="375"/>
      <c r="L145" s="375"/>
      <c r="M145" s="375"/>
      <c r="N145" s="375"/>
      <c r="O145" s="375"/>
      <c r="P145" s="375"/>
      <c r="Q145" s="375"/>
      <c r="R145" s="375"/>
      <c r="S145" s="375"/>
      <c r="T145" s="375"/>
      <c r="U145" s="375"/>
      <c r="V145" s="375"/>
      <c r="W145" s="375"/>
      <c r="X145" s="375"/>
      <c r="Y145" s="375"/>
      <c r="Z145" s="375"/>
      <c r="AA145" s="375"/>
      <c r="AB145" s="375"/>
      <c r="AC145" s="375"/>
      <c r="AD145" s="375"/>
      <c r="AE145" s="375"/>
      <c r="AF145" s="10" t="s">
        <v>278</v>
      </c>
    </row>
    <row r="146" spans="1:32" ht="18" customHeight="1">
      <c r="A146" s="369"/>
      <c r="B146" s="369"/>
      <c r="C146" s="369"/>
      <c r="D146" s="369"/>
      <c r="E146" s="369"/>
      <c r="F146" s="375"/>
      <c r="G146" s="375"/>
      <c r="H146" s="375"/>
      <c r="I146" s="375"/>
      <c r="J146" s="375"/>
      <c r="K146" s="375"/>
      <c r="L146" s="375"/>
      <c r="M146" s="375"/>
      <c r="N146" s="375"/>
      <c r="O146" s="375"/>
      <c r="P146" s="375"/>
      <c r="Q146" s="375"/>
      <c r="R146" s="375"/>
      <c r="S146" s="375"/>
      <c r="T146" s="375"/>
      <c r="U146" s="375"/>
      <c r="V146" s="375"/>
      <c r="W146" s="375"/>
      <c r="X146" s="375"/>
      <c r="Y146" s="375"/>
      <c r="Z146" s="375"/>
      <c r="AA146" s="375"/>
      <c r="AB146" s="375"/>
      <c r="AC146" s="375"/>
      <c r="AD146" s="375"/>
      <c r="AE146" s="375"/>
      <c r="AF146" s="43" t="s">
        <v>279</v>
      </c>
    </row>
    <row r="147" spans="1:32" ht="18" customHeight="1">
      <c r="A147" s="369"/>
      <c r="B147" s="369"/>
      <c r="C147" s="369"/>
      <c r="D147" s="369"/>
      <c r="E147" s="369"/>
      <c r="F147" s="375"/>
      <c r="G147" s="375"/>
      <c r="H147" s="375"/>
      <c r="I147" s="375"/>
      <c r="J147" s="375"/>
      <c r="K147" s="375"/>
      <c r="L147" s="375"/>
      <c r="M147" s="375"/>
      <c r="N147" s="375"/>
      <c r="O147" s="375"/>
      <c r="P147" s="375"/>
      <c r="Q147" s="375"/>
      <c r="R147" s="375"/>
      <c r="S147" s="375"/>
      <c r="T147" s="375"/>
      <c r="U147" s="375"/>
      <c r="V147" s="375"/>
      <c r="W147" s="375"/>
      <c r="X147" s="375"/>
      <c r="Y147" s="375"/>
      <c r="Z147" s="375"/>
      <c r="AA147" s="375"/>
      <c r="AB147" s="375"/>
      <c r="AC147" s="375"/>
      <c r="AD147" s="375"/>
      <c r="AE147" s="375"/>
      <c r="AF147" s="10" t="s">
        <v>280</v>
      </c>
    </row>
    <row r="148" spans="1:32" ht="18" customHeight="1">
      <c r="A148" s="369"/>
      <c r="B148" s="369"/>
      <c r="C148" s="369"/>
      <c r="D148" s="369"/>
      <c r="E148" s="369"/>
      <c r="F148" s="375"/>
      <c r="G148" s="375"/>
      <c r="H148" s="375"/>
      <c r="I148" s="375"/>
      <c r="J148" s="375"/>
      <c r="K148" s="375"/>
      <c r="L148" s="375"/>
      <c r="M148" s="375"/>
      <c r="N148" s="375"/>
      <c r="O148" s="375"/>
      <c r="P148" s="375"/>
      <c r="Q148" s="375"/>
      <c r="R148" s="375"/>
      <c r="S148" s="375"/>
      <c r="T148" s="375"/>
      <c r="U148" s="375"/>
      <c r="V148" s="375"/>
      <c r="W148" s="375"/>
      <c r="X148" s="375"/>
      <c r="Y148" s="375"/>
      <c r="Z148" s="375"/>
      <c r="AA148" s="375"/>
      <c r="AB148" s="375"/>
      <c r="AC148" s="375"/>
      <c r="AD148" s="375"/>
      <c r="AE148" s="375"/>
    </row>
    <row r="149" spans="1:32" ht="18" customHeight="1">
      <c r="A149" s="369"/>
      <c r="B149" s="369"/>
      <c r="C149" s="369"/>
      <c r="D149" s="369"/>
      <c r="E149" s="369"/>
      <c r="F149" s="375"/>
      <c r="G149" s="375"/>
      <c r="H149" s="375"/>
      <c r="I149" s="375"/>
      <c r="J149" s="375"/>
      <c r="K149" s="375"/>
      <c r="L149" s="375"/>
      <c r="M149" s="375"/>
      <c r="N149" s="375"/>
      <c r="O149" s="375"/>
      <c r="P149" s="375"/>
      <c r="Q149" s="375"/>
      <c r="R149" s="375"/>
      <c r="S149" s="375"/>
      <c r="T149" s="375"/>
      <c r="U149" s="375"/>
      <c r="V149" s="375"/>
      <c r="W149" s="375"/>
      <c r="X149" s="375"/>
      <c r="Y149" s="375"/>
      <c r="Z149" s="375"/>
      <c r="AA149" s="375"/>
      <c r="AB149" s="375"/>
      <c r="AC149" s="375"/>
      <c r="AD149" s="375"/>
      <c r="AE149" s="375"/>
    </row>
    <row r="150" spans="1:32" ht="18" customHeight="1">
      <c r="A150" s="370" t="s">
        <v>281</v>
      </c>
      <c r="B150" s="370"/>
      <c r="C150" s="370"/>
      <c r="D150" s="370"/>
      <c r="E150" s="370"/>
      <c r="F150" s="375"/>
      <c r="G150" s="375"/>
      <c r="H150" s="375"/>
      <c r="I150" s="375"/>
      <c r="J150" s="375"/>
      <c r="K150" s="375"/>
      <c r="L150" s="375"/>
      <c r="M150" s="375"/>
      <c r="N150" s="375"/>
      <c r="O150" s="375"/>
      <c r="P150" s="375"/>
      <c r="Q150" s="375"/>
      <c r="R150" s="375"/>
      <c r="S150" s="375"/>
      <c r="T150" s="375"/>
      <c r="U150" s="375"/>
      <c r="V150" s="375"/>
      <c r="W150" s="375"/>
      <c r="X150" s="375"/>
      <c r="Y150" s="375"/>
      <c r="Z150" s="375"/>
      <c r="AA150" s="375"/>
      <c r="AB150" s="375"/>
      <c r="AC150" s="375"/>
      <c r="AD150" s="375"/>
      <c r="AE150" s="375"/>
      <c r="AF150" s="10" t="s">
        <v>282</v>
      </c>
    </row>
    <row r="151" spans="1:32" ht="18" customHeight="1">
      <c r="A151" s="370"/>
      <c r="B151" s="370"/>
      <c r="C151" s="370"/>
      <c r="D151" s="370"/>
      <c r="E151" s="370"/>
      <c r="F151" s="375"/>
      <c r="G151" s="375"/>
      <c r="H151" s="375"/>
      <c r="I151" s="375"/>
      <c r="J151" s="375"/>
      <c r="K151" s="375"/>
      <c r="L151" s="375"/>
      <c r="M151" s="375"/>
      <c r="N151" s="375"/>
      <c r="O151" s="375"/>
      <c r="P151" s="375"/>
      <c r="Q151" s="375"/>
      <c r="R151" s="375"/>
      <c r="S151" s="375"/>
      <c r="T151" s="375"/>
      <c r="U151" s="375"/>
      <c r="V151" s="375"/>
      <c r="W151" s="375"/>
      <c r="X151" s="375"/>
      <c r="Y151" s="375"/>
      <c r="Z151" s="375"/>
      <c r="AA151" s="375"/>
      <c r="AB151" s="375"/>
      <c r="AC151" s="375"/>
      <c r="AD151" s="375"/>
      <c r="AE151" s="375"/>
      <c r="AF151" s="43" t="s">
        <v>283</v>
      </c>
    </row>
    <row r="152" spans="1:32" ht="18" customHeight="1">
      <c r="A152" s="370"/>
      <c r="B152" s="370"/>
      <c r="C152" s="370"/>
      <c r="D152" s="370"/>
      <c r="E152" s="370"/>
      <c r="F152" s="375"/>
      <c r="G152" s="375"/>
      <c r="H152" s="375"/>
      <c r="I152" s="375"/>
      <c r="J152" s="375"/>
      <c r="K152" s="375"/>
      <c r="L152" s="375"/>
      <c r="M152" s="375"/>
      <c r="N152" s="375"/>
      <c r="O152" s="375"/>
      <c r="P152" s="375"/>
      <c r="Q152" s="375"/>
      <c r="R152" s="375"/>
      <c r="S152" s="375"/>
      <c r="T152" s="375"/>
      <c r="U152" s="375"/>
      <c r="V152" s="375"/>
      <c r="W152" s="375"/>
      <c r="X152" s="375"/>
      <c r="Y152" s="375"/>
      <c r="Z152" s="375"/>
      <c r="AA152" s="375"/>
      <c r="AB152" s="375"/>
      <c r="AC152" s="375"/>
      <c r="AD152" s="375"/>
      <c r="AE152" s="375"/>
      <c r="AF152" s="10" t="s">
        <v>280</v>
      </c>
    </row>
    <row r="153" spans="1:32" ht="18" customHeight="1">
      <c r="A153" s="370"/>
      <c r="B153" s="370"/>
      <c r="C153" s="370"/>
      <c r="D153" s="370"/>
      <c r="E153" s="370"/>
      <c r="F153" s="375"/>
      <c r="G153" s="375"/>
      <c r="H153" s="375"/>
      <c r="I153" s="375"/>
      <c r="J153" s="375"/>
      <c r="K153" s="375"/>
      <c r="L153" s="375"/>
      <c r="M153" s="375"/>
      <c r="N153" s="375"/>
      <c r="O153" s="375"/>
      <c r="P153" s="375"/>
      <c r="Q153" s="375"/>
      <c r="R153" s="375"/>
      <c r="S153" s="375"/>
      <c r="T153" s="375"/>
      <c r="U153" s="375"/>
      <c r="V153" s="375"/>
      <c r="W153" s="375"/>
      <c r="X153" s="375"/>
      <c r="Y153" s="375"/>
      <c r="Z153" s="375"/>
      <c r="AA153" s="375"/>
      <c r="AB153" s="375"/>
      <c r="AC153" s="375"/>
      <c r="AD153" s="375"/>
      <c r="AE153" s="375"/>
    </row>
    <row r="154" spans="1:32" ht="18" customHeight="1">
      <c r="A154" s="370"/>
      <c r="B154" s="370"/>
      <c r="C154" s="370"/>
      <c r="D154" s="370"/>
      <c r="E154" s="370"/>
      <c r="F154" s="375"/>
      <c r="G154" s="375"/>
      <c r="H154" s="375"/>
      <c r="I154" s="375"/>
      <c r="J154" s="375"/>
      <c r="K154" s="375"/>
      <c r="L154" s="375"/>
      <c r="M154" s="375"/>
      <c r="N154" s="375"/>
      <c r="O154" s="375"/>
      <c r="P154" s="375"/>
      <c r="Q154" s="375"/>
      <c r="R154" s="375"/>
      <c r="S154" s="375"/>
      <c r="T154" s="375"/>
      <c r="U154" s="375"/>
      <c r="V154" s="375"/>
      <c r="W154" s="375"/>
      <c r="X154" s="375"/>
      <c r="Y154" s="375"/>
      <c r="Z154" s="375"/>
      <c r="AA154" s="375"/>
      <c r="AB154" s="375"/>
      <c r="AC154" s="375"/>
      <c r="AD154" s="375"/>
      <c r="AE154" s="375"/>
      <c r="AF154" s="43"/>
    </row>
    <row r="155" spans="1:32" ht="18" customHeight="1">
      <c r="A155" s="369" t="s">
        <v>284</v>
      </c>
      <c r="B155" s="369"/>
      <c r="C155" s="369"/>
      <c r="D155" s="369"/>
      <c r="E155" s="369"/>
      <c r="F155" s="375"/>
      <c r="G155" s="375"/>
      <c r="H155" s="375"/>
      <c r="I155" s="375"/>
      <c r="J155" s="375"/>
      <c r="K155" s="375"/>
      <c r="L155" s="375"/>
      <c r="M155" s="375"/>
      <c r="N155" s="375"/>
      <c r="O155" s="375"/>
      <c r="P155" s="375"/>
      <c r="Q155" s="375"/>
      <c r="R155" s="375"/>
      <c r="S155" s="375"/>
      <c r="T155" s="375"/>
      <c r="U155" s="375"/>
      <c r="V155" s="375"/>
      <c r="W155" s="375"/>
      <c r="X155" s="375"/>
      <c r="Y155" s="375"/>
      <c r="Z155" s="375"/>
      <c r="AA155" s="375"/>
      <c r="AB155" s="375"/>
      <c r="AC155" s="375"/>
      <c r="AD155" s="375"/>
      <c r="AE155" s="375"/>
      <c r="AF155" s="10" t="s">
        <v>285</v>
      </c>
    </row>
    <row r="156" spans="1:32" ht="18" customHeight="1">
      <c r="A156" s="369"/>
      <c r="B156" s="369"/>
      <c r="C156" s="369"/>
      <c r="D156" s="369"/>
      <c r="E156" s="369"/>
      <c r="F156" s="375"/>
      <c r="G156" s="375"/>
      <c r="H156" s="375"/>
      <c r="I156" s="375"/>
      <c r="J156" s="375"/>
      <c r="K156" s="375"/>
      <c r="L156" s="375"/>
      <c r="M156" s="375"/>
      <c r="N156" s="375"/>
      <c r="O156" s="375"/>
      <c r="P156" s="375"/>
      <c r="Q156" s="375"/>
      <c r="R156" s="375"/>
      <c r="S156" s="375"/>
      <c r="T156" s="375"/>
      <c r="U156" s="375"/>
      <c r="V156" s="375"/>
      <c r="W156" s="375"/>
      <c r="X156" s="375"/>
      <c r="Y156" s="375"/>
      <c r="Z156" s="375"/>
      <c r="AA156" s="375"/>
      <c r="AB156" s="375"/>
      <c r="AC156" s="375"/>
      <c r="AD156" s="375"/>
      <c r="AE156" s="375"/>
      <c r="AF156" s="10" t="s">
        <v>286</v>
      </c>
    </row>
    <row r="157" spans="1:32" ht="18" customHeight="1">
      <c r="A157" s="369"/>
      <c r="B157" s="369"/>
      <c r="C157" s="369"/>
      <c r="D157" s="369"/>
      <c r="E157" s="369"/>
      <c r="F157" s="375"/>
      <c r="G157" s="375"/>
      <c r="H157" s="375"/>
      <c r="I157" s="375"/>
      <c r="J157" s="375"/>
      <c r="K157" s="375"/>
      <c r="L157" s="375"/>
      <c r="M157" s="375"/>
      <c r="N157" s="375"/>
      <c r="O157" s="375"/>
      <c r="P157" s="375"/>
      <c r="Q157" s="375"/>
      <c r="R157" s="375"/>
      <c r="S157" s="375"/>
      <c r="T157" s="375"/>
      <c r="U157" s="375"/>
      <c r="V157" s="375"/>
      <c r="W157" s="375"/>
      <c r="X157" s="375"/>
      <c r="Y157" s="375"/>
      <c r="Z157" s="375"/>
      <c r="AA157" s="375"/>
      <c r="AB157" s="375"/>
      <c r="AC157" s="375"/>
      <c r="AD157" s="375"/>
      <c r="AE157" s="375"/>
      <c r="AF157" s="43" t="s">
        <v>287</v>
      </c>
    </row>
    <row r="158" spans="1:32" ht="18" customHeight="1">
      <c r="A158" s="369"/>
      <c r="B158" s="369"/>
      <c r="C158" s="369"/>
      <c r="D158" s="369"/>
      <c r="E158" s="369"/>
      <c r="F158" s="375"/>
      <c r="G158" s="375"/>
      <c r="H158" s="375"/>
      <c r="I158" s="375"/>
      <c r="J158" s="375"/>
      <c r="K158" s="375"/>
      <c r="L158" s="375"/>
      <c r="M158" s="375"/>
      <c r="N158" s="375"/>
      <c r="O158" s="375"/>
      <c r="P158" s="375"/>
      <c r="Q158" s="375"/>
      <c r="R158" s="375"/>
      <c r="S158" s="375"/>
      <c r="T158" s="375"/>
      <c r="U158" s="375"/>
      <c r="V158" s="375"/>
      <c r="W158" s="375"/>
      <c r="X158" s="375"/>
      <c r="Y158" s="375"/>
      <c r="Z158" s="375"/>
      <c r="AA158" s="375"/>
      <c r="AB158" s="375"/>
      <c r="AC158" s="375"/>
      <c r="AD158" s="375"/>
      <c r="AE158" s="375"/>
      <c r="AF158" s="43" t="s">
        <v>288</v>
      </c>
    </row>
    <row r="159" spans="1:32" ht="18" customHeight="1">
      <c r="A159" s="369"/>
      <c r="B159" s="369"/>
      <c r="C159" s="369"/>
      <c r="D159" s="369"/>
      <c r="E159" s="369"/>
      <c r="F159" s="375"/>
      <c r="G159" s="375"/>
      <c r="H159" s="375"/>
      <c r="I159" s="375"/>
      <c r="J159" s="375"/>
      <c r="K159" s="375"/>
      <c r="L159" s="375"/>
      <c r="M159" s="375"/>
      <c r="N159" s="375"/>
      <c r="O159" s="375"/>
      <c r="P159" s="375"/>
      <c r="Q159" s="375"/>
      <c r="R159" s="375"/>
      <c r="S159" s="375"/>
      <c r="T159" s="375"/>
      <c r="U159" s="375"/>
      <c r="V159" s="375"/>
      <c r="W159" s="375"/>
      <c r="X159" s="375"/>
      <c r="Y159" s="375"/>
      <c r="Z159" s="375"/>
      <c r="AA159" s="375"/>
      <c r="AB159" s="375"/>
      <c r="AC159" s="375"/>
      <c r="AD159" s="375"/>
      <c r="AE159" s="375"/>
      <c r="AF159" s="10" t="s">
        <v>280</v>
      </c>
    </row>
    <row r="160" spans="1:32" ht="18" customHeight="1">
      <c r="A160" s="369" t="s">
        <v>289</v>
      </c>
      <c r="B160" s="369"/>
      <c r="C160" s="369"/>
      <c r="D160" s="369"/>
      <c r="E160" s="369"/>
      <c r="F160" s="375"/>
      <c r="G160" s="375"/>
      <c r="H160" s="375"/>
      <c r="I160" s="375"/>
      <c r="J160" s="375"/>
      <c r="K160" s="375"/>
      <c r="L160" s="375"/>
      <c r="M160" s="375"/>
      <c r="N160" s="375"/>
      <c r="O160" s="375"/>
      <c r="P160" s="375"/>
      <c r="Q160" s="375"/>
      <c r="R160" s="375"/>
      <c r="S160" s="375"/>
      <c r="T160" s="375"/>
      <c r="U160" s="375"/>
      <c r="V160" s="375"/>
      <c r="W160" s="375"/>
      <c r="X160" s="375"/>
      <c r="Y160" s="375"/>
      <c r="Z160" s="375"/>
      <c r="AA160" s="375"/>
      <c r="AB160" s="375"/>
      <c r="AC160" s="375"/>
      <c r="AD160" s="375"/>
      <c r="AE160" s="375"/>
      <c r="AF160" s="10" t="s">
        <v>290</v>
      </c>
    </row>
    <row r="161" spans="1:32" ht="18" customHeight="1">
      <c r="A161" s="369"/>
      <c r="B161" s="369"/>
      <c r="C161" s="369"/>
      <c r="D161" s="369"/>
      <c r="E161" s="369"/>
      <c r="F161" s="375"/>
      <c r="G161" s="375"/>
      <c r="H161" s="375"/>
      <c r="I161" s="375"/>
      <c r="J161" s="375"/>
      <c r="K161" s="375"/>
      <c r="L161" s="375"/>
      <c r="M161" s="375"/>
      <c r="N161" s="375"/>
      <c r="O161" s="375"/>
      <c r="P161" s="375"/>
      <c r="Q161" s="375"/>
      <c r="R161" s="375"/>
      <c r="S161" s="375"/>
      <c r="T161" s="375"/>
      <c r="U161" s="375"/>
      <c r="V161" s="375"/>
      <c r="W161" s="375"/>
      <c r="X161" s="375"/>
      <c r="Y161" s="375"/>
      <c r="Z161" s="375"/>
      <c r="AA161" s="375"/>
      <c r="AB161" s="375"/>
      <c r="AC161" s="375"/>
      <c r="AD161" s="375"/>
      <c r="AE161" s="375"/>
      <c r="AF161" s="43" t="s">
        <v>291</v>
      </c>
    </row>
    <row r="162" spans="1:32" ht="18" customHeight="1">
      <c r="A162" s="369"/>
      <c r="B162" s="369"/>
      <c r="C162" s="369"/>
      <c r="D162" s="369"/>
      <c r="E162" s="369"/>
      <c r="F162" s="375"/>
      <c r="G162" s="375"/>
      <c r="H162" s="375"/>
      <c r="I162" s="375"/>
      <c r="J162" s="375"/>
      <c r="K162" s="375"/>
      <c r="L162" s="375"/>
      <c r="M162" s="375"/>
      <c r="N162" s="375"/>
      <c r="O162" s="375"/>
      <c r="P162" s="375"/>
      <c r="Q162" s="375"/>
      <c r="R162" s="375"/>
      <c r="S162" s="375"/>
      <c r="T162" s="375"/>
      <c r="U162" s="375"/>
      <c r="V162" s="375"/>
      <c r="W162" s="375"/>
      <c r="X162" s="375"/>
      <c r="Y162" s="375"/>
      <c r="Z162" s="375"/>
      <c r="AA162" s="375"/>
      <c r="AB162" s="375"/>
      <c r="AC162" s="375"/>
      <c r="AD162" s="375"/>
      <c r="AE162" s="375"/>
      <c r="AF162" s="10" t="s">
        <v>280</v>
      </c>
    </row>
    <row r="163" spans="1:32" ht="18" customHeight="1">
      <c r="A163" s="369"/>
      <c r="B163" s="369"/>
      <c r="C163" s="369"/>
      <c r="D163" s="369"/>
      <c r="E163" s="369"/>
      <c r="F163" s="375"/>
      <c r="G163" s="375"/>
      <c r="H163" s="375"/>
      <c r="I163" s="375"/>
      <c r="J163" s="375"/>
      <c r="K163" s="375"/>
      <c r="L163" s="375"/>
      <c r="M163" s="375"/>
      <c r="N163" s="375"/>
      <c r="O163" s="375"/>
      <c r="P163" s="375"/>
      <c r="Q163" s="375"/>
      <c r="R163" s="375"/>
      <c r="S163" s="375"/>
      <c r="T163" s="375"/>
      <c r="U163" s="375"/>
      <c r="V163" s="375"/>
      <c r="W163" s="375"/>
      <c r="X163" s="375"/>
      <c r="Y163" s="375"/>
      <c r="Z163" s="375"/>
      <c r="AA163" s="375"/>
      <c r="AB163" s="375"/>
      <c r="AC163" s="375"/>
      <c r="AD163" s="375"/>
      <c r="AE163" s="375"/>
      <c r="AF163" s="43"/>
    </row>
    <row r="164" spans="1:32" ht="18" customHeight="1">
      <c r="A164" s="369"/>
      <c r="B164" s="369"/>
      <c r="C164" s="369"/>
      <c r="D164" s="369"/>
      <c r="E164" s="369"/>
      <c r="F164" s="375"/>
      <c r="G164" s="375"/>
      <c r="H164" s="375"/>
      <c r="I164" s="375"/>
      <c r="J164" s="375"/>
      <c r="K164" s="375"/>
      <c r="L164" s="375"/>
      <c r="M164" s="375"/>
      <c r="N164" s="375"/>
      <c r="O164" s="375"/>
      <c r="P164" s="375"/>
      <c r="Q164" s="375"/>
      <c r="R164" s="375"/>
      <c r="S164" s="375"/>
      <c r="T164" s="375"/>
      <c r="U164" s="375"/>
      <c r="V164" s="375"/>
      <c r="W164" s="375"/>
      <c r="X164" s="375"/>
      <c r="Y164" s="375"/>
      <c r="Z164" s="375"/>
      <c r="AA164" s="375"/>
      <c r="AB164" s="375"/>
      <c r="AC164" s="375"/>
      <c r="AD164" s="375"/>
      <c r="AE164" s="375"/>
      <c r="AF164" s="43"/>
    </row>
    <row r="165" spans="1:32" ht="18" customHeight="1">
      <c r="A165" s="370" t="s">
        <v>292</v>
      </c>
      <c r="B165" s="370"/>
      <c r="C165" s="370"/>
      <c r="D165" s="370"/>
      <c r="E165" s="370"/>
      <c r="F165" s="375"/>
      <c r="G165" s="375"/>
      <c r="H165" s="375"/>
      <c r="I165" s="375"/>
      <c r="J165" s="375"/>
      <c r="K165" s="375"/>
      <c r="L165" s="375"/>
      <c r="M165" s="375"/>
      <c r="N165" s="375"/>
      <c r="O165" s="375"/>
      <c r="P165" s="375"/>
      <c r="Q165" s="375"/>
      <c r="R165" s="375"/>
      <c r="S165" s="375"/>
      <c r="T165" s="375"/>
      <c r="U165" s="375"/>
      <c r="V165" s="375"/>
      <c r="W165" s="375"/>
      <c r="X165" s="375"/>
      <c r="Y165" s="375"/>
      <c r="Z165" s="375"/>
      <c r="AA165" s="375"/>
      <c r="AB165" s="375"/>
      <c r="AC165" s="375"/>
      <c r="AD165" s="375"/>
      <c r="AE165" s="375"/>
      <c r="AF165" s="10" t="s">
        <v>293</v>
      </c>
    </row>
    <row r="166" spans="1:32" ht="18" customHeight="1">
      <c r="A166" s="370"/>
      <c r="B166" s="370"/>
      <c r="C166" s="370"/>
      <c r="D166" s="370"/>
      <c r="E166" s="370"/>
      <c r="F166" s="375"/>
      <c r="G166" s="375"/>
      <c r="H166" s="375"/>
      <c r="I166" s="375"/>
      <c r="J166" s="375"/>
      <c r="K166" s="375"/>
      <c r="L166" s="375"/>
      <c r="M166" s="375"/>
      <c r="N166" s="375"/>
      <c r="O166" s="375"/>
      <c r="P166" s="375"/>
      <c r="Q166" s="375"/>
      <c r="R166" s="375"/>
      <c r="S166" s="375"/>
      <c r="T166" s="375"/>
      <c r="U166" s="375"/>
      <c r="V166" s="375"/>
      <c r="W166" s="375"/>
      <c r="X166" s="375"/>
      <c r="Y166" s="375"/>
      <c r="Z166" s="375"/>
      <c r="AA166" s="375"/>
      <c r="AB166" s="375"/>
      <c r="AC166" s="375"/>
      <c r="AD166" s="375"/>
      <c r="AE166" s="375"/>
      <c r="AF166" s="43" t="s">
        <v>294</v>
      </c>
    </row>
    <row r="167" spans="1:32" ht="18" customHeight="1">
      <c r="A167" s="370"/>
      <c r="B167" s="370"/>
      <c r="C167" s="370"/>
      <c r="D167" s="370"/>
      <c r="E167" s="370"/>
      <c r="F167" s="375"/>
      <c r="G167" s="375"/>
      <c r="H167" s="375"/>
      <c r="I167" s="375"/>
      <c r="J167" s="375"/>
      <c r="K167" s="375"/>
      <c r="L167" s="375"/>
      <c r="M167" s="375"/>
      <c r="N167" s="375"/>
      <c r="O167" s="375"/>
      <c r="P167" s="375"/>
      <c r="Q167" s="375"/>
      <c r="R167" s="375"/>
      <c r="S167" s="375"/>
      <c r="T167" s="375"/>
      <c r="U167" s="375"/>
      <c r="V167" s="375"/>
      <c r="W167" s="375"/>
      <c r="X167" s="375"/>
      <c r="Y167" s="375"/>
      <c r="Z167" s="375"/>
      <c r="AA167" s="375"/>
      <c r="AB167" s="375"/>
      <c r="AC167" s="375"/>
      <c r="AD167" s="375"/>
      <c r="AE167" s="375"/>
      <c r="AF167" s="43" t="s">
        <v>295</v>
      </c>
    </row>
    <row r="168" spans="1:32" ht="18" customHeight="1">
      <c r="A168" s="370"/>
      <c r="B168" s="370"/>
      <c r="C168" s="370"/>
      <c r="D168" s="370"/>
      <c r="E168" s="370"/>
      <c r="F168" s="375"/>
      <c r="G168" s="375"/>
      <c r="H168" s="375"/>
      <c r="I168" s="375"/>
      <c r="J168" s="375"/>
      <c r="K168" s="375"/>
      <c r="L168" s="375"/>
      <c r="M168" s="375"/>
      <c r="N168" s="375"/>
      <c r="O168" s="375"/>
      <c r="P168" s="375"/>
      <c r="Q168" s="375"/>
      <c r="R168" s="375"/>
      <c r="S168" s="375"/>
      <c r="T168" s="375"/>
      <c r="U168" s="375"/>
      <c r="V168" s="375"/>
      <c r="W168" s="375"/>
      <c r="X168" s="375"/>
      <c r="Y168" s="375"/>
      <c r="Z168" s="375"/>
      <c r="AA168" s="375"/>
      <c r="AB168" s="375"/>
      <c r="AC168" s="375"/>
      <c r="AD168" s="375"/>
      <c r="AE168" s="375"/>
      <c r="AF168" s="10" t="s">
        <v>280</v>
      </c>
    </row>
    <row r="169" spans="1:32" ht="18" customHeight="1">
      <c r="A169" s="370"/>
      <c r="B169" s="370"/>
      <c r="C169" s="370"/>
      <c r="D169" s="370"/>
      <c r="E169" s="370"/>
      <c r="F169" s="375"/>
      <c r="G169" s="375"/>
      <c r="H169" s="375"/>
      <c r="I169" s="375"/>
      <c r="J169" s="375"/>
      <c r="K169" s="375"/>
      <c r="L169" s="375"/>
      <c r="M169" s="375"/>
      <c r="N169" s="375"/>
      <c r="O169" s="375"/>
      <c r="P169" s="375"/>
      <c r="Q169" s="375"/>
      <c r="R169" s="375"/>
      <c r="S169" s="375"/>
      <c r="T169" s="375"/>
      <c r="U169" s="375"/>
      <c r="V169" s="375"/>
      <c r="W169" s="375"/>
      <c r="X169" s="375"/>
      <c r="Y169" s="375"/>
      <c r="Z169" s="375"/>
      <c r="AA169" s="375"/>
      <c r="AB169" s="375"/>
      <c r="AC169" s="375"/>
      <c r="AD169" s="375"/>
      <c r="AE169" s="375"/>
    </row>
    <row r="170" spans="1:32" ht="18" customHeight="1">
      <c r="A170" s="370" t="s">
        <v>296</v>
      </c>
      <c r="B170" s="370"/>
      <c r="C170" s="370"/>
      <c r="D170" s="370"/>
      <c r="E170" s="370"/>
      <c r="F170" s="375"/>
      <c r="G170" s="375"/>
      <c r="H170" s="375"/>
      <c r="I170" s="375"/>
      <c r="J170" s="375"/>
      <c r="K170" s="375"/>
      <c r="L170" s="375"/>
      <c r="M170" s="375"/>
      <c r="N170" s="375"/>
      <c r="O170" s="375"/>
      <c r="P170" s="375"/>
      <c r="Q170" s="375"/>
      <c r="R170" s="375"/>
      <c r="S170" s="375"/>
      <c r="T170" s="375"/>
      <c r="U170" s="375"/>
      <c r="V170" s="375"/>
      <c r="W170" s="375"/>
      <c r="X170" s="375"/>
      <c r="Y170" s="375"/>
      <c r="Z170" s="375"/>
      <c r="AA170" s="375"/>
      <c r="AB170" s="375"/>
      <c r="AC170" s="375"/>
      <c r="AD170" s="375"/>
      <c r="AE170" s="375"/>
      <c r="AF170" s="10" t="s">
        <v>297</v>
      </c>
    </row>
    <row r="171" spans="1:32" ht="18" customHeight="1">
      <c r="A171" s="370"/>
      <c r="B171" s="370"/>
      <c r="C171" s="370"/>
      <c r="D171" s="370"/>
      <c r="E171" s="370"/>
      <c r="F171" s="375"/>
      <c r="G171" s="375"/>
      <c r="H171" s="375"/>
      <c r="I171" s="375"/>
      <c r="J171" s="375"/>
      <c r="K171" s="375"/>
      <c r="L171" s="375"/>
      <c r="M171" s="375"/>
      <c r="N171" s="375"/>
      <c r="O171" s="375"/>
      <c r="P171" s="375"/>
      <c r="Q171" s="375"/>
      <c r="R171" s="375"/>
      <c r="S171" s="375"/>
      <c r="T171" s="375"/>
      <c r="U171" s="375"/>
      <c r="V171" s="375"/>
      <c r="W171" s="375"/>
      <c r="X171" s="375"/>
      <c r="Y171" s="375"/>
      <c r="Z171" s="375"/>
      <c r="AA171" s="375"/>
      <c r="AB171" s="375"/>
      <c r="AC171" s="375"/>
      <c r="AD171" s="375"/>
      <c r="AE171" s="375"/>
      <c r="AF171" s="43" t="s">
        <v>298</v>
      </c>
    </row>
    <row r="172" spans="1:32" ht="18" customHeight="1">
      <c r="A172" s="370"/>
      <c r="B172" s="370"/>
      <c r="C172" s="370"/>
      <c r="D172" s="370"/>
      <c r="E172" s="370"/>
      <c r="F172" s="375"/>
      <c r="G172" s="375"/>
      <c r="H172" s="375"/>
      <c r="I172" s="375"/>
      <c r="J172" s="375"/>
      <c r="K172" s="375"/>
      <c r="L172" s="375"/>
      <c r="M172" s="375"/>
      <c r="N172" s="375"/>
      <c r="O172" s="375"/>
      <c r="P172" s="375"/>
      <c r="Q172" s="375"/>
      <c r="R172" s="375"/>
      <c r="S172" s="375"/>
      <c r="T172" s="375"/>
      <c r="U172" s="375"/>
      <c r="V172" s="375"/>
      <c r="W172" s="375"/>
      <c r="X172" s="375"/>
      <c r="Y172" s="375"/>
      <c r="Z172" s="375"/>
      <c r="AA172" s="375"/>
      <c r="AB172" s="375"/>
      <c r="AC172" s="375"/>
      <c r="AD172" s="375"/>
      <c r="AE172" s="375"/>
      <c r="AF172" s="43" t="s">
        <v>299</v>
      </c>
    </row>
    <row r="173" spans="1:32" ht="18" customHeight="1">
      <c r="A173" s="370"/>
      <c r="B173" s="370"/>
      <c r="C173" s="370"/>
      <c r="D173" s="370"/>
      <c r="E173" s="370"/>
      <c r="F173" s="375"/>
      <c r="G173" s="375"/>
      <c r="H173" s="375"/>
      <c r="I173" s="375"/>
      <c r="J173" s="375"/>
      <c r="K173" s="375"/>
      <c r="L173" s="375"/>
      <c r="M173" s="375"/>
      <c r="N173" s="375"/>
      <c r="O173" s="375"/>
      <c r="P173" s="375"/>
      <c r="Q173" s="375"/>
      <c r="R173" s="375"/>
      <c r="S173" s="375"/>
      <c r="T173" s="375"/>
      <c r="U173" s="375"/>
      <c r="V173" s="375"/>
      <c r="W173" s="375"/>
      <c r="X173" s="375"/>
      <c r="Y173" s="375"/>
      <c r="Z173" s="375"/>
      <c r="AA173" s="375"/>
      <c r="AB173" s="375"/>
      <c r="AC173" s="375"/>
      <c r="AD173" s="375"/>
      <c r="AE173" s="375"/>
      <c r="AF173" s="10" t="s">
        <v>280</v>
      </c>
    </row>
    <row r="174" spans="1:32" ht="18" customHeight="1">
      <c r="A174" s="370"/>
      <c r="B174" s="370"/>
      <c r="C174" s="370"/>
      <c r="D174" s="370"/>
      <c r="E174" s="370"/>
      <c r="F174" s="375"/>
      <c r="G174" s="375"/>
      <c r="H174" s="375"/>
      <c r="I174" s="375"/>
      <c r="J174" s="375"/>
      <c r="K174" s="375"/>
      <c r="L174" s="375"/>
      <c r="M174" s="375"/>
      <c r="N174" s="375"/>
      <c r="O174" s="375"/>
      <c r="P174" s="375"/>
      <c r="Q174" s="375"/>
      <c r="R174" s="375"/>
      <c r="S174" s="375"/>
      <c r="T174" s="375"/>
      <c r="U174" s="375"/>
      <c r="V174" s="375"/>
      <c r="W174" s="375"/>
      <c r="X174" s="375"/>
      <c r="Y174" s="375"/>
      <c r="Z174" s="375"/>
      <c r="AA174" s="375"/>
      <c r="AB174" s="375"/>
      <c r="AC174" s="375"/>
      <c r="AD174" s="375"/>
      <c r="AE174" s="375"/>
    </row>
    <row r="175" spans="1:32" ht="18" customHeight="1">
      <c r="A175" s="370" t="s">
        <v>300</v>
      </c>
      <c r="B175" s="370"/>
      <c r="C175" s="370"/>
      <c r="D175" s="370"/>
      <c r="E175" s="370"/>
      <c r="F175" s="375"/>
      <c r="G175" s="375"/>
      <c r="H175" s="375"/>
      <c r="I175" s="375"/>
      <c r="J175" s="375"/>
      <c r="K175" s="375"/>
      <c r="L175" s="375"/>
      <c r="M175" s="375"/>
      <c r="N175" s="375"/>
      <c r="O175" s="375"/>
      <c r="P175" s="375"/>
      <c r="Q175" s="375"/>
      <c r="R175" s="375"/>
      <c r="S175" s="375"/>
      <c r="T175" s="375"/>
      <c r="U175" s="375"/>
      <c r="V175" s="375"/>
      <c r="W175" s="375"/>
      <c r="X175" s="375"/>
      <c r="Y175" s="375"/>
      <c r="Z175" s="375"/>
      <c r="AA175" s="375"/>
      <c r="AB175" s="375"/>
      <c r="AC175" s="375"/>
      <c r="AD175" s="375"/>
      <c r="AE175" s="375"/>
      <c r="AF175" s="10" t="s">
        <v>301</v>
      </c>
    </row>
    <row r="176" spans="1:32" ht="18" customHeight="1">
      <c r="A176" s="370"/>
      <c r="B176" s="370"/>
      <c r="C176" s="370"/>
      <c r="D176" s="370"/>
      <c r="E176" s="370"/>
      <c r="F176" s="375"/>
      <c r="G176" s="375"/>
      <c r="H176" s="375"/>
      <c r="I176" s="375"/>
      <c r="J176" s="375"/>
      <c r="K176" s="375"/>
      <c r="L176" s="375"/>
      <c r="M176" s="375"/>
      <c r="N176" s="375"/>
      <c r="O176" s="375"/>
      <c r="P176" s="375"/>
      <c r="Q176" s="375"/>
      <c r="R176" s="375"/>
      <c r="S176" s="375"/>
      <c r="T176" s="375"/>
      <c r="U176" s="375"/>
      <c r="V176" s="375"/>
      <c r="W176" s="375"/>
      <c r="X176" s="375"/>
      <c r="Y176" s="375"/>
      <c r="Z176" s="375"/>
      <c r="AA176" s="375"/>
      <c r="AB176" s="375"/>
      <c r="AC176" s="375"/>
      <c r="AD176" s="375"/>
      <c r="AE176" s="375"/>
      <c r="AF176" s="43" t="s">
        <v>302</v>
      </c>
    </row>
    <row r="177" spans="1:32" ht="18" customHeight="1">
      <c r="A177" s="370"/>
      <c r="B177" s="370"/>
      <c r="C177" s="370"/>
      <c r="D177" s="370"/>
      <c r="E177" s="370"/>
      <c r="F177" s="375"/>
      <c r="G177" s="375"/>
      <c r="H177" s="375"/>
      <c r="I177" s="375"/>
      <c r="J177" s="375"/>
      <c r="K177" s="375"/>
      <c r="L177" s="375"/>
      <c r="M177" s="375"/>
      <c r="N177" s="375"/>
      <c r="O177" s="375"/>
      <c r="P177" s="375"/>
      <c r="Q177" s="375"/>
      <c r="R177" s="375"/>
      <c r="S177" s="375"/>
      <c r="T177" s="375"/>
      <c r="U177" s="375"/>
      <c r="V177" s="375"/>
      <c r="W177" s="375"/>
      <c r="X177" s="375"/>
      <c r="Y177" s="375"/>
      <c r="Z177" s="375"/>
      <c r="AA177" s="375"/>
      <c r="AB177" s="375"/>
      <c r="AC177" s="375"/>
      <c r="AD177" s="375"/>
      <c r="AE177" s="375"/>
      <c r="AF177" s="43" t="s">
        <v>303</v>
      </c>
    </row>
    <row r="178" spans="1:32" ht="18" customHeight="1">
      <c r="A178" s="370"/>
      <c r="B178" s="370"/>
      <c r="C178" s="370"/>
      <c r="D178" s="370"/>
      <c r="E178" s="370"/>
      <c r="F178" s="375"/>
      <c r="G178" s="375"/>
      <c r="H178" s="375"/>
      <c r="I178" s="375"/>
      <c r="J178" s="375"/>
      <c r="K178" s="375"/>
      <c r="L178" s="375"/>
      <c r="M178" s="375"/>
      <c r="N178" s="375"/>
      <c r="O178" s="375"/>
      <c r="P178" s="375"/>
      <c r="Q178" s="375"/>
      <c r="R178" s="375"/>
      <c r="S178" s="375"/>
      <c r="T178" s="375"/>
      <c r="U178" s="375"/>
      <c r="V178" s="375"/>
      <c r="W178" s="375"/>
      <c r="X178" s="375"/>
      <c r="Y178" s="375"/>
      <c r="Z178" s="375"/>
      <c r="AA178" s="375"/>
      <c r="AB178" s="375"/>
      <c r="AC178" s="375"/>
      <c r="AD178" s="375"/>
      <c r="AE178" s="375"/>
      <c r="AF178" s="10" t="s">
        <v>280</v>
      </c>
    </row>
    <row r="179" spans="1:32" ht="18" customHeight="1">
      <c r="A179" s="370"/>
      <c r="B179" s="370"/>
      <c r="C179" s="370"/>
      <c r="D179" s="370"/>
      <c r="E179" s="370"/>
      <c r="F179" s="375"/>
      <c r="G179" s="375"/>
      <c r="H179" s="375"/>
      <c r="I179" s="375"/>
      <c r="J179" s="375"/>
      <c r="K179" s="375"/>
      <c r="L179" s="375"/>
      <c r="M179" s="375"/>
      <c r="N179" s="375"/>
      <c r="O179" s="375"/>
      <c r="P179" s="375"/>
      <c r="Q179" s="375"/>
      <c r="R179" s="375"/>
      <c r="S179" s="375"/>
      <c r="T179" s="375"/>
      <c r="U179" s="375"/>
      <c r="V179" s="375"/>
      <c r="W179" s="375"/>
      <c r="X179" s="375"/>
      <c r="Y179" s="375"/>
      <c r="Z179" s="375"/>
      <c r="AA179" s="375"/>
      <c r="AB179" s="375"/>
      <c r="AC179" s="375"/>
      <c r="AD179" s="375"/>
      <c r="AE179" s="375"/>
    </row>
    <row r="180" spans="1:32" ht="18" customHeight="1">
      <c r="A180" s="368" t="s">
        <v>304</v>
      </c>
      <c r="B180" s="368"/>
      <c r="C180" s="368"/>
      <c r="D180" s="368"/>
      <c r="E180" s="368"/>
      <c r="F180" s="368"/>
      <c r="G180" s="368"/>
      <c r="H180" s="368"/>
      <c r="I180" s="368"/>
      <c r="J180" s="368"/>
      <c r="K180" s="368"/>
      <c r="L180" s="368"/>
      <c r="M180" s="368"/>
      <c r="N180" s="368"/>
      <c r="O180" s="368"/>
      <c r="P180" s="368"/>
      <c r="Q180" s="368"/>
      <c r="R180" s="368"/>
      <c r="S180" s="368"/>
      <c r="T180" s="368"/>
      <c r="U180" s="368"/>
      <c r="V180" s="368"/>
      <c r="W180" s="368"/>
      <c r="X180" s="368"/>
      <c r="Y180" s="368"/>
      <c r="Z180" s="368"/>
      <c r="AA180" s="368"/>
      <c r="AB180" s="368"/>
      <c r="AC180" s="368"/>
      <c r="AD180" s="368"/>
      <c r="AE180" s="368"/>
    </row>
    <row r="181" spans="1:32" ht="18" customHeight="1">
      <c r="A181" s="376"/>
      <c r="B181" s="376"/>
      <c r="C181" s="376"/>
      <c r="D181" s="376"/>
      <c r="E181" s="376"/>
      <c r="F181" s="376"/>
      <c r="G181" s="376"/>
      <c r="H181" s="370" t="s">
        <v>305</v>
      </c>
      <c r="I181" s="370"/>
      <c r="J181" s="370"/>
      <c r="K181" s="370"/>
      <c r="L181" s="370"/>
      <c r="M181" s="370"/>
      <c r="N181" s="370"/>
      <c r="O181" s="370"/>
      <c r="P181" s="370"/>
      <c r="Q181" s="370"/>
      <c r="R181" s="370"/>
      <c r="S181" s="370"/>
      <c r="T181" s="370" t="s">
        <v>306</v>
      </c>
      <c r="U181" s="370"/>
      <c r="V181" s="370"/>
      <c r="W181" s="370"/>
      <c r="X181" s="370"/>
      <c r="Y181" s="370"/>
      <c r="Z181" s="370"/>
      <c r="AA181" s="370"/>
      <c r="AB181" s="370"/>
      <c r="AC181" s="370"/>
      <c r="AD181" s="370"/>
      <c r="AE181" s="370"/>
    </row>
    <row r="182" spans="1:32" ht="18" customHeight="1">
      <c r="A182" s="370" t="s">
        <v>307</v>
      </c>
      <c r="B182" s="370"/>
      <c r="C182" s="370"/>
      <c r="D182" s="370"/>
      <c r="E182" s="370"/>
      <c r="F182" s="370"/>
      <c r="G182" s="370"/>
      <c r="H182" s="374"/>
      <c r="I182" s="374"/>
      <c r="J182" s="374"/>
      <c r="K182" s="374"/>
      <c r="L182" s="374"/>
      <c r="M182" s="374"/>
      <c r="N182" s="374"/>
      <c r="O182" s="374"/>
      <c r="P182" s="374"/>
      <c r="Q182" s="374"/>
      <c r="R182" s="374"/>
      <c r="S182" s="374"/>
      <c r="T182" s="374"/>
      <c r="U182" s="374"/>
      <c r="V182" s="374"/>
      <c r="W182" s="374"/>
      <c r="X182" s="374"/>
      <c r="Y182" s="374"/>
      <c r="Z182" s="374"/>
      <c r="AA182" s="374"/>
      <c r="AB182" s="374"/>
      <c r="AC182" s="374"/>
      <c r="AD182" s="374"/>
      <c r="AE182" s="374"/>
      <c r="AF182" s="10" t="s">
        <v>308</v>
      </c>
    </row>
    <row r="183" spans="1:32" ht="18" customHeight="1">
      <c r="A183" s="370"/>
      <c r="B183" s="370"/>
      <c r="C183" s="370"/>
      <c r="D183" s="370"/>
      <c r="E183" s="370"/>
      <c r="F183" s="370"/>
      <c r="G183" s="370"/>
      <c r="H183" s="374"/>
      <c r="I183" s="374"/>
      <c r="J183" s="374"/>
      <c r="K183" s="374"/>
      <c r="L183" s="374"/>
      <c r="M183" s="374"/>
      <c r="N183" s="374"/>
      <c r="O183" s="374"/>
      <c r="P183" s="374"/>
      <c r="Q183" s="374"/>
      <c r="R183" s="374"/>
      <c r="S183" s="374"/>
      <c r="T183" s="374"/>
      <c r="U183" s="374"/>
      <c r="V183" s="374"/>
      <c r="W183" s="374"/>
      <c r="X183" s="374"/>
      <c r="Y183" s="374"/>
      <c r="Z183" s="374"/>
      <c r="AA183" s="374"/>
      <c r="AB183" s="374"/>
      <c r="AC183" s="374"/>
      <c r="AD183" s="374"/>
      <c r="AE183" s="374"/>
      <c r="AF183" s="10" t="s">
        <v>309</v>
      </c>
    </row>
    <row r="184" spans="1:32" ht="18" customHeight="1">
      <c r="A184" s="370" t="s">
        <v>310</v>
      </c>
      <c r="B184" s="370"/>
      <c r="C184" s="370"/>
      <c r="D184" s="370"/>
      <c r="E184" s="370"/>
      <c r="F184" s="370"/>
      <c r="G184" s="370"/>
      <c r="H184" s="374"/>
      <c r="I184" s="374"/>
      <c r="J184" s="374"/>
      <c r="K184" s="374"/>
      <c r="L184" s="374"/>
      <c r="M184" s="374"/>
      <c r="N184" s="374"/>
      <c r="O184" s="374"/>
      <c r="P184" s="374"/>
      <c r="Q184" s="374"/>
      <c r="R184" s="374"/>
      <c r="S184" s="374"/>
      <c r="T184" s="374"/>
      <c r="U184" s="374"/>
      <c r="V184" s="374"/>
      <c r="W184" s="374"/>
      <c r="X184" s="374"/>
      <c r="Y184" s="374"/>
      <c r="Z184" s="374"/>
      <c r="AA184" s="374"/>
      <c r="AB184" s="374"/>
      <c r="AC184" s="374"/>
      <c r="AD184" s="374"/>
      <c r="AE184" s="374"/>
    </row>
    <row r="185" spans="1:32" ht="18" customHeight="1">
      <c r="A185" s="370"/>
      <c r="B185" s="370"/>
      <c r="C185" s="370"/>
      <c r="D185" s="370"/>
      <c r="E185" s="370"/>
      <c r="F185" s="370"/>
      <c r="G185" s="370"/>
      <c r="H185" s="374"/>
      <c r="I185" s="374"/>
      <c r="J185" s="374"/>
      <c r="K185" s="374"/>
      <c r="L185" s="374"/>
      <c r="M185" s="374"/>
      <c r="N185" s="374"/>
      <c r="O185" s="374"/>
      <c r="P185" s="374"/>
      <c r="Q185" s="374"/>
      <c r="R185" s="374"/>
      <c r="S185" s="374"/>
      <c r="T185" s="374"/>
      <c r="U185" s="374"/>
      <c r="V185" s="374"/>
      <c r="W185" s="374"/>
      <c r="X185" s="374"/>
      <c r="Y185" s="374"/>
      <c r="Z185" s="374"/>
      <c r="AA185" s="374"/>
      <c r="AB185" s="374"/>
      <c r="AC185" s="374"/>
      <c r="AD185" s="374"/>
      <c r="AE185" s="374"/>
    </row>
    <row r="186" spans="1:32" ht="18" customHeight="1">
      <c r="A186" s="370" t="s">
        <v>311</v>
      </c>
      <c r="B186" s="370"/>
      <c r="C186" s="370"/>
      <c r="D186" s="370"/>
      <c r="E186" s="370"/>
      <c r="F186" s="370"/>
      <c r="G186" s="370"/>
      <c r="H186" s="373" t="s">
        <v>312</v>
      </c>
      <c r="I186" s="373"/>
      <c r="J186" s="373"/>
      <c r="K186" s="373"/>
      <c r="L186" s="373"/>
      <c r="M186" s="373"/>
      <c r="N186" s="373"/>
      <c r="O186" s="373"/>
      <c r="P186" s="373"/>
      <c r="Q186" s="373"/>
      <c r="R186" s="373"/>
      <c r="S186" s="373"/>
      <c r="T186" s="373" t="s">
        <v>312</v>
      </c>
      <c r="U186" s="373"/>
      <c r="V186" s="373"/>
      <c r="W186" s="373"/>
      <c r="X186" s="373"/>
      <c r="Y186" s="373"/>
      <c r="Z186" s="373"/>
      <c r="AA186" s="373"/>
      <c r="AB186" s="373"/>
      <c r="AC186" s="373"/>
      <c r="AD186" s="373"/>
      <c r="AE186" s="373"/>
    </row>
    <row r="187" spans="1:32" ht="18" customHeight="1">
      <c r="A187" s="370" t="s">
        <v>313</v>
      </c>
      <c r="B187" s="370"/>
      <c r="C187" s="370"/>
      <c r="D187" s="370"/>
      <c r="E187" s="370"/>
      <c r="F187" s="370"/>
      <c r="G187" s="370"/>
      <c r="H187" s="374"/>
      <c r="I187" s="374"/>
      <c r="J187" s="374"/>
      <c r="K187" s="374"/>
      <c r="L187" s="374"/>
      <c r="M187" s="374"/>
      <c r="N187" s="374"/>
      <c r="O187" s="374"/>
      <c r="P187" s="374"/>
      <c r="Q187" s="374"/>
      <c r="R187" s="374"/>
      <c r="S187" s="374"/>
      <c r="T187" s="374"/>
      <c r="U187" s="374"/>
      <c r="V187" s="374"/>
      <c r="W187" s="374"/>
      <c r="X187" s="374"/>
      <c r="Y187" s="374"/>
      <c r="Z187" s="374"/>
      <c r="AA187" s="374"/>
      <c r="AB187" s="374"/>
      <c r="AC187" s="374"/>
      <c r="AD187" s="374"/>
      <c r="AE187" s="374"/>
    </row>
    <row r="188" spans="1:32" ht="18" customHeight="1">
      <c r="A188" s="370"/>
      <c r="B188" s="370"/>
      <c r="C188" s="370"/>
      <c r="D188" s="370"/>
      <c r="E188" s="370"/>
      <c r="F188" s="370"/>
      <c r="G188" s="370"/>
      <c r="H188" s="374"/>
      <c r="I188" s="374"/>
      <c r="J188" s="374"/>
      <c r="K188" s="374"/>
      <c r="L188" s="374"/>
      <c r="M188" s="374"/>
      <c r="N188" s="374"/>
      <c r="O188" s="374"/>
      <c r="P188" s="374"/>
      <c r="Q188" s="374"/>
      <c r="R188" s="374"/>
      <c r="S188" s="374"/>
      <c r="T188" s="374"/>
      <c r="U188" s="374"/>
      <c r="V188" s="374"/>
      <c r="W188" s="374"/>
      <c r="X188" s="374"/>
      <c r="Y188" s="374"/>
      <c r="Z188" s="374"/>
      <c r="AA188" s="374"/>
      <c r="AB188" s="374"/>
      <c r="AC188" s="374"/>
      <c r="AD188" s="374"/>
      <c r="AE188" s="374"/>
    </row>
    <row r="189" spans="1:32" ht="18" customHeight="1">
      <c r="A189" s="370" t="s">
        <v>314</v>
      </c>
      <c r="B189" s="370"/>
      <c r="C189" s="370"/>
      <c r="D189" s="370"/>
      <c r="E189" s="370"/>
      <c r="F189" s="370"/>
      <c r="G189" s="370"/>
      <c r="H189" s="373" t="s">
        <v>315</v>
      </c>
      <c r="I189" s="373"/>
      <c r="J189" s="373"/>
      <c r="K189" s="373"/>
      <c r="L189" s="373"/>
      <c r="M189" s="373"/>
      <c r="N189" s="373"/>
      <c r="O189" s="373"/>
      <c r="P189" s="373"/>
      <c r="Q189" s="373"/>
      <c r="R189" s="373"/>
      <c r="S189" s="373"/>
      <c r="T189" s="373" t="s">
        <v>315</v>
      </c>
      <c r="U189" s="373"/>
      <c r="V189" s="373"/>
      <c r="W189" s="373"/>
      <c r="X189" s="373"/>
      <c r="Y189" s="373"/>
      <c r="Z189" s="373"/>
      <c r="AA189" s="373"/>
      <c r="AB189" s="373"/>
      <c r="AC189" s="373"/>
      <c r="AD189" s="373"/>
      <c r="AE189" s="373"/>
    </row>
    <row r="190" spans="1:32" ht="18" customHeight="1">
      <c r="A190" s="370" t="s">
        <v>316</v>
      </c>
      <c r="B190" s="370"/>
      <c r="C190" s="370"/>
      <c r="D190" s="370"/>
      <c r="E190" s="370"/>
      <c r="F190" s="370"/>
      <c r="G190" s="370"/>
      <c r="H190" s="374"/>
      <c r="I190" s="374"/>
      <c r="J190" s="374"/>
      <c r="K190" s="374"/>
      <c r="L190" s="374"/>
      <c r="M190" s="374"/>
      <c r="N190" s="374"/>
      <c r="O190" s="374"/>
      <c r="P190" s="374"/>
      <c r="Q190" s="374"/>
      <c r="R190" s="374"/>
      <c r="S190" s="374"/>
      <c r="T190" s="374"/>
      <c r="U190" s="374"/>
      <c r="V190" s="374"/>
      <c r="W190" s="374"/>
      <c r="X190" s="374"/>
      <c r="Y190" s="374"/>
      <c r="Z190" s="374"/>
      <c r="AA190" s="374"/>
      <c r="AB190" s="374"/>
      <c r="AC190" s="374"/>
      <c r="AD190" s="374"/>
      <c r="AE190" s="374"/>
    </row>
    <row r="191" spans="1:32" ht="18" customHeight="1">
      <c r="A191" s="370"/>
      <c r="B191" s="370"/>
      <c r="C191" s="370"/>
      <c r="D191" s="370"/>
      <c r="E191" s="370"/>
      <c r="F191" s="370"/>
      <c r="G191" s="370"/>
      <c r="H191" s="374"/>
      <c r="I191" s="374"/>
      <c r="J191" s="374"/>
      <c r="K191" s="374"/>
      <c r="L191" s="374"/>
      <c r="M191" s="374"/>
      <c r="N191" s="374"/>
      <c r="O191" s="374"/>
      <c r="P191" s="374"/>
      <c r="Q191" s="374"/>
      <c r="R191" s="374"/>
      <c r="S191" s="374"/>
      <c r="T191" s="374"/>
      <c r="U191" s="374"/>
      <c r="V191" s="374"/>
      <c r="W191" s="374"/>
      <c r="X191" s="374"/>
      <c r="Y191" s="374"/>
      <c r="Z191" s="374"/>
      <c r="AA191" s="374"/>
      <c r="AB191" s="374"/>
      <c r="AC191" s="374"/>
      <c r="AD191" s="374"/>
      <c r="AE191" s="374"/>
    </row>
    <row r="192" spans="1:32" ht="18" customHeight="1">
      <c r="A192" s="370"/>
      <c r="B192" s="370"/>
      <c r="C192" s="370"/>
      <c r="D192" s="370"/>
      <c r="E192" s="370"/>
      <c r="F192" s="370"/>
      <c r="G192" s="370"/>
      <c r="H192" s="374"/>
      <c r="I192" s="374"/>
      <c r="J192" s="374"/>
      <c r="K192" s="374"/>
      <c r="L192" s="374"/>
      <c r="M192" s="374"/>
      <c r="N192" s="374"/>
      <c r="O192" s="374"/>
      <c r="P192" s="374"/>
      <c r="Q192" s="374"/>
      <c r="R192" s="374"/>
      <c r="S192" s="374"/>
      <c r="T192" s="374"/>
      <c r="U192" s="374"/>
      <c r="V192" s="374"/>
      <c r="W192" s="374"/>
      <c r="X192" s="374"/>
      <c r="Y192" s="374"/>
      <c r="Z192" s="374"/>
      <c r="AA192" s="374"/>
      <c r="AB192" s="374"/>
      <c r="AC192" s="374"/>
      <c r="AD192" s="374"/>
      <c r="AE192" s="374"/>
    </row>
    <row r="193" spans="1:32" ht="18" customHeight="1">
      <c r="A193" s="369" t="s">
        <v>317</v>
      </c>
      <c r="B193" s="369"/>
      <c r="C193" s="369"/>
      <c r="D193" s="369"/>
      <c r="E193" s="369"/>
      <c r="F193" s="369"/>
      <c r="G193" s="369"/>
      <c r="H193" s="374"/>
      <c r="I193" s="374"/>
      <c r="J193" s="374"/>
      <c r="K193" s="374"/>
      <c r="L193" s="374"/>
      <c r="M193" s="374"/>
      <c r="N193" s="374"/>
      <c r="O193" s="374"/>
      <c r="P193" s="374"/>
      <c r="Q193" s="374"/>
      <c r="R193" s="374"/>
      <c r="S193" s="374"/>
      <c r="T193" s="374"/>
      <c r="U193" s="374"/>
      <c r="V193" s="374"/>
      <c r="W193" s="374"/>
      <c r="X193" s="374"/>
      <c r="Y193" s="374"/>
      <c r="Z193" s="374"/>
      <c r="AA193" s="374"/>
      <c r="AB193" s="374"/>
      <c r="AC193" s="374"/>
      <c r="AD193" s="374"/>
      <c r="AE193" s="374"/>
    </row>
    <row r="194" spans="1:32" ht="18" customHeight="1">
      <c r="A194" s="369"/>
      <c r="B194" s="369"/>
      <c r="C194" s="369"/>
      <c r="D194" s="369"/>
      <c r="E194" s="369"/>
      <c r="F194" s="369"/>
      <c r="G194" s="369"/>
      <c r="H194" s="374"/>
      <c r="I194" s="374"/>
      <c r="J194" s="374"/>
      <c r="K194" s="374"/>
      <c r="L194" s="374"/>
      <c r="M194" s="374"/>
      <c r="N194" s="374"/>
      <c r="O194" s="374"/>
      <c r="P194" s="374"/>
      <c r="Q194" s="374"/>
      <c r="R194" s="374"/>
      <c r="S194" s="374"/>
      <c r="T194" s="374"/>
      <c r="U194" s="374"/>
      <c r="V194" s="374"/>
      <c r="W194" s="374"/>
      <c r="X194" s="374"/>
      <c r="Y194" s="374"/>
      <c r="Z194" s="374"/>
      <c r="AA194" s="374"/>
      <c r="AB194" s="374"/>
      <c r="AC194" s="374"/>
      <c r="AD194" s="374"/>
      <c r="AE194" s="374"/>
    </row>
    <row r="195" spans="1:32" ht="18" customHeight="1">
      <c r="A195" s="369"/>
      <c r="B195" s="369"/>
      <c r="C195" s="369"/>
      <c r="D195" s="369"/>
      <c r="E195" s="369"/>
      <c r="F195" s="369"/>
      <c r="G195" s="369"/>
      <c r="H195" s="374"/>
      <c r="I195" s="374"/>
      <c r="J195" s="374"/>
      <c r="K195" s="374"/>
      <c r="L195" s="374"/>
      <c r="M195" s="374"/>
      <c r="N195" s="374"/>
      <c r="O195" s="374"/>
      <c r="P195" s="374"/>
      <c r="Q195" s="374"/>
      <c r="R195" s="374"/>
      <c r="S195" s="374"/>
      <c r="T195" s="374"/>
      <c r="U195" s="374"/>
      <c r="V195" s="374"/>
      <c r="W195" s="374"/>
      <c r="X195" s="374"/>
      <c r="Y195" s="374"/>
      <c r="Z195" s="374"/>
      <c r="AA195" s="374"/>
      <c r="AB195" s="374"/>
      <c r="AC195" s="374"/>
      <c r="AD195" s="374"/>
      <c r="AE195" s="374"/>
    </row>
    <row r="196" spans="1:32" ht="18" customHeight="1">
      <c r="A196" s="369"/>
      <c r="B196" s="369"/>
      <c r="C196" s="369"/>
      <c r="D196" s="369"/>
      <c r="E196" s="369"/>
      <c r="F196" s="369"/>
      <c r="G196" s="369"/>
      <c r="H196" s="374"/>
      <c r="I196" s="374"/>
      <c r="J196" s="374"/>
      <c r="K196" s="374"/>
      <c r="L196" s="374"/>
      <c r="M196" s="374"/>
      <c r="N196" s="374"/>
      <c r="O196" s="374"/>
      <c r="P196" s="374"/>
      <c r="Q196" s="374"/>
      <c r="R196" s="374"/>
      <c r="S196" s="374"/>
      <c r="T196" s="374"/>
      <c r="U196" s="374"/>
      <c r="V196" s="374"/>
      <c r="W196" s="374"/>
      <c r="X196" s="374"/>
      <c r="Y196" s="374"/>
      <c r="Z196" s="374"/>
      <c r="AA196" s="374"/>
      <c r="AB196" s="374"/>
      <c r="AC196" s="374"/>
      <c r="AD196" s="374"/>
      <c r="AE196" s="374"/>
    </row>
    <row r="197" spans="1:32" ht="18" customHeight="1">
      <c r="A197" s="369"/>
      <c r="B197" s="369"/>
      <c r="C197" s="369"/>
      <c r="D197" s="369"/>
      <c r="E197" s="369"/>
      <c r="F197" s="369"/>
      <c r="G197" s="369"/>
      <c r="H197" s="374"/>
      <c r="I197" s="374"/>
      <c r="J197" s="374"/>
      <c r="K197" s="374"/>
      <c r="L197" s="374"/>
      <c r="M197" s="374"/>
      <c r="N197" s="374"/>
      <c r="O197" s="374"/>
      <c r="P197" s="374"/>
      <c r="Q197" s="374"/>
      <c r="R197" s="374"/>
      <c r="S197" s="374"/>
      <c r="T197" s="374"/>
      <c r="U197" s="374"/>
      <c r="V197" s="374"/>
      <c r="W197" s="374"/>
      <c r="X197" s="374"/>
      <c r="Y197" s="374"/>
      <c r="Z197" s="374"/>
      <c r="AA197" s="374"/>
      <c r="AB197" s="374"/>
      <c r="AC197" s="374"/>
      <c r="AD197" s="374"/>
      <c r="AE197" s="374"/>
    </row>
    <row r="198" spans="1:32" ht="18" customHeight="1">
      <c r="A198" s="367" t="s">
        <v>318</v>
      </c>
      <c r="B198" s="367"/>
      <c r="C198" s="367"/>
      <c r="D198" s="367"/>
      <c r="E198" s="367"/>
      <c r="F198" s="367"/>
      <c r="G198" s="367"/>
      <c r="H198" s="367"/>
      <c r="I198" s="367"/>
      <c r="J198" s="367"/>
      <c r="K198" s="367"/>
      <c r="L198" s="367"/>
      <c r="M198" s="367"/>
      <c r="N198" s="367"/>
      <c r="O198" s="367"/>
      <c r="P198" s="367"/>
      <c r="Q198" s="367"/>
      <c r="R198" s="367"/>
      <c r="S198" s="367"/>
      <c r="T198" s="367"/>
      <c r="U198" s="367"/>
      <c r="V198" s="367"/>
      <c r="W198" s="367"/>
      <c r="X198" s="367"/>
      <c r="Y198" s="367"/>
      <c r="Z198" s="367"/>
      <c r="AA198" s="367"/>
      <c r="AB198" s="367"/>
      <c r="AC198" s="367"/>
      <c r="AD198" s="367"/>
      <c r="AE198" s="367"/>
    </row>
    <row r="199" spans="1:32" ht="18" customHeight="1">
      <c r="A199" s="18"/>
      <c r="B199" s="17"/>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c r="AA199" s="31"/>
      <c r="AB199" s="31"/>
      <c r="AC199" s="31"/>
      <c r="AD199" s="31"/>
      <c r="AE199" s="31"/>
    </row>
    <row r="200" spans="1:32" ht="18" customHeight="1">
      <c r="A200" s="368" t="s">
        <v>319</v>
      </c>
      <c r="B200" s="368"/>
      <c r="C200" s="368"/>
      <c r="D200" s="368"/>
      <c r="E200" s="368"/>
      <c r="F200" s="368"/>
      <c r="G200" s="368"/>
      <c r="H200" s="368"/>
      <c r="I200" s="368"/>
      <c r="J200" s="368"/>
      <c r="K200" s="368"/>
      <c r="L200" s="368"/>
      <c r="M200" s="368"/>
      <c r="N200" s="368"/>
      <c r="O200" s="368"/>
      <c r="P200" s="368"/>
      <c r="Q200" s="368"/>
      <c r="R200" s="368"/>
      <c r="S200" s="368"/>
      <c r="T200" s="368"/>
      <c r="U200" s="368"/>
      <c r="V200" s="368"/>
      <c r="W200" s="368"/>
      <c r="X200" s="368"/>
      <c r="Y200" s="368"/>
      <c r="Z200" s="368"/>
      <c r="AA200" s="368"/>
      <c r="AB200" s="368"/>
      <c r="AC200" s="368"/>
      <c r="AD200" s="368"/>
      <c r="AE200" s="368"/>
    </row>
    <row r="201" spans="1:32" ht="18" customHeight="1">
      <c r="A201" s="369" t="s">
        <v>320</v>
      </c>
      <c r="B201" s="369"/>
      <c r="C201" s="369"/>
      <c r="D201" s="369"/>
      <c r="E201" s="369"/>
      <c r="F201" s="370" t="s">
        <v>321</v>
      </c>
      <c r="G201" s="370"/>
      <c r="H201" s="370"/>
      <c r="I201" s="370"/>
      <c r="J201" s="370"/>
      <c r="K201" s="370"/>
      <c r="L201" s="370"/>
      <c r="M201" s="370" t="s">
        <v>322</v>
      </c>
      <c r="N201" s="370"/>
      <c r="O201" s="370"/>
      <c r="P201" s="370"/>
      <c r="Q201" s="370"/>
      <c r="R201" s="370"/>
      <c r="S201" s="370"/>
      <c r="T201" s="370" t="s">
        <v>262</v>
      </c>
      <c r="U201" s="370"/>
      <c r="V201" s="370"/>
      <c r="W201" s="370"/>
      <c r="X201" s="370"/>
      <c r="Y201" s="370"/>
      <c r="Z201" s="370"/>
      <c r="AA201" s="370"/>
      <c r="AB201" s="370"/>
      <c r="AC201" s="370"/>
      <c r="AD201" s="370"/>
      <c r="AE201" s="370"/>
    </row>
    <row r="202" spans="1:32" ht="18" customHeight="1">
      <c r="A202" s="369"/>
      <c r="B202" s="369"/>
      <c r="C202" s="369"/>
      <c r="D202" s="369"/>
      <c r="E202" s="369"/>
      <c r="F202" s="371"/>
      <c r="G202" s="371"/>
      <c r="H202" s="371"/>
      <c r="I202" s="371"/>
      <c r="J202" s="371"/>
      <c r="K202" s="371"/>
      <c r="L202" s="371"/>
      <c r="M202" s="371"/>
      <c r="N202" s="371"/>
      <c r="O202" s="371"/>
      <c r="P202" s="371"/>
      <c r="Q202" s="371"/>
      <c r="R202" s="371"/>
      <c r="S202" s="371"/>
      <c r="T202" s="371"/>
      <c r="U202" s="371"/>
      <c r="V202" s="371"/>
      <c r="W202" s="371"/>
      <c r="X202" s="371"/>
      <c r="Y202" s="371"/>
      <c r="Z202" s="371"/>
      <c r="AA202" s="371"/>
      <c r="AB202" s="371"/>
      <c r="AC202" s="371"/>
      <c r="AD202" s="371"/>
      <c r="AE202" s="371"/>
      <c r="AF202" s="10" t="s">
        <v>323</v>
      </c>
    </row>
    <row r="203" spans="1:32" ht="18" customHeight="1">
      <c r="A203" s="369"/>
      <c r="B203" s="369"/>
      <c r="C203" s="369"/>
      <c r="D203" s="369"/>
      <c r="E203" s="369"/>
      <c r="F203" s="372"/>
      <c r="G203" s="372"/>
      <c r="H203" s="372"/>
      <c r="I203" s="372"/>
      <c r="J203" s="372"/>
      <c r="K203" s="372"/>
      <c r="L203" s="372"/>
      <c r="M203" s="372"/>
      <c r="N203" s="372"/>
      <c r="O203" s="372"/>
      <c r="P203" s="372"/>
      <c r="Q203" s="372"/>
      <c r="R203" s="372"/>
      <c r="S203" s="372"/>
      <c r="T203" s="372"/>
      <c r="U203" s="372"/>
      <c r="V203" s="372"/>
      <c r="W203" s="372"/>
      <c r="X203" s="372"/>
      <c r="Y203" s="372"/>
      <c r="Z203" s="372"/>
      <c r="AA203" s="372"/>
      <c r="AB203" s="372"/>
      <c r="AC203" s="372"/>
      <c r="AD203" s="372"/>
      <c r="AE203" s="372"/>
    </row>
    <row r="204" spans="1:32" ht="18" customHeight="1">
      <c r="A204" s="18"/>
      <c r="B204" s="17"/>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c r="AA204" s="31"/>
      <c r="AB204" s="31"/>
      <c r="AC204" s="31"/>
      <c r="AD204" s="31"/>
      <c r="AE204" s="31"/>
    </row>
    <row r="205" spans="1:32" ht="18" customHeight="1">
      <c r="A205" s="31"/>
      <c r="B205" s="31"/>
      <c r="C205" s="31"/>
      <c r="D205" s="31"/>
      <c r="E205" s="31"/>
      <c r="F205" s="17"/>
      <c r="G205" s="31"/>
      <c r="H205" s="31"/>
      <c r="I205" s="31"/>
      <c r="J205" s="31"/>
      <c r="K205" s="31"/>
      <c r="L205" s="31"/>
      <c r="M205" s="31"/>
      <c r="N205" s="31"/>
      <c r="O205" s="31"/>
      <c r="P205" s="31"/>
      <c r="Q205" s="31"/>
      <c r="R205" s="31"/>
      <c r="S205" s="31"/>
      <c r="T205" s="31"/>
      <c r="U205" s="31"/>
      <c r="V205" s="31"/>
      <c r="W205" s="31"/>
      <c r="X205" s="31"/>
      <c r="Y205" s="31"/>
      <c r="Z205" s="31"/>
      <c r="AA205" s="31"/>
      <c r="AB205" s="31"/>
      <c r="AC205" s="31"/>
      <c r="AD205" s="31"/>
      <c r="AE205" s="31"/>
    </row>
    <row r="206" spans="1:32">
      <c r="A206" s="338" t="s">
        <v>324</v>
      </c>
      <c r="B206" s="338"/>
      <c r="C206" s="338"/>
      <c r="D206" s="338"/>
      <c r="E206" s="338"/>
      <c r="F206" s="338"/>
      <c r="G206" s="338"/>
      <c r="H206" s="338"/>
      <c r="I206" s="338"/>
      <c r="J206" s="338"/>
      <c r="K206" s="338"/>
      <c r="L206" s="338"/>
      <c r="M206" s="338"/>
      <c r="N206" s="338"/>
      <c r="O206" s="338"/>
      <c r="P206" s="338"/>
      <c r="Q206" s="338"/>
      <c r="R206" s="338"/>
      <c r="S206" s="338"/>
      <c r="T206" s="338"/>
      <c r="U206" s="338"/>
      <c r="V206" s="338"/>
      <c r="W206" s="338"/>
      <c r="X206" s="338"/>
      <c r="Y206" s="338"/>
      <c r="Z206" s="338"/>
      <c r="AA206" s="338"/>
      <c r="AB206" s="338"/>
      <c r="AC206" s="338"/>
      <c r="AD206" s="338"/>
      <c r="AE206" s="338"/>
    </row>
    <row r="207" spans="1:32">
      <c r="A207" s="360" t="s">
        <v>325</v>
      </c>
      <c r="B207" s="360"/>
      <c r="C207" s="360"/>
      <c r="D207" s="360"/>
      <c r="E207" s="360"/>
      <c r="F207" s="360"/>
      <c r="G207" s="360"/>
      <c r="H207" s="360"/>
      <c r="I207" s="360"/>
      <c r="J207" s="360"/>
      <c r="K207" s="360"/>
      <c r="L207" s="360"/>
      <c r="M207" s="360"/>
      <c r="N207" s="360"/>
      <c r="O207" s="360"/>
      <c r="P207" s="360"/>
      <c r="Q207" s="360"/>
      <c r="R207" s="360"/>
      <c r="S207" s="360"/>
      <c r="T207" s="360"/>
      <c r="U207" s="360"/>
      <c r="V207" s="360"/>
      <c r="W207" s="360"/>
      <c r="X207" s="360"/>
      <c r="Y207" s="360"/>
      <c r="Z207" s="360"/>
      <c r="AA207" s="360"/>
      <c r="AB207" s="360"/>
      <c r="AC207" s="360"/>
      <c r="AD207" s="360"/>
      <c r="AE207" s="360"/>
    </row>
    <row r="208" spans="1:32">
      <c r="A208" s="66"/>
      <c r="B208" s="363" t="s">
        <v>326</v>
      </c>
      <c r="C208" s="363"/>
      <c r="D208" s="363"/>
      <c r="E208" s="363"/>
      <c r="F208" s="363"/>
      <c r="G208" s="363"/>
      <c r="H208" s="363"/>
      <c r="I208" s="363"/>
      <c r="J208" s="363"/>
      <c r="K208" s="363"/>
      <c r="L208" s="363"/>
      <c r="M208" s="363"/>
      <c r="N208" s="363"/>
      <c r="O208" s="363"/>
      <c r="P208" s="363"/>
      <c r="Q208" s="363"/>
      <c r="R208" s="363"/>
      <c r="S208" s="363"/>
      <c r="T208" s="363"/>
      <c r="U208" s="363"/>
      <c r="V208" s="363"/>
      <c r="W208" s="363"/>
      <c r="X208" s="363"/>
      <c r="Y208" s="363"/>
      <c r="Z208" s="363"/>
      <c r="AA208" s="363"/>
      <c r="AB208" s="363"/>
      <c r="AC208" s="363"/>
      <c r="AD208" s="363"/>
      <c r="AE208" s="363"/>
    </row>
    <row r="209" spans="1:31">
      <c r="A209" s="66"/>
      <c r="B209" s="360" t="s">
        <v>327</v>
      </c>
      <c r="C209" s="360"/>
      <c r="D209" s="360"/>
      <c r="E209" s="360"/>
      <c r="F209" s="360"/>
      <c r="G209" s="360"/>
      <c r="H209" s="360"/>
      <c r="I209" s="360"/>
      <c r="J209" s="360"/>
      <c r="K209" s="360"/>
      <c r="L209" s="360"/>
      <c r="M209" s="360"/>
      <c r="N209" s="360"/>
      <c r="O209" s="360"/>
      <c r="P209" s="360"/>
      <c r="Q209" s="360"/>
      <c r="R209" s="360"/>
      <c r="S209" s="360"/>
      <c r="T209" s="360"/>
      <c r="U209" s="360"/>
      <c r="V209" s="360"/>
      <c r="W209" s="360"/>
      <c r="X209" s="360"/>
      <c r="Y209" s="360"/>
      <c r="Z209" s="360"/>
      <c r="AA209" s="360"/>
      <c r="AB209" s="360"/>
      <c r="AC209" s="360"/>
      <c r="AD209" s="360"/>
      <c r="AE209" s="360"/>
    </row>
    <row r="210" spans="1:31">
      <c r="A210" s="66"/>
      <c r="B210" s="363" t="s">
        <v>328</v>
      </c>
      <c r="C210" s="363"/>
      <c r="D210" s="363"/>
      <c r="E210" s="363"/>
      <c r="F210" s="363"/>
      <c r="G210" s="363"/>
      <c r="H210" s="363"/>
      <c r="I210" s="363"/>
      <c r="J210" s="363"/>
      <c r="K210" s="363"/>
      <c r="L210" s="363"/>
      <c r="M210" s="363"/>
      <c r="N210" s="363"/>
      <c r="O210" s="363"/>
      <c r="P210" s="363"/>
      <c r="Q210" s="363"/>
      <c r="R210" s="363"/>
      <c r="S210" s="363"/>
      <c r="T210" s="363"/>
      <c r="U210" s="363"/>
      <c r="V210" s="363"/>
      <c r="W210" s="363"/>
      <c r="X210" s="363"/>
      <c r="Y210" s="363"/>
      <c r="Z210" s="363"/>
      <c r="AA210" s="363"/>
      <c r="AB210" s="363"/>
      <c r="AC210" s="363"/>
      <c r="AD210" s="363"/>
      <c r="AE210" s="363"/>
    </row>
    <row r="211" spans="1:31" ht="18" customHeight="1">
      <c r="A211" s="66"/>
      <c r="B211" s="66"/>
      <c r="C211" s="366" t="s">
        <v>329</v>
      </c>
      <c r="D211" s="366"/>
      <c r="E211" s="366"/>
      <c r="F211" s="366"/>
      <c r="G211" s="366"/>
      <c r="H211" s="366"/>
      <c r="I211" s="366"/>
      <c r="J211" s="366"/>
      <c r="K211" s="366"/>
      <c r="L211" s="366"/>
      <c r="M211" s="366"/>
      <c r="N211" s="366"/>
      <c r="O211" s="366"/>
      <c r="P211" s="366"/>
      <c r="Q211" s="366"/>
      <c r="R211" s="366"/>
      <c r="S211" s="366"/>
      <c r="T211" s="366"/>
      <c r="U211" s="366"/>
      <c r="V211" s="366"/>
      <c r="W211" s="366"/>
      <c r="X211" s="366"/>
      <c r="Y211" s="366"/>
      <c r="Z211" s="366"/>
      <c r="AA211" s="366"/>
      <c r="AB211" s="366"/>
      <c r="AC211" s="366"/>
      <c r="AD211" s="366"/>
      <c r="AE211" s="366"/>
    </row>
    <row r="212" spans="1:31" ht="18" customHeight="1">
      <c r="A212" s="66"/>
      <c r="B212" s="66"/>
      <c r="C212" s="366" t="s">
        <v>330</v>
      </c>
      <c r="D212" s="366"/>
      <c r="E212" s="366"/>
      <c r="F212" s="366"/>
      <c r="G212" s="366"/>
      <c r="H212" s="366"/>
      <c r="I212" s="366"/>
      <c r="J212" s="366"/>
      <c r="K212" s="366"/>
      <c r="L212" s="366"/>
      <c r="M212" s="366"/>
      <c r="N212" s="366"/>
      <c r="O212" s="366"/>
      <c r="P212" s="366"/>
      <c r="Q212" s="366"/>
      <c r="R212" s="366"/>
      <c r="S212" s="366"/>
      <c r="T212" s="366"/>
      <c r="U212" s="366"/>
      <c r="V212" s="366"/>
      <c r="W212" s="366"/>
      <c r="X212" s="366"/>
      <c r="Y212" s="366"/>
      <c r="Z212" s="366"/>
      <c r="AA212" s="366"/>
      <c r="AB212" s="366"/>
      <c r="AC212" s="366"/>
      <c r="AD212" s="366"/>
      <c r="AE212" s="366"/>
    </row>
    <row r="213" spans="1:31" ht="18" customHeight="1">
      <c r="A213" s="66"/>
      <c r="B213" s="363" t="s">
        <v>331</v>
      </c>
      <c r="C213" s="363"/>
      <c r="D213" s="363"/>
      <c r="E213" s="363"/>
      <c r="F213" s="363"/>
      <c r="G213" s="363"/>
      <c r="H213" s="363"/>
      <c r="I213" s="363"/>
      <c r="J213" s="363"/>
      <c r="K213" s="363"/>
      <c r="L213" s="363"/>
      <c r="M213" s="363"/>
      <c r="N213" s="363"/>
      <c r="O213" s="363"/>
      <c r="P213" s="363"/>
      <c r="Q213" s="363"/>
      <c r="R213" s="363"/>
      <c r="S213" s="363"/>
      <c r="T213" s="363"/>
      <c r="U213" s="363"/>
      <c r="V213" s="363"/>
      <c r="W213" s="363"/>
      <c r="X213" s="363"/>
      <c r="Y213" s="363"/>
      <c r="Z213" s="363"/>
      <c r="AA213" s="363"/>
      <c r="AB213" s="363"/>
      <c r="AC213" s="363"/>
      <c r="AD213" s="363"/>
      <c r="AE213" s="363"/>
    </row>
    <row r="214" spans="1:31">
      <c r="A214" s="360" t="s">
        <v>332</v>
      </c>
      <c r="B214" s="360"/>
      <c r="C214" s="360"/>
      <c r="D214" s="360"/>
      <c r="E214" s="360"/>
      <c r="F214" s="360"/>
      <c r="G214" s="360"/>
      <c r="H214" s="360"/>
      <c r="I214" s="360"/>
      <c r="J214" s="360"/>
      <c r="K214" s="360"/>
      <c r="L214" s="360"/>
      <c r="M214" s="360"/>
      <c r="N214" s="360"/>
      <c r="O214" s="360"/>
      <c r="P214" s="360"/>
      <c r="Q214" s="360"/>
      <c r="R214" s="360"/>
      <c r="S214" s="360"/>
      <c r="T214" s="360"/>
      <c r="U214" s="360"/>
      <c r="V214" s="360"/>
      <c r="W214" s="360"/>
      <c r="X214" s="360"/>
      <c r="Y214" s="360"/>
      <c r="Z214" s="360"/>
      <c r="AA214" s="360"/>
      <c r="AB214" s="360"/>
      <c r="AC214" s="360"/>
      <c r="AD214" s="360"/>
      <c r="AE214" s="360"/>
    </row>
    <row r="215" spans="1:31">
      <c r="A215" s="363" t="s">
        <v>333</v>
      </c>
      <c r="B215" s="363"/>
      <c r="C215" s="363"/>
      <c r="D215" s="363"/>
      <c r="E215" s="363"/>
      <c r="F215" s="363"/>
      <c r="G215" s="363"/>
      <c r="H215" s="363"/>
      <c r="I215" s="363"/>
      <c r="J215" s="363"/>
      <c r="K215" s="363"/>
      <c r="L215" s="363"/>
      <c r="M215" s="363"/>
      <c r="N215" s="363"/>
      <c r="O215" s="363"/>
      <c r="P215" s="363"/>
      <c r="Q215" s="363"/>
      <c r="R215" s="363"/>
      <c r="S215" s="363"/>
      <c r="T215" s="363"/>
      <c r="U215" s="363"/>
      <c r="V215" s="363"/>
      <c r="W215" s="363"/>
      <c r="X215" s="363"/>
      <c r="Y215" s="363"/>
      <c r="Z215" s="363"/>
      <c r="AA215" s="363"/>
      <c r="AB215" s="363"/>
      <c r="AC215" s="363"/>
      <c r="AD215" s="363"/>
      <c r="AE215" s="363"/>
    </row>
    <row r="216" spans="1:31">
      <c r="A216" s="66"/>
      <c r="B216" s="363" t="s">
        <v>334</v>
      </c>
      <c r="C216" s="363"/>
      <c r="D216" s="363"/>
      <c r="E216" s="363"/>
      <c r="F216" s="363"/>
      <c r="G216" s="363"/>
      <c r="H216" s="363"/>
      <c r="I216" s="363"/>
      <c r="J216" s="363"/>
      <c r="K216" s="363"/>
      <c r="L216" s="363"/>
      <c r="M216" s="363"/>
      <c r="N216" s="363"/>
      <c r="O216" s="363"/>
      <c r="P216" s="363"/>
      <c r="Q216" s="363"/>
      <c r="R216" s="363"/>
      <c r="S216" s="363"/>
      <c r="T216" s="363"/>
      <c r="U216" s="363"/>
      <c r="V216" s="363"/>
      <c r="W216" s="363"/>
      <c r="X216" s="363"/>
      <c r="Y216" s="363"/>
      <c r="Z216" s="363"/>
      <c r="AA216" s="363"/>
      <c r="AB216" s="363"/>
      <c r="AC216" s="363"/>
      <c r="AD216" s="363"/>
      <c r="AE216" s="363"/>
    </row>
    <row r="217" spans="1:31">
      <c r="A217" s="66"/>
      <c r="B217" s="363" t="s">
        <v>335</v>
      </c>
      <c r="C217" s="363"/>
      <c r="D217" s="363"/>
      <c r="E217" s="363"/>
      <c r="F217" s="363"/>
      <c r="G217" s="363"/>
      <c r="H217" s="363"/>
      <c r="I217" s="363"/>
      <c r="J217" s="363"/>
      <c r="K217" s="363"/>
      <c r="L217" s="363"/>
      <c r="M217" s="363"/>
      <c r="N217" s="363"/>
      <c r="O217" s="363"/>
      <c r="P217" s="363"/>
      <c r="Q217" s="363"/>
      <c r="R217" s="363"/>
      <c r="S217" s="363"/>
      <c r="T217" s="363"/>
      <c r="U217" s="363"/>
      <c r="V217" s="363"/>
      <c r="W217" s="363"/>
      <c r="X217" s="363"/>
      <c r="Y217" s="363"/>
      <c r="Z217" s="363"/>
      <c r="AA217" s="363"/>
      <c r="AB217" s="363"/>
      <c r="AC217" s="363"/>
      <c r="AD217" s="363"/>
      <c r="AE217" s="363"/>
    </row>
    <row r="218" spans="1:31">
      <c r="A218" s="66"/>
      <c r="B218" s="360" t="s">
        <v>336</v>
      </c>
      <c r="C218" s="360"/>
      <c r="D218" s="360"/>
      <c r="E218" s="360"/>
      <c r="F218" s="360"/>
      <c r="G218" s="360"/>
      <c r="H218" s="360"/>
      <c r="I218" s="360"/>
      <c r="J218" s="360"/>
      <c r="K218" s="360"/>
      <c r="L218" s="360"/>
      <c r="M218" s="360"/>
      <c r="N218" s="360"/>
      <c r="O218" s="360"/>
      <c r="P218" s="360"/>
      <c r="Q218" s="360"/>
      <c r="R218" s="360"/>
      <c r="S218" s="360"/>
      <c r="T218" s="360"/>
      <c r="U218" s="360"/>
      <c r="V218" s="360"/>
      <c r="W218" s="360"/>
      <c r="X218" s="360"/>
      <c r="Y218" s="360"/>
      <c r="Z218" s="360"/>
      <c r="AA218" s="360"/>
      <c r="AB218" s="360"/>
      <c r="AC218" s="360"/>
      <c r="AD218" s="360"/>
      <c r="AE218" s="360"/>
    </row>
    <row r="219" spans="1:31">
      <c r="A219" s="363" t="s">
        <v>337</v>
      </c>
      <c r="B219" s="363"/>
      <c r="C219" s="363"/>
      <c r="D219" s="363"/>
      <c r="E219" s="363"/>
      <c r="F219" s="363"/>
      <c r="G219" s="363"/>
      <c r="H219" s="363"/>
      <c r="I219" s="363"/>
      <c r="J219" s="363"/>
      <c r="K219" s="363"/>
      <c r="L219" s="363"/>
      <c r="M219" s="363"/>
      <c r="N219" s="363"/>
      <c r="O219" s="363"/>
      <c r="P219" s="363"/>
      <c r="Q219" s="363"/>
      <c r="R219" s="363"/>
      <c r="S219" s="363"/>
      <c r="T219" s="363"/>
      <c r="U219" s="363"/>
      <c r="V219" s="363"/>
      <c r="W219" s="363"/>
      <c r="X219" s="363"/>
      <c r="Y219" s="363"/>
      <c r="Z219" s="363"/>
      <c r="AA219" s="363"/>
      <c r="AB219" s="363"/>
      <c r="AC219" s="363"/>
      <c r="AD219" s="363"/>
      <c r="AE219" s="363"/>
    </row>
    <row r="220" spans="1:31">
      <c r="A220" s="66"/>
      <c r="B220" s="363" t="s">
        <v>119</v>
      </c>
      <c r="C220" s="363"/>
      <c r="D220" s="363"/>
      <c r="E220" s="363"/>
      <c r="F220" s="363"/>
      <c r="G220" s="363"/>
      <c r="H220" s="363"/>
      <c r="I220" s="363"/>
      <c r="J220" s="363"/>
      <c r="K220" s="363"/>
      <c r="L220" s="363"/>
      <c r="M220" s="363"/>
      <c r="N220" s="363"/>
      <c r="O220" s="363"/>
      <c r="P220" s="363"/>
      <c r="Q220" s="363"/>
      <c r="R220" s="363"/>
      <c r="S220" s="363"/>
      <c r="T220" s="363"/>
      <c r="U220" s="363"/>
      <c r="V220" s="363"/>
      <c r="W220" s="363"/>
      <c r="X220" s="363"/>
      <c r="Y220" s="363"/>
      <c r="Z220" s="363"/>
      <c r="AA220" s="363"/>
      <c r="AB220" s="363"/>
      <c r="AC220" s="363"/>
      <c r="AD220" s="363"/>
      <c r="AE220" s="363"/>
    </row>
    <row r="221" spans="1:31">
      <c r="A221" s="66"/>
      <c r="B221" s="66"/>
      <c r="C221" s="360" t="s">
        <v>338</v>
      </c>
      <c r="D221" s="360"/>
      <c r="E221" s="360"/>
      <c r="F221" s="360"/>
      <c r="G221" s="360"/>
      <c r="H221" s="360"/>
      <c r="I221" s="360"/>
      <c r="J221" s="360"/>
      <c r="K221" s="360"/>
      <c r="L221" s="360"/>
      <c r="M221" s="360"/>
      <c r="N221" s="360"/>
      <c r="O221" s="360"/>
      <c r="P221" s="360"/>
      <c r="Q221" s="360"/>
      <c r="R221" s="360"/>
      <c r="S221" s="360"/>
      <c r="T221" s="360"/>
      <c r="U221" s="360"/>
      <c r="V221" s="360"/>
      <c r="W221" s="360"/>
      <c r="X221" s="360"/>
      <c r="Y221" s="360"/>
      <c r="Z221" s="360"/>
      <c r="AA221" s="360"/>
      <c r="AB221" s="360"/>
      <c r="AC221" s="360"/>
      <c r="AD221" s="360"/>
      <c r="AE221" s="360"/>
    </row>
    <row r="222" spans="1:31">
      <c r="A222" s="66"/>
      <c r="B222" s="66"/>
      <c r="C222" s="360" t="s">
        <v>339</v>
      </c>
      <c r="D222" s="360"/>
      <c r="E222" s="360"/>
      <c r="F222" s="360"/>
      <c r="G222" s="360"/>
      <c r="H222" s="360"/>
      <c r="I222" s="360"/>
      <c r="J222" s="360"/>
      <c r="K222" s="360"/>
      <c r="L222" s="360"/>
      <c r="M222" s="360"/>
      <c r="N222" s="360"/>
      <c r="O222" s="360"/>
      <c r="P222" s="360"/>
      <c r="Q222" s="360"/>
      <c r="R222" s="360"/>
      <c r="S222" s="360"/>
      <c r="T222" s="360"/>
      <c r="U222" s="360"/>
      <c r="V222" s="360"/>
      <c r="W222" s="360"/>
      <c r="X222" s="360"/>
      <c r="Y222" s="360"/>
      <c r="Z222" s="360"/>
      <c r="AA222" s="360"/>
      <c r="AB222" s="360"/>
      <c r="AC222" s="360"/>
      <c r="AD222" s="360"/>
      <c r="AE222" s="360"/>
    </row>
    <row r="223" spans="1:31">
      <c r="A223" s="66"/>
      <c r="B223" s="66"/>
      <c r="C223" s="360" t="s">
        <v>340</v>
      </c>
      <c r="D223" s="360"/>
      <c r="E223" s="360"/>
      <c r="F223" s="360"/>
      <c r="G223" s="360"/>
      <c r="H223" s="360"/>
      <c r="I223" s="360"/>
      <c r="J223" s="360"/>
      <c r="K223" s="360"/>
      <c r="L223" s="360"/>
      <c r="M223" s="360"/>
      <c r="N223" s="360"/>
      <c r="O223" s="360"/>
      <c r="P223" s="360"/>
      <c r="Q223" s="360"/>
      <c r="R223" s="360"/>
      <c r="S223" s="360"/>
      <c r="T223" s="360"/>
      <c r="U223" s="360"/>
      <c r="V223" s="360"/>
      <c r="W223" s="360"/>
      <c r="X223" s="360"/>
      <c r="Y223" s="360"/>
      <c r="Z223" s="360"/>
      <c r="AA223" s="360"/>
      <c r="AB223" s="360"/>
      <c r="AC223" s="360"/>
      <c r="AD223" s="360"/>
      <c r="AE223" s="360"/>
    </row>
    <row r="224" spans="1:31">
      <c r="A224" s="66"/>
      <c r="B224" s="66"/>
      <c r="C224" s="360" t="s">
        <v>341</v>
      </c>
      <c r="D224" s="360"/>
      <c r="E224" s="360"/>
      <c r="F224" s="360"/>
      <c r="G224" s="360"/>
      <c r="H224" s="360"/>
      <c r="I224" s="360"/>
      <c r="J224" s="360"/>
      <c r="K224" s="360"/>
      <c r="L224" s="360"/>
      <c r="M224" s="360"/>
      <c r="N224" s="360"/>
      <c r="O224" s="360"/>
      <c r="P224" s="360"/>
      <c r="Q224" s="360"/>
      <c r="R224" s="360"/>
      <c r="S224" s="360"/>
      <c r="T224" s="360"/>
      <c r="U224" s="360"/>
      <c r="V224" s="360"/>
      <c r="W224" s="360"/>
      <c r="X224" s="360"/>
      <c r="Y224" s="360"/>
      <c r="Z224" s="360"/>
      <c r="AA224" s="360"/>
      <c r="AB224" s="360"/>
      <c r="AC224" s="360"/>
      <c r="AD224" s="360"/>
      <c r="AE224" s="360"/>
    </row>
    <row r="225" spans="1:31">
      <c r="A225" s="66"/>
      <c r="B225" s="66"/>
      <c r="C225" s="360" t="s">
        <v>342</v>
      </c>
      <c r="D225" s="360"/>
      <c r="E225" s="360"/>
      <c r="F225" s="360"/>
      <c r="G225" s="360"/>
      <c r="H225" s="360"/>
      <c r="I225" s="360"/>
      <c r="J225" s="360"/>
      <c r="K225" s="360"/>
      <c r="L225" s="360"/>
      <c r="M225" s="360"/>
      <c r="N225" s="360"/>
      <c r="O225" s="360"/>
      <c r="P225" s="360"/>
      <c r="Q225" s="360"/>
      <c r="R225" s="360"/>
      <c r="S225" s="360"/>
      <c r="T225" s="360"/>
      <c r="U225" s="360"/>
      <c r="V225" s="360"/>
      <c r="W225" s="360"/>
      <c r="X225" s="360"/>
      <c r="Y225" s="360"/>
      <c r="Z225" s="360"/>
      <c r="AA225" s="360"/>
      <c r="AB225" s="360"/>
      <c r="AC225" s="360"/>
      <c r="AD225" s="360"/>
      <c r="AE225" s="360"/>
    </row>
    <row r="226" spans="1:31">
      <c r="A226" s="66"/>
      <c r="B226" s="66"/>
      <c r="C226" s="360" t="s">
        <v>343</v>
      </c>
      <c r="D226" s="360"/>
      <c r="E226" s="360"/>
      <c r="F226" s="360"/>
      <c r="G226" s="360"/>
      <c r="H226" s="360"/>
      <c r="I226" s="360"/>
      <c r="J226" s="360"/>
      <c r="K226" s="360"/>
      <c r="L226" s="360"/>
      <c r="M226" s="360"/>
      <c r="N226" s="360"/>
      <c r="O226" s="360"/>
      <c r="P226" s="360"/>
      <c r="Q226" s="360"/>
      <c r="R226" s="360"/>
      <c r="S226" s="360"/>
      <c r="T226" s="360"/>
      <c r="U226" s="360"/>
      <c r="V226" s="360"/>
      <c r="W226" s="360"/>
      <c r="X226" s="360"/>
      <c r="Y226" s="360"/>
      <c r="Z226" s="360"/>
      <c r="AA226" s="360"/>
      <c r="AB226" s="360"/>
      <c r="AC226" s="360"/>
      <c r="AD226" s="360"/>
      <c r="AE226" s="360"/>
    </row>
    <row r="227" spans="1:31">
      <c r="A227" s="66"/>
      <c r="B227" s="66"/>
      <c r="C227" s="360" t="s">
        <v>344</v>
      </c>
      <c r="D227" s="360"/>
      <c r="E227" s="360"/>
      <c r="F227" s="360"/>
      <c r="G227" s="360"/>
      <c r="H227" s="360"/>
      <c r="I227" s="360"/>
      <c r="J227" s="360"/>
      <c r="K227" s="360"/>
      <c r="L227" s="360"/>
      <c r="M227" s="360"/>
      <c r="N227" s="360"/>
      <c r="O227" s="360"/>
      <c r="P227" s="360"/>
      <c r="Q227" s="360"/>
      <c r="R227" s="360"/>
      <c r="S227" s="360"/>
      <c r="T227" s="360"/>
      <c r="U227" s="360"/>
      <c r="V227" s="360"/>
      <c r="W227" s="360"/>
      <c r="X227" s="360"/>
      <c r="Y227" s="360"/>
      <c r="Z227" s="360"/>
      <c r="AA227" s="360"/>
      <c r="AB227" s="360"/>
      <c r="AC227" s="360"/>
      <c r="AD227" s="360"/>
      <c r="AE227" s="360"/>
    </row>
    <row r="228" spans="1:31">
      <c r="A228" s="66"/>
      <c r="B228" s="66"/>
      <c r="C228" s="66"/>
      <c r="D228" s="360" t="s">
        <v>345</v>
      </c>
      <c r="E228" s="360"/>
      <c r="F228" s="360"/>
      <c r="G228" s="360"/>
      <c r="H228" s="360"/>
      <c r="I228" s="360"/>
      <c r="J228" s="360"/>
      <c r="K228" s="360"/>
      <c r="L228" s="360"/>
      <c r="M228" s="360"/>
      <c r="N228" s="360"/>
      <c r="O228" s="360"/>
      <c r="P228" s="360"/>
      <c r="Q228" s="360"/>
      <c r="R228" s="360"/>
      <c r="S228" s="360"/>
      <c r="T228" s="360"/>
      <c r="U228" s="360"/>
      <c r="V228" s="360"/>
      <c r="W228" s="360"/>
      <c r="X228" s="360"/>
      <c r="Y228" s="360"/>
      <c r="Z228" s="360"/>
      <c r="AA228" s="360"/>
      <c r="AB228" s="360"/>
      <c r="AC228" s="360"/>
      <c r="AD228" s="360"/>
      <c r="AE228" s="360"/>
    </row>
    <row r="229" spans="1:31">
      <c r="A229" s="66"/>
      <c r="B229" s="66"/>
      <c r="C229" s="66"/>
      <c r="D229" s="360" t="s">
        <v>346</v>
      </c>
      <c r="E229" s="360"/>
      <c r="F229" s="360"/>
      <c r="G229" s="360"/>
      <c r="H229" s="360"/>
      <c r="I229" s="360"/>
      <c r="J229" s="360"/>
      <c r="K229" s="360"/>
      <c r="L229" s="360"/>
      <c r="M229" s="360"/>
      <c r="N229" s="360"/>
      <c r="O229" s="360"/>
      <c r="P229" s="360"/>
      <c r="Q229" s="360"/>
      <c r="R229" s="360"/>
      <c r="S229" s="360"/>
      <c r="T229" s="360"/>
      <c r="U229" s="360"/>
      <c r="V229" s="360"/>
      <c r="W229" s="360"/>
      <c r="X229" s="360"/>
      <c r="Y229" s="360"/>
      <c r="Z229" s="360"/>
      <c r="AA229" s="360"/>
      <c r="AB229" s="360"/>
      <c r="AC229" s="360"/>
      <c r="AD229" s="360"/>
      <c r="AE229" s="360"/>
    </row>
    <row r="230" spans="1:31">
      <c r="A230" s="66"/>
      <c r="B230" s="66"/>
      <c r="C230" s="66"/>
      <c r="D230" s="17"/>
      <c r="E230" s="66"/>
      <c r="F230" s="66"/>
      <c r="G230" s="66"/>
      <c r="H230" s="360" t="s">
        <v>347</v>
      </c>
      <c r="I230" s="360"/>
      <c r="J230" s="360"/>
      <c r="K230" s="360"/>
      <c r="L230" s="360"/>
      <c r="M230" s="360"/>
      <c r="N230" s="360"/>
      <c r="O230" s="360"/>
      <c r="P230" s="360"/>
      <c r="Q230" s="360"/>
      <c r="R230" s="360"/>
      <c r="S230" s="360"/>
      <c r="T230" s="360"/>
      <c r="U230" s="360"/>
      <c r="V230" s="360"/>
      <c r="W230" s="360"/>
      <c r="X230" s="360"/>
      <c r="Y230" s="360"/>
      <c r="Z230" s="360"/>
      <c r="AA230" s="360"/>
      <c r="AB230" s="360"/>
      <c r="AC230" s="360"/>
      <c r="AD230" s="360"/>
      <c r="AE230" s="360"/>
    </row>
    <row r="231" spans="1:31">
      <c r="A231" s="66"/>
      <c r="B231" s="66"/>
      <c r="C231" s="66"/>
      <c r="D231" s="360" t="s">
        <v>348</v>
      </c>
      <c r="E231" s="360"/>
      <c r="F231" s="360"/>
      <c r="G231" s="360"/>
      <c r="H231" s="360"/>
      <c r="I231" s="360"/>
      <c r="J231" s="360"/>
      <c r="K231" s="360"/>
      <c r="L231" s="360"/>
      <c r="M231" s="360"/>
      <c r="N231" s="360"/>
      <c r="O231" s="360"/>
      <c r="P231" s="360"/>
      <c r="Q231" s="360"/>
      <c r="R231" s="360"/>
      <c r="S231" s="360"/>
      <c r="T231" s="360"/>
      <c r="U231" s="360"/>
      <c r="V231" s="360"/>
      <c r="W231" s="360"/>
      <c r="X231" s="360"/>
      <c r="Y231" s="360"/>
      <c r="Z231" s="360"/>
      <c r="AA231" s="360"/>
      <c r="AB231" s="360"/>
      <c r="AC231" s="360"/>
      <c r="AD231" s="360"/>
      <c r="AE231" s="360"/>
    </row>
    <row r="232" spans="1:31">
      <c r="A232" s="66"/>
      <c r="B232" s="66"/>
      <c r="C232" s="360" t="s">
        <v>349</v>
      </c>
      <c r="D232" s="360"/>
      <c r="E232" s="360"/>
      <c r="F232" s="360"/>
      <c r="G232" s="360"/>
      <c r="H232" s="360"/>
      <c r="I232" s="360"/>
      <c r="J232" s="360"/>
      <c r="K232" s="360"/>
      <c r="L232" s="360"/>
      <c r="M232" s="360"/>
      <c r="N232" s="360"/>
      <c r="O232" s="360"/>
      <c r="P232" s="360"/>
      <c r="Q232" s="360"/>
      <c r="R232" s="360"/>
      <c r="S232" s="360"/>
      <c r="T232" s="360"/>
      <c r="U232" s="360"/>
      <c r="V232" s="360"/>
      <c r="W232" s="360"/>
      <c r="X232" s="360"/>
      <c r="Y232" s="360"/>
      <c r="Z232" s="360"/>
      <c r="AA232" s="360"/>
      <c r="AB232" s="360"/>
      <c r="AC232" s="360"/>
      <c r="AD232" s="360"/>
      <c r="AE232" s="360"/>
    </row>
    <row r="233" spans="1:31">
      <c r="A233" s="66"/>
      <c r="B233" s="66"/>
      <c r="C233" s="360" t="s">
        <v>350</v>
      </c>
      <c r="D233" s="360"/>
      <c r="E233" s="360"/>
      <c r="F233" s="360"/>
      <c r="G233" s="360"/>
      <c r="H233" s="360"/>
      <c r="I233" s="360"/>
      <c r="J233" s="360"/>
      <c r="K233" s="360"/>
      <c r="L233" s="360"/>
      <c r="M233" s="360"/>
      <c r="N233" s="360"/>
      <c r="O233" s="360"/>
      <c r="P233" s="360"/>
      <c r="Q233" s="360"/>
      <c r="R233" s="360"/>
      <c r="S233" s="360"/>
      <c r="T233" s="360"/>
      <c r="U233" s="360"/>
      <c r="V233" s="360"/>
      <c r="W233" s="360"/>
      <c r="X233" s="360"/>
      <c r="Y233" s="360"/>
      <c r="Z233" s="360"/>
      <c r="AA233" s="360"/>
      <c r="AB233" s="360"/>
      <c r="AC233" s="360"/>
      <c r="AD233" s="360"/>
      <c r="AE233" s="360"/>
    </row>
    <row r="234" spans="1:31">
      <c r="A234" s="66"/>
      <c r="B234" s="66"/>
      <c r="C234" s="360" t="s">
        <v>351</v>
      </c>
      <c r="D234" s="360"/>
      <c r="E234" s="360"/>
      <c r="F234" s="360"/>
      <c r="G234" s="360"/>
      <c r="H234" s="360"/>
      <c r="I234" s="360"/>
      <c r="J234" s="360"/>
      <c r="K234" s="360"/>
      <c r="L234" s="360"/>
      <c r="M234" s="360"/>
      <c r="N234" s="360"/>
      <c r="O234" s="360"/>
      <c r="P234" s="360"/>
      <c r="Q234" s="360"/>
      <c r="R234" s="360"/>
      <c r="S234" s="360"/>
      <c r="T234" s="360"/>
      <c r="U234" s="360"/>
      <c r="V234" s="360"/>
      <c r="W234" s="360"/>
      <c r="X234" s="360"/>
      <c r="Y234" s="360"/>
      <c r="Z234" s="360"/>
      <c r="AA234" s="360"/>
      <c r="AB234" s="360"/>
      <c r="AC234" s="360"/>
      <c r="AD234" s="360"/>
      <c r="AE234" s="360"/>
    </row>
    <row r="235" spans="1:31">
      <c r="A235" s="66"/>
      <c r="B235" s="66"/>
      <c r="C235" s="66"/>
      <c r="D235" s="360" t="s">
        <v>352</v>
      </c>
      <c r="E235" s="360"/>
      <c r="F235" s="360"/>
      <c r="G235" s="360"/>
      <c r="H235" s="360"/>
      <c r="I235" s="360"/>
      <c r="J235" s="360"/>
      <c r="K235" s="360"/>
      <c r="L235" s="360"/>
      <c r="M235" s="360"/>
      <c r="N235" s="360"/>
      <c r="O235" s="360"/>
      <c r="P235" s="360"/>
      <c r="Q235" s="360"/>
      <c r="R235" s="360"/>
      <c r="S235" s="360"/>
      <c r="T235" s="360"/>
      <c r="U235" s="360"/>
      <c r="V235" s="360"/>
      <c r="W235" s="360"/>
      <c r="X235" s="360"/>
      <c r="Y235" s="360"/>
      <c r="Z235" s="360"/>
      <c r="AA235" s="360"/>
      <c r="AB235" s="360"/>
      <c r="AC235" s="360"/>
      <c r="AD235" s="360"/>
      <c r="AE235" s="360"/>
    </row>
    <row r="236" spans="1:31">
      <c r="A236" s="66"/>
      <c r="B236" s="66"/>
      <c r="C236" s="66"/>
      <c r="D236" s="360" t="s">
        <v>353</v>
      </c>
      <c r="E236" s="360"/>
      <c r="F236" s="360"/>
      <c r="G236" s="360"/>
      <c r="H236" s="360"/>
      <c r="I236" s="360"/>
      <c r="J236" s="360"/>
      <c r="K236" s="360"/>
      <c r="L236" s="360"/>
      <c r="M236" s="360"/>
      <c r="N236" s="360"/>
      <c r="O236" s="360"/>
      <c r="P236" s="360"/>
      <c r="Q236" s="360"/>
      <c r="R236" s="360"/>
      <c r="S236" s="360"/>
      <c r="T236" s="360"/>
      <c r="U236" s="360"/>
      <c r="V236" s="360"/>
      <c r="W236" s="360"/>
      <c r="X236" s="360"/>
      <c r="Y236" s="360"/>
      <c r="Z236" s="360"/>
      <c r="AA236" s="360"/>
      <c r="AB236" s="360"/>
      <c r="AC236" s="360"/>
      <c r="AD236" s="360"/>
      <c r="AE236" s="360"/>
    </row>
    <row r="237" spans="1:31">
      <c r="A237" s="66"/>
      <c r="B237" s="66"/>
      <c r="C237" s="66"/>
      <c r="D237" s="17"/>
      <c r="E237" s="66"/>
      <c r="F237" s="66"/>
      <c r="G237" s="66"/>
      <c r="H237" s="66"/>
      <c r="I237" s="66"/>
      <c r="J237" s="66"/>
      <c r="K237" s="66"/>
      <c r="L237" s="66"/>
      <c r="M237" s="66"/>
      <c r="N237" s="66"/>
      <c r="O237" s="66"/>
      <c r="P237" s="66"/>
      <c r="Q237" s="17"/>
      <c r="R237" s="360" t="s">
        <v>354</v>
      </c>
      <c r="S237" s="360"/>
      <c r="T237" s="360"/>
      <c r="U237" s="360"/>
      <c r="V237" s="360"/>
      <c r="W237" s="360"/>
      <c r="X237" s="360"/>
      <c r="Y237" s="360"/>
      <c r="Z237" s="360"/>
      <c r="AA237" s="360"/>
      <c r="AB237" s="360"/>
      <c r="AC237" s="360"/>
      <c r="AD237" s="360"/>
      <c r="AE237" s="360"/>
    </row>
    <row r="238" spans="1:31">
      <c r="A238" s="66"/>
      <c r="B238" s="66"/>
      <c r="C238" s="66"/>
      <c r="D238" s="66"/>
      <c r="E238" s="66"/>
      <c r="F238" s="66"/>
      <c r="G238" s="66"/>
      <c r="H238" s="66"/>
      <c r="I238" s="66"/>
      <c r="J238" s="66"/>
      <c r="K238" s="66"/>
      <c r="L238" s="66"/>
      <c r="M238" s="66"/>
      <c r="N238" s="66"/>
      <c r="O238" s="66"/>
      <c r="P238" s="66"/>
      <c r="Q238" s="17"/>
      <c r="R238" s="338" t="s">
        <v>355</v>
      </c>
      <c r="S238" s="338"/>
      <c r="T238" s="338"/>
      <c r="U238" s="338"/>
      <c r="V238" s="338"/>
      <c r="W238" s="338"/>
      <c r="X238" s="338"/>
      <c r="Y238" s="338"/>
      <c r="Z238" s="338"/>
      <c r="AA238" s="338"/>
      <c r="AB238" s="338"/>
      <c r="AC238" s="338"/>
      <c r="AD238" s="338"/>
      <c r="AE238" s="338"/>
    </row>
    <row r="239" spans="1:31">
      <c r="A239" s="66"/>
      <c r="B239" s="66"/>
      <c r="C239" s="66"/>
      <c r="D239" s="360" t="s">
        <v>356</v>
      </c>
      <c r="E239" s="360"/>
      <c r="F239" s="360"/>
      <c r="G239" s="360"/>
      <c r="H239" s="360"/>
      <c r="I239" s="360"/>
      <c r="J239" s="360"/>
      <c r="K239" s="360"/>
      <c r="L239" s="360"/>
      <c r="M239" s="360"/>
      <c r="N239" s="360"/>
      <c r="O239" s="360"/>
      <c r="P239" s="360"/>
      <c r="Q239" s="360"/>
      <c r="R239" s="360"/>
      <c r="S239" s="360"/>
      <c r="T239" s="360"/>
      <c r="U239" s="360"/>
      <c r="V239" s="360"/>
      <c r="W239" s="360"/>
      <c r="X239" s="360"/>
      <c r="Y239" s="360"/>
      <c r="Z239" s="360"/>
      <c r="AA239" s="360"/>
      <c r="AB239" s="360"/>
      <c r="AC239" s="360"/>
      <c r="AD239" s="360"/>
      <c r="AE239" s="360"/>
    </row>
    <row r="240" spans="1:31">
      <c r="A240" s="66"/>
      <c r="B240" s="66"/>
      <c r="C240" s="66"/>
      <c r="D240" s="66"/>
      <c r="E240" s="66"/>
      <c r="F240" s="66"/>
      <c r="G240" s="66"/>
      <c r="H240" s="66"/>
      <c r="I240" s="66"/>
      <c r="J240" s="66"/>
      <c r="K240" s="66"/>
      <c r="L240" s="360" t="s">
        <v>357</v>
      </c>
      <c r="M240" s="360"/>
      <c r="N240" s="360"/>
      <c r="O240" s="360"/>
      <c r="P240" s="360"/>
      <c r="Q240" s="360"/>
      <c r="R240" s="360"/>
      <c r="S240" s="360"/>
      <c r="T240" s="360"/>
      <c r="U240" s="360"/>
      <c r="V240" s="360"/>
      <c r="W240" s="360"/>
      <c r="X240" s="360"/>
      <c r="Y240" s="360"/>
      <c r="Z240" s="360"/>
      <c r="AA240" s="360"/>
      <c r="AB240" s="360"/>
      <c r="AC240" s="360"/>
      <c r="AD240" s="360"/>
      <c r="AE240" s="360"/>
    </row>
    <row r="241" spans="1:31">
      <c r="A241" s="66"/>
      <c r="B241" s="66"/>
      <c r="C241" s="66"/>
      <c r="D241" s="66"/>
      <c r="E241" s="66"/>
      <c r="F241" s="66"/>
      <c r="G241" s="66"/>
      <c r="H241" s="66"/>
      <c r="I241" s="66"/>
      <c r="J241" s="66"/>
      <c r="K241" s="66"/>
      <c r="L241" s="360" t="s">
        <v>358</v>
      </c>
      <c r="M241" s="360"/>
      <c r="N241" s="360"/>
      <c r="O241" s="360"/>
      <c r="P241" s="360"/>
      <c r="Q241" s="360"/>
      <c r="R241" s="360"/>
      <c r="S241" s="360"/>
      <c r="T241" s="360"/>
      <c r="U241" s="360"/>
      <c r="V241" s="360"/>
      <c r="W241" s="360"/>
      <c r="X241" s="360"/>
      <c r="Y241" s="360"/>
      <c r="Z241" s="360"/>
      <c r="AA241" s="360"/>
      <c r="AB241" s="360"/>
      <c r="AC241" s="360"/>
      <c r="AD241" s="360"/>
      <c r="AE241" s="360"/>
    </row>
    <row r="242" spans="1:31">
      <c r="A242" s="66"/>
      <c r="B242" s="66"/>
      <c r="C242" s="66"/>
      <c r="D242" s="66"/>
      <c r="E242" s="66"/>
      <c r="F242" s="66"/>
      <c r="G242" s="66"/>
      <c r="H242" s="66"/>
      <c r="I242" s="66"/>
      <c r="J242" s="66"/>
      <c r="K242" s="66"/>
      <c r="L242" s="360" t="s">
        <v>359</v>
      </c>
      <c r="M242" s="360"/>
      <c r="N242" s="360"/>
      <c r="O242" s="360"/>
      <c r="P242" s="360"/>
      <c r="Q242" s="360"/>
      <c r="R242" s="360"/>
      <c r="S242" s="360"/>
      <c r="T242" s="360"/>
      <c r="U242" s="360"/>
      <c r="V242" s="360"/>
      <c r="W242" s="360"/>
      <c r="X242" s="360"/>
      <c r="Y242" s="360"/>
      <c r="Z242" s="360"/>
      <c r="AA242" s="360"/>
      <c r="AB242" s="360"/>
      <c r="AC242" s="360"/>
      <c r="AD242" s="360"/>
      <c r="AE242" s="360"/>
    </row>
    <row r="243" spans="1:31">
      <c r="A243" s="66"/>
      <c r="B243" s="66"/>
      <c r="C243" s="360" t="s">
        <v>360</v>
      </c>
      <c r="D243" s="360"/>
      <c r="E243" s="360"/>
      <c r="F243" s="360"/>
      <c r="G243" s="360"/>
      <c r="H243" s="360"/>
      <c r="I243" s="360"/>
      <c r="J243" s="360"/>
      <c r="K243" s="360"/>
      <c r="L243" s="360"/>
      <c r="M243" s="360"/>
      <c r="N243" s="360"/>
      <c r="O243" s="360"/>
      <c r="P243" s="360"/>
      <c r="Q243" s="360"/>
      <c r="R243" s="360"/>
      <c r="S243" s="360"/>
      <c r="T243" s="360"/>
      <c r="U243" s="360"/>
      <c r="V243" s="360"/>
      <c r="W243" s="360"/>
      <c r="X243" s="360"/>
      <c r="Y243" s="360"/>
      <c r="Z243" s="360"/>
      <c r="AA243" s="360"/>
      <c r="AB243" s="360"/>
      <c r="AC243" s="360"/>
      <c r="AD243" s="360"/>
      <c r="AE243" s="360"/>
    </row>
    <row r="244" spans="1:31">
      <c r="A244" s="66"/>
      <c r="B244" s="66"/>
      <c r="C244" s="360" t="s">
        <v>361</v>
      </c>
      <c r="D244" s="360"/>
      <c r="E244" s="360"/>
      <c r="F244" s="360"/>
      <c r="G244" s="360"/>
      <c r="H244" s="360"/>
      <c r="I244" s="360"/>
      <c r="J244" s="360"/>
      <c r="K244" s="360"/>
      <c r="L244" s="360"/>
      <c r="M244" s="360"/>
      <c r="N244" s="360"/>
      <c r="O244" s="360"/>
      <c r="P244" s="360"/>
      <c r="Q244" s="360"/>
      <c r="R244" s="360"/>
      <c r="S244" s="360"/>
      <c r="T244" s="360"/>
      <c r="U244" s="360"/>
      <c r="V244" s="360"/>
      <c r="W244" s="360"/>
      <c r="X244" s="360"/>
      <c r="Y244" s="360"/>
      <c r="Z244" s="360"/>
      <c r="AA244" s="360"/>
      <c r="AB244" s="360"/>
      <c r="AC244" s="360"/>
      <c r="AD244" s="360"/>
      <c r="AE244" s="360"/>
    </row>
    <row r="245" spans="1:31">
      <c r="A245" s="66"/>
      <c r="B245" s="66"/>
      <c r="C245" s="360" t="s">
        <v>362</v>
      </c>
      <c r="D245" s="360"/>
      <c r="E245" s="360"/>
      <c r="F245" s="360"/>
      <c r="G245" s="360"/>
      <c r="H245" s="360"/>
      <c r="I245" s="360"/>
      <c r="J245" s="360"/>
      <c r="K245" s="360"/>
      <c r="L245" s="360"/>
      <c r="M245" s="360"/>
      <c r="N245" s="360"/>
      <c r="O245" s="360"/>
      <c r="P245" s="360"/>
      <c r="Q245" s="360"/>
      <c r="R245" s="360"/>
      <c r="S245" s="360"/>
      <c r="T245" s="360"/>
      <c r="U245" s="360"/>
      <c r="V245" s="360"/>
      <c r="W245" s="360"/>
      <c r="X245" s="360"/>
      <c r="Y245" s="360"/>
      <c r="Z245" s="360"/>
      <c r="AA245" s="360"/>
      <c r="AB245" s="360"/>
      <c r="AC245" s="360"/>
      <c r="AD245" s="360"/>
      <c r="AE245" s="360"/>
    </row>
    <row r="246" spans="1:31">
      <c r="A246" s="66"/>
      <c r="B246" s="363" t="s">
        <v>363</v>
      </c>
      <c r="C246" s="363"/>
      <c r="D246" s="363"/>
      <c r="E246" s="363"/>
      <c r="F246" s="363"/>
      <c r="G246" s="363"/>
      <c r="H246" s="363"/>
      <c r="I246" s="363"/>
      <c r="J246" s="363"/>
      <c r="K246" s="363"/>
      <c r="L246" s="363"/>
      <c r="M246" s="363"/>
      <c r="N246" s="363"/>
      <c r="O246" s="363"/>
      <c r="P246" s="363"/>
      <c r="Q246" s="363"/>
      <c r="R246" s="363"/>
      <c r="S246" s="363"/>
      <c r="T246" s="363"/>
      <c r="U246" s="363"/>
      <c r="V246" s="363"/>
      <c r="W246" s="363"/>
      <c r="X246" s="363"/>
      <c r="Y246" s="363"/>
      <c r="Z246" s="363"/>
      <c r="AA246" s="363"/>
      <c r="AB246" s="363"/>
      <c r="AC246" s="363"/>
      <c r="AD246" s="363"/>
      <c r="AE246" s="363"/>
    </row>
    <row r="247" spans="1:31">
      <c r="A247" s="66"/>
      <c r="B247" s="360" t="s">
        <v>364</v>
      </c>
      <c r="C247" s="360"/>
      <c r="D247" s="360"/>
      <c r="E247" s="360"/>
      <c r="F247" s="360"/>
      <c r="G247" s="360"/>
      <c r="H247" s="360"/>
      <c r="I247" s="360"/>
      <c r="J247" s="360"/>
      <c r="K247" s="360"/>
      <c r="L247" s="360"/>
      <c r="M247" s="360"/>
      <c r="N247" s="360"/>
      <c r="O247" s="360"/>
      <c r="P247" s="360"/>
      <c r="Q247" s="360"/>
      <c r="R247" s="360"/>
      <c r="S247" s="360"/>
      <c r="T247" s="360"/>
      <c r="U247" s="360"/>
      <c r="V247" s="360"/>
      <c r="W247" s="360"/>
      <c r="X247" s="360"/>
      <c r="Y247" s="360"/>
      <c r="Z247" s="360"/>
      <c r="AA247" s="360"/>
      <c r="AB247" s="360"/>
      <c r="AC247" s="360"/>
      <c r="AD247" s="360"/>
      <c r="AE247" s="360"/>
    </row>
    <row r="248" spans="1:31">
      <c r="A248" s="66"/>
      <c r="B248" s="66"/>
      <c r="C248" s="360" t="s">
        <v>365</v>
      </c>
      <c r="D248" s="360"/>
      <c r="E248" s="360"/>
      <c r="F248" s="360"/>
      <c r="G248" s="360"/>
      <c r="H248" s="360"/>
      <c r="I248" s="360"/>
      <c r="J248" s="360"/>
      <c r="K248" s="360"/>
      <c r="L248" s="360"/>
      <c r="M248" s="360"/>
      <c r="N248" s="360"/>
      <c r="O248" s="360"/>
      <c r="P248" s="360"/>
      <c r="Q248" s="360"/>
      <c r="R248" s="360"/>
      <c r="S248" s="360"/>
      <c r="T248" s="360"/>
      <c r="U248" s="360"/>
      <c r="V248" s="360"/>
      <c r="W248" s="360"/>
      <c r="X248" s="360"/>
      <c r="Y248" s="360"/>
      <c r="Z248" s="360"/>
      <c r="AA248" s="360"/>
      <c r="AB248" s="360"/>
      <c r="AC248" s="360"/>
      <c r="AD248" s="360"/>
      <c r="AE248" s="360"/>
    </row>
    <row r="249" spans="1:31">
      <c r="A249" s="66"/>
      <c r="B249" s="66"/>
      <c r="C249" s="360" t="s">
        <v>366</v>
      </c>
      <c r="D249" s="360"/>
      <c r="E249" s="360"/>
      <c r="F249" s="360"/>
      <c r="G249" s="360"/>
      <c r="H249" s="360"/>
      <c r="I249" s="360"/>
      <c r="J249" s="360"/>
      <c r="K249" s="360"/>
      <c r="L249" s="360"/>
      <c r="M249" s="360"/>
      <c r="N249" s="360"/>
      <c r="O249" s="360"/>
      <c r="P249" s="360"/>
      <c r="Q249" s="360"/>
      <c r="R249" s="360"/>
      <c r="S249" s="360"/>
      <c r="T249" s="360"/>
      <c r="U249" s="360"/>
      <c r="V249" s="360"/>
      <c r="W249" s="360"/>
      <c r="X249" s="360"/>
      <c r="Y249" s="360"/>
      <c r="Z249" s="360"/>
      <c r="AA249" s="360"/>
      <c r="AB249" s="360"/>
      <c r="AC249" s="360"/>
      <c r="AD249" s="360"/>
      <c r="AE249" s="360"/>
    </row>
    <row r="250" spans="1:31">
      <c r="A250" s="66"/>
      <c r="B250" s="66"/>
      <c r="C250" s="360" t="s">
        <v>367</v>
      </c>
      <c r="D250" s="360"/>
      <c r="E250" s="360"/>
      <c r="F250" s="360"/>
      <c r="G250" s="360"/>
      <c r="H250" s="360"/>
      <c r="I250" s="360"/>
      <c r="J250" s="360"/>
      <c r="K250" s="360"/>
      <c r="L250" s="360"/>
      <c r="M250" s="360"/>
      <c r="N250" s="360"/>
      <c r="O250" s="360"/>
      <c r="P250" s="360"/>
      <c r="Q250" s="360"/>
      <c r="R250" s="360"/>
      <c r="S250" s="360"/>
      <c r="T250" s="360"/>
      <c r="U250" s="360"/>
      <c r="V250" s="360"/>
      <c r="W250" s="360"/>
      <c r="X250" s="360"/>
      <c r="Y250" s="360"/>
      <c r="Z250" s="360"/>
      <c r="AA250" s="360"/>
      <c r="AB250" s="360"/>
      <c r="AC250" s="360"/>
      <c r="AD250" s="360"/>
      <c r="AE250" s="360"/>
    </row>
    <row r="251" spans="1:31">
      <c r="A251" s="66"/>
      <c r="B251" s="66"/>
      <c r="C251" s="360" t="s">
        <v>368</v>
      </c>
      <c r="D251" s="360"/>
      <c r="E251" s="360"/>
      <c r="F251" s="360"/>
      <c r="G251" s="360"/>
      <c r="H251" s="360"/>
      <c r="I251" s="360"/>
      <c r="J251" s="360"/>
      <c r="K251" s="360"/>
      <c r="L251" s="360"/>
      <c r="M251" s="360"/>
      <c r="N251" s="360"/>
      <c r="O251" s="360"/>
      <c r="P251" s="360"/>
      <c r="Q251" s="360"/>
      <c r="R251" s="360"/>
      <c r="S251" s="360"/>
      <c r="T251" s="360"/>
      <c r="U251" s="360"/>
      <c r="V251" s="360"/>
      <c r="W251" s="360"/>
      <c r="X251" s="360"/>
      <c r="Y251" s="360"/>
      <c r="Z251" s="360"/>
      <c r="AA251" s="360"/>
      <c r="AB251" s="360"/>
      <c r="AC251" s="360"/>
      <c r="AD251" s="360"/>
      <c r="AE251" s="360"/>
    </row>
    <row r="252" spans="1:31">
      <c r="A252" s="66"/>
      <c r="B252" s="66"/>
      <c r="C252" s="360" t="s">
        <v>369</v>
      </c>
      <c r="D252" s="360"/>
      <c r="E252" s="360"/>
      <c r="F252" s="360"/>
      <c r="G252" s="360"/>
      <c r="H252" s="360"/>
      <c r="I252" s="360"/>
      <c r="J252" s="360"/>
      <c r="K252" s="360"/>
      <c r="L252" s="360"/>
      <c r="M252" s="360"/>
      <c r="N252" s="360"/>
      <c r="O252" s="360"/>
      <c r="P252" s="360"/>
      <c r="Q252" s="360"/>
      <c r="R252" s="360"/>
      <c r="S252" s="360"/>
      <c r="T252" s="360"/>
      <c r="U252" s="360"/>
      <c r="V252" s="360"/>
      <c r="W252" s="360"/>
      <c r="X252" s="360"/>
      <c r="Y252" s="360"/>
      <c r="Z252" s="360"/>
      <c r="AA252" s="360"/>
      <c r="AB252" s="360"/>
      <c r="AC252" s="360"/>
      <c r="AD252" s="360"/>
      <c r="AE252" s="360"/>
    </row>
    <row r="253" spans="1:31">
      <c r="A253" s="66"/>
      <c r="B253" s="66"/>
      <c r="C253" s="363" t="s">
        <v>370</v>
      </c>
      <c r="D253" s="363"/>
      <c r="E253" s="363"/>
      <c r="F253" s="363"/>
      <c r="G253" s="363"/>
      <c r="H253" s="363"/>
      <c r="I253" s="363"/>
      <c r="J253" s="363"/>
      <c r="K253" s="363"/>
      <c r="L253" s="363"/>
      <c r="M253" s="363"/>
      <c r="N253" s="363"/>
      <c r="O253" s="363"/>
      <c r="P253" s="363"/>
      <c r="Q253" s="363"/>
      <c r="R253" s="363"/>
      <c r="S253" s="363"/>
      <c r="T253" s="363"/>
      <c r="U253" s="363"/>
      <c r="V253" s="363"/>
      <c r="W253" s="363"/>
      <c r="X253" s="363"/>
      <c r="Y253" s="363"/>
      <c r="Z253" s="363"/>
      <c r="AA253" s="363"/>
      <c r="AB253" s="363"/>
      <c r="AC253" s="363"/>
      <c r="AD253" s="363"/>
      <c r="AE253" s="363"/>
    </row>
    <row r="254" spans="1:31">
      <c r="A254" s="66"/>
      <c r="B254" s="66"/>
      <c r="C254" s="360" t="s">
        <v>371</v>
      </c>
      <c r="D254" s="360"/>
      <c r="E254" s="360"/>
      <c r="F254" s="360"/>
      <c r="G254" s="360"/>
      <c r="H254" s="360"/>
      <c r="I254" s="360"/>
      <c r="J254" s="360"/>
      <c r="K254" s="360"/>
      <c r="L254" s="360"/>
      <c r="M254" s="360"/>
      <c r="N254" s="360"/>
      <c r="O254" s="360"/>
      <c r="P254" s="360"/>
      <c r="Q254" s="360"/>
      <c r="R254" s="360"/>
      <c r="S254" s="360"/>
      <c r="T254" s="360"/>
      <c r="U254" s="360"/>
      <c r="V254" s="360"/>
      <c r="W254" s="360"/>
      <c r="X254" s="360"/>
      <c r="Y254" s="360"/>
      <c r="Z254" s="360"/>
      <c r="AA254" s="360"/>
      <c r="AB254" s="360"/>
      <c r="AC254" s="360"/>
      <c r="AD254" s="360"/>
      <c r="AE254" s="360"/>
    </row>
    <row r="255" spans="1:31">
      <c r="A255" s="66"/>
      <c r="B255" s="66"/>
      <c r="C255" s="360" t="s">
        <v>372</v>
      </c>
      <c r="D255" s="360"/>
      <c r="E255" s="360"/>
      <c r="F255" s="360"/>
      <c r="G255" s="360"/>
      <c r="H255" s="360"/>
      <c r="I255" s="360"/>
      <c r="J255" s="360"/>
      <c r="K255" s="360"/>
      <c r="L255" s="360"/>
      <c r="M255" s="360"/>
      <c r="N255" s="360"/>
      <c r="O255" s="360"/>
      <c r="P255" s="360"/>
      <c r="Q255" s="360"/>
      <c r="R255" s="360"/>
      <c r="S255" s="360"/>
      <c r="T255" s="360"/>
      <c r="U255" s="360"/>
      <c r="V255" s="360"/>
      <c r="W255" s="360"/>
      <c r="X255" s="360"/>
      <c r="Y255" s="360"/>
      <c r="Z255" s="360"/>
      <c r="AA255" s="360"/>
      <c r="AB255" s="360"/>
      <c r="AC255" s="360"/>
      <c r="AD255" s="360"/>
      <c r="AE255" s="360"/>
    </row>
    <row r="256" spans="1:31">
      <c r="A256" s="66"/>
      <c r="B256" s="66"/>
      <c r="C256" s="360" t="s">
        <v>373</v>
      </c>
      <c r="D256" s="360"/>
      <c r="E256" s="360"/>
      <c r="F256" s="360"/>
      <c r="G256" s="360"/>
      <c r="H256" s="360"/>
      <c r="I256" s="360"/>
      <c r="J256" s="360"/>
      <c r="K256" s="360"/>
      <c r="L256" s="360"/>
      <c r="M256" s="360"/>
      <c r="N256" s="360"/>
      <c r="O256" s="360"/>
      <c r="P256" s="360"/>
      <c r="Q256" s="360"/>
      <c r="R256" s="360"/>
      <c r="S256" s="360"/>
      <c r="T256" s="360"/>
      <c r="U256" s="360"/>
      <c r="V256" s="360"/>
      <c r="W256" s="360"/>
      <c r="X256" s="360"/>
      <c r="Y256" s="360"/>
      <c r="Z256" s="360"/>
      <c r="AA256" s="360"/>
      <c r="AB256" s="360"/>
      <c r="AC256" s="360"/>
      <c r="AD256" s="360"/>
      <c r="AE256" s="360"/>
    </row>
    <row r="257" spans="1:31">
      <c r="A257" s="66"/>
      <c r="B257" s="363" t="s">
        <v>374</v>
      </c>
      <c r="C257" s="363"/>
      <c r="D257" s="363"/>
      <c r="E257" s="363"/>
      <c r="F257" s="363"/>
      <c r="G257" s="363"/>
      <c r="H257" s="363"/>
      <c r="I257" s="363"/>
      <c r="J257" s="363"/>
      <c r="K257" s="363"/>
      <c r="L257" s="363"/>
      <c r="M257" s="363"/>
      <c r="N257" s="363"/>
      <c r="O257" s="363"/>
      <c r="P257" s="363"/>
      <c r="Q257" s="363"/>
      <c r="R257" s="363"/>
      <c r="S257" s="363"/>
      <c r="T257" s="363"/>
      <c r="U257" s="363"/>
      <c r="V257" s="363"/>
      <c r="W257" s="363"/>
      <c r="X257" s="363"/>
      <c r="Y257" s="363"/>
      <c r="Z257" s="363"/>
      <c r="AA257" s="363"/>
      <c r="AB257" s="363"/>
      <c r="AC257" s="363"/>
      <c r="AD257" s="363"/>
      <c r="AE257" s="363"/>
    </row>
    <row r="258" spans="1:31">
      <c r="A258" s="66"/>
      <c r="B258" s="66"/>
      <c r="C258" s="360" t="s">
        <v>375</v>
      </c>
      <c r="D258" s="360"/>
      <c r="E258" s="360"/>
      <c r="F258" s="360"/>
      <c r="G258" s="360"/>
      <c r="H258" s="360"/>
      <c r="I258" s="360"/>
      <c r="J258" s="360"/>
      <c r="K258" s="360"/>
      <c r="L258" s="360"/>
      <c r="M258" s="360"/>
      <c r="N258" s="360"/>
      <c r="O258" s="360"/>
      <c r="P258" s="360"/>
      <c r="Q258" s="360"/>
      <c r="R258" s="360"/>
      <c r="S258" s="360"/>
      <c r="T258" s="360"/>
      <c r="U258" s="360"/>
      <c r="V258" s="360"/>
      <c r="W258" s="360"/>
      <c r="X258" s="360"/>
      <c r="Y258" s="360"/>
      <c r="Z258" s="360"/>
      <c r="AA258" s="360"/>
      <c r="AB258" s="360"/>
      <c r="AC258" s="360"/>
      <c r="AD258" s="360"/>
      <c r="AE258" s="360"/>
    </row>
    <row r="259" spans="1:31">
      <c r="A259" s="66"/>
      <c r="B259" s="66"/>
      <c r="C259" s="360" t="s">
        <v>376</v>
      </c>
      <c r="D259" s="360"/>
      <c r="E259" s="360"/>
      <c r="F259" s="360"/>
      <c r="G259" s="360"/>
      <c r="H259" s="360"/>
      <c r="I259" s="360"/>
      <c r="J259" s="360"/>
      <c r="K259" s="360"/>
      <c r="L259" s="360"/>
      <c r="M259" s="360"/>
      <c r="N259" s="360"/>
      <c r="O259" s="360"/>
      <c r="P259" s="360"/>
      <c r="Q259" s="360"/>
      <c r="R259" s="360"/>
      <c r="S259" s="360"/>
      <c r="T259" s="360"/>
      <c r="U259" s="360"/>
      <c r="V259" s="360"/>
      <c r="W259" s="360"/>
      <c r="X259" s="360"/>
      <c r="Y259" s="360"/>
      <c r="Z259" s="360"/>
      <c r="AA259" s="360"/>
      <c r="AB259" s="360"/>
      <c r="AC259" s="360"/>
      <c r="AD259" s="360"/>
      <c r="AE259" s="360"/>
    </row>
    <row r="260" spans="1:31">
      <c r="A260" s="66"/>
      <c r="B260" s="66"/>
      <c r="C260" s="338" t="s">
        <v>377</v>
      </c>
      <c r="D260" s="338"/>
      <c r="E260" s="338"/>
      <c r="F260" s="338"/>
      <c r="G260" s="338"/>
      <c r="H260" s="338"/>
      <c r="I260" s="338"/>
      <c r="J260" s="338"/>
      <c r="K260" s="338"/>
      <c r="L260" s="338"/>
      <c r="M260" s="338"/>
      <c r="N260" s="338"/>
      <c r="O260" s="338"/>
      <c r="P260" s="338"/>
      <c r="Q260" s="338"/>
      <c r="R260" s="338"/>
      <c r="S260" s="338"/>
      <c r="T260" s="338"/>
      <c r="U260" s="338"/>
      <c r="V260" s="338"/>
      <c r="W260" s="338"/>
      <c r="X260" s="338"/>
      <c r="Y260" s="338"/>
      <c r="Z260" s="338"/>
      <c r="AA260" s="338"/>
      <c r="AB260" s="338"/>
      <c r="AC260" s="338"/>
      <c r="AD260" s="338"/>
      <c r="AE260" s="338"/>
    </row>
    <row r="261" spans="1:31">
      <c r="A261" s="66"/>
      <c r="B261" s="66"/>
      <c r="C261" s="338" t="s">
        <v>378</v>
      </c>
      <c r="D261" s="338"/>
      <c r="E261" s="338"/>
      <c r="F261" s="338"/>
      <c r="G261" s="338"/>
      <c r="H261" s="338"/>
      <c r="I261" s="338"/>
      <c r="J261" s="338"/>
      <c r="K261" s="338"/>
      <c r="L261" s="338"/>
      <c r="M261" s="338"/>
      <c r="N261" s="338"/>
      <c r="O261" s="338"/>
      <c r="P261" s="338"/>
      <c r="Q261" s="338"/>
      <c r="R261" s="338"/>
      <c r="S261" s="338"/>
      <c r="T261" s="338"/>
      <c r="U261" s="338"/>
      <c r="V261" s="338"/>
      <c r="W261" s="338"/>
      <c r="X261" s="338"/>
      <c r="Y261" s="338"/>
      <c r="Z261" s="338"/>
      <c r="AA261" s="338"/>
      <c r="AB261" s="338"/>
      <c r="AC261" s="338"/>
      <c r="AD261" s="338"/>
      <c r="AE261" s="338"/>
    </row>
    <row r="262" spans="1:31">
      <c r="A262" s="66"/>
      <c r="B262" s="66"/>
      <c r="C262" s="364" t="s">
        <v>379</v>
      </c>
      <c r="D262" s="364"/>
      <c r="E262" s="364"/>
      <c r="F262" s="364"/>
      <c r="G262" s="364"/>
      <c r="H262" s="364"/>
      <c r="I262" s="364"/>
      <c r="J262" s="364"/>
      <c r="K262" s="364"/>
      <c r="L262" s="364"/>
      <c r="M262" s="364"/>
      <c r="N262" s="364"/>
      <c r="O262" s="364"/>
      <c r="P262" s="364"/>
      <c r="Q262" s="364"/>
      <c r="R262" s="364"/>
      <c r="S262" s="364"/>
      <c r="T262" s="364"/>
      <c r="U262" s="364"/>
      <c r="V262" s="364"/>
      <c r="W262" s="364"/>
      <c r="X262" s="364"/>
      <c r="Y262" s="364"/>
      <c r="Z262" s="364"/>
      <c r="AA262" s="364"/>
      <c r="AB262" s="364"/>
      <c r="AC262" s="364"/>
      <c r="AD262" s="364"/>
      <c r="AE262" s="364"/>
    </row>
    <row r="263" spans="1:31">
      <c r="A263" s="66"/>
      <c r="B263" s="66"/>
      <c r="C263" s="365" t="s">
        <v>380</v>
      </c>
      <c r="D263" s="365"/>
      <c r="E263" s="365"/>
      <c r="F263" s="365"/>
      <c r="G263" s="365"/>
      <c r="H263" s="365"/>
      <c r="I263" s="365"/>
      <c r="J263" s="365"/>
      <c r="K263" s="365"/>
      <c r="L263" s="365"/>
      <c r="M263" s="365"/>
      <c r="N263" s="365"/>
      <c r="O263" s="365"/>
      <c r="P263" s="365"/>
      <c r="Q263" s="365"/>
      <c r="R263" s="365"/>
      <c r="S263" s="365"/>
      <c r="T263" s="365"/>
      <c r="U263" s="365"/>
      <c r="V263" s="365"/>
      <c r="W263" s="365"/>
      <c r="X263" s="365"/>
      <c r="Y263" s="365"/>
      <c r="Z263" s="365"/>
      <c r="AA263" s="365"/>
      <c r="AB263" s="365"/>
      <c r="AC263" s="365"/>
      <c r="AD263" s="365"/>
      <c r="AE263" s="365"/>
    </row>
    <row r="264" spans="1:31">
      <c r="A264" s="66"/>
      <c r="B264" s="66"/>
      <c r="C264" s="364" t="s">
        <v>381</v>
      </c>
      <c r="D264" s="364"/>
      <c r="E264" s="364"/>
      <c r="F264" s="364"/>
      <c r="G264" s="364"/>
      <c r="H264" s="364"/>
      <c r="I264" s="364"/>
      <c r="J264" s="364"/>
      <c r="K264" s="364"/>
      <c r="L264" s="364"/>
      <c r="M264" s="364"/>
      <c r="N264" s="364"/>
      <c r="O264" s="364"/>
      <c r="P264" s="364"/>
      <c r="Q264" s="364"/>
      <c r="R264" s="364"/>
      <c r="S264" s="364"/>
      <c r="T264" s="364"/>
      <c r="U264" s="364"/>
      <c r="V264" s="364"/>
      <c r="W264" s="364"/>
      <c r="X264" s="364"/>
      <c r="Y264" s="364"/>
      <c r="Z264" s="364"/>
      <c r="AA264" s="364"/>
      <c r="AB264" s="364"/>
      <c r="AC264" s="364"/>
      <c r="AD264" s="364"/>
      <c r="AE264" s="364"/>
    </row>
    <row r="265" spans="1:31">
      <c r="A265" s="66"/>
      <c r="B265" s="66"/>
      <c r="C265" s="360" t="s">
        <v>382</v>
      </c>
      <c r="D265" s="360"/>
      <c r="E265" s="360"/>
      <c r="F265" s="360"/>
      <c r="G265" s="360"/>
      <c r="H265" s="360"/>
      <c r="I265" s="360"/>
      <c r="J265" s="360"/>
      <c r="K265" s="360"/>
      <c r="L265" s="360"/>
      <c r="M265" s="360"/>
      <c r="N265" s="360"/>
      <c r="O265" s="360"/>
      <c r="P265" s="360"/>
      <c r="Q265" s="360"/>
      <c r="R265" s="360"/>
      <c r="S265" s="360"/>
      <c r="T265" s="360"/>
      <c r="U265" s="360"/>
      <c r="V265" s="360"/>
      <c r="W265" s="360"/>
      <c r="X265" s="360"/>
      <c r="Y265" s="360"/>
      <c r="Z265" s="360"/>
      <c r="AA265" s="360"/>
      <c r="AB265" s="360"/>
      <c r="AC265" s="360"/>
      <c r="AD265" s="360"/>
      <c r="AE265" s="360"/>
    </row>
    <row r="266" spans="1:31">
      <c r="A266" s="66"/>
      <c r="B266" s="66"/>
      <c r="C266" s="360" t="s">
        <v>383</v>
      </c>
      <c r="D266" s="360"/>
      <c r="E266" s="360"/>
      <c r="F266" s="360"/>
      <c r="G266" s="360"/>
      <c r="H266" s="360"/>
      <c r="I266" s="360"/>
      <c r="J266" s="360"/>
      <c r="K266" s="360"/>
      <c r="L266" s="360"/>
      <c r="M266" s="360"/>
      <c r="N266" s="360"/>
      <c r="O266" s="360"/>
      <c r="P266" s="360"/>
      <c r="Q266" s="360"/>
      <c r="R266" s="360"/>
      <c r="S266" s="360"/>
      <c r="T266" s="360"/>
      <c r="U266" s="360"/>
      <c r="V266" s="360"/>
      <c r="W266" s="360"/>
      <c r="X266" s="360"/>
      <c r="Y266" s="360"/>
      <c r="Z266" s="360"/>
      <c r="AA266" s="360"/>
      <c r="AB266" s="360"/>
      <c r="AC266" s="360"/>
      <c r="AD266" s="360"/>
      <c r="AE266" s="360"/>
    </row>
    <row r="267" spans="1:31">
      <c r="A267" s="66"/>
      <c r="B267" s="66"/>
      <c r="C267" s="360" t="s">
        <v>384</v>
      </c>
      <c r="D267" s="360"/>
      <c r="E267" s="360"/>
      <c r="F267" s="360"/>
      <c r="G267" s="360"/>
      <c r="H267" s="360"/>
      <c r="I267" s="360"/>
      <c r="J267" s="360"/>
      <c r="K267" s="360"/>
      <c r="L267" s="360"/>
      <c r="M267" s="360"/>
      <c r="N267" s="360"/>
      <c r="O267" s="360"/>
      <c r="P267" s="360"/>
      <c r="Q267" s="360"/>
      <c r="R267" s="360"/>
      <c r="S267" s="360"/>
      <c r="T267" s="360"/>
      <c r="U267" s="360"/>
      <c r="V267" s="360"/>
      <c r="W267" s="360"/>
      <c r="X267" s="360"/>
      <c r="Y267" s="360"/>
      <c r="Z267" s="360"/>
      <c r="AA267" s="360"/>
      <c r="AB267" s="360"/>
      <c r="AC267" s="360"/>
      <c r="AD267" s="360"/>
      <c r="AE267" s="360"/>
    </row>
    <row r="268" spans="1:31">
      <c r="A268" s="66"/>
      <c r="B268" s="66"/>
      <c r="C268" s="360" t="s">
        <v>385</v>
      </c>
      <c r="D268" s="360"/>
      <c r="E268" s="360"/>
      <c r="F268" s="360"/>
      <c r="G268" s="360"/>
      <c r="H268" s="360"/>
      <c r="I268" s="360"/>
      <c r="J268" s="360"/>
      <c r="K268" s="360"/>
      <c r="L268" s="360"/>
      <c r="M268" s="360"/>
      <c r="N268" s="360"/>
      <c r="O268" s="360"/>
      <c r="P268" s="360"/>
      <c r="Q268" s="360"/>
      <c r="R268" s="360"/>
      <c r="S268" s="360"/>
      <c r="T268" s="360"/>
      <c r="U268" s="360"/>
      <c r="V268" s="360"/>
      <c r="W268" s="360"/>
      <c r="X268" s="360"/>
      <c r="Y268" s="360"/>
      <c r="Z268" s="360"/>
      <c r="AA268" s="360"/>
      <c r="AB268" s="360"/>
      <c r="AC268" s="360"/>
      <c r="AD268" s="360"/>
      <c r="AE268" s="360"/>
    </row>
    <row r="269" spans="1:31">
      <c r="A269" s="66"/>
      <c r="B269" s="66"/>
      <c r="C269" s="360" t="s">
        <v>386</v>
      </c>
      <c r="D269" s="360"/>
      <c r="E269" s="360"/>
      <c r="F269" s="360"/>
      <c r="G269" s="360"/>
      <c r="H269" s="360"/>
      <c r="I269" s="360"/>
      <c r="J269" s="360"/>
      <c r="K269" s="360"/>
      <c r="L269" s="360"/>
      <c r="M269" s="360"/>
      <c r="N269" s="360"/>
      <c r="O269" s="360"/>
      <c r="P269" s="360"/>
      <c r="Q269" s="360"/>
      <c r="R269" s="360"/>
      <c r="S269" s="360"/>
      <c r="T269" s="360"/>
      <c r="U269" s="360"/>
      <c r="V269" s="360"/>
      <c r="W269" s="360"/>
      <c r="X269" s="360"/>
      <c r="Y269" s="360"/>
      <c r="Z269" s="360"/>
      <c r="AA269" s="360"/>
      <c r="AB269" s="360"/>
      <c r="AC269" s="360"/>
      <c r="AD269" s="360"/>
      <c r="AE269" s="360"/>
    </row>
    <row r="270" spans="1:31">
      <c r="A270" s="66"/>
      <c r="B270" s="363" t="s">
        <v>387</v>
      </c>
      <c r="C270" s="363"/>
      <c r="D270" s="363"/>
      <c r="E270" s="363"/>
      <c r="F270" s="363"/>
      <c r="G270" s="363"/>
      <c r="H270" s="363"/>
      <c r="I270" s="363"/>
      <c r="J270" s="363"/>
      <c r="K270" s="363"/>
      <c r="L270" s="363"/>
      <c r="M270" s="363"/>
      <c r="N270" s="363"/>
      <c r="O270" s="363"/>
      <c r="P270" s="363"/>
      <c r="Q270" s="363"/>
      <c r="R270" s="363"/>
      <c r="S270" s="363"/>
      <c r="T270" s="363"/>
      <c r="U270" s="363"/>
      <c r="V270" s="363"/>
      <c r="W270" s="363"/>
      <c r="X270" s="363"/>
      <c r="Y270" s="363"/>
      <c r="Z270" s="363"/>
      <c r="AA270" s="363"/>
      <c r="AB270" s="363"/>
      <c r="AC270" s="363"/>
      <c r="AD270" s="363"/>
      <c r="AE270" s="363"/>
    </row>
    <row r="271" spans="1:31">
      <c r="A271" s="66"/>
      <c r="B271" s="66"/>
      <c r="C271" s="360" t="s">
        <v>388</v>
      </c>
      <c r="D271" s="360"/>
      <c r="E271" s="360"/>
      <c r="F271" s="360"/>
      <c r="G271" s="360"/>
      <c r="H271" s="360"/>
      <c r="I271" s="360"/>
      <c r="J271" s="360"/>
      <c r="K271" s="360"/>
      <c r="L271" s="360"/>
      <c r="M271" s="360"/>
      <c r="N271" s="360"/>
      <c r="O271" s="360"/>
      <c r="P271" s="360"/>
      <c r="Q271" s="360"/>
      <c r="R271" s="360"/>
      <c r="S271" s="360"/>
      <c r="T271" s="360"/>
      <c r="U271" s="360"/>
      <c r="V271" s="360"/>
      <c r="W271" s="360"/>
      <c r="X271" s="360"/>
      <c r="Y271" s="360"/>
      <c r="Z271" s="360"/>
      <c r="AA271" s="360"/>
      <c r="AB271" s="360"/>
      <c r="AC271" s="360"/>
      <c r="AD271" s="360"/>
      <c r="AE271" s="360"/>
    </row>
    <row r="272" spans="1:31">
      <c r="A272" s="363" t="s">
        <v>389</v>
      </c>
      <c r="B272" s="363"/>
      <c r="C272" s="363"/>
      <c r="D272" s="363"/>
      <c r="E272" s="363"/>
      <c r="F272" s="363"/>
      <c r="G272" s="363"/>
      <c r="H272" s="363"/>
      <c r="I272" s="363"/>
      <c r="J272" s="363"/>
      <c r="K272" s="363"/>
      <c r="L272" s="363"/>
      <c r="M272" s="363"/>
      <c r="N272" s="363"/>
      <c r="O272" s="363"/>
      <c r="P272" s="363"/>
      <c r="Q272" s="363"/>
      <c r="R272" s="363"/>
      <c r="S272" s="363"/>
      <c r="T272" s="363"/>
      <c r="U272" s="363"/>
      <c r="V272" s="363"/>
      <c r="W272" s="363"/>
      <c r="X272" s="363"/>
      <c r="Y272" s="363"/>
      <c r="Z272" s="363"/>
      <c r="AA272" s="363"/>
      <c r="AB272" s="363"/>
      <c r="AC272" s="363"/>
      <c r="AD272" s="363"/>
      <c r="AE272" s="363"/>
    </row>
    <row r="273" spans="1:31">
      <c r="A273" s="66"/>
      <c r="B273" s="363" t="s">
        <v>390</v>
      </c>
      <c r="C273" s="363"/>
      <c r="D273" s="363"/>
      <c r="E273" s="363"/>
      <c r="F273" s="363"/>
      <c r="G273" s="363"/>
      <c r="H273" s="363"/>
      <c r="I273" s="363"/>
      <c r="J273" s="363"/>
      <c r="K273" s="363"/>
      <c r="L273" s="363"/>
      <c r="M273" s="363"/>
      <c r="N273" s="363"/>
      <c r="O273" s="363"/>
      <c r="P273" s="363"/>
      <c r="Q273" s="363"/>
      <c r="R273" s="363"/>
      <c r="S273" s="363"/>
      <c r="T273" s="363"/>
      <c r="U273" s="363"/>
      <c r="V273" s="363"/>
      <c r="W273" s="363"/>
      <c r="X273" s="363"/>
      <c r="Y273" s="363"/>
      <c r="Z273" s="363"/>
      <c r="AA273" s="363"/>
      <c r="AB273" s="363"/>
      <c r="AC273" s="363"/>
      <c r="AD273" s="363"/>
      <c r="AE273" s="363"/>
    </row>
    <row r="274" spans="1:31">
      <c r="A274" s="66"/>
      <c r="B274" s="360" t="s">
        <v>327</v>
      </c>
      <c r="C274" s="360"/>
      <c r="D274" s="360"/>
      <c r="E274" s="360"/>
      <c r="F274" s="360"/>
      <c r="G274" s="360"/>
      <c r="H274" s="360"/>
      <c r="I274" s="360"/>
      <c r="J274" s="360"/>
      <c r="K274" s="360"/>
      <c r="L274" s="360"/>
      <c r="M274" s="360"/>
      <c r="N274" s="360"/>
      <c r="O274" s="360"/>
      <c r="P274" s="360"/>
      <c r="Q274" s="360"/>
      <c r="R274" s="360"/>
      <c r="S274" s="360"/>
      <c r="T274" s="360"/>
      <c r="U274" s="360"/>
      <c r="V274" s="360"/>
      <c r="W274" s="360"/>
      <c r="X274" s="360"/>
      <c r="Y274" s="360"/>
      <c r="Z274" s="360"/>
      <c r="AA274" s="360"/>
      <c r="AB274" s="360"/>
      <c r="AC274" s="360"/>
      <c r="AD274" s="360"/>
      <c r="AE274" s="360"/>
    </row>
    <row r="275" spans="1:31">
      <c r="A275" s="66"/>
      <c r="B275" s="17"/>
      <c r="C275" s="360" t="s">
        <v>391</v>
      </c>
      <c r="D275" s="360"/>
      <c r="E275" s="360"/>
      <c r="F275" s="360"/>
      <c r="G275" s="360"/>
      <c r="H275" s="360"/>
      <c r="I275" s="360"/>
      <c r="J275" s="360"/>
      <c r="K275" s="360"/>
      <c r="L275" s="360"/>
      <c r="M275" s="360"/>
      <c r="N275" s="360"/>
      <c r="O275" s="360"/>
      <c r="P275" s="360"/>
      <c r="Q275" s="360"/>
      <c r="R275" s="360"/>
      <c r="S275" s="360"/>
      <c r="T275" s="360"/>
      <c r="U275" s="360"/>
      <c r="V275" s="360"/>
      <c r="W275" s="360"/>
      <c r="X275" s="360"/>
      <c r="Y275" s="360"/>
      <c r="Z275" s="360"/>
      <c r="AA275" s="360"/>
      <c r="AB275" s="360"/>
      <c r="AC275" s="360"/>
      <c r="AD275" s="360"/>
      <c r="AE275" s="360"/>
    </row>
    <row r="276" spans="1:31">
      <c r="A276" s="66"/>
      <c r="B276" s="66"/>
      <c r="C276" s="360" t="s">
        <v>392</v>
      </c>
      <c r="D276" s="360"/>
      <c r="E276" s="360"/>
      <c r="F276" s="360"/>
      <c r="G276" s="360"/>
      <c r="H276" s="360"/>
      <c r="I276" s="360"/>
      <c r="J276" s="360"/>
      <c r="K276" s="360"/>
      <c r="L276" s="360"/>
      <c r="M276" s="360"/>
      <c r="N276" s="360"/>
      <c r="O276" s="360"/>
      <c r="P276" s="360"/>
      <c r="Q276" s="360"/>
      <c r="R276" s="360"/>
      <c r="S276" s="360"/>
      <c r="T276" s="360"/>
      <c r="U276" s="360"/>
      <c r="V276" s="360"/>
      <c r="W276" s="360"/>
      <c r="X276" s="360"/>
      <c r="Y276" s="360"/>
      <c r="Z276" s="360"/>
      <c r="AA276" s="360"/>
      <c r="AB276" s="360"/>
      <c r="AC276" s="360"/>
      <c r="AD276" s="360"/>
      <c r="AE276" s="360"/>
    </row>
    <row r="277" spans="1:31">
      <c r="A277" s="66"/>
      <c r="B277" s="66"/>
      <c r="C277" s="360" t="s">
        <v>393</v>
      </c>
      <c r="D277" s="360"/>
      <c r="E277" s="360"/>
      <c r="F277" s="360"/>
      <c r="G277" s="360"/>
      <c r="H277" s="360"/>
      <c r="I277" s="360"/>
      <c r="J277" s="360"/>
      <c r="K277" s="360"/>
      <c r="L277" s="360"/>
      <c r="M277" s="360"/>
      <c r="N277" s="360"/>
      <c r="O277" s="360"/>
      <c r="P277" s="360"/>
      <c r="Q277" s="360"/>
      <c r="R277" s="360"/>
      <c r="S277" s="360"/>
      <c r="T277" s="360"/>
      <c r="U277" s="360"/>
      <c r="V277" s="360"/>
      <c r="W277" s="360"/>
      <c r="X277" s="360"/>
      <c r="Y277" s="360"/>
      <c r="Z277" s="360"/>
      <c r="AA277" s="360"/>
      <c r="AB277" s="360"/>
      <c r="AC277" s="360"/>
      <c r="AD277" s="360"/>
      <c r="AE277" s="360"/>
    </row>
    <row r="278" spans="1:31">
      <c r="A278" s="66"/>
      <c r="B278" s="66"/>
      <c r="C278" s="360" t="s">
        <v>394</v>
      </c>
      <c r="D278" s="360"/>
      <c r="E278" s="360"/>
      <c r="F278" s="360"/>
      <c r="G278" s="360"/>
      <c r="H278" s="360"/>
      <c r="I278" s="360"/>
      <c r="J278" s="360"/>
      <c r="K278" s="360"/>
      <c r="L278" s="360"/>
      <c r="M278" s="360"/>
      <c r="N278" s="360"/>
      <c r="O278" s="360"/>
      <c r="P278" s="360"/>
      <c r="Q278" s="360"/>
      <c r="R278" s="360"/>
      <c r="S278" s="360"/>
      <c r="T278" s="360"/>
      <c r="U278" s="360"/>
      <c r="V278" s="360"/>
      <c r="W278" s="360"/>
      <c r="X278" s="360"/>
      <c r="Y278" s="360"/>
      <c r="Z278" s="360"/>
      <c r="AA278" s="360"/>
      <c r="AB278" s="360"/>
      <c r="AC278" s="360"/>
      <c r="AD278" s="360"/>
      <c r="AE278" s="360"/>
    </row>
    <row r="279" spans="1:31">
      <c r="A279" s="66"/>
      <c r="B279" s="66"/>
      <c r="C279" s="360" t="s">
        <v>395</v>
      </c>
      <c r="D279" s="360"/>
      <c r="E279" s="360"/>
      <c r="F279" s="360"/>
      <c r="G279" s="360"/>
      <c r="H279" s="360"/>
      <c r="I279" s="360"/>
      <c r="J279" s="360"/>
      <c r="K279" s="360"/>
      <c r="L279" s="360"/>
      <c r="M279" s="360"/>
      <c r="N279" s="360"/>
      <c r="O279" s="360"/>
      <c r="P279" s="360"/>
      <c r="Q279" s="360"/>
      <c r="R279" s="360"/>
      <c r="S279" s="360"/>
      <c r="T279" s="360"/>
      <c r="U279" s="360"/>
      <c r="V279" s="360"/>
      <c r="W279" s="360"/>
      <c r="X279" s="360"/>
      <c r="Y279" s="360"/>
      <c r="Z279" s="360"/>
      <c r="AA279" s="360"/>
      <c r="AB279" s="360"/>
      <c r="AC279" s="360"/>
      <c r="AD279" s="360"/>
      <c r="AE279" s="360"/>
    </row>
    <row r="280" spans="1:31">
      <c r="A280" s="66"/>
      <c r="B280" s="66"/>
      <c r="C280" s="360" t="s">
        <v>396</v>
      </c>
      <c r="D280" s="360"/>
      <c r="E280" s="360"/>
      <c r="F280" s="360"/>
      <c r="G280" s="360"/>
      <c r="H280" s="360"/>
      <c r="I280" s="360"/>
      <c r="J280" s="360"/>
      <c r="K280" s="360"/>
      <c r="L280" s="360"/>
      <c r="M280" s="360"/>
      <c r="N280" s="360"/>
      <c r="O280" s="360"/>
      <c r="P280" s="360"/>
      <c r="Q280" s="360"/>
      <c r="R280" s="360"/>
      <c r="S280" s="360"/>
      <c r="T280" s="360"/>
      <c r="U280" s="360"/>
      <c r="V280" s="360"/>
      <c r="W280" s="360"/>
      <c r="X280" s="360"/>
      <c r="Y280" s="360"/>
      <c r="Z280" s="360"/>
      <c r="AA280" s="360"/>
      <c r="AB280" s="360"/>
      <c r="AC280" s="360"/>
      <c r="AD280" s="360"/>
      <c r="AE280" s="360"/>
    </row>
    <row r="281" spans="1:31">
      <c r="A281" s="66"/>
      <c r="B281" s="363" t="s">
        <v>397</v>
      </c>
      <c r="C281" s="363"/>
      <c r="D281" s="363"/>
      <c r="E281" s="363"/>
      <c r="F281" s="363"/>
      <c r="G281" s="363"/>
      <c r="H281" s="363"/>
      <c r="I281" s="363"/>
      <c r="J281" s="363"/>
      <c r="K281" s="363"/>
      <c r="L281" s="363"/>
      <c r="M281" s="363"/>
      <c r="N281" s="363"/>
      <c r="O281" s="363"/>
      <c r="P281" s="363"/>
      <c r="Q281" s="363"/>
      <c r="R281" s="363"/>
      <c r="S281" s="363"/>
      <c r="T281" s="363"/>
      <c r="U281" s="363"/>
      <c r="V281" s="363"/>
      <c r="W281" s="363"/>
      <c r="X281" s="363"/>
      <c r="Y281" s="363"/>
      <c r="Z281" s="363"/>
      <c r="AA281" s="363"/>
      <c r="AB281" s="363"/>
      <c r="AC281" s="363"/>
      <c r="AD281" s="363"/>
      <c r="AE281" s="363"/>
    </row>
    <row r="282" spans="1:31">
      <c r="A282" s="66"/>
      <c r="B282" s="360" t="s">
        <v>398</v>
      </c>
      <c r="C282" s="360"/>
      <c r="D282" s="360"/>
      <c r="E282" s="360"/>
      <c r="F282" s="360"/>
      <c r="G282" s="360"/>
      <c r="H282" s="360"/>
      <c r="I282" s="360"/>
      <c r="J282" s="360"/>
      <c r="K282" s="360"/>
      <c r="L282" s="360"/>
      <c r="M282" s="360"/>
      <c r="N282" s="360"/>
      <c r="O282" s="360"/>
      <c r="P282" s="360"/>
      <c r="Q282" s="360"/>
      <c r="R282" s="360"/>
      <c r="S282" s="360"/>
      <c r="T282" s="360"/>
      <c r="U282" s="360"/>
      <c r="V282" s="360"/>
      <c r="W282" s="360"/>
      <c r="X282" s="360"/>
      <c r="Y282" s="360"/>
      <c r="Z282" s="360"/>
      <c r="AA282" s="360"/>
      <c r="AB282" s="360"/>
      <c r="AC282" s="360"/>
      <c r="AD282" s="360"/>
      <c r="AE282" s="360"/>
    </row>
    <row r="283" spans="1:31">
      <c r="A283" s="66"/>
      <c r="B283" s="66"/>
      <c r="C283" s="360" t="s">
        <v>399</v>
      </c>
      <c r="D283" s="360"/>
      <c r="E283" s="360"/>
      <c r="F283" s="360"/>
      <c r="G283" s="360"/>
      <c r="H283" s="360"/>
      <c r="I283" s="360"/>
      <c r="J283" s="360"/>
      <c r="K283" s="360"/>
      <c r="L283" s="360"/>
      <c r="M283" s="360"/>
      <c r="N283" s="360"/>
      <c r="O283" s="360"/>
      <c r="P283" s="360"/>
      <c r="Q283" s="360"/>
      <c r="R283" s="360"/>
      <c r="S283" s="360"/>
      <c r="T283" s="360"/>
      <c r="U283" s="360"/>
      <c r="V283" s="360"/>
      <c r="W283" s="360"/>
      <c r="X283" s="360"/>
      <c r="Y283" s="360"/>
      <c r="Z283" s="360"/>
      <c r="AA283" s="360"/>
      <c r="AB283" s="360"/>
      <c r="AC283" s="360"/>
      <c r="AD283" s="360"/>
      <c r="AE283" s="360"/>
    </row>
    <row r="284" spans="1:31">
      <c r="A284" s="66"/>
      <c r="B284" s="363" t="s">
        <v>400</v>
      </c>
      <c r="C284" s="363"/>
      <c r="D284" s="363"/>
      <c r="E284" s="363"/>
      <c r="F284" s="363"/>
      <c r="G284" s="363"/>
      <c r="H284" s="363"/>
      <c r="I284" s="363"/>
      <c r="J284" s="363"/>
      <c r="K284" s="363"/>
      <c r="L284" s="363"/>
      <c r="M284" s="363"/>
      <c r="N284" s="363"/>
      <c r="O284" s="363"/>
      <c r="P284" s="363"/>
      <c r="Q284" s="363"/>
      <c r="R284" s="363"/>
      <c r="S284" s="363"/>
      <c r="T284" s="363"/>
      <c r="U284" s="363"/>
      <c r="V284" s="363"/>
      <c r="W284" s="363"/>
      <c r="X284" s="363"/>
      <c r="Y284" s="363"/>
      <c r="Z284" s="363"/>
      <c r="AA284" s="363"/>
      <c r="AB284" s="363"/>
      <c r="AC284" s="363"/>
      <c r="AD284" s="363"/>
      <c r="AE284" s="363"/>
    </row>
    <row r="285" spans="1:31">
      <c r="A285" s="66"/>
      <c r="B285" s="363" t="s">
        <v>401</v>
      </c>
      <c r="C285" s="363"/>
      <c r="D285" s="363"/>
      <c r="E285" s="363"/>
      <c r="F285" s="363"/>
      <c r="G285" s="363"/>
      <c r="H285" s="363"/>
      <c r="I285" s="363"/>
      <c r="J285" s="363"/>
      <c r="K285" s="363"/>
      <c r="L285" s="363"/>
      <c r="M285" s="363"/>
      <c r="N285" s="363"/>
      <c r="O285" s="363"/>
      <c r="P285" s="363"/>
      <c r="Q285" s="363"/>
      <c r="R285" s="363"/>
      <c r="S285" s="363"/>
      <c r="T285" s="363"/>
      <c r="U285" s="363"/>
      <c r="V285" s="363"/>
      <c r="W285" s="363"/>
      <c r="X285" s="363"/>
      <c r="Y285" s="363"/>
      <c r="Z285" s="363"/>
      <c r="AA285" s="363"/>
      <c r="AB285" s="363"/>
      <c r="AC285" s="363"/>
      <c r="AD285" s="363"/>
      <c r="AE285" s="363"/>
    </row>
    <row r="286" spans="1:31">
      <c r="A286" s="66"/>
      <c r="B286" s="363" t="s">
        <v>402</v>
      </c>
      <c r="C286" s="363"/>
      <c r="D286" s="363"/>
      <c r="E286" s="363"/>
      <c r="F286" s="363"/>
      <c r="G286" s="363"/>
      <c r="H286" s="363"/>
      <c r="I286" s="363"/>
      <c r="J286" s="363"/>
      <c r="K286" s="363"/>
      <c r="L286" s="363"/>
      <c r="M286" s="363"/>
      <c r="N286" s="363"/>
      <c r="O286" s="363"/>
      <c r="P286" s="363"/>
      <c r="Q286" s="363"/>
      <c r="R286" s="363"/>
      <c r="S286" s="363"/>
      <c r="T286" s="363"/>
      <c r="U286" s="363"/>
      <c r="V286" s="363"/>
      <c r="W286" s="363"/>
      <c r="X286" s="363"/>
      <c r="Y286" s="363"/>
      <c r="Z286" s="363"/>
      <c r="AA286" s="363"/>
      <c r="AB286" s="363"/>
      <c r="AC286" s="363"/>
      <c r="AD286" s="363"/>
      <c r="AE286" s="363"/>
    </row>
    <row r="287" spans="1:31">
      <c r="A287" s="66"/>
      <c r="B287" s="363" t="s">
        <v>403</v>
      </c>
      <c r="C287" s="363"/>
      <c r="D287" s="363"/>
      <c r="E287" s="363"/>
      <c r="F287" s="363"/>
      <c r="G287" s="363"/>
      <c r="H287" s="363"/>
      <c r="I287" s="363"/>
      <c r="J287" s="363"/>
      <c r="K287" s="363"/>
      <c r="L287" s="363"/>
      <c r="M287" s="363"/>
      <c r="N287" s="363"/>
      <c r="O287" s="363"/>
      <c r="P287" s="363"/>
      <c r="Q287" s="363"/>
      <c r="R287" s="363"/>
      <c r="S287" s="363"/>
      <c r="T287" s="363"/>
      <c r="U287" s="363"/>
      <c r="V287" s="363"/>
      <c r="W287" s="363"/>
      <c r="X287" s="363"/>
      <c r="Y287" s="363"/>
      <c r="Z287" s="363"/>
      <c r="AA287" s="363"/>
      <c r="AB287" s="363"/>
      <c r="AC287" s="363"/>
      <c r="AD287" s="363"/>
      <c r="AE287" s="363"/>
    </row>
    <row r="288" spans="1:31">
      <c r="A288" s="66"/>
      <c r="B288" s="360" t="s">
        <v>404</v>
      </c>
      <c r="C288" s="360"/>
      <c r="D288" s="360"/>
      <c r="E288" s="360"/>
      <c r="F288" s="360"/>
      <c r="G288" s="360"/>
      <c r="H288" s="360"/>
      <c r="I288" s="360"/>
      <c r="J288" s="360"/>
      <c r="K288" s="360"/>
      <c r="L288" s="360"/>
      <c r="M288" s="360"/>
      <c r="N288" s="360"/>
      <c r="O288" s="360"/>
      <c r="P288" s="360"/>
      <c r="Q288" s="360"/>
      <c r="R288" s="360"/>
      <c r="S288" s="360"/>
      <c r="T288" s="360"/>
      <c r="U288" s="360"/>
      <c r="V288" s="360"/>
      <c r="W288" s="360"/>
      <c r="X288" s="360"/>
      <c r="Y288" s="360"/>
      <c r="Z288" s="360"/>
      <c r="AA288" s="360"/>
      <c r="AB288" s="360"/>
      <c r="AC288" s="360"/>
      <c r="AD288" s="360"/>
      <c r="AE288" s="360"/>
    </row>
    <row r="289" spans="1:31">
      <c r="A289" s="66"/>
      <c r="B289" s="66"/>
      <c r="C289" s="360" t="s">
        <v>405</v>
      </c>
      <c r="D289" s="360"/>
      <c r="E289" s="360"/>
      <c r="F289" s="360"/>
      <c r="G289" s="360"/>
      <c r="H289" s="360"/>
      <c r="I289" s="360"/>
      <c r="J289" s="360"/>
      <c r="K289" s="360"/>
      <c r="L289" s="360"/>
      <c r="M289" s="360"/>
      <c r="N289" s="360"/>
      <c r="O289" s="360"/>
      <c r="P289" s="360"/>
      <c r="Q289" s="360"/>
      <c r="R289" s="360"/>
      <c r="S289" s="360"/>
      <c r="T289" s="360"/>
      <c r="U289" s="360"/>
      <c r="V289" s="360"/>
      <c r="W289" s="360"/>
      <c r="X289" s="360"/>
      <c r="Y289" s="360"/>
      <c r="Z289" s="360"/>
      <c r="AA289" s="360"/>
      <c r="AB289" s="360"/>
      <c r="AC289" s="360"/>
      <c r="AD289" s="360"/>
      <c r="AE289" s="360"/>
    </row>
    <row r="290" spans="1:31">
      <c r="A290" s="66"/>
      <c r="B290" s="66"/>
      <c r="C290" s="360" t="s">
        <v>406</v>
      </c>
      <c r="D290" s="360"/>
      <c r="E290" s="360"/>
      <c r="F290" s="360"/>
      <c r="G290" s="360"/>
      <c r="H290" s="360"/>
      <c r="I290" s="360"/>
      <c r="J290" s="360"/>
      <c r="K290" s="360"/>
      <c r="L290" s="360"/>
      <c r="M290" s="360"/>
      <c r="N290" s="360"/>
      <c r="O290" s="360"/>
      <c r="P290" s="360"/>
      <c r="Q290" s="360"/>
      <c r="R290" s="360"/>
      <c r="S290" s="360"/>
      <c r="T290" s="360"/>
      <c r="U290" s="360"/>
      <c r="V290" s="360"/>
      <c r="W290" s="360"/>
      <c r="X290" s="360"/>
      <c r="Y290" s="360"/>
      <c r="Z290" s="360"/>
      <c r="AA290" s="360"/>
      <c r="AB290" s="360"/>
      <c r="AC290" s="360"/>
      <c r="AD290" s="360"/>
      <c r="AE290" s="360"/>
    </row>
    <row r="291" spans="1:31">
      <c r="A291" s="66"/>
      <c r="B291" s="66"/>
      <c r="C291" s="360" t="s">
        <v>407</v>
      </c>
      <c r="D291" s="360"/>
      <c r="E291" s="360"/>
      <c r="F291" s="360"/>
      <c r="G291" s="360"/>
      <c r="H291" s="360"/>
      <c r="I291" s="360"/>
      <c r="J291" s="360"/>
      <c r="K291" s="360"/>
      <c r="L291" s="360"/>
      <c r="M291" s="360"/>
      <c r="N291" s="360"/>
      <c r="O291" s="360"/>
      <c r="P291" s="360"/>
      <c r="Q291" s="360"/>
      <c r="R291" s="360"/>
      <c r="S291" s="360"/>
      <c r="T291" s="360"/>
      <c r="U291" s="360"/>
      <c r="V291" s="360"/>
      <c r="W291" s="360"/>
      <c r="X291" s="360"/>
      <c r="Y291" s="360"/>
      <c r="Z291" s="360"/>
      <c r="AA291" s="360"/>
      <c r="AB291" s="360"/>
      <c r="AC291" s="360"/>
      <c r="AD291" s="360"/>
      <c r="AE291" s="360"/>
    </row>
    <row r="292" spans="1:31">
      <c r="A292" s="66"/>
      <c r="B292" s="66"/>
      <c r="C292" s="360" t="s">
        <v>408</v>
      </c>
      <c r="D292" s="360"/>
      <c r="E292" s="360"/>
      <c r="F292" s="360"/>
      <c r="G292" s="360"/>
      <c r="H292" s="360"/>
      <c r="I292" s="360"/>
      <c r="J292" s="360"/>
      <c r="K292" s="360"/>
      <c r="L292" s="360"/>
      <c r="M292" s="360"/>
      <c r="N292" s="360"/>
      <c r="O292" s="360"/>
      <c r="P292" s="360"/>
      <c r="Q292" s="360"/>
      <c r="R292" s="360"/>
      <c r="S292" s="360"/>
      <c r="T292" s="360"/>
      <c r="U292" s="360"/>
      <c r="V292" s="360"/>
      <c r="W292" s="360"/>
      <c r="X292" s="360"/>
      <c r="Y292" s="360"/>
      <c r="Z292" s="360"/>
      <c r="AA292" s="360"/>
      <c r="AB292" s="360"/>
      <c r="AC292" s="360"/>
      <c r="AD292" s="360"/>
      <c r="AE292" s="360"/>
    </row>
    <row r="293" spans="1:31">
      <c r="A293" s="66"/>
      <c r="B293" s="66"/>
      <c r="C293" s="360" t="s">
        <v>409</v>
      </c>
      <c r="D293" s="360"/>
      <c r="E293" s="360"/>
      <c r="F293" s="360"/>
      <c r="G293" s="360"/>
      <c r="H293" s="360"/>
      <c r="I293" s="360"/>
      <c r="J293" s="360"/>
      <c r="K293" s="360"/>
      <c r="L293" s="360"/>
      <c r="M293" s="360"/>
      <c r="N293" s="360"/>
      <c r="O293" s="360"/>
      <c r="P293" s="360"/>
      <c r="Q293" s="360"/>
      <c r="R293" s="360"/>
      <c r="S293" s="360"/>
      <c r="T293" s="360"/>
      <c r="U293" s="360"/>
      <c r="V293" s="360"/>
      <c r="W293" s="360"/>
      <c r="X293" s="360"/>
      <c r="Y293" s="360"/>
      <c r="Z293" s="360"/>
      <c r="AA293" s="360"/>
      <c r="AB293" s="360"/>
      <c r="AC293" s="360"/>
      <c r="AD293" s="360"/>
      <c r="AE293" s="360"/>
    </row>
    <row r="294" spans="1:31">
      <c r="A294" s="66"/>
      <c r="B294" s="66"/>
      <c r="C294" s="360" t="s">
        <v>410</v>
      </c>
      <c r="D294" s="360"/>
      <c r="E294" s="360"/>
      <c r="F294" s="360"/>
      <c r="G294" s="360"/>
      <c r="H294" s="360"/>
      <c r="I294" s="360"/>
      <c r="J294" s="360"/>
      <c r="K294" s="360"/>
      <c r="L294" s="360"/>
      <c r="M294" s="360"/>
      <c r="N294" s="360"/>
      <c r="O294" s="360"/>
      <c r="P294" s="360"/>
      <c r="Q294" s="360"/>
      <c r="R294" s="360"/>
      <c r="S294" s="360"/>
      <c r="T294" s="360"/>
      <c r="U294" s="360"/>
      <c r="V294" s="360"/>
      <c r="W294" s="360"/>
      <c r="X294" s="360"/>
      <c r="Y294" s="360"/>
      <c r="Z294" s="360"/>
      <c r="AA294" s="360"/>
      <c r="AB294" s="360"/>
      <c r="AC294" s="360"/>
      <c r="AD294" s="360"/>
      <c r="AE294" s="360"/>
    </row>
    <row r="295" spans="1:31">
      <c r="A295" s="66"/>
      <c r="B295" s="66"/>
      <c r="C295" s="360" t="s">
        <v>411</v>
      </c>
      <c r="D295" s="360"/>
      <c r="E295" s="360"/>
      <c r="F295" s="360"/>
      <c r="G295" s="360"/>
      <c r="H295" s="360"/>
      <c r="I295" s="360"/>
      <c r="J295" s="360"/>
      <c r="K295" s="360"/>
      <c r="L295" s="360"/>
      <c r="M295" s="360"/>
      <c r="N295" s="360"/>
      <c r="O295" s="360"/>
      <c r="P295" s="360"/>
      <c r="Q295" s="360"/>
      <c r="R295" s="360"/>
      <c r="S295" s="360"/>
      <c r="T295" s="360"/>
      <c r="U295" s="360"/>
      <c r="V295" s="360"/>
      <c r="W295" s="360"/>
      <c r="X295" s="360"/>
      <c r="Y295" s="360"/>
      <c r="Z295" s="360"/>
      <c r="AA295" s="360"/>
      <c r="AB295" s="360"/>
      <c r="AC295" s="360"/>
      <c r="AD295" s="360"/>
      <c r="AE295" s="360"/>
    </row>
    <row r="296" spans="1:31">
      <c r="A296" s="66"/>
      <c r="B296" s="66"/>
      <c r="C296" s="360" t="s">
        <v>412</v>
      </c>
      <c r="D296" s="360"/>
      <c r="E296" s="360"/>
      <c r="F296" s="360"/>
      <c r="G296" s="360"/>
      <c r="H296" s="360"/>
      <c r="I296" s="360"/>
      <c r="J296" s="360"/>
      <c r="K296" s="360"/>
      <c r="L296" s="360"/>
      <c r="M296" s="360"/>
      <c r="N296" s="360"/>
      <c r="O296" s="360"/>
      <c r="P296" s="360"/>
      <c r="Q296" s="360"/>
      <c r="R296" s="360"/>
      <c r="S296" s="360"/>
      <c r="T296" s="360"/>
      <c r="U296" s="360"/>
      <c r="V296" s="360"/>
      <c r="W296" s="360"/>
      <c r="X296" s="360"/>
      <c r="Y296" s="360"/>
      <c r="Z296" s="360"/>
      <c r="AA296" s="360"/>
      <c r="AB296" s="360"/>
      <c r="AC296" s="360"/>
      <c r="AD296" s="360"/>
      <c r="AE296" s="360"/>
    </row>
    <row r="297" spans="1:31">
      <c r="A297" s="66"/>
      <c r="B297" s="66"/>
      <c r="C297" s="360" t="s">
        <v>344</v>
      </c>
      <c r="D297" s="360"/>
      <c r="E297" s="360"/>
      <c r="F297" s="360"/>
      <c r="G297" s="360"/>
      <c r="H297" s="360"/>
      <c r="I297" s="360"/>
      <c r="J297" s="360"/>
      <c r="K297" s="360"/>
      <c r="L297" s="360"/>
      <c r="M297" s="360"/>
      <c r="N297" s="360"/>
      <c r="O297" s="360"/>
      <c r="P297" s="360"/>
      <c r="Q297" s="360"/>
      <c r="R297" s="360"/>
      <c r="S297" s="360"/>
      <c r="T297" s="360"/>
      <c r="U297" s="360"/>
      <c r="V297" s="360"/>
      <c r="W297" s="360"/>
      <c r="X297" s="360"/>
      <c r="Y297" s="360"/>
      <c r="Z297" s="360"/>
      <c r="AA297" s="360"/>
      <c r="AB297" s="360"/>
      <c r="AC297" s="360"/>
      <c r="AD297" s="360"/>
      <c r="AE297" s="360"/>
    </row>
    <row r="298" spans="1:31">
      <c r="A298" s="66"/>
      <c r="B298" s="66"/>
      <c r="C298" s="360" t="s">
        <v>413</v>
      </c>
      <c r="D298" s="360"/>
      <c r="E298" s="360"/>
      <c r="F298" s="360"/>
      <c r="G298" s="360"/>
      <c r="H298" s="360"/>
      <c r="I298" s="360"/>
      <c r="J298" s="360"/>
      <c r="K298" s="360"/>
      <c r="L298" s="360"/>
      <c r="M298" s="360"/>
      <c r="N298" s="360"/>
      <c r="O298" s="360"/>
      <c r="P298" s="360"/>
      <c r="Q298" s="360"/>
      <c r="R298" s="360"/>
      <c r="S298" s="360"/>
      <c r="T298" s="360"/>
      <c r="U298" s="360"/>
      <c r="V298" s="360"/>
      <c r="W298" s="360"/>
      <c r="X298" s="360"/>
      <c r="Y298" s="360"/>
      <c r="Z298" s="360"/>
      <c r="AA298" s="360"/>
      <c r="AB298" s="360"/>
      <c r="AC298" s="360"/>
      <c r="AD298" s="360"/>
      <c r="AE298" s="360"/>
    </row>
    <row r="299" spans="1:31">
      <c r="A299" s="66"/>
      <c r="B299" s="363" t="s">
        <v>414</v>
      </c>
      <c r="C299" s="363"/>
      <c r="D299" s="363"/>
      <c r="E299" s="363"/>
      <c r="F299" s="363"/>
      <c r="G299" s="363"/>
      <c r="H299" s="363"/>
      <c r="I299" s="363"/>
      <c r="J299" s="363"/>
      <c r="K299" s="363"/>
      <c r="L299" s="363"/>
      <c r="M299" s="363"/>
      <c r="N299" s="363"/>
      <c r="O299" s="363"/>
      <c r="P299" s="363"/>
      <c r="Q299" s="363"/>
      <c r="R299" s="363"/>
      <c r="S299" s="363"/>
      <c r="T299" s="363"/>
      <c r="U299" s="363"/>
      <c r="V299" s="363"/>
      <c r="W299" s="363"/>
      <c r="X299" s="363"/>
      <c r="Y299" s="363"/>
      <c r="Z299" s="363"/>
      <c r="AA299" s="363"/>
      <c r="AB299" s="363"/>
      <c r="AC299" s="363"/>
      <c r="AD299" s="363"/>
      <c r="AE299" s="363"/>
    </row>
    <row r="300" spans="1:31">
      <c r="A300" s="66"/>
      <c r="B300" s="360" t="s">
        <v>415</v>
      </c>
      <c r="C300" s="360"/>
      <c r="D300" s="360"/>
      <c r="E300" s="360"/>
      <c r="F300" s="360"/>
      <c r="G300" s="360"/>
      <c r="H300" s="360"/>
      <c r="I300" s="360"/>
      <c r="J300" s="360"/>
      <c r="K300" s="360"/>
      <c r="L300" s="360"/>
      <c r="M300" s="360"/>
      <c r="N300" s="360"/>
      <c r="O300" s="360"/>
      <c r="P300" s="360"/>
      <c r="Q300" s="360"/>
      <c r="R300" s="360"/>
      <c r="S300" s="360"/>
      <c r="T300" s="360"/>
      <c r="U300" s="360"/>
      <c r="V300" s="360"/>
      <c r="W300" s="360"/>
      <c r="X300" s="360"/>
      <c r="Y300" s="360"/>
      <c r="Z300" s="360"/>
      <c r="AA300" s="360"/>
      <c r="AB300" s="360"/>
      <c r="AC300" s="360"/>
      <c r="AD300" s="360"/>
      <c r="AE300" s="360"/>
    </row>
    <row r="301" spans="1:31">
      <c r="A301" s="363" t="s">
        <v>416</v>
      </c>
      <c r="B301" s="363"/>
      <c r="C301" s="363"/>
      <c r="D301" s="363"/>
      <c r="E301" s="363"/>
      <c r="F301" s="363"/>
      <c r="G301" s="363"/>
      <c r="H301" s="363"/>
      <c r="I301" s="363"/>
      <c r="J301" s="363"/>
      <c r="K301" s="363"/>
      <c r="L301" s="363"/>
      <c r="M301" s="363"/>
      <c r="N301" s="363"/>
      <c r="O301" s="363"/>
      <c r="P301" s="363"/>
      <c r="Q301" s="363"/>
      <c r="R301" s="363"/>
      <c r="S301" s="363"/>
      <c r="T301" s="363"/>
      <c r="U301" s="363"/>
      <c r="V301" s="363"/>
      <c r="W301" s="363"/>
      <c r="X301" s="363"/>
      <c r="Y301" s="363"/>
      <c r="Z301" s="363"/>
      <c r="AA301" s="363"/>
      <c r="AB301" s="363"/>
      <c r="AC301" s="363"/>
      <c r="AD301" s="363"/>
      <c r="AE301" s="363"/>
    </row>
    <row r="302" spans="1:31">
      <c r="A302" s="360" t="s">
        <v>417</v>
      </c>
      <c r="B302" s="360"/>
      <c r="C302" s="360"/>
      <c r="D302" s="360"/>
      <c r="E302" s="360"/>
      <c r="F302" s="360"/>
      <c r="G302" s="360"/>
      <c r="H302" s="360"/>
      <c r="I302" s="360"/>
      <c r="J302" s="360"/>
      <c r="K302" s="360"/>
      <c r="L302" s="360"/>
      <c r="M302" s="360"/>
      <c r="N302" s="360"/>
      <c r="O302" s="360"/>
      <c r="P302" s="360"/>
      <c r="Q302" s="360"/>
      <c r="R302" s="360"/>
      <c r="S302" s="360"/>
      <c r="T302" s="360"/>
      <c r="U302" s="360"/>
      <c r="V302" s="360"/>
      <c r="W302" s="360"/>
      <c r="X302" s="360"/>
      <c r="Y302" s="360"/>
      <c r="Z302" s="360"/>
      <c r="AA302" s="360"/>
      <c r="AB302" s="360"/>
      <c r="AC302" s="360"/>
      <c r="AD302" s="360"/>
      <c r="AE302" s="360"/>
    </row>
    <row r="303" spans="1:31">
      <c r="A303" s="360" t="s">
        <v>418</v>
      </c>
      <c r="B303" s="360"/>
      <c r="C303" s="360"/>
      <c r="D303" s="360"/>
      <c r="E303" s="360"/>
      <c r="F303" s="360"/>
      <c r="G303" s="360"/>
      <c r="H303" s="360"/>
      <c r="I303" s="360"/>
      <c r="J303" s="360"/>
      <c r="K303" s="360"/>
      <c r="L303" s="360"/>
      <c r="M303" s="360"/>
      <c r="N303" s="360"/>
      <c r="O303" s="360"/>
      <c r="P303" s="360"/>
      <c r="Q303" s="360"/>
      <c r="R303" s="360"/>
      <c r="S303" s="360"/>
      <c r="T303" s="360"/>
      <c r="U303" s="360"/>
      <c r="V303" s="360"/>
      <c r="W303" s="360"/>
      <c r="X303" s="360"/>
      <c r="Y303" s="360"/>
      <c r="Z303" s="360"/>
      <c r="AA303" s="360"/>
      <c r="AB303" s="360"/>
      <c r="AC303" s="360"/>
      <c r="AD303" s="360"/>
      <c r="AE303" s="360"/>
    </row>
    <row r="304" spans="1:31">
      <c r="A304" s="66"/>
      <c r="B304" s="363" t="s">
        <v>419</v>
      </c>
      <c r="C304" s="363"/>
      <c r="D304" s="363"/>
      <c r="E304" s="363"/>
      <c r="F304" s="363"/>
      <c r="G304" s="363"/>
      <c r="H304" s="363"/>
      <c r="I304" s="363"/>
      <c r="J304" s="363"/>
      <c r="K304" s="363"/>
      <c r="L304" s="363"/>
      <c r="M304" s="363"/>
      <c r="N304" s="363"/>
      <c r="O304" s="363"/>
      <c r="P304" s="363"/>
      <c r="Q304" s="363"/>
      <c r="R304" s="363"/>
      <c r="S304" s="363"/>
      <c r="T304" s="363"/>
      <c r="U304" s="363"/>
      <c r="V304" s="363"/>
      <c r="W304" s="363"/>
      <c r="X304" s="363"/>
      <c r="Y304" s="363"/>
      <c r="Z304" s="363"/>
      <c r="AA304" s="363"/>
      <c r="AB304" s="363"/>
      <c r="AC304" s="363"/>
      <c r="AD304" s="363"/>
      <c r="AE304" s="363"/>
    </row>
    <row r="305" spans="1:31">
      <c r="A305" s="66"/>
      <c r="B305" s="360" t="s">
        <v>420</v>
      </c>
      <c r="C305" s="360"/>
      <c r="D305" s="360"/>
      <c r="E305" s="360"/>
      <c r="F305" s="360"/>
      <c r="G305" s="360"/>
      <c r="H305" s="360"/>
      <c r="I305" s="360"/>
      <c r="J305" s="360"/>
      <c r="K305" s="360"/>
      <c r="L305" s="360"/>
      <c r="M305" s="360"/>
      <c r="N305" s="360"/>
      <c r="O305" s="360"/>
      <c r="P305" s="360"/>
      <c r="Q305" s="360"/>
      <c r="R305" s="360"/>
      <c r="S305" s="360"/>
      <c r="T305" s="360"/>
      <c r="U305" s="360"/>
      <c r="V305" s="360"/>
      <c r="W305" s="360"/>
      <c r="X305" s="360"/>
      <c r="Y305" s="360"/>
      <c r="Z305" s="360"/>
      <c r="AA305" s="360"/>
      <c r="AB305" s="360"/>
      <c r="AC305" s="360"/>
      <c r="AD305" s="360"/>
      <c r="AE305" s="360"/>
    </row>
    <row r="306" spans="1:31">
      <c r="A306" s="66"/>
      <c r="B306" s="363" t="s">
        <v>421</v>
      </c>
      <c r="C306" s="363"/>
      <c r="D306" s="363"/>
      <c r="E306" s="363"/>
      <c r="F306" s="363"/>
      <c r="G306" s="363"/>
      <c r="H306" s="363"/>
      <c r="I306" s="363"/>
      <c r="J306" s="363"/>
      <c r="K306" s="363"/>
      <c r="L306" s="363"/>
      <c r="M306" s="363"/>
      <c r="N306" s="363"/>
      <c r="O306" s="363"/>
      <c r="P306" s="363"/>
      <c r="Q306" s="363"/>
      <c r="R306" s="363"/>
      <c r="S306" s="363"/>
      <c r="T306" s="363"/>
      <c r="U306" s="363"/>
      <c r="V306" s="363"/>
      <c r="W306" s="363"/>
      <c r="X306" s="363"/>
      <c r="Y306" s="363"/>
      <c r="Z306" s="363"/>
      <c r="AA306" s="363"/>
      <c r="AB306" s="363"/>
      <c r="AC306" s="363"/>
      <c r="AD306" s="363"/>
      <c r="AE306" s="363"/>
    </row>
    <row r="307" spans="1:31">
      <c r="A307" s="66"/>
      <c r="B307" s="363" t="s">
        <v>422</v>
      </c>
      <c r="C307" s="363"/>
      <c r="D307" s="363"/>
      <c r="E307" s="363"/>
      <c r="F307" s="363"/>
      <c r="G307" s="363"/>
      <c r="H307" s="363"/>
      <c r="I307" s="363"/>
      <c r="J307" s="363"/>
      <c r="K307" s="363"/>
      <c r="L307" s="363"/>
      <c r="M307" s="363"/>
      <c r="N307" s="363"/>
      <c r="O307" s="363"/>
      <c r="P307" s="363"/>
      <c r="Q307" s="363"/>
      <c r="R307" s="363"/>
      <c r="S307" s="363"/>
      <c r="T307" s="363"/>
      <c r="U307" s="363"/>
      <c r="V307" s="363"/>
      <c r="W307" s="363"/>
      <c r="X307" s="363"/>
      <c r="Y307" s="363"/>
      <c r="Z307" s="363"/>
      <c r="AA307" s="363"/>
      <c r="AB307" s="363"/>
      <c r="AC307" s="363"/>
      <c r="AD307" s="363"/>
      <c r="AE307" s="363"/>
    </row>
    <row r="308" spans="1:31">
      <c r="A308" s="66"/>
      <c r="B308" s="363" t="s">
        <v>423</v>
      </c>
      <c r="C308" s="363"/>
      <c r="D308" s="363"/>
      <c r="E308" s="363"/>
      <c r="F308" s="363"/>
      <c r="G308" s="363"/>
      <c r="H308" s="363"/>
      <c r="I308" s="363"/>
      <c r="J308" s="363"/>
      <c r="K308" s="363"/>
      <c r="L308" s="363"/>
      <c r="M308" s="363"/>
      <c r="N308" s="363"/>
      <c r="O308" s="363"/>
      <c r="P308" s="363"/>
      <c r="Q308" s="363"/>
      <c r="R308" s="363"/>
      <c r="S308" s="363"/>
      <c r="T308" s="363"/>
      <c r="U308" s="363"/>
      <c r="V308" s="363"/>
      <c r="W308" s="363"/>
      <c r="X308" s="363"/>
      <c r="Y308" s="363"/>
      <c r="Z308" s="363"/>
      <c r="AA308" s="363"/>
      <c r="AB308" s="363"/>
      <c r="AC308" s="363"/>
      <c r="AD308" s="363"/>
      <c r="AE308" s="363"/>
    </row>
    <row r="309" spans="1:31">
      <c r="A309" s="66"/>
      <c r="B309" s="363" t="s">
        <v>424</v>
      </c>
      <c r="C309" s="363"/>
      <c r="D309" s="363"/>
      <c r="E309" s="363"/>
      <c r="F309" s="363"/>
      <c r="G309" s="363"/>
      <c r="H309" s="363"/>
      <c r="I309" s="363"/>
      <c r="J309" s="363"/>
      <c r="K309" s="363"/>
      <c r="L309" s="363"/>
      <c r="M309" s="363"/>
      <c r="N309" s="363"/>
      <c r="O309" s="363"/>
      <c r="P309" s="363"/>
      <c r="Q309" s="363"/>
      <c r="R309" s="363"/>
      <c r="S309" s="363"/>
      <c r="T309" s="363"/>
      <c r="U309" s="363"/>
      <c r="V309" s="363"/>
      <c r="W309" s="363"/>
      <c r="X309" s="363"/>
      <c r="Y309" s="363"/>
      <c r="Z309" s="363"/>
      <c r="AA309" s="363"/>
      <c r="AB309" s="363"/>
      <c r="AC309" s="363"/>
      <c r="AD309" s="363"/>
      <c r="AE309" s="363"/>
    </row>
    <row r="310" spans="1:31">
      <c r="A310" s="66"/>
      <c r="B310" s="363" t="s">
        <v>425</v>
      </c>
      <c r="C310" s="363"/>
      <c r="D310" s="363"/>
      <c r="E310" s="363"/>
      <c r="F310" s="363"/>
      <c r="G310" s="363"/>
      <c r="H310" s="363"/>
      <c r="I310" s="363"/>
      <c r="J310" s="363"/>
      <c r="K310" s="363"/>
      <c r="L310" s="363"/>
      <c r="M310" s="363"/>
      <c r="N310" s="363"/>
      <c r="O310" s="363"/>
      <c r="P310" s="363"/>
      <c r="Q310" s="363"/>
      <c r="R310" s="363"/>
      <c r="S310" s="363"/>
      <c r="T310" s="363"/>
      <c r="U310" s="363"/>
      <c r="V310" s="363"/>
      <c r="W310" s="363"/>
      <c r="X310" s="363"/>
      <c r="Y310" s="363"/>
      <c r="Z310" s="363"/>
      <c r="AA310" s="363"/>
      <c r="AB310" s="363"/>
      <c r="AC310" s="363"/>
      <c r="AD310" s="363"/>
      <c r="AE310" s="363"/>
    </row>
    <row r="311" spans="1:31">
      <c r="A311" s="66"/>
      <c r="B311" s="363" t="s">
        <v>426</v>
      </c>
      <c r="C311" s="363"/>
      <c r="D311" s="363"/>
      <c r="E311" s="363"/>
      <c r="F311" s="363"/>
      <c r="G311" s="363"/>
      <c r="H311" s="363"/>
      <c r="I311" s="363"/>
      <c r="J311" s="363"/>
      <c r="K311" s="363"/>
      <c r="L311" s="363"/>
      <c r="M311" s="363"/>
      <c r="N311" s="363"/>
      <c r="O311" s="363"/>
      <c r="P311" s="363"/>
      <c r="Q311" s="363"/>
      <c r="R311" s="363"/>
      <c r="S311" s="363"/>
      <c r="T311" s="363"/>
      <c r="U311" s="363"/>
      <c r="V311" s="363"/>
      <c r="W311" s="363"/>
      <c r="X311" s="363"/>
      <c r="Y311" s="363"/>
      <c r="Z311" s="363"/>
      <c r="AA311" s="363"/>
      <c r="AB311" s="363"/>
      <c r="AC311" s="363"/>
      <c r="AD311" s="363"/>
      <c r="AE311" s="363"/>
    </row>
    <row r="312" spans="1:31">
      <c r="A312" s="66"/>
      <c r="B312" s="363" t="s">
        <v>427</v>
      </c>
      <c r="C312" s="363"/>
      <c r="D312" s="363"/>
      <c r="E312" s="363"/>
      <c r="F312" s="363"/>
      <c r="G312" s="363"/>
      <c r="H312" s="363"/>
      <c r="I312" s="363"/>
      <c r="J312" s="363"/>
      <c r="K312" s="363"/>
      <c r="L312" s="363"/>
      <c r="M312" s="363"/>
      <c r="N312" s="363"/>
      <c r="O312" s="363"/>
      <c r="P312" s="363"/>
      <c r="Q312" s="363"/>
      <c r="R312" s="363"/>
      <c r="S312" s="363"/>
      <c r="T312" s="363"/>
      <c r="U312" s="363"/>
      <c r="V312" s="363"/>
      <c r="W312" s="363"/>
      <c r="X312" s="363"/>
      <c r="Y312" s="363"/>
      <c r="Z312" s="363"/>
      <c r="AA312" s="363"/>
      <c r="AB312" s="363"/>
      <c r="AC312" s="363"/>
      <c r="AD312" s="363"/>
      <c r="AE312" s="363"/>
    </row>
    <row r="313" spans="1:31">
      <c r="A313" s="66"/>
      <c r="B313" s="363" t="s">
        <v>428</v>
      </c>
      <c r="C313" s="363"/>
      <c r="D313" s="363"/>
      <c r="E313" s="363"/>
      <c r="F313" s="363"/>
      <c r="G313" s="363"/>
      <c r="H313" s="363"/>
      <c r="I313" s="363"/>
      <c r="J313" s="363"/>
      <c r="K313" s="363"/>
      <c r="L313" s="363"/>
      <c r="M313" s="363"/>
      <c r="N313" s="363"/>
      <c r="O313" s="363"/>
      <c r="P313" s="363"/>
      <c r="Q313" s="363"/>
      <c r="R313" s="363"/>
      <c r="S313" s="363"/>
      <c r="T313" s="363"/>
      <c r="U313" s="363"/>
      <c r="V313" s="363"/>
      <c r="W313" s="363"/>
      <c r="X313" s="363"/>
      <c r="Y313" s="363"/>
      <c r="Z313" s="363"/>
      <c r="AA313" s="363"/>
      <c r="AB313" s="363"/>
      <c r="AC313" s="363"/>
      <c r="AD313" s="363"/>
      <c r="AE313" s="363"/>
    </row>
    <row r="314" spans="1:31">
      <c r="A314" s="66"/>
      <c r="B314" s="363" t="s">
        <v>429</v>
      </c>
      <c r="C314" s="363"/>
      <c r="D314" s="363"/>
      <c r="E314" s="363"/>
      <c r="F314" s="363"/>
      <c r="G314" s="363"/>
      <c r="H314" s="363"/>
      <c r="I314" s="363"/>
      <c r="J314" s="363"/>
      <c r="K314" s="363"/>
      <c r="L314" s="363"/>
      <c r="M314" s="363"/>
      <c r="N314" s="363"/>
      <c r="O314" s="363"/>
      <c r="P314" s="363"/>
      <c r="Q314" s="363"/>
      <c r="R314" s="363"/>
      <c r="S314" s="363"/>
      <c r="T314" s="363"/>
      <c r="U314" s="363"/>
      <c r="V314" s="363"/>
      <c r="W314" s="363"/>
      <c r="X314" s="363"/>
      <c r="Y314" s="363"/>
      <c r="Z314" s="363"/>
      <c r="AA314" s="363"/>
      <c r="AB314" s="363"/>
      <c r="AC314" s="363"/>
      <c r="AD314" s="363"/>
      <c r="AE314" s="363"/>
    </row>
    <row r="315" spans="1:31">
      <c r="A315" s="66"/>
      <c r="B315" s="363" t="s">
        <v>430</v>
      </c>
      <c r="C315" s="363"/>
      <c r="D315" s="363"/>
      <c r="E315" s="363"/>
      <c r="F315" s="363"/>
      <c r="G315" s="363"/>
      <c r="H315" s="363"/>
      <c r="I315" s="363"/>
      <c r="J315" s="363"/>
      <c r="K315" s="363"/>
      <c r="L315" s="363"/>
      <c r="M315" s="363"/>
      <c r="N315" s="363"/>
      <c r="O315" s="363"/>
      <c r="P315" s="363"/>
      <c r="Q315" s="363"/>
      <c r="R315" s="363"/>
      <c r="S315" s="363"/>
      <c r="T315" s="363"/>
      <c r="U315" s="363"/>
      <c r="V315" s="363"/>
      <c r="W315" s="363"/>
      <c r="X315" s="363"/>
      <c r="Y315" s="363"/>
      <c r="Z315" s="363"/>
      <c r="AA315" s="363"/>
      <c r="AB315" s="363"/>
      <c r="AC315" s="363"/>
      <c r="AD315" s="363"/>
      <c r="AE315" s="363"/>
    </row>
    <row r="316" spans="1:31">
      <c r="A316" s="66"/>
      <c r="B316" s="363" t="s">
        <v>431</v>
      </c>
      <c r="C316" s="363"/>
      <c r="D316" s="363"/>
      <c r="E316" s="363"/>
      <c r="F316" s="363"/>
      <c r="G316" s="363"/>
      <c r="H316" s="363"/>
      <c r="I316" s="363"/>
      <c r="J316" s="363"/>
      <c r="K316" s="363"/>
      <c r="L316" s="363"/>
      <c r="M316" s="363"/>
      <c r="N316" s="363"/>
      <c r="O316" s="363"/>
      <c r="P316" s="363"/>
      <c r="Q316" s="363"/>
      <c r="R316" s="363"/>
      <c r="S316" s="363"/>
      <c r="T316" s="363"/>
      <c r="U316" s="363"/>
      <c r="V316" s="363"/>
      <c r="W316" s="363"/>
      <c r="X316" s="363"/>
      <c r="Y316" s="363"/>
      <c r="Z316" s="363"/>
      <c r="AA316" s="363"/>
      <c r="AB316" s="363"/>
      <c r="AC316" s="363"/>
      <c r="AD316" s="363"/>
      <c r="AE316" s="363"/>
    </row>
    <row r="317" spans="1:31">
      <c r="A317" s="66"/>
      <c r="B317" s="363" t="s">
        <v>432</v>
      </c>
      <c r="C317" s="363"/>
      <c r="D317" s="363"/>
      <c r="E317" s="363"/>
      <c r="F317" s="363"/>
      <c r="G317" s="363"/>
      <c r="H317" s="363"/>
      <c r="I317" s="363"/>
      <c r="J317" s="363"/>
      <c r="K317" s="363"/>
      <c r="L317" s="363"/>
      <c r="M317" s="363"/>
      <c r="N317" s="363"/>
      <c r="O317" s="363"/>
      <c r="P317" s="363"/>
      <c r="Q317" s="363"/>
      <c r="R317" s="363"/>
      <c r="S317" s="363"/>
      <c r="T317" s="363"/>
      <c r="U317" s="363"/>
      <c r="V317" s="363"/>
      <c r="W317" s="363"/>
      <c r="X317" s="363"/>
      <c r="Y317" s="363"/>
      <c r="Z317" s="363"/>
      <c r="AA317" s="363"/>
      <c r="AB317" s="363"/>
      <c r="AC317" s="363"/>
      <c r="AD317" s="363"/>
      <c r="AE317" s="363"/>
    </row>
    <row r="318" spans="1:31">
      <c r="A318" s="66"/>
      <c r="B318" s="360" t="s">
        <v>327</v>
      </c>
      <c r="C318" s="360"/>
      <c r="D318" s="360"/>
      <c r="E318" s="360"/>
      <c r="F318" s="360"/>
      <c r="G318" s="360"/>
      <c r="H318" s="360"/>
      <c r="I318" s="360"/>
      <c r="J318" s="360"/>
      <c r="K318" s="360"/>
      <c r="L318" s="360"/>
      <c r="M318" s="360"/>
      <c r="N318" s="360"/>
      <c r="O318" s="360"/>
      <c r="P318" s="360"/>
      <c r="Q318" s="360"/>
      <c r="R318" s="360"/>
      <c r="S318" s="360"/>
      <c r="T318" s="360"/>
      <c r="U318" s="360"/>
      <c r="V318" s="360"/>
      <c r="W318" s="360"/>
      <c r="X318" s="360"/>
      <c r="Y318" s="360"/>
      <c r="Z318" s="360"/>
      <c r="AA318" s="360"/>
      <c r="AB318" s="360"/>
      <c r="AC318" s="360"/>
      <c r="AD318" s="360"/>
      <c r="AE318" s="360"/>
    </row>
    <row r="319" spans="1:31">
      <c r="A319" s="66"/>
      <c r="B319" s="363" t="s">
        <v>433</v>
      </c>
      <c r="C319" s="363"/>
      <c r="D319" s="363"/>
      <c r="E319" s="363"/>
      <c r="F319" s="363"/>
      <c r="G319" s="363"/>
      <c r="H319" s="363"/>
      <c r="I319" s="363"/>
      <c r="J319" s="363"/>
      <c r="K319" s="363"/>
      <c r="L319" s="363"/>
      <c r="M319" s="363"/>
      <c r="N319" s="363"/>
      <c r="O319" s="363"/>
      <c r="P319" s="363"/>
      <c r="Q319" s="363"/>
      <c r="R319" s="363"/>
      <c r="S319" s="363"/>
      <c r="T319" s="363"/>
      <c r="U319" s="363"/>
      <c r="V319" s="363"/>
      <c r="W319" s="363"/>
      <c r="X319" s="363"/>
      <c r="Y319" s="363"/>
      <c r="Z319" s="363"/>
      <c r="AA319" s="363"/>
      <c r="AB319" s="363"/>
      <c r="AC319" s="363"/>
      <c r="AD319" s="363"/>
      <c r="AE319" s="363"/>
    </row>
    <row r="320" spans="1:31">
      <c r="A320" s="66"/>
      <c r="B320" s="363" t="s">
        <v>434</v>
      </c>
      <c r="C320" s="363"/>
      <c r="D320" s="363"/>
      <c r="E320" s="363"/>
      <c r="F320" s="363"/>
      <c r="G320" s="363"/>
      <c r="H320" s="363"/>
      <c r="I320" s="363"/>
      <c r="J320" s="363"/>
      <c r="K320" s="363"/>
      <c r="L320" s="363"/>
      <c r="M320" s="363"/>
      <c r="N320" s="363"/>
      <c r="O320" s="363"/>
      <c r="P320" s="363"/>
      <c r="Q320" s="363"/>
      <c r="R320" s="363"/>
      <c r="S320" s="363"/>
      <c r="T320" s="363"/>
      <c r="U320" s="363"/>
      <c r="V320" s="363"/>
      <c r="W320" s="363"/>
      <c r="X320" s="363"/>
      <c r="Y320" s="363"/>
      <c r="Z320" s="363"/>
      <c r="AA320" s="363"/>
      <c r="AB320" s="363"/>
      <c r="AC320" s="363"/>
      <c r="AD320" s="363"/>
      <c r="AE320" s="363"/>
    </row>
    <row r="321" spans="1:31">
      <c r="A321" s="66" t="s">
        <v>59</v>
      </c>
      <c r="B321" s="360" t="s">
        <v>435</v>
      </c>
      <c r="C321" s="360"/>
      <c r="D321" s="360"/>
      <c r="E321" s="360"/>
      <c r="F321" s="360"/>
      <c r="G321" s="360"/>
      <c r="H321" s="360"/>
      <c r="I321" s="360"/>
      <c r="J321" s="360"/>
      <c r="K321" s="360"/>
      <c r="L321" s="360"/>
      <c r="M321" s="360"/>
      <c r="N321" s="360"/>
      <c r="O321" s="360"/>
      <c r="P321" s="360"/>
      <c r="Q321" s="360"/>
      <c r="R321" s="360"/>
      <c r="S321" s="360"/>
      <c r="T321" s="360"/>
      <c r="U321" s="360"/>
      <c r="V321" s="360"/>
      <c r="W321" s="360"/>
      <c r="X321" s="360"/>
      <c r="Y321" s="360"/>
      <c r="Z321" s="360"/>
      <c r="AA321" s="360"/>
      <c r="AB321" s="360"/>
      <c r="AC321" s="360"/>
      <c r="AD321" s="360"/>
      <c r="AE321" s="360"/>
    </row>
    <row r="322" spans="1:31">
      <c r="A322" s="66"/>
      <c r="B322" s="360" t="s">
        <v>436</v>
      </c>
      <c r="C322" s="360"/>
      <c r="D322" s="360"/>
      <c r="E322" s="360"/>
      <c r="F322" s="360"/>
      <c r="G322" s="360"/>
      <c r="H322" s="360"/>
      <c r="I322" s="360"/>
      <c r="J322" s="360"/>
      <c r="K322" s="360"/>
      <c r="L322" s="360"/>
      <c r="M322" s="360"/>
      <c r="N322" s="360"/>
      <c r="O322" s="360"/>
      <c r="P322" s="360"/>
      <c r="Q322" s="360"/>
      <c r="R322" s="360"/>
      <c r="S322" s="360"/>
      <c r="T322" s="360"/>
      <c r="U322" s="360"/>
      <c r="V322" s="360"/>
      <c r="W322" s="360"/>
      <c r="X322" s="360"/>
      <c r="Y322" s="360"/>
      <c r="Z322" s="360"/>
      <c r="AA322" s="360"/>
      <c r="AB322" s="360"/>
      <c r="AC322" s="360"/>
      <c r="AD322" s="360"/>
      <c r="AE322" s="360"/>
    </row>
    <row r="323" spans="1:31">
      <c r="A323" s="66"/>
      <c r="B323" s="363" t="s">
        <v>437</v>
      </c>
      <c r="C323" s="363"/>
      <c r="D323" s="363"/>
      <c r="E323" s="363"/>
      <c r="F323" s="363"/>
      <c r="G323" s="363"/>
      <c r="H323" s="363"/>
      <c r="I323" s="363"/>
      <c r="J323" s="363"/>
      <c r="K323" s="363"/>
      <c r="L323" s="363"/>
      <c r="M323" s="363"/>
      <c r="N323" s="363"/>
      <c r="O323" s="363"/>
      <c r="P323" s="363"/>
      <c r="Q323" s="363"/>
      <c r="R323" s="363"/>
      <c r="S323" s="363"/>
      <c r="T323" s="363"/>
      <c r="U323" s="363"/>
      <c r="V323" s="363"/>
      <c r="W323" s="363"/>
      <c r="X323" s="363"/>
      <c r="Y323" s="363"/>
      <c r="Z323" s="363"/>
      <c r="AA323" s="363"/>
      <c r="AB323" s="363"/>
      <c r="AC323" s="363"/>
      <c r="AD323" s="363"/>
      <c r="AE323" s="363"/>
    </row>
    <row r="324" spans="1:31">
      <c r="A324" s="360" t="s">
        <v>438</v>
      </c>
      <c r="B324" s="360"/>
      <c r="C324" s="360"/>
      <c r="D324" s="360"/>
      <c r="E324" s="360"/>
      <c r="F324" s="360"/>
      <c r="G324" s="360"/>
      <c r="H324" s="360"/>
      <c r="I324" s="360"/>
      <c r="J324" s="360"/>
      <c r="K324" s="360"/>
      <c r="L324" s="360"/>
      <c r="M324" s="360"/>
      <c r="N324" s="360"/>
      <c r="O324" s="360"/>
      <c r="P324" s="360"/>
      <c r="Q324" s="360"/>
      <c r="R324" s="360"/>
      <c r="S324" s="360"/>
      <c r="T324" s="360"/>
      <c r="U324" s="360"/>
      <c r="V324" s="360"/>
      <c r="W324" s="360"/>
      <c r="X324" s="360"/>
      <c r="Y324" s="360"/>
      <c r="Z324" s="360"/>
      <c r="AA324" s="360"/>
      <c r="AB324" s="360"/>
      <c r="AC324" s="360"/>
      <c r="AD324" s="360"/>
      <c r="AE324" s="360"/>
    </row>
    <row r="325" spans="1:31">
      <c r="A325" s="66"/>
      <c r="B325" s="363" t="s">
        <v>439</v>
      </c>
      <c r="C325" s="363"/>
      <c r="D325" s="363"/>
      <c r="E325" s="363"/>
      <c r="F325" s="363"/>
      <c r="G325" s="363"/>
      <c r="H325" s="363"/>
      <c r="I325" s="363"/>
      <c r="J325" s="363"/>
      <c r="K325" s="363"/>
      <c r="L325" s="363"/>
      <c r="M325" s="363"/>
      <c r="N325" s="363"/>
      <c r="O325" s="363"/>
      <c r="P325" s="363"/>
      <c r="Q325" s="363"/>
      <c r="R325" s="363"/>
      <c r="S325" s="363"/>
      <c r="T325" s="363"/>
      <c r="U325" s="363"/>
      <c r="V325" s="363"/>
      <c r="W325" s="363"/>
      <c r="X325" s="363"/>
      <c r="Y325" s="363"/>
      <c r="Z325" s="363"/>
      <c r="AA325" s="363"/>
      <c r="AB325" s="363"/>
      <c r="AC325" s="363"/>
      <c r="AD325" s="363"/>
      <c r="AE325" s="363"/>
    </row>
    <row r="326" spans="1:31">
      <c r="A326" s="66"/>
      <c r="B326" s="363" t="s">
        <v>440</v>
      </c>
      <c r="C326" s="363"/>
      <c r="D326" s="363"/>
      <c r="E326" s="363"/>
      <c r="F326" s="363"/>
      <c r="G326" s="363"/>
      <c r="H326" s="363"/>
      <c r="I326" s="363"/>
      <c r="J326" s="363"/>
      <c r="K326" s="363"/>
      <c r="L326" s="363"/>
      <c r="M326" s="363"/>
      <c r="N326" s="363"/>
      <c r="O326" s="363"/>
      <c r="P326" s="363"/>
      <c r="Q326" s="363"/>
      <c r="R326" s="363"/>
      <c r="S326" s="363"/>
      <c r="T326" s="363"/>
      <c r="U326" s="363"/>
      <c r="V326" s="363"/>
      <c r="W326" s="363"/>
      <c r="X326" s="363"/>
      <c r="Y326" s="363"/>
      <c r="Z326" s="363"/>
      <c r="AA326" s="363"/>
      <c r="AB326" s="363"/>
      <c r="AC326" s="363"/>
      <c r="AD326" s="363"/>
      <c r="AE326" s="363"/>
    </row>
    <row r="327" spans="1:31">
      <c r="A327" s="66"/>
      <c r="B327" s="360" t="s">
        <v>441</v>
      </c>
      <c r="C327" s="360"/>
      <c r="D327" s="360"/>
      <c r="E327" s="360"/>
      <c r="F327" s="360"/>
      <c r="G327" s="360"/>
      <c r="H327" s="360"/>
      <c r="I327" s="360"/>
      <c r="J327" s="360"/>
      <c r="K327" s="360"/>
      <c r="L327" s="360"/>
      <c r="M327" s="360"/>
      <c r="N327" s="360"/>
      <c r="O327" s="360"/>
      <c r="P327" s="360"/>
      <c r="Q327" s="360"/>
      <c r="R327" s="360"/>
      <c r="S327" s="360"/>
      <c r="T327" s="360"/>
      <c r="U327" s="360"/>
      <c r="V327" s="360"/>
      <c r="W327" s="360"/>
      <c r="X327" s="360"/>
      <c r="Y327" s="360"/>
      <c r="Z327" s="360"/>
      <c r="AA327" s="360"/>
      <c r="AB327" s="360"/>
      <c r="AC327" s="360"/>
      <c r="AD327" s="360"/>
      <c r="AE327" s="360"/>
    </row>
    <row r="328" spans="1:31">
      <c r="A328" s="338" t="s">
        <v>442</v>
      </c>
      <c r="B328" s="338"/>
      <c r="C328" s="338"/>
      <c r="D328" s="338"/>
      <c r="E328" s="338"/>
      <c r="F328" s="338"/>
      <c r="G328" s="338"/>
      <c r="H328" s="338"/>
      <c r="I328" s="338"/>
      <c r="J328" s="338"/>
      <c r="K328" s="338"/>
      <c r="L328" s="338"/>
      <c r="M328" s="338"/>
      <c r="N328" s="338"/>
      <c r="O328" s="338"/>
      <c r="P328" s="338"/>
      <c r="Q328" s="338"/>
      <c r="R328" s="338"/>
      <c r="S328" s="338"/>
      <c r="T328" s="338"/>
      <c r="U328" s="338"/>
      <c r="V328" s="338"/>
      <c r="W328" s="338"/>
      <c r="X328" s="338"/>
      <c r="Y328" s="338"/>
      <c r="Z328" s="338"/>
      <c r="AA328" s="338"/>
      <c r="AB328" s="338"/>
      <c r="AC328" s="338"/>
      <c r="AD328" s="338"/>
      <c r="AE328" s="338"/>
    </row>
    <row r="329" spans="1:31">
      <c r="A329" s="66"/>
      <c r="B329" s="363" t="s">
        <v>443</v>
      </c>
      <c r="C329" s="363"/>
      <c r="D329" s="363"/>
      <c r="E329" s="363"/>
      <c r="F329" s="363"/>
      <c r="G329" s="363"/>
      <c r="H329" s="363"/>
      <c r="I329" s="363"/>
      <c r="J329" s="363"/>
      <c r="K329" s="363"/>
      <c r="L329" s="363"/>
      <c r="M329" s="363"/>
      <c r="N329" s="363"/>
      <c r="O329" s="363"/>
      <c r="P329" s="363"/>
      <c r="Q329" s="363"/>
      <c r="R329" s="363"/>
      <c r="S329" s="363"/>
      <c r="T329" s="363"/>
      <c r="U329" s="363"/>
      <c r="V329" s="363"/>
      <c r="W329" s="363"/>
      <c r="X329" s="363"/>
      <c r="Y329" s="363"/>
      <c r="Z329" s="363"/>
      <c r="AA329" s="363"/>
      <c r="AB329" s="363"/>
      <c r="AC329" s="363"/>
      <c r="AD329" s="363"/>
      <c r="AE329" s="363"/>
    </row>
    <row r="330" spans="1:31">
      <c r="A330" s="66"/>
      <c r="B330" s="363" t="s">
        <v>444</v>
      </c>
      <c r="C330" s="363"/>
      <c r="D330" s="363"/>
      <c r="E330" s="363"/>
      <c r="F330" s="363"/>
      <c r="G330" s="363"/>
      <c r="H330" s="363"/>
      <c r="I330" s="363"/>
      <c r="J330" s="363"/>
      <c r="K330" s="363"/>
      <c r="L330" s="363"/>
      <c r="M330" s="363"/>
      <c r="N330" s="363"/>
      <c r="O330" s="363"/>
      <c r="P330" s="363"/>
      <c r="Q330" s="363"/>
      <c r="R330" s="363"/>
      <c r="S330" s="363"/>
      <c r="T330" s="363"/>
      <c r="U330" s="363"/>
      <c r="V330" s="363"/>
      <c r="W330" s="363"/>
      <c r="X330" s="363"/>
      <c r="Y330" s="363"/>
      <c r="Z330" s="363"/>
      <c r="AA330" s="363"/>
      <c r="AB330" s="363"/>
      <c r="AC330" s="363"/>
      <c r="AD330" s="363"/>
      <c r="AE330" s="363"/>
    </row>
    <row r="331" spans="1:31">
      <c r="A331" s="66"/>
      <c r="B331" s="363" t="s">
        <v>445</v>
      </c>
      <c r="C331" s="363"/>
      <c r="D331" s="363"/>
      <c r="E331" s="363"/>
      <c r="F331" s="363"/>
      <c r="G331" s="363"/>
      <c r="H331" s="363"/>
      <c r="I331" s="363"/>
      <c r="J331" s="363"/>
      <c r="K331" s="363"/>
      <c r="L331" s="363"/>
      <c r="M331" s="363"/>
      <c r="N331" s="363"/>
      <c r="O331" s="363"/>
      <c r="P331" s="363"/>
      <c r="Q331" s="363"/>
      <c r="R331" s="363"/>
      <c r="S331" s="363"/>
      <c r="T331" s="363"/>
      <c r="U331" s="363"/>
      <c r="V331" s="363"/>
      <c r="W331" s="363"/>
      <c r="X331" s="363"/>
      <c r="Y331" s="363"/>
      <c r="Z331" s="363"/>
      <c r="AA331" s="363"/>
      <c r="AB331" s="363"/>
      <c r="AC331" s="363"/>
      <c r="AD331" s="363"/>
      <c r="AE331" s="363"/>
    </row>
    <row r="332" spans="1:31">
      <c r="A332" s="66"/>
      <c r="B332" s="360" t="s">
        <v>446</v>
      </c>
      <c r="C332" s="360"/>
      <c r="D332" s="360"/>
      <c r="E332" s="360"/>
      <c r="F332" s="360"/>
      <c r="G332" s="360"/>
      <c r="H332" s="360"/>
      <c r="I332" s="360"/>
      <c r="J332" s="360"/>
      <c r="K332" s="360"/>
      <c r="L332" s="360"/>
      <c r="M332" s="360"/>
      <c r="N332" s="360"/>
      <c r="O332" s="360"/>
      <c r="P332" s="360"/>
      <c r="Q332" s="360"/>
      <c r="R332" s="360"/>
      <c r="S332" s="360"/>
      <c r="T332" s="360"/>
      <c r="U332" s="360"/>
      <c r="V332" s="360"/>
      <c r="W332" s="360"/>
      <c r="X332" s="360"/>
      <c r="Y332" s="360"/>
      <c r="Z332" s="360"/>
      <c r="AA332" s="360"/>
      <c r="AB332" s="360"/>
      <c r="AC332" s="360"/>
      <c r="AD332" s="360"/>
      <c r="AE332" s="360"/>
    </row>
    <row r="333" spans="1:31">
      <c r="A333" s="360" t="s">
        <v>447</v>
      </c>
      <c r="B333" s="360"/>
      <c r="C333" s="360"/>
      <c r="D333" s="360"/>
      <c r="E333" s="360"/>
      <c r="F333" s="360"/>
      <c r="G333" s="360"/>
      <c r="H333" s="360"/>
      <c r="I333" s="360"/>
      <c r="J333" s="360"/>
      <c r="K333" s="360"/>
      <c r="L333" s="360"/>
      <c r="M333" s="360"/>
      <c r="N333" s="360"/>
      <c r="O333" s="360"/>
      <c r="P333" s="360"/>
      <c r="Q333" s="360"/>
      <c r="R333" s="360"/>
      <c r="S333" s="360"/>
      <c r="T333" s="360"/>
      <c r="U333" s="360"/>
      <c r="V333" s="360"/>
      <c r="W333" s="360"/>
      <c r="X333" s="360"/>
      <c r="Y333" s="360"/>
      <c r="Z333" s="360"/>
      <c r="AA333" s="360"/>
      <c r="AB333" s="360"/>
      <c r="AC333" s="360"/>
      <c r="AD333" s="360"/>
      <c r="AE333" s="360"/>
    </row>
    <row r="334" spans="1:31">
      <c r="A334" s="17"/>
      <c r="B334" s="361" t="s">
        <v>448</v>
      </c>
      <c r="C334" s="361"/>
      <c r="D334" s="361"/>
      <c r="E334" s="361"/>
      <c r="F334" s="361"/>
      <c r="G334" s="361"/>
      <c r="H334" s="361"/>
      <c r="I334" s="361"/>
      <c r="J334" s="361"/>
      <c r="K334" s="361"/>
      <c r="L334" s="361"/>
      <c r="M334" s="361"/>
      <c r="N334" s="361"/>
      <c r="O334" s="361"/>
      <c r="P334" s="361"/>
      <c r="Q334" s="361"/>
      <c r="R334" s="361"/>
      <c r="S334" s="361"/>
      <c r="T334" s="361"/>
      <c r="U334" s="361"/>
      <c r="V334" s="361"/>
      <c r="W334" s="361"/>
      <c r="X334" s="361"/>
      <c r="Y334" s="361"/>
      <c r="Z334" s="361"/>
      <c r="AA334" s="361"/>
      <c r="AB334" s="361"/>
      <c r="AC334" s="361"/>
      <c r="AD334" s="361"/>
      <c r="AE334" s="361"/>
    </row>
    <row r="335" spans="1:31">
      <c r="A335" s="17"/>
      <c r="B335" s="362" t="s">
        <v>449</v>
      </c>
      <c r="C335" s="362"/>
      <c r="D335" s="362"/>
      <c r="E335" s="362"/>
      <c r="F335" s="362"/>
      <c r="G335" s="362"/>
      <c r="H335" s="362"/>
      <c r="I335" s="362"/>
      <c r="J335" s="362"/>
      <c r="K335" s="362"/>
      <c r="L335" s="362"/>
      <c r="M335" s="362"/>
      <c r="N335" s="362"/>
      <c r="O335" s="362"/>
      <c r="P335" s="362"/>
      <c r="Q335" s="362"/>
      <c r="R335" s="362"/>
      <c r="S335" s="362"/>
      <c r="T335" s="362"/>
      <c r="U335" s="362"/>
      <c r="V335" s="362"/>
      <c r="W335" s="362"/>
      <c r="X335" s="362"/>
      <c r="Y335" s="362"/>
      <c r="Z335" s="362"/>
      <c r="AA335" s="362"/>
      <c r="AB335" s="362"/>
      <c r="AC335" s="362"/>
      <c r="AD335" s="362"/>
      <c r="AE335" s="362"/>
    </row>
    <row r="336" spans="1:31">
      <c r="A336" s="17"/>
      <c r="B336" s="338" t="s">
        <v>450</v>
      </c>
      <c r="C336" s="338"/>
      <c r="D336" s="338"/>
      <c r="E336" s="338"/>
      <c r="F336" s="338"/>
      <c r="G336" s="338"/>
      <c r="H336" s="338"/>
      <c r="I336" s="338"/>
      <c r="J336" s="338"/>
      <c r="K336" s="338"/>
      <c r="L336" s="338"/>
      <c r="M336" s="338"/>
      <c r="N336" s="338"/>
      <c r="O336" s="338"/>
      <c r="P336" s="338"/>
      <c r="Q336" s="338"/>
      <c r="R336" s="338"/>
      <c r="S336" s="338"/>
      <c r="T336" s="338"/>
      <c r="U336" s="338"/>
      <c r="V336" s="338"/>
      <c r="W336" s="338"/>
      <c r="X336" s="338"/>
      <c r="Y336" s="338"/>
      <c r="Z336" s="338"/>
      <c r="AA336" s="338"/>
      <c r="AB336" s="338"/>
      <c r="AC336" s="338"/>
      <c r="AD336" s="338"/>
      <c r="AE336" s="338"/>
    </row>
  </sheetData>
  <mergeCells count="634">
    <mergeCell ref="A1:N1"/>
    <mergeCell ref="A3:AE3"/>
    <mergeCell ref="A6:AE6"/>
    <mergeCell ref="A7:AE7"/>
    <mergeCell ref="C8:AE12"/>
    <mergeCell ref="A13:AE13"/>
    <mergeCell ref="B14:AE14"/>
    <mergeCell ref="C15:AE16"/>
    <mergeCell ref="B17:AE17"/>
    <mergeCell ref="C18:AE22"/>
    <mergeCell ref="A24:AE24"/>
    <mergeCell ref="A25:AE25"/>
    <mergeCell ref="A26:E26"/>
    <mergeCell ref="F26:P26"/>
    <mergeCell ref="Q26:W26"/>
    <mergeCell ref="X26:AE26"/>
    <mergeCell ref="A27:E27"/>
    <mergeCell ref="F27:I27"/>
    <mergeCell ref="J27:P27"/>
    <mergeCell ref="Q27:W27"/>
    <mergeCell ref="X27:AE27"/>
    <mergeCell ref="A28:E33"/>
    <mergeCell ref="G28:Q28"/>
    <mergeCell ref="S28:W28"/>
    <mergeCell ref="Y28:AE28"/>
    <mergeCell ref="F29:F30"/>
    <mergeCell ref="G29:AE30"/>
    <mergeCell ref="G31:AE31"/>
    <mergeCell ref="J32:N32"/>
    <mergeCell ref="P32:T32"/>
    <mergeCell ref="I33:Q33"/>
    <mergeCell ref="R33:T33"/>
    <mergeCell ref="V33:X33"/>
    <mergeCell ref="Y33:Z33"/>
    <mergeCell ref="A34:E36"/>
    <mergeCell ref="F34:M34"/>
    <mergeCell ref="N34:V34"/>
    <mergeCell ref="W34:AE34"/>
    <mergeCell ref="F35:M35"/>
    <mergeCell ref="N35:V35"/>
    <mergeCell ref="W35:AE35"/>
    <mergeCell ref="F36:M36"/>
    <mergeCell ref="N36:V36"/>
    <mergeCell ref="W36:AE36"/>
    <mergeCell ref="A37:G38"/>
    <mergeCell ref="H37:S37"/>
    <mergeCell ref="T37:AE37"/>
    <mergeCell ref="H38:M38"/>
    <mergeCell ref="N38:S38"/>
    <mergeCell ref="T38:Y38"/>
    <mergeCell ref="Z38:AE38"/>
    <mergeCell ref="A39:G39"/>
    <mergeCell ref="H39:M39"/>
    <mergeCell ref="N39:S39"/>
    <mergeCell ref="T39:Y39"/>
    <mergeCell ref="Z39:AE39"/>
    <mergeCell ref="A40:G40"/>
    <mergeCell ref="H40:M40"/>
    <mergeCell ref="N40:S40"/>
    <mergeCell ref="T40:Y40"/>
    <mergeCell ref="Z40:AE40"/>
    <mergeCell ref="A41:G41"/>
    <mergeCell ref="H41:M41"/>
    <mergeCell ref="N41:S41"/>
    <mergeCell ref="T41:Y41"/>
    <mergeCell ref="Z41:AE41"/>
    <mergeCell ref="A42:G42"/>
    <mergeCell ref="H42:M42"/>
    <mergeCell ref="N42:S42"/>
    <mergeCell ref="T42:Y42"/>
    <mergeCell ref="Z42:AE42"/>
    <mergeCell ref="A43:G43"/>
    <mergeCell ref="H43:M43"/>
    <mergeCell ref="N43:S43"/>
    <mergeCell ref="T43:Y43"/>
    <mergeCell ref="Z43:AE43"/>
    <mergeCell ref="A45:AE45"/>
    <mergeCell ref="A46:E50"/>
    <mergeCell ref="F46:H50"/>
    <mergeCell ref="I46:K50"/>
    <mergeCell ref="L46:U46"/>
    <mergeCell ref="V46:AE46"/>
    <mergeCell ref="L47:R50"/>
    <mergeCell ref="S47:U50"/>
    <mergeCell ref="V47:AB50"/>
    <mergeCell ref="AC47:AE50"/>
    <mergeCell ref="A51:E51"/>
    <mergeCell ref="F51:H51"/>
    <mergeCell ref="I51:K51"/>
    <mergeCell ref="L51:R51"/>
    <mergeCell ref="S51:U51"/>
    <mergeCell ref="V51:AB51"/>
    <mergeCell ref="AC51:AE51"/>
    <mergeCell ref="A52:E52"/>
    <mergeCell ref="F52:H52"/>
    <mergeCell ref="I52:K52"/>
    <mergeCell ref="L52:R52"/>
    <mergeCell ref="S52:U52"/>
    <mergeCell ref="V52:AB52"/>
    <mergeCell ref="AC52:AE52"/>
    <mergeCell ref="A53:E53"/>
    <mergeCell ref="F53:H53"/>
    <mergeCell ref="I53:K53"/>
    <mergeCell ref="L53:R53"/>
    <mergeCell ref="S53:U53"/>
    <mergeCell ref="V53:AB53"/>
    <mergeCell ref="AC53:AE53"/>
    <mergeCell ref="A54:E54"/>
    <mergeCell ref="F54:H54"/>
    <mergeCell ref="I54:K54"/>
    <mergeCell ref="L54:R54"/>
    <mergeCell ref="S54:U54"/>
    <mergeCell ref="V54:AB54"/>
    <mergeCell ref="AC54:AE54"/>
    <mergeCell ref="A55:E55"/>
    <mergeCell ref="F55:H55"/>
    <mergeCell ref="I55:K55"/>
    <mergeCell ref="L55:R55"/>
    <mergeCell ref="S55:U55"/>
    <mergeCell ref="V55:AB55"/>
    <mergeCell ref="AC55:AE55"/>
    <mergeCell ref="A56:E56"/>
    <mergeCell ref="F56:H56"/>
    <mergeCell ref="I56:K56"/>
    <mergeCell ref="L56:R56"/>
    <mergeCell ref="S56:U56"/>
    <mergeCell ref="V56:AB56"/>
    <mergeCell ref="AC56:AE56"/>
    <mergeCell ref="A57:H57"/>
    <mergeCell ref="I57:M57"/>
    <mergeCell ref="N57:P57"/>
    <mergeCell ref="Q57:V57"/>
    <mergeCell ref="W57:Y57"/>
    <mergeCell ref="Z57:AE57"/>
    <mergeCell ref="A58:H59"/>
    <mergeCell ref="I58:M58"/>
    <mergeCell ref="N58:P58"/>
    <mergeCell ref="Q58:V58"/>
    <mergeCell ref="W58:Y58"/>
    <mergeCell ref="Z58:AE58"/>
    <mergeCell ref="I59:M59"/>
    <mergeCell ref="N59:P59"/>
    <mergeCell ref="Q59:V59"/>
    <mergeCell ref="W59:Y59"/>
    <mergeCell ref="Z59:AE59"/>
    <mergeCell ref="A61:AE61"/>
    <mergeCell ref="A62:E62"/>
    <mergeCell ref="F62:H62"/>
    <mergeCell ref="I62:Q62"/>
    <mergeCell ref="R62:X62"/>
    <mergeCell ref="Y62:AE62"/>
    <mergeCell ref="A63:E63"/>
    <mergeCell ref="F63:H63"/>
    <mergeCell ref="I63:Q63"/>
    <mergeCell ref="R63:X63"/>
    <mergeCell ref="Y63:AE63"/>
    <mergeCell ref="A64:E64"/>
    <mergeCell ref="F64:H64"/>
    <mergeCell ref="I64:Q64"/>
    <mergeCell ref="R64:X64"/>
    <mergeCell ref="Y64:AE64"/>
    <mergeCell ref="A65:E68"/>
    <mergeCell ref="F65:H66"/>
    <mergeCell ref="I65:Q66"/>
    <mergeCell ref="R65:X65"/>
    <mergeCell ref="Y65:AE65"/>
    <mergeCell ref="R66:T66"/>
    <mergeCell ref="U66:X66"/>
    <mergeCell ref="Y66:AA66"/>
    <mergeCell ref="AB66:AE66"/>
    <mergeCell ref="F67:H67"/>
    <mergeCell ref="I67:Q67"/>
    <mergeCell ref="R67:T67"/>
    <mergeCell ref="U67:X67"/>
    <mergeCell ref="Y67:AA67"/>
    <mergeCell ref="AB67:AE67"/>
    <mergeCell ref="F68:H68"/>
    <mergeCell ref="I68:Q68"/>
    <mergeCell ref="R68:T68"/>
    <mergeCell ref="U68:X68"/>
    <mergeCell ref="Y68:AA68"/>
    <mergeCell ref="AB68:AE68"/>
    <mergeCell ref="A69:E73"/>
    <mergeCell ref="F69:H69"/>
    <mergeCell ref="I69:Q69"/>
    <mergeCell ref="R69:X69"/>
    <mergeCell ref="Y69:AE69"/>
    <mergeCell ref="F70:H70"/>
    <mergeCell ref="I70:Q70"/>
    <mergeCell ref="R70:X70"/>
    <mergeCell ref="Y70:AE70"/>
    <mergeCell ref="F71:H71"/>
    <mergeCell ref="I71:Q71"/>
    <mergeCell ref="R71:X71"/>
    <mergeCell ref="Y71:AE71"/>
    <mergeCell ref="F72:Q72"/>
    <mergeCell ref="R72:X72"/>
    <mergeCell ref="Y72:AE72"/>
    <mergeCell ref="F73:Q73"/>
    <mergeCell ref="R73:X73"/>
    <mergeCell ref="Y73:AE73"/>
    <mergeCell ref="A74:E76"/>
    <mergeCell ref="F74:J74"/>
    <mergeCell ref="K74:S74"/>
    <mergeCell ref="T74:Y74"/>
    <mergeCell ref="Z74:AE74"/>
    <mergeCell ref="F75:J75"/>
    <mergeCell ref="K75:S75"/>
    <mergeCell ref="T75:Y75"/>
    <mergeCell ref="Z75:AE75"/>
    <mergeCell ref="F76:J76"/>
    <mergeCell ref="K76:S76"/>
    <mergeCell ref="T76:Y76"/>
    <mergeCell ref="Z76:AE76"/>
    <mergeCell ref="A78:AE78"/>
    <mergeCell ref="A79:G79"/>
    <mergeCell ref="H79:R79"/>
    <mergeCell ref="S79:Y79"/>
    <mergeCell ref="Z79:AC79"/>
    <mergeCell ref="A80:G80"/>
    <mergeCell ref="H80:AE80"/>
    <mergeCell ref="A81:K81"/>
    <mergeCell ref="L81:O81"/>
    <mergeCell ref="P81:AA81"/>
    <mergeCell ref="AB81:AE81"/>
    <mergeCell ref="A82:G82"/>
    <mergeCell ref="H82:L82"/>
    <mergeCell ref="M82:Q82"/>
    <mergeCell ref="R82:W82"/>
    <mergeCell ref="X82:AE82"/>
    <mergeCell ref="A83:G84"/>
    <mergeCell ref="H83:L84"/>
    <mergeCell ref="M83:Q84"/>
    <mergeCell ref="R83:W84"/>
    <mergeCell ref="X83:Y84"/>
    <mergeCell ref="Z83:AA84"/>
    <mergeCell ref="AB83:AC84"/>
    <mergeCell ref="AD83:AE84"/>
    <mergeCell ref="A85:C88"/>
    <mergeCell ref="D85:AE88"/>
    <mergeCell ref="A89:R89"/>
    <mergeCell ref="S89:AE89"/>
    <mergeCell ref="A90:AE90"/>
    <mergeCell ref="A91:AE91"/>
    <mergeCell ref="A92:J92"/>
    <mergeCell ref="K92:U92"/>
    <mergeCell ref="V92:AE92"/>
    <mergeCell ref="A93:J93"/>
    <mergeCell ref="K93:U93"/>
    <mergeCell ref="V93:AE93"/>
    <mergeCell ref="A94:G94"/>
    <mergeCell ref="H94:AE94"/>
    <mergeCell ref="A95:G95"/>
    <mergeCell ref="H95:AE95"/>
    <mergeCell ref="A96:D99"/>
    <mergeCell ref="E96:AE96"/>
    <mergeCell ref="E97:AE97"/>
    <mergeCell ref="E98:AE98"/>
    <mergeCell ref="E99:AE99"/>
    <mergeCell ref="A100:AE100"/>
    <mergeCell ref="A101:AE101"/>
    <mergeCell ref="A102:AE102"/>
    <mergeCell ref="A104:AE104"/>
    <mergeCell ref="A105:F105"/>
    <mergeCell ref="G105:M105"/>
    <mergeCell ref="N105:Q105"/>
    <mergeCell ref="R105:S105"/>
    <mergeCell ref="T105:X105"/>
    <mergeCell ref="Y105:AE105"/>
    <mergeCell ref="A106:F106"/>
    <mergeCell ref="G106:M106"/>
    <mergeCell ref="N106:Q106"/>
    <mergeCell ref="R106:S106"/>
    <mergeCell ref="T106:X106"/>
    <mergeCell ref="Y106:AE106"/>
    <mergeCell ref="A107:F107"/>
    <mergeCell ref="G107:M107"/>
    <mergeCell ref="N107:Q107"/>
    <mergeCell ref="R107:S107"/>
    <mergeCell ref="T107:X107"/>
    <mergeCell ref="Y107:AE107"/>
    <mergeCell ref="A108:F108"/>
    <mergeCell ref="G108:M108"/>
    <mergeCell ref="N108:Q108"/>
    <mergeCell ref="R108:S108"/>
    <mergeCell ref="T108:X108"/>
    <mergeCell ref="Y108:AE108"/>
    <mergeCell ref="A109:F109"/>
    <mergeCell ref="G109:M109"/>
    <mergeCell ref="N109:Q109"/>
    <mergeCell ref="R109:S109"/>
    <mergeCell ref="T109:X109"/>
    <mergeCell ref="Y109:AE109"/>
    <mergeCell ref="A110:F110"/>
    <mergeCell ref="G110:M110"/>
    <mergeCell ref="N110:Q110"/>
    <mergeCell ref="R110:S110"/>
    <mergeCell ref="T110:X110"/>
    <mergeCell ref="Y110:AE110"/>
    <mergeCell ref="A111:F111"/>
    <mergeCell ref="G111:M111"/>
    <mergeCell ref="N111:Q111"/>
    <mergeCell ref="R111:S111"/>
    <mergeCell ref="T111:X111"/>
    <mergeCell ref="Y111:AE111"/>
    <mergeCell ref="A112:F112"/>
    <mergeCell ref="G112:M112"/>
    <mergeCell ref="N112:Q112"/>
    <mergeCell ref="R112:S112"/>
    <mergeCell ref="T112:X112"/>
    <mergeCell ref="Y112:AE112"/>
    <mergeCell ref="A113:F113"/>
    <mergeCell ref="G113:M113"/>
    <mergeCell ref="N113:Q113"/>
    <mergeCell ref="R113:S113"/>
    <mergeCell ref="T113:X113"/>
    <mergeCell ref="Y113:AE113"/>
    <mergeCell ref="A114:F114"/>
    <mergeCell ref="G114:M114"/>
    <mergeCell ref="N114:Q114"/>
    <mergeCell ref="R114:S114"/>
    <mergeCell ref="T114:X114"/>
    <mergeCell ref="Y114:AE114"/>
    <mergeCell ref="A115:F115"/>
    <mergeCell ref="G115:M115"/>
    <mergeCell ref="N115:Q115"/>
    <mergeCell ref="R115:S115"/>
    <mergeCell ref="T115:X115"/>
    <mergeCell ref="Y115:AE115"/>
    <mergeCell ref="A116:F116"/>
    <mergeCell ref="G116:M116"/>
    <mergeCell ref="N116:Q116"/>
    <mergeCell ref="R116:S116"/>
    <mergeCell ref="T116:X116"/>
    <mergeCell ref="Y116:AE116"/>
    <mergeCell ref="A117:F117"/>
    <mergeCell ref="G117:M117"/>
    <mergeCell ref="N117:Q117"/>
    <mergeCell ref="R117:S117"/>
    <mergeCell ref="T117:X117"/>
    <mergeCell ref="Y117:AE117"/>
    <mergeCell ref="A118:F118"/>
    <mergeCell ref="G118:M118"/>
    <mergeCell ref="N118:Q118"/>
    <mergeCell ref="R118:S118"/>
    <mergeCell ref="T118:X118"/>
    <mergeCell ref="Y118:AE118"/>
    <mergeCell ref="A119:F119"/>
    <mergeCell ref="G119:M119"/>
    <mergeCell ref="N119:Q119"/>
    <mergeCell ref="R119:S119"/>
    <mergeCell ref="T119:X119"/>
    <mergeCell ref="Y119:AE119"/>
    <mergeCell ref="A120:F120"/>
    <mergeCell ref="G120:M120"/>
    <mergeCell ref="N120:Q120"/>
    <mergeCell ref="R120:S120"/>
    <mergeCell ref="T120:X120"/>
    <mergeCell ref="Y120:AE120"/>
    <mergeCell ref="A121:S121"/>
    <mergeCell ref="T121:X121"/>
    <mergeCell ref="Y121:AE121"/>
    <mergeCell ref="A123:AE123"/>
    <mergeCell ref="A124:E124"/>
    <mergeCell ref="F124:M124"/>
    <mergeCell ref="N124:R124"/>
    <mergeCell ref="S124:X124"/>
    <mergeCell ref="Y124:AE124"/>
    <mergeCell ref="A125:E125"/>
    <mergeCell ref="F125:M125"/>
    <mergeCell ref="N125:R125"/>
    <mergeCell ref="S125:X125"/>
    <mergeCell ref="Y125:AE125"/>
    <mergeCell ref="A126:E127"/>
    <mergeCell ref="F126:M126"/>
    <mergeCell ref="N126:R126"/>
    <mergeCell ref="S126:X126"/>
    <mergeCell ref="Y126:AE126"/>
    <mergeCell ref="F127:M127"/>
    <mergeCell ref="N127:R127"/>
    <mergeCell ref="S127:X127"/>
    <mergeCell ref="Y127:AE127"/>
    <mergeCell ref="A129:AE129"/>
    <mergeCell ref="A130:F131"/>
    <mergeCell ref="G130:M131"/>
    <mergeCell ref="N130:Q131"/>
    <mergeCell ref="R130:V131"/>
    <mergeCell ref="W130:X131"/>
    <mergeCell ref="Y130:AB131"/>
    <mergeCell ref="AC130:AE131"/>
    <mergeCell ref="A132:F132"/>
    <mergeCell ref="G132:M132"/>
    <mergeCell ref="N132:Q132"/>
    <mergeCell ref="R132:V132"/>
    <mergeCell ref="W132:X132"/>
    <mergeCell ref="Y132:AB132"/>
    <mergeCell ref="AC132:AE132"/>
    <mergeCell ref="A133:F133"/>
    <mergeCell ref="G133:M133"/>
    <mergeCell ref="N133:Q133"/>
    <mergeCell ref="R133:V133"/>
    <mergeCell ref="W133:X133"/>
    <mergeCell ref="Y133:AB133"/>
    <mergeCell ref="AC133:AE133"/>
    <mergeCell ref="A135:AE135"/>
    <mergeCell ref="A136:I136"/>
    <mergeCell ref="J136:K136"/>
    <mergeCell ref="L136:N136"/>
    <mergeCell ref="O136:S136"/>
    <mergeCell ref="T136:W136"/>
    <mergeCell ref="X136:AE136"/>
    <mergeCell ref="A137:I137"/>
    <mergeCell ref="J137:K137"/>
    <mergeCell ref="L137:N137"/>
    <mergeCell ref="O137:S137"/>
    <mergeCell ref="T137:W137"/>
    <mergeCell ref="X137:AE137"/>
    <mergeCell ref="A138:I138"/>
    <mergeCell ref="J138:K138"/>
    <mergeCell ref="L138:N138"/>
    <mergeCell ref="O138:S138"/>
    <mergeCell ref="T138:W138"/>
    <mergeCell ref="X138:AE138"/>
    <mergeCell ref="A139:I139"/>
    <mergeCell ref="J139:K139"/>
    <mergeCell ref="L139:N139"/>
    <mergeCell ref="O139:S139"/>
    <mergeCell ref="T139:W139"/>
    <mergeCell ref="X139:AE139"/>
    <mergeCell ref="A140:I140"/>
    <mergeCell ref="J140:K140"/>
    <mergeCell ref="L140:N140"/>
    <mergeCell ref="O140:S140"/>
    <mergeCell ref="T140:W140"/>
    <mergeCell ref="X140:AE140"/>
    <mergeCell ref="A141:I141"/>
    <mergeCell ref="J141:K141"/>
    <mergeCell ref="L141:N141"/>
    <mergeCell ref="O141:S141"/>
    <mergeCell ref="T141:W141"/>
    <mergeCell ref="X141:AE141"/>
    <mergeCell ref="A143:AE143"/>
    <mergeCell ref="A144:E144"/>
    <mergeCell ref="F144:R144"/>
    <mergeCell ref="S144:AE144"/>
    <mergeCell ref="A145:E149"/>
    <mergeCell ref="F145:R149"/>
    <mergeCell ref="S145:AE149"/>
    <mergeCell ref="A150:E154"/>
    <mergeCell ref="F150:R154"/>
    <mergeCell ref="S150:AE154"/>
    <mergeCell ref="A155:E159"/>
    <mergeCell ref="F155:R159"/>
    <mergeCell ref="S155:AE159"/>
    <mergeCell ref="A160:E164"/>
    <mergeCell ref="F160:R164"/>
    <mergeCell ref="S160:AE164"/>
    <mergeCell ref="A165:E169"/>
    <mergeCell ref="F165:R169"/>
    <mergeCell ref="S165:AE169"/>
    <mergeCell ref="A170:E174"/>
    <mergeCell ref="F170:R174"/>
    <mergeCell ref="S170:AE174"/>
    <mergeCell ref="A175:E179"/>
    <mergeCell ref="F175:R179"/>
    <mergeCell ref="S175:AE179"/>
    <mergeCell ref="A180:AE180"/>
    <mergeCell ref="A181:G181"/>
    <mergeCell ref="H181:S181"/>
    <mergeCell ref="T181:AE181"/>
    <mergeCell ref="A182:G183"/>
    <mergeCell ref="H182:S183"/>
    <mergeCell ref="T182:AE183"/>
    <mergeCell ref="A184:G185"/>
    <mergeCell ref="H184:S185"/>
    <mergeCell ref="T184:AE185"/>
    <mergeCell ref="A186:G186"/>
    <mergeCell ref="H186:S186"/>
    <mergeCell ref="T186:AE186"/>
    <mergeCell ref="A187:G188"/>
    <mergeCell ref="H187:S188"/>
    <mergeCell ref="T187:AE188"/>
    <mergeCell ref="A189:G189"/>
    <mergeCell ref="H189:S189"/>
    <mergeCell ref="T189:AE189"/>
    <mergeCell ref="A190:G192"/>
    <mergeCell ref="H190:S192"/>
    <mergeCell ref="T190:AE192"/>
    <mergeCell ref="A193:G197"/>
    <mergeCell ref="H193:S197"/>
    <mergeCell ref="T193:AE197"/>
    <mergeCell ref="A198:AE198"/>
    <mergeCell ref="A200:AE200"/>
    <mergeCell ref="A201:E203"/>
    <mergeCell ref="F201:L201"/>
    <mergeCell ref="M201:S201"/>
    <mergeCell ref="T201:AE201"/>
    <mergeCell ref="F202:L202"/>
    <mergeCell ref="M202:S202"/>
    <mergeCell ref="T202:AE202"/>
    <mergeCell ref="F203:L203"/>
    <mergeCell ref="M203:S203"/>
    <mergeCell ref="T203:AE203"/>
    <mergeCell ref="A206:AE206"/>
    <mergeCell ref="A207:AE207"/>
    <mergeCell ref="B208:AE208"/>
    <mergeCell ref="B209:AE209"/>
    <mergeCell ref="B210:AE210"/>
    <mergeCell ref="C211:AE211"/>
    <mergeCell ref="C212:AE212"/>
    <mergeCell ref="B213:AE213"/>
    <mergeCell ref="A214:AE214"/>
    <mergeCell ref="A215:AE215"/>
    <mergeCell ref="B216:AE216"/>
    <mergeCell ref="B217:AE217"/>
    <mergeCell ref="B218:AE218"/>
    <mergeCell ref="A219:AE219"/>
    <mergeCell ref="B220:AE220"/>
    <mergeCell ref="C221:AE221"/>
    <mergeCell ref="C222:AE222"/>
    <mergeCell ref="C223:AE223"/>
    <mergeCell ref="C224:AE224"/>
    <mergeCell ref="C225:AE225"/>
    <mergeCell ref="C226:AE226"/>
    <mergeCell ref="C227:AE227"/>
    <mergeCell ref="D228:AE228"/>
    <mergeCell ref="D229:AE229"/>
    <mergeCell ref="H230:AE230"/>
    <mergeCell ref="D231:AE231"/>
    <mergeCell ref="C232:AE232"/>
    <mergeCell ref="C233:AE233"/>
    <mergeCell ref="C234:AE234"/>
    <mergeCell ref="D235:AE235"/>
    <mergeCell ref="D236:AE236"/>
    <mergeCell ref="R237:AE237"/>
    <mergeCell ref="R238:AE238"/>
    <mergeCell ref="D239:AE239"/>
    <mergeCell ref="L240:AE240"/>
    <mergeCell ref="L241:AE241"/>
    <mergeCell ref="L242:AE242"/>
    <mergeCell ref="C243:AE243"/>
    <mergeCell ref="C244:AE244"/>
    <mergeCell ref="C245:AE245"/>
    <mergeCell ref="B246:AE246"/>
    <mergeCell ref="B247:AE247"/>
    <mergeCell ref="C248:AE248"/>
    <mergeCell ref="C249:AE249"/>
    <mergeCell ref="C250:AE250"/>
    <mergeCell ref="C251:AE251"/>
    <mergeCell ref="C252:AE252"/>
    <mergeCell ref="C253:AE253"/>
    <mergeCell ref="C254:AE254"/>
    <mergeCell ref="C255:AE255"/>
    <mergeCell ref="C256:AE256"/>
    <mergeCell ref="B257:AE257"/>
    <mergeCell ref="C258:AE258"/>
    <mergeCell ref="C259:AE259"/>
    <mergeCell ref="C260:AE260"/>
    <mergeCell ref="C261:AE261"/>
    <mergeCell ref="C262:AE262"/>
    <mergeCell ref="C263:AE263"/>
    <mergeCell ref="C264:AE264"/>
    <mergeCell ref="C265:AE265"/>
    <mergeCell ref="C266:AE266"/>
    <mergeCell ref="C267:AE267"/>
    <mergeCell ref="C268:AE268"/>
    <mergeCell ref="C269:AE269"/>
    <mergeCell ref="B270:AE270"/>
    <mergeCell ref="C271:AE271"/>
    <mergeCell ref="A272:AE272"/>
    <mergeCell ref="B273:AE273"/>
    <mergeCell ref="B274:AE274"/>
    <mergeCell ref="C275:AE275"/>
    <mergeCell ref="C276:AE276"/>
    <mergeCell ref="C277:AE277"/>
    <mergeCell ref="C278:AE278"/>
    <mergeCell ref="C279:AE279"/>
    <mergeCell ref="C280:AE280"/>
    <mergeCell ref="B281:AE281"/>
    <mergeCell ref="B282:AE282"/>
    <mergeCell ref="C283:AE283"/>
    <mergeCell ref="B284:AE284"/>
    <mergeCell ref="B285:AE285"/>
    <mergeCell ref="B286:AE286"/>
    <mergeCell ref="B287:AE287"/>
    <mergeCell ref="B288:AE288"/>
    <mergeCell ref="C289:AE289"/>
    <mergeCell ref="C290:AE290"/>
    <mergeCell ref="C291:AE291"/>
    <mergeCell ref="C292:AE292"/>
    <mergeCell ref="C293:AE293"/>
    <mergeCell ref="C294:AE294"/>
    <mergeCell ref="C295:AE295"/>
    <mergeCell ref="C296:AE296"/>
    <mergeCell ref="C297:AE297"/>
    <mergeCell ref="C298:AE298"/>
    <mergeCell ref="B299:AE299"/>
    <mergeCell ref="B300:AE300"/>
    <mergeCell ref="A301:AE301"/>
    <mergeCell ref="A302:AE302"/>
    <mergeCell ref="A303:AE303"/>
    <mergeCell ref="B304:AE304"/>
    <mergeCell ref="B305:AE305"/>
    <mergeCell ref="B306:AE306"/>
    <mergeCell ref="B307:AE307"/>
    <mergeCell ref="B308:AE308"/>
    <mergeCell ref="B309:AE309"/>
    <mergeCell ref="B310:AE310"/>
    <mergeCell ref="B311:AE311"/>
    <mergeCell ref="B312:AE312"/>
    <mergeCell ref="B313:AE313"/>
    <mergeCell ref="B314:AE314"/>
    <mergeCell ref="B315:AE315"/>
    <mergeCell ref="B316:AE316"/>
    <mergeCell ref="B317:AE317"/>
    <mergeCell ref="B318:AE318"/>
    <mergeCell ref="B319:AE319"/>
    <mergeCell ref="B320:AE320"/>
    <mergeCell ref="B321:AE321"/>
    <mergeCell ref="B322:AE322"/>
    <mergeCell ref="B332:AE332"/>
    <mergeCell ref="A333:AE333"/>
    <mergeCell ref="B334:AE334"/>
    <mergeCell ref="B335:AE335"/>
    <mergeCell ref="B336:AE336"/>
    <mergeCell ref="B323:AE323"/>
    <mergeCell ref="A324:AE324"/>
    <mergeCell ref="B325:AE325"/>
    <mergeCell ref="B326:AE326"/>
    <mergeCell ref="B327:AE327"/>
    <mergeCell ref="A328:AE328"/>
    <mergeCell ref="B329:AE329"/>
    <mergeCell ref="B330:AE330"/>
    <mergeCell ref="B331:AE331"/>
  </mergeCells>
  <phoneticPr fontId="73"/>
  <dataValidations count="10">
    <dataValidation type="list" allowBlank="1" showErrorMessage="1" sqref="F63:H64 J137:K140 J141:J142">
      <formula1>"畑,田"</formula1>
      <formula2>0</formula2>
    </dataValidation>
    <dataValidation type="list" allowBlank="1" showErrorMessage="1" sqref="X27">
      <formula1>"経営開始前,1年目,2年目,3年目,4年目,5年目"</formula1>
      <formula2>0</formula2>
    </dataValidation>
    <dataValidation type="list" allowBlank="1" showErrorMessage="1" sqref="H38:M38 H82:L82">
      <formula1>"作付面積(ａ),作付面積(㎡),飼養頭羽数(頭),飼養頭羽数(羽)"</formula1>
      <formula2>0</formula2>
    </dataValidation>
    <dataValidation type="list" allowBlank="1" showErrorMessage="1" sqref="N38:S38 M82:Q82">
      <formula1>"生産量(kg),生産量(c/s)"</formula1>
      <formula2>0</formula2>
    </dataValidation>
    <dataValidation type="list" allowBlank="1" showErrorMessage="1" sqref="L81:O81">
      <formula1>"加入,未加入,　"</formula1>
      <formula2>0</formula2>
    </dataValidation>
    <dataValidation type="list" allowBlank="1" showErrorMessage="1" sqref="AB81:AE81">
      <formula1>"無,有,未定,　"</formula1>
      <formula2>0</formula2>
    </dataValidation>
    <dataValidation type="list" allowBlank="1" showErrorMessage="1" sqref="F27">
      <formula1>"単一経営,複合経営,その他"</formula1>
      <formula2>0</formula2>
    </dataValidation>
    <dataValidation type="list" allowBlank="1" showErrorMessage="1" sqref="J27:P27">
      <formula1>"水稲,麦類,雑穀,いも類,豆類,工芸農作物,露地野菜,施設野菜,露地果樹,施設果樹,露地花き,施設花き,乳用牛,肉用牛,養豚,養鶏"</formula1>
      <formula2>0</formula2>
    </dataValidation>
    <dataValidation type="list" allowBlank="1" showErrorMessage="1" sqref="F28:F29 R28 X28 F30:F31 I32 O32">
      <formula1>"□,■"</formula1>
      <formula2>0</formula2>
    </dataValidation>
    <dataValidation type="list" allowBlank="1" showErrorMessage="1" sqref="T137:W142">
      <formula1>"所有権,賃貸借権,使用貸借権"</formula1>
      <formula2>0</formula2>
    </dataValidation>
  </dataValidations>
  <printOptions horizontalCentered="1"/>
  <pageMargins left="0.59055118110236227" right="0.59055118110236227" top="0.59055118110236227" bottom="0.59055118110236227" header="0.51181102362204722" footer="0.51181102362204722"/>
  <pageSetup paperSize="9" scale="99" orientation="portrait" blackAndWhite="1" horizontalDpi="300" verticalDpi="300" r:id="rId1"/>
  <rowBreaks count="5" manualBreakCount="5">
    <brk id="44" max="16383" man="1"/>
    <brk id="89" max="16383" man="1"/>
    <brk id="134" max="16383" man="1"/>
    <brk id="179" max="16383" man="1"/>
    <brk id="205"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CCFF"/>
  </sheetPr>
  <dimension ref="A1:S68"/>
  <sheetViews>
    <sheetView view="pageBreakPreview" topLeftCell="A28" zoomScaleNormal="100" workbookViewId="0">
      <selection activeCell="O39" sqref="O39"/>
    </sheetView>
  </sheetViews>
  <sheetFormatPr defaultColWidth="9" defaultRowHeight="13.5"/>
  <cols>
    <col min="1" max="2" width="3.75" customWidth="1"/>
    <col min="3" max="3" width="18.125" style="67" customWidth="1"/>
    <col min="4" max="8" width="13.25" customWidth="1"/>
    <col min="9" max="9" width="9" style="68"/>
    <col min="10" max="10" width="9" style="69"/>
    <col min="11" max="15" width="10" style="68" customWidth="1"/>
    <col min="16" max="19" width="9" style="68"/>
  </cols>
  <sheetData>
    <row r="1" spans="1:19" s="74" customFormat="1" ht="14.25">
      <c r="A1" s="528" t="s">
        <v>451</v>
      </c>
      <c r="B1" s="528"/>
      <c r="C1" s="528"/>
      <c r="D1" s="528"/>
      <c r="E1" s="528"/>
      <c r="F1" s="528"/>
      <c r="G1" s="528"/>
      <c r="H1" s="528"/>
      <c r="I1" s="71"/>
      <c r="J1" s="72"/>
      <c r="K1" s="73"/>
      <c r="L1" s="73"/>
      <c r="M1" s="73"/>
      <c r="N1" s="73"/>
      <c r="O1" s="73"/>
      <c r="P1" s="73"/>
      <c r="Q1" s="73"/>
      <c r="R1" s="73"/>
      <c r="S1" s="73"/>
    </row>
    <row r="2" spans="1:19" s="74" customFormat="1" ht="24" customHeight="1">
      <c r="A2" s="529" t="s">
        <v>452</v>
      </c>
      <c r="B2" s="529"/>
      <c r="C2" s="529"/>
      <c r="D2" s="529"/>
      <c r="E2" s="529"/>
      <c r="F2" s="529"/>
      <c r="G2" s="529"/>
      <c r="H2" s="529"/>
      <c r="I2" s="75"/>
      <c r="J2" s="69"/>
      <c r="K2" s="68"/>
      <c r="L2" s="68"/>
      <c r="M2" s="68"/>
      <c r="N2" s="68"/>
      <c r="O2" s="68"/>
      <c r="P2" s="68"/>
      <c r="Q2" s="68"/>
      <c r="R2" s="68"/>
      <c r="S2" s="68"/>
    </row>
    <row r="3" spans="1:19" s="74" customFormat="1" ht="14.25">
      <c r="A3" s="513" t="s">
        <v>453</v>
      </c>
      <c r="B3" s="513"/>
      <c r="C3" s="513"/>
      <c r="D3" s="45" t="s">
        <v>454</v>
      </c>
      <c r="E3" s="45" t="s">
        <v>454</v>
      </c>
      <c r="F3" s="45" t="s">
        <v>454</v>
      </c>
      <c r="G3" s="45" t="s">
        <v>454</v>
      </c>
      <c r="H3" s="77" t="s">
        <v>454</v>
      </c>
      <c r="I3" s="71" t="s">
        <v>455</v>
      </c>
      <c r="J3" s="72"/>
      <c r="L3" s="68"/>
      <c r="M3" s="68"/>
      <c r="N3" s="68"/>
      <c r="O3" s="68"/>
      <c r="P3" s="68"/>
      <c r="Q3" s="68"/>
      <c r="R3" s="68"/>
      <c r="S3" s="68"/>
    </row>
    <row r="4" spans="1:19" s="79" customFormat="1">
      <c r="A4" s="513"/>
      <c r="B4" s="513"/>
      <c r="C4" s="513"/>
      <c r="D4" s="78" t="s">
        <v>456</v>
      </c>
      <c r="E4" s="78" t="s">
        <v>457</v>
      </c>
      <c r="F4" s="78" t="s">
        <v>458</v>
      </c>
      <c r="G4" s="78" t="s">
        <v>459</v>
      </c>
      <c r="H4" s="78" t="s">
        <v>460</v>
      </c>
      <c r="I4" s="75" t="s">
        <v>461</v>
      </c>
      <c r="J4" s="69"/>
      <c r="L4" s="68"/>
      <c r="M4" s="68"/>
      <c r="N4" s="68"/>
      <c r="O4" s="68"/>
      <c r="P4" s="68"/>
      <c r="Q4" s="68"/>
      <c r="R4" s="68"/>
      <c r="S4" s="68"/>
    </row>
    <row r="5" spans="1:19" s="79" customFormat="1" ht="16.5" customHeight="1">
      <c r="A5" s="530" t="s">
        <v>462</v>
      </c>
      <c r="B5" s="531" t="s">
        <v>463</v>
      </c>
      <c r="C5" s="531"/>
      <c r="D5" s="80" t="str">
        <f>IF('1年目'!D2=0,"",'1年目'!D2)</f>
        <v/>
      </c>
      <c r="E5" s="80" t="str">
        <f>IF('2年目'!D2="","",'2年目'!D2)</f>
        <v/>
      </c>
      <c r="F5" s="80" t="str">
        <f>IF('3年目'!D2="","",'3年目'!D2)</f>
        <v/>
      </c>
      <c r="G5" s="80" t="str">
        <f>IF('4年目'!D2="","",'4年目'!D2)</f>
        <v/>
      </c>
      <c r="H5" s="80" t="str">
        <f>IF('5年目'!D2="","",'5年目'!D2)</f>
        <v/>
      </c>
      <c r="I5" s="43" t="s">
        <v>147</v>
      </c>
      <c r="L5" s="68"/>
      <c r="M5" s="68"/>
      <c r="N5" s="68"/>
      <c r="O5" s="68"/>
      <c r="P5" s="68"/>
      <c r="Q5" s="68"/>
      <c r="R5" s="68"/>
      <c r="S5" s="68"/>
    </row>
    <row r="6" spans="1:19" s="79" customFormat="1" ht="16.5" customHeight="1">
      <c r="A6" s="530"/>
      <c r="B6" s="532" t="str">
        <f>'1年目'!B5:C5</f>
        <v>生産量(kg)</v>
      </c>
      <c r="C6" s="532"/>
      <c r="D6" s="82" t="str">
        <f>IF('1年目'!D5="","",'1年目'!D5)</f>
        <v/>
      </c>
      <c r="E6" s="82" t="str">
        <f>IF('2年目'!D5="","",'2年目'!D5)</f>
        <v/>
      </c>
      <c r="F6" s="82" t="str">
        <f>IF('3年目'!D5="","",'3年目'!D5)</f>
        <v/>
      </c>
      <c r="G6" s="82" t="str">
        <f>IF('4年目'!D5="","",'4年目'!D5)</f>
        <v/>
      </c>
      <c r="H6" s="82" t="str">
        <f>IF('5年目'!D5="","",'5年目'!D5)</f>
        <v/>
      </c>
      <c r="I6" s="43" t="s">
        <v>147</v>
      </c>
      <c r="K6" s="68"/>
      <c r="L6" s="68"/>
      <c r="M6" s="68"/>
      <c r="N6" s="68"/>
      <c r="O6" s="68"/>
      <c r="P6" s="68"/>
      <c r="Q6" s="68"/>
      <c r="R6" s="68"/>
      <c r="S6" s="68"/>
    </row>
    <row r="7" spans="1:19" s="79" customFormat="1" ht="16.5" customHeight="1">
      <c r="A7" s="530"/>
      <c r="B7" s="532" t="str">
        <f>'1年目'!B7:C7</f>
        <v>売上高</v>
      </c>
      <c r="C7" s="532"/>
      <c r="D7" s="82" t="str">
        <f>IF('1年目'!D7="","",'1年目'!D7)</f>
        <v/>
      </c>
      <c r="E7" s="82" t="str">
        <f>IF('2年目'!D7="","",'2年目'!D7)</f>
        <v/>
      </c>
      <c r="F7" s="82" t="str">
        <f>IF('3年目'!D7="","",'3年目'!D7)</f>
        <v/>
      </c>
      <c r="G7" s="82" t="str">
        <f>IF('4年目'!D7="","",'4年目'!D7)</f>
        <v/>
      </c>
      <c r="H7" s="82" t="str">
        <f>IF('5年目'!D7="","",'5年目'!D7)</f>
        <v/>
      </c>
      <c r="I7" s="43" t="s">
        <v>147</v>
      </c>
      <c r="K7" s="68"/>
      <c r="L7" s="68"/>
      <c r="M7" s="68"/>
      <c r="N7" s="68"/>
      <c r="O7" s="68"/>
      <c r="P7" s="68"/>
      <c r="Q7" s="68"/>
      <c r="R7" s="68"/>
      <c r="S7" s="68"/>
    </row>
    <row r="8" spans="1:19" s="79" customFormat="1" ht="16.5" customHeight="1">
      <c r="A8" s="530"/>
      <c r="B8" s="532" t="str">
        <f>'1年目'!B8:C8</f>
        <v>特定作業受託</v>
      </c>
      <c r="C8" s="532"/>
      <c r="D8" s="82" t="str">
        <f>IF('1年目'!D8="","",'1年目'!D8)</f>
        <v/>
      </c>
      <c r="E8" s="82" t="str">
        <f>IF('2年目'!D8="","",'2年目'!D8)</f>
        <v/>
      </c>
      <c r="F8" s="82" t="str">
        <f>IF('3年目'!D8="","",'3年目'!D8)</f>
        <v/>
      </c>
      <c r="G8" s="82" t="str">
        <f>IF('4年目'!D8="","",'4年目'!D8)</f>
        <v/>
      </c>
      <c r="H8" s="82" t="str">
        <f>IF('5年目'!D8="","",'5年目'!D8)</f>
        <v/>
      </c>
      <c r="I8" s="43" t="s">
        <v>147</v>
      </c>
      <c r="K8" s="68"/>
      <c r="L8" s="68"/>
      <c r="M8" s="68"/>
      <c r="N8" s="68"/>
      <c r="O8" s="68"/>
      <c r="P8" s="68"/>
      <c r="Q8" s="68"/>
      <c r="R8" s="68"/>
      <c r="S8" s="68"/>
    </row>
    <row r="9" spans="1:19" s="79" customFormat="1" ht="16.5" customHeight="1">
      <c r="A9" s="530"/>
      <c r="B9" s="532" t="str">
        <f>'1年目'!B9:C9</f>
        <v>作業受託</v>
      </c>
      <c r="C9" s="532"/>
      <c r="D9" s="82" t="str">
        <f>IF('1年目'!D9="","",'1年目'!D9)</f>
        <v/>
      </c>
      <c r="E9" s="82" t="str">
        <f>IF('2年目'!D9="","",'2年目'!D9)</f>
        <v/>
      </c>
      <c r="F9" s="82" t="str">
        <f>IF('3年目'!D9="","",'3年目'!D9)</f>
        <v/>
      </c>
      <c r="G9" s="82" t="str">
        <f>IF('4年目'!D9="","",'4年目'!D9)</f>
        <v/>
      </c>
      <c r="H9" s="82" t="str">
        <f>IF('5年目'!D9="","",'5年目'!D9)</f>
        <v/>
      </c>
      <c r="I9" s="43" t="s">
        <v>147</v>
      </c>
      <c r="K9" s="68"/>
      <c r="L9" s="68"/>
      <c r="M9" s="68"/>
      <c r="N9" s="68"/>
      <c r="O9" s="68"/>
      <c r="P9" s="68"/>
      <c r="Q9" s="68"/>
      <c r="R9" s="68"/>
      <c r="S9" s="68"/>
    </row>
    <row r="10" spans="1:19" s="79" customFormat="1" ht="16.5" customHeight="1">
      <c r="A10" s="530"/>
      <c r="B10" s="533" t="str">
        <f>'1年目'!B10:C10</f>
        <v>雑収入</v>
      </c>
      <c r="C10" s="533"/>
      <c r="D10" s="84" t="str">
        <f>IF('1年目'!D10="","",'1年目'!D10)</f>
        <v/>
      </c>
      <c r="E10" s="84" t="str">
        <f>IF('2年目'!D10="","",'2年目'!D10)</f>
        <v/>
      </c>
      <c r="F10" s="84" t="str">
        <f>IF('3年目'!D10="","",'3年目'!D10)</f>
        <v/>
      </c>
      <c r="G10" s="84" t="str">
        <f>IF('4年目'!D10="","",'4年目'!D10)</f>
        <v/>
      </c>
      <c r="H10" s="84" t="str">
        <f>IF('5年目'!D10="","",'5年目'!D10)</f>
        <v/>
      </c>
      <c r="I10" s="43" t="s">
        <v>147</v>
      </c>
      <c r="J10" s="69"/>
      <c r="K10" s="68"/>
      <c r="L10" s="68"/>
      <c r="M10" s="68"/>
      <c r="N10" s="68"/>
      <c r="O10" s="68"/>
      <c r="P10" s="68"/>
      <c r="Q10" s="68"/>
      <c r="R10" s="68"/>
      <c r="S10" s="68"/>
    </row>
    <row r="11" spans="1:19" s="79" customFormat="1" ht="16.5" customHeight="1">
      <c r="A11" s="530"/>
      <c r="B11" s="534" t="s">
        <v>706</v>
      </c>
      <c r="C11" s="534"/>
      <c r="D11" s="85"/>
      <c r="E11" s="85"/>
      <c r="F11" s="85"/>
      <c r="G11" s="85"/>
      <c r="H11" s="85"/>
      <c r="I11" s="71" t="s">
        <v>464</v>
      </c>
      <c r="J11" s="69"/>
      <c r="K11" s="68"/>
      <c r="L11" s="68"/>
      <c r="M11" s="68"/>
      <c r="N11" s="68"/>
      <c r="O11" s="68"/>
      <c r="P11" s="68"/>
      <c r="Q11" s="68"/>
      <c r="R11" s="68"/>
      <c r="S11" s="68"/>
    </row>
    <row r="12" spans="1:19" s="79" customFormat="1" ht="18" customHeight="1">
      <c r="A12" s="530"/>
      <c r="B12" s="535" t="s">
        <v>465</v>
      </c>
      <c r="C12" s="535"/>
      <c r="D12" s="86" t="str">
        <f>IF(D7="","",SUM(D7:D10))</f>
        <v/>
      </c>
      <c r="E12" s="86" t="str">
        <f>IF(E7="","",SUM(E7:E10))</f>
        <v/>
      </c>
      <c r="F12" s="86" t="str">
        <f>IF(F7="","",SUM(F7:F10))</f>
        <v/>
      </c>
      <c r="G12" s="86" t="str">
        <f>IF(G7="","",SUM(G7:G10))</f>
        <v/>
      </c>
      <c r="H12" s="86" t="str">
        <f>IF(H7="","",SUM(H7:H10))</f>
        <v/>
      </c>
      <c r="I12" s="43" t="s">
        <v>147</v>
      </c>
      <c r="J12" s="69"/>
      <c r="K12" s="68"/>
      <c r="L12" s="68"/>
      <c r="M12" s="68"/>
      <c r="N12" s="68"/>
      <c r="O12" s="68"/>
      <c r="P12" s="68"/>
      <c r="Q12" s="68"/>
      <c r="R12" s="68"/>
      <c r="S12" s="68"/>
    </row>
    <row r="13" spans="1:19" s="79" customFormat="1" ht="16.5" customHeight="1">
      <c r="A13" s="524" t="s">
        <v>466</v>
      </c>
      <c r="B13" s="525" t="str">
        <f>'1年目'!B12</f>
        <v>租税公課</v>
      </c>
      <c r="C13" s="525"/>
      <c r="D13" s="87" t="str">
        <f>IF('1年目'!D12="","",'1年目'!D12)</f>
        <v/>
      </c>
      <c r="E13" s="87" t="str">
        <f>IF('2年目'!D12="","",'2年目'!D12)</f>
        <v/>
      </c>
      <c r="F13" s="87" t="str">
        <f>IF('3年目'!D12="","",'3年目'!D12)</f>
        <v/>
      </c>
      <c r="G13" s="87" t="str">
        <f>IF('4年目'!D12="","",'4年目'!D12)</f>
        <v/>
      </c>
      <c r="H13" s="87" t="str">
        <f>IF('5年目'!D12="","",'5年目'!D12)</f>
        <v/>
      </c>
      <c r="I13" s="43" t="s">
        <v>147</v>
      </c>
      <c r="J13" s="69"/>
      <c r="K13" s="68"/>
      <c r="L13" s="88" t="s">
        <v>467</v>
      </c>
      <c r="M13" s="68"/>
      <c r="N13" s="68"/>
      <c r="O13" s="68"/>
      <c r="P13" s="68"/>
      <c r="Q13" s="68"/>
      <c r="R13" s="68"/>
      <c r="S13" s="68"/>
    </row>
    <row r="14" spans="1:19" s="79" customFormat="1" ht="16.5" customHeight="1">
      <c r="A14" s="524"/>
      <c r="B14" s="526" t="s">
        <v>468</v>
      </c>
      <c r="C14" s="89" t="str">
        <f>'1年目'!C13</f>
        <v>種苗・素畜費</v>
      </c>
      <c r="D14" s="90" t="str">
        <f>IF('1年目'!D13="","",'1年目'!D13)</f>
        <v/>
      </c>
      <c r="E14" s="90" t="str">
        <f>IF('2年目'!D13="","",'2年目'!D13)</f>
        <v/>
      </c>
      <c r="F14" s="90" t="str">
        <f>IF('3年目'!D13="","",'3年目'!D13)</f>
        <v/>
      </c>
      <c r="G14" s="90" t="str">
        <f>IF('4年目'!D13="","",'4年目'!D13)</f>
        <v/>
      </c>
      <c r="H14" s="90" t="str">
        <f>IF('5年目'!D13="","",'5年目'!D13)</f>
        <v/>
      </c>
      <c r="I14" s="43" t="s">
        <v>147</v>
      </c>
      <c r="L14" s="69" t="s">
        <v>469</v>
      </c>
      <c r="N14" s="68"/>
      <c r="O14" s="68"/>
      <c r="P14" s="68"/>
      <c r="Q14" s="68"/>
      <c r="R14" s="68"/>
      <c r="S14" s="68"/>
    </row>
    <row r="15" spans="1:19" s="79" customFormat="1" ht="16.5" customHeight="1">
      <c r="A15" s="524"/>
      <c r="B15" s="524"/>
      <c r="C15" s="81" t="str">
        <f>'1年目'!C14</f>
        <v>肥料・飼料費</v>
      </c>
      <c r="D15" s="82" t="str">
        <f>IF('1年目'!D14="","",'1年目'!D14)</f>
        <v/>
      </c>
      <c r="E15" s="82" t="str">
        <f>IF('2年目'!D14="","",'2年目'!D14)</f>
        <v/>
      </c>
      <c r="F15" s="82" t="str">
        <f>IF('3年目'!D14="","",'3年目'!D14)</f>
        <v/>
      </c>
      <c r="G15" s="82" t="str">
        <f>IF('4年目'!D14="","",'4年目'!D14)</f>
        <v/>
      </c>
      <c r="H15" s="82" t="str">
        <f>IF('5年目'!D14="","",'5年目'!D14)</f>
        <v/>
      </c>
      <c r="I15" s="43" t="s">
        <v>147</v>
      </c>
      <c r="L15" s="69" t="s">
        <v>470</v>
      </c>
      <c r="N15" s="68"/>
      <c r="O15" s="68"/>
      <c r="P15" s="68"/>
      <c r="Q15" s="68"/>
      <c r="R15" s="68"/>
      <c r="S15" s="68"/>
    </row>
    <row r="16" spans="1:19" s="79" customFormat="1" ht="16.5" customHeight="1">
      <c r="A16" s="524"/>
      <c r="B16" s="524"/>
      <c r="C16" s="81" t="str">
        <f>'1年目'!C15</f>
        <v>農薬・衛生費</v>
      </c>
      <c r="D16" s="82" t="str">
        <f>IF('1年目'!D15="","",'1年目'!D15)</f>
        <v/>
      </c>
      <c r="E16" s="82" t="str">
        <f>IF('2年目'!D15="","",'2年目'!D15)</f>
        <v/>
      </c>
      <c r="F16" s="82" t="str">
        <f>IF('3年目'!D15="","",'3年目'!D15)</f>
        <v/>
      </c>
      <c r="G16" s="82" t="str">
        <f>IF('4年目'!D15="","",'4年目'!D15)</f>
        <v/>
      </c>
      <c r="H16" s="82" t="str">
        <f>IF('5年目'!D15="","",'5年目'!D15)</f>
        <v/>
      </c>
      <c r="I16" s="43" t="s">
        <v>147</v>
      </c>
      <c r="L16" s="69" t="s">
        <v>471</v>
      </c>
      <c r="N16" s="68"/>
      <c r="O16" s="68"/>
      <c r="P16" s="68"/>
      <c r="Q16" s="68"/>
      <c r="R16" s="68"/>
      <c r="S16" s="68"/>
    </row>
    <row r="17" spans="1:19" s="79" customFormat="1" ht="16.5" customHeight="1">
      <c r="A17" s="524"/>
      <c r="B17" s="524"/>
      <c r="C17" s="81" t="str">
        <f>'1年目'!C16</f>
        <v>農具費</v>
      </c>
      <c r="D17" s="82" t="str">
        <f>IF('1年目'!D16="","",'1年目'!D16)</f>
        <v/>
      </c>
      <c r="E17" s="82" t="str">
        <f>IF('2年目'!D16="","",'2年目'!D16)</f>
        <v/>
      </c>
      <c r="F17" s="82" t="str">
        <f>IF('3年目'!D16="","",'3年目'!D16)</f>
        <v/>
      </c>
      <c r="G17" s="82" t="str">
        <f>IF('4年目'!D16="","",'4年目'!D16)</f>
        <v/>
      </c>
      <c r="H17" s="82" t="str">
        <f>IF('5年目'!D16="","",'5年目'!D16)</f>
        <v/>
      </c>
      <c r="I17" s="43" t="s">
        <v>147</v>
      </c>
      <c r="L17" s="88" t="s">
        <v>472</v>
      </c>
      <c r="N17" s="68"/>
      <c r="O17" s="68"/>
      <c r="P17" s="68"/>
      <c r="Q17" s="68"/>
      <c r="R17" s="68"/>
      <c r="S17" s="68"/>
    </row>
    <row r="18" spans="1:19" s="79" customFormat="1" ht="16.5" customHeight="1">
      <c r="A18" s="524"/>
      <c r="B18" s="524"/>
      <c r="C18" s="81" t="str">
        <f>'1年目'!C17</f>
        <v>諸材料費</v>
      </c>
      <c r="D18" s="82" t="str">
        <f>IF('1年目'!D17="","",'1年目'!D17)</f>
        <v/>
      </c>
      <c r="E18" s="82" t="str">
        <f>IF('2年目'!D17="","",'2年目'!D17)</f>
        <v/>
      </c>
      <c r="F18" s="82" t="str">
        <f>IF('3年目'!D17="","",'3年目'!D17)</f>
        <v/>
      </c>
      <c r="G18" s="82" t="str">
        <f>IF('4年目'!D17="","",'4年目'!D17)</f>
        <v/>
      </c>
      <c r="H18" s="82" t="str">
        <f>IF('5年目'!D17="","",'5年目'!D17)</f>
        <v/>
      </c>
      <c r="I18" s="43" t="s">
        <v>147</v>
      </c>
      <c r="L18" s="69" t="s">
        <v>473</v>
      </c>
      <c r="N18" s="68"/>
      <c r="O18" s="68"/>
      <c r="P18" s="68"/>
      <c r="Q18" s="68"/>
      <c r="R18" s="68"/>
      <c r="S18" s="68"/>
    </row>
    <row r="19" spans="1:19" s="79" customFormat="1" ht="16.5" customHeight="1">
      <c r="A19" s="524"/>
      <c r="B19" s="524"/>
      <c r="C19" s="81" t="str">
        <f>'1年目'!C18</f>
        <v>動力光熱費</v>
      </c>
      <c r="D19" s="82" t="str">
        <f>IF('1年目'!D18="","",'1年目'!D18)</f>
        <v/>
      </c>
      <c r="E19" s="82" t="str">
        <f>IF('2年目'!D18="","",'2年目'!D18)</f>
        <v/>
      </c>
      <c r="F19" s="82" t="str">
        <f>IF('3年目'!D18="","",'3年目'!D18)</f>
        <v/>
      </c>
      <c r="G19" s="82" t="str">
        <f>IF('4年目'!D18="","",'4年目'!D18)</f>
        <v/>
      </c>
      <c r="H19" s="82" t="str">
        <f>IF('5年目'!D18="","",'5年目'!D18)</f>
        <v/>
      </c>
      <c r="I19" s="43" t="s">
        <v>147</v>
      </c>
      <c r="L19" s="69" t="s">
        <v>474</v>
      </c>
      <c r="M19" s="68"/>
      <c r="N19" s="68"/>
      <c r="O19" s="68"/>
      <c r="P19" s="68"/>
      <c r="Q19" s="68"/>
      <c r="R19" s="68"/>
      <c r="S19" s="68"/>
    </row>
    <row r="20" spans="1:19" s="79" customFormat="1" ht="16.5" customHeight="1">
      <c r="A20" s="524"/>
      <c r="B20" s="524"/>
      <c r="C20" s="81" t="str">
        <f>'1年目'!C19</f>
        <v>雇人費</v>
      </c>
      <c r="D20" s="82" t="str">
        <f>IF('1年目'!D19="","",'1年目'!D19)</f>
        <v/>
      </c>
      <c r="E20" s="82" t="str">
        <f>IF('2年目'!D19="","",'2年目'!D19)</f>
        <v/>
      </c>
      <c r="F20" s="82" t="str">
        <f>IF('3年目'!D19="","",'3年目'!D19)</f>
        <v/>
      </c>
      <c r="G20" s="82" t="str">
        <f>IF('4年目'!D19="","",'4年目'!D19)</f>
        <v/>
      </c>
      <c r="H20" s="82" t="str">
        <f>IF('5年目'!D19="","",'5年目'!D19)</f>
        <v/>
      </c>
      <c r="I20" s="43" t="s">
        <v>147</v>
      </c>
      <c r="L20" s="69" t="s">
        <v>475</v>
      </c>
      <c r="N20" s="68"/>
      <c r="O20" s="68"/>
      <c r="P20" s="68"/>
      <c r="Q20" s="68"/>
      <c r="R20" s="68"/>
      <c r="S20" s="68"/>
    </row>
    <row r="21" spans="1:19" s="79" customFormat="1" ht="16.5" customHeight="1">
      <c r="A21" s="524"/>
      <c r="B21" s="524"/>
      <c r="C21" s="81" t="str">
        <f>'1年目'!C20</f>
        <v>作業用衣料費</v>
      </c>
      <c r="D21" s="82" t="str">
        <f>IF('1年目'!D20="","",'1年目'!D20)</f>
        <v/>
      </c>
      <c r="E21" s="82" t="str">
        <f>IF('2年目'!D20="","",'2年目'!D20)</f>
        <v/>
      </c>
      <c r="F21" s="82" t="str">
        <f>IF('3年目'!D20="","",'3年目'!D20)</f>
        <v/>
      </c>
      <c r="G21" s="82" t="str">
        <f>IF('4年目'!D20="","",'4年目'!D20)</f>
        <v/>
      </c>
      <c r="H21" s="82" t="str">
        <f>IF('5年目'!D20="","",'5年目'!D20)</f>
        <v/>
      </c>
      <c r="I21" s="43" t="s">
        <v>147</v>
      </c>
      <c r="L21" s="69" t="s">
        <v>476</v>
      </c>
      <c r="N21" s="68"/>
      <c r="O21" s="68"/>
      <c r="P21" s="68"/>
      <c r="Q21" s="68"/>
      <c r="R21" s="68"/>
      <c r="S21" s="68"/>
    </row>
    <row r="22" spans="1:19" s="79" customFormat="1" ht="16.5" customHeight="1">
      <c r="A22" s="524"/>
      <c r="B22" s="524"/>
      <c r="C22" s="81" t="str">
        <f>'1年目'!C21</f>
        <v>農業共済掛金</v>
      </c>
      <c r="D22" s="82" t="str">
        <f>IF('1年目'!D21="","",'1年目'!D21)</f>
        <v/>
      </c>
      <c r="E22" s="82" t="str">
        <f>IF('2年目'!D21="","",'2年目'!D21)</f>
        <v/>
      </c>
      <c r="F22" s="82" t="str">
        <f>IF('3年目'!D21="","",'3年目'!D21)</f>
        <v/>
      </c>
      <c r="G22" s="82" t="str">
        <f>IF('4年目'!D21="","",'4年目'!D21)</f>
        <v/>
      </c>
      <c r="H22" s="82" t="str">
        <f>IF('5年目'!D21="","",'5年目'!D21)</f>
        <v/>
      </c>
      <c r="I22" s="43" t="s">
        <v>147</v>
      </c>
      <c r="L22" s="69" t="s">
        <v>477</v>
      </c>
      <c r="N22" s="68"/>
      <c r="O22" s="68"/>
      <c r="P22" s="68"/>
      <c r="Q22" s="68"/>
      <c r="R22" s="68"/>
      <c r="S22" s="68"/>
    </row>
    <row r="23" spans="1:19" s="79" customFormat="1" ht="16.5" customHeight="1">
      <c r="A23" s="524"/>
      <c r="B23" s="524"/>
      <c r="C23" s="81" t="str">
        <f>'1年目'!C22</f>
        <v>雑費（予備費等）</v>
      </c>
      <c r="D23" s="91" t="str">
        <f>IF('1年目'!D22="","",'1年目'!D22)</f>
        <v/>
      </c>
      <c r="E23" s="91" t="str">
        <f>IF('2年目'!D22="","",'2年目'!D22)</f>
        <v/>
      </c>
      <c r="F23" s="91" t="str">
        <f>IF('3年目'!D22="","",'3年目'!D22)</f>
        <v/>
      </c>
      <c r="G23" s="91" t="str">
        <f>IF('4年目'!D22="","",'4年目'!D22)</f>
        <v/>
      </c>
      <c r="H23" s="91" t="str">
        <f>IF('5年目'!D22="","",'5年目'!D22)</f>
        <v/>
      </c>
      <c r="I23" s="43" t="s">
        <v>147</v>
      </c>
      <c r="L23" s="88" t="s">
        <v>478</v>
      </c>
      <c r="N23" s="68"/>
      <c r="O23" s="68"/>
      <c r="P23" s="68"/>
      <c r="Q23" s="68"/>
      <c r="R23" s="68"/>
      <c r="S23" s="68"/>
    </row>
    <row r="24" spans="1:19" s="79" customFormat="1" ht="18" customHeight="1">
      <c r="A24" s="524"/>
      <c r="B24" s="526"/>
      <c r="C24" s="76" t="s">
        <v>479</v>
      </c>
      <c r="D24" s="87" t="str">
        <f>IF(D15="","",SUM(D14:D23))</f>
        <v/>
      </c>
      <c r="E24" s="87" t="str">
        <f>IF(E15="","",SUM(E14:E23))</f>
        <v/>
      </c>
      <c r="F24" s="87" t="str">
        <f>IF(F15="","",SUM(F14:F23))</f>
        <v/>
      </c>
      <c r="G24" s="87" t="str">
        <f>IF(G15="","",SUM(G14:G23))</f>
        <v/>
      </c>
      <c r="H24" s="87" t="str">
        <f>IF(H15="","",SUM(H14:H23))</f>
        <v/>
      </c>
      <c r="I24" s="43" t="s">
        <v>147</v>
      </c>
      <c r="L24" s="69" t="s">
        <v>480</v>
      </c>
      <c r="N24" s="68"/>
      <c r="O24" s="68"/>
      <c r="P24" s="68"/>
      <c r="Q24" s="68"/>
      <c r="R24" s="68"/>
      <c r="S24" s="68"/>
    </row>
    <row r="25" spans="1:19" s="79" customFormat="1" ht="16.5" customHeight="1">
      <c r="A25" s="524"/>
      <c r="B25" s="510" t="s">
        <v>481</v>
      </c>
      <c r="C25" s="92" t="str">
        <f>'1年目'!C24</f>
        <v>修繕費</v>
      </c>
      <c r="D25" s="80" t="str">
        <f>IF('1年目'!D24="","",'1年目'!D24)</f>
        <v/>
      </c>
      <c r="E25" s="80" t="str">
        <f>IF('2年目'!D24="","",'2年目'!D24)</f>
        <v/>
      </c>
      <c r="F25" s="80" t="str">
        <f>IF('3年目'!D24="","",'3年目'!D24)</f>
        <v/>
      </c>
      <c r="G25" s="80" t="str">
        <f>IF('4年目'!D24="","",'4年目'!D24)</f>
        <v/>
      </c>
      <c r="H25" s="80" t="str">
        <f>IF('5年目'!D24="","",'5年目'!D24)</f>
        <v/>
      </c>
      <c r="I25" s="43" t="s">
        <v>147</v>
      </c>
      <c r="L25" s="69" t="s">
        <v>482</v>
      </c>
      <c r="N25" s="68"/>
      <c r="O25" s="68"/>
      <c r="P25" s="68"/>
      <c r="Q25" s="68"/>
      <c r="R25" s="68"/>
      <c r="S25" s="68"/>
    </row>
    <row r="26" spans="1:19" s="79" customFormat="1" ht="16.5" customHeight="1">
      <c r="A26" s="524"/>
      <c r="B26" s="510"/>
      <c r="C26" s="93" t="str">
        <f>'1年目'!C25</f>
        <v>減価償却費</v>
      </c>
      <c r="D26" s="91" t="str">
        <f>IF('1年目'!D25="","",'1年目'!D25)</f>
        <v/>
      </c>
      <c r="E26" s="91" t="str">
        <f>IF('2年目'!D25="","",'2年目'!D25)</f>
        <v/>
      </c>
      <c r="F26" s="91" t="str">
        <f>IF('3年目'!D25="","",'3年目'!D25)</f>
        <v/>
      </c>
      <c r="G26" s="91" t="str">
        <f>IF('4年目'!D25="","",'4年目'!D25)</f>
        <v/>
      </c>
      <c r="H26" s="91" t="str">
        <f>IF('5年目'!D25="","",'5年目'!D25)</f>
        <v/>
      </c>
      <c r="I26" s="43" t="s">
        <v>147</v>
      </c>
      <c r="L26" s="69" t="s">
        <v>483</v>
      </c>
      <c r="M26" s="68"/>
      <c r="N26" s="68"/>
      <c r="O26" s="68"/>
      <c r="P26" s="68"/>
      <c r="Q26" s="68"/>
      <c r="R26" s="68"/>
      <c r="S26" s="68"/>
    </row>
    <row r="27" spans="1:19" s="79" customFormat="1" ht="18" customHeight="1">
      <c r="A27" s="524"/>
      <c r="B27" s="510"/>
      <c r="C27" s="76" t="s">
        <v>479</v>
      </c>
      <c r="D27" s="87" t="str">
        <f>IF(D26="","",SUM(D25:D26))</f>
        <v/>
      </c>
      <c r="E27" s="87" t="str">
        <f>IF(E26="","",SUM(E25:E26))</f>
        <v/>
      </c>
      <c r="F27" s="87" t="str">
        <f>IF(F26="","",SUM(F25:F26))</f>
        <v/>
      </c>
      <c r="G27" s="87" t="str">
        <f>IF(G26="","",SUM(G25:G26))</f>
        <v/>
      </c>
      <c r="H27" s="87" t="str">
        <f>IF(H26="","",SUM(H25:H26))</f>
        <v/>
      </c>
      <c r="I27" s="43" t="s">
        <v>147</v>
      </c>
      <c r="L27" s="88" t="s">
        <v>484</v>
      </c>
      <c r="N27" s="68"/>
      <c r="O27" s="68"/>
      <c r="P27" s="68"/>
      <c r="Q27" s="68"/>
      <c r="R27" s="68"/>
      <c r="S27" s="68"/>
    </row>
    <row r="28" spans="1:19" s="79" customFormat="1" ht="16.5" customHeight="1">
      <c r="A28" s="524"/>
      <c r="B28" s="510" t="s">
        <v>485</v>
      </c>
      <c r="C28" s="92" t="str">
        <f>'1年目'!C27</f>
        <v>出荷資材費</v>
      </c>
      <c r="D28" s="80" t="str">
        <f>IF('1年目'!D27="","",'1年目'!D27)</f>
        <v/>
      </c>
      <c r="E28" s="80" t="str">
        <f>IF('2年目'!D27="","",'2年目'!D27)</f>
        <v/>
      </c>
      <c r="F28" s="80" t="str">
        <f>IF('3年目'!D27="","",'3年目'!D27)</f>
        <v/>
      </c>
      <c r="G28" s="80" t="str">
        <f>IF('4年目'!D27="","",'4年目'!D27)</f>
        <v/>
      </c>
      <c r="H28" s="80" t="str">
        <f>IF('5年目'!D27="","",'5年目'!D27)</f>
        <v/>
      </c>
      <c r="I28" s="43" t="s">
        <v>147</v>
      </c>
      <c r="L28" s="69" t="s">
        <v>486</v>
      </c>
      <c r="N28" s="68"/>
      <c r="O28" s="68"/>
      <c r="P28" s="68"/>
      <c r="Q28" s="68"/>
      <c r="R28" s="68"/>
      <c r="S28" s="68"/>
    </row>
    <row r="29" spans="1:19" s="79" customFormat="1" ht="16.5" customHeight="1">
      <c r="A29" s="524"/>
      <c r="B29" s="510"/>
      <c r="C29" s="81" t="str">
        <f>'1年目'!C28</f>
        <v>運賃</v>
      </c>
      <c r="D29" s="82" t="str">
        <f>IF('1年目'!D28="","",'1年目'!D28)</f>
        <v/>
      </c>
      <c r="E29" s="82" t="str">
        <f>IF('2年目'!D28="","",'2年目'!D28)</f>
        <v/>
      </c>
      <c r="F29" s="82" t="str">
        <f>IF('3年目'!D28="","",'3年目'!D28)</f>
        <v/>
      </c>
      <c r="G29" s="82" t="str">
        <f>IF('4年目'!D28="","",'4年目'!D28)</f>
        <v/>
      </c>
      <c r="H29" s="82" t="str">
        <f>IF('5年目'!D28="","",'5年目'!D28)</f>
        <v/>
      </c>
      <c r="I29" s="43" t="s">
        <v>147</v>
      </c>
      <c r="L29" s="69" t="s">
        <v>487</v>
      </c>
      <c r="N29" s="68"/>
      <c r="O29" s="68"/>
      <c r="P29" s="68"/>
      <c r="Q29" s="68"/>
      <c r="R29" s="68"/>
      <c r="S29" s="68"/>
    </row>
    <row r="30" spans="1:19" s="79" customFormat="1" ht="16.5" customHeight="1">
      <c r="A30" s="524"/>
      <c r="B30" s="510"/>
      <c r="C30" s="93" t="str">
        <f>'1年目'!C29</f>
        <v>出荷手数料</v>
      </c>
      <c r="D30" s="91" t="str">
        <f>IF('1年目'!D29="","",'1年目'!D29)</f>
        <v/>
      </c>
      <c r="E30" s="91" t="str">
        <f>IF('2年目'!D29="","",'2年目'!D29)</f>
        <v/>
      </c>
      <c r="F30" s="91" t="str">
        <f>IF('3年目'!D29="","",'3年目'!D29)</f>
        <v/>
      </c>
      <c r="G30" s="91" t="str">
        <f>IF('4年目'!D29="","",'4年目'!D29)</f>
        <v/>
      </c>
      <c r="H30" s="91" t="str">
        <f>IF('5年目'!D29="","",'5年目'!D29)</f>
        <v/>
      </c>
      <c r="I30" s="43" t="s">
        <v>147</v>
      </c>
      <c r="L30" s="69" t="s">
        <v>488</v>
      </c>
      <c r="M30" s="68"/>
      <c r="N30" s="68"/>
      <c r="O30" s="68"/>
      <c r="P30" s="68"/>
      <c r="Q30" s="68"/>
      <c r="R30" s="68"/>
      <c r="S30" s="68"/>
    </row>
    <row r="31" spans="1:19" s="79" customFormat="1" ht="18" customHeight="1">
      <c r="A31" s="524"/>
      <c r="B31" s="510"/>
      <c r="C31" s="76" t="s">
        <v>479</v>
      </c>
      <c r="D31" s="87" t="str">
        <f>IF(D28="","",SUM(D28:D30))</f>
        <v/>
      </c>
      <c r="E31" s="87" t="str">
        <f>IF(E28="","",SUM(E28:E30))</f>
        <v/>
      </c>
      <c r="F31" s="87" t="str">
        <f>IF(F28="","",SUM(F28:F30))</f>
        <v/>
      </c>
      <c r="G31" s="87" t="str">
        <f>IF(G28="","",SUM(G28:G30))</f>
        <v/>
      </c>
      <c r="H31" s="87" t="str">
        <f>IF(H28="","",SUM(H28:H30))</f>
        <v/>
      </c>
      <c r="I31" s="43" t="s">
        <v>147</v>
      </c>
      <c r="L31" s="69" t="s">
        <v>489</v>
      </c>
      <c r="M31" s="68"/>
      <c r="N31" s="68"/>
      <c r="O31" s="68"/>
      <c r="P31" s="68"/>
      <c r="Q31" s="68"/>
      <c r="R31" s="68"/>
      <c r="S31" s="68"/>
    </row>
    <row r="32" spans="1:19" s="79" customFormat="1" ht="16.5" customHeight="1">
      <c r="A32" s="524"/>
      <c r="B32" s="510" t="s">
        <v>490</v>
      </c>
      <c r="C32" s="94" t="str">
        <f>'1年目'!C31</f>
        <v>土地改良水利費</v>
      </c>
      <c r="D32" s="90" t="str">
        <f>IF('1年目'!D31="","",'1年目'!D31)</f>
        <v/>
      </c>
      <c r="E32" s="90" t="str">
        <f>IF('2年目'!D31="","",'2年目'!D31)</f>
        <v/>
      </c>
      <c r="F32" s="90" t="str">
        <f>IF('3年目'!D31="","",'3年目'!D31)</f>
        <v/>
      </c>
      <c r="G32" s="90" t="str">
        <f>IF('4年目'!D31="","",'4年目'!D31)</f>
        <v/>
      </c>
      <c r="H32" s="90" t="str">
        <f>IF('5年目'!D31="","",'5年目'!D31)</f>
        <v/>
      </c>
      <c r="I32" s="43" t="s">
        <v>147</v>
      </c>
      <c r="L32" s="69" t="s">
        <v>491</v>
      </c>
      <c r="M32" s="68"/>
      <c r="N32" s="68"/>
      <c r="O32" s="68"/>
      <c r="P32" s="68"/>
      <c r="Q32" s="68"/>
      <c r="R32" s="68"/>
      <c r="S32" s="68"/>
    </row>
    <row r="33" spans="1:19" s="79" customFormat="1" ht="16.5" customHeight="1">
      <c r="A33" s="524"/>
      <c r="B33" s="524"/>
      <c r="C33" s="89" t="str">
        <f>'1年目'!C32</f>
        <v>支払利息</v>
      </c>
      <c r="D33" s="90" t="str">
        <f>IF('1年目'!D32="","",'1年目'!D32)</f>
        <v/>
      </c>
      <c r="E33" s="90" t="str">
        <f>IF('2年目'!D32="","",'2年目'!D32)</f>
        <v/>
      </c>
      <c r="F33" s="90" t="str">
        <f>IF('3年目'!D32="","",'3年目'!D32)</f>
        <v/>
      </c>
      <c r="G33" s="90" t="str">
        <f>IF('4年目'!D32="","",'4年目'!D32)</f>
        <v/>
      </c>
      <c r="H33" s="90" t="str">
        <f>IF('5年目'!D32="","",'5年目'!D32)</f>
        <v/>
      </c>
      <c r="I33" s="43" t="s">
        <v>147</v>
      </c>
      <c r="N33" s="68"/>
      <c r="O33" s="68"/>
      <c r="P33" s="68"/>
      <c r="Q33" s="68"/>
      <c r="R33" s="68"/>
      <c r="S33" s="68"/>
    </row>
    <row r="34" spans="1:19" s="79" customFormat="1" ht="16.5" customHeight="1">
      <c r="A34" s="524"/>
      <c r="B34" s="524"/>
      <c r="C34" s="83" t="str">
        <f>'1年目'!C33</f>
        <v>地代・貸借料</v>
      </c>
      <c r="D34" s="91" t="str">
        <f>IF('1年目'!D33="","",'1年目'!D33)</f>
        <v/>
      </c>
      <c r="E34" s="91" t="str">
        <f>IF('2年目'!D33="","",'2年目'!D33)</f>
        <v/>
      </c>
      <c r="F34" s="91" t="str">
        <f>IF('3年目'!D33="","",'3年目'!D33)</f>
        <v/>
      </c>
      <c r="G34" s="91" t="str">
        <f>IF('4年目'!D33="","",'4年目'!D33)</f>
        <v/>
      </c>
      <c r="H34" s="91" t="str">
        <f>IF('5年目'!D33="","",'5年目'!D33)</f>
        <v/>
      </c>
      <c r="I34" s="43" t="s">
        <v>147</v>
      </c>
      <c r="N34" s="68"/>
      <c r="O34" s="68"/>
      <c r="P34" s="68"/>
      <c r="Q34" s="68"/>
      <c r="R34" s="68"/>
      <c r="S34" s="68"/>
    </row>
    <row r="35" spans="1:19" s="79" customFormat="1" ht="18" customHeight="1">
      <c r="A35" s="524"/>
      <c r="B35" s="510"/>
      <c r="C35" s="76" t="s">
        <v>479</v>
      </c>
      <c r="D35" s="87" t="str">
        <f>IF(D34="","",SUM(D32:D34))</f>
        <v/>
      </c>
      <c r="E35" s="87" t="str">
        <f>IF(E34="","",SUM(E32:E34))</f>
        <v/>
      </c>
      <c r="F35" s="87" t="str">
        <f>IF(F34="","",SUM(F32:F34))</f>
        <v/>
      </c>
      <c r="G35" s="87" t="str">
        <f>IF(G34="","",SUM(G32:G34))</f>
        <v/>
      </c>
      <c r="H35" s="87" t="str">
        <f>IF(H34="","",SUM(H32:H34))</f>
        <v/>
      </c>
      <c r="I35" s="43" t="s">
        <v>147</v>
      </c>
      <c r="N35" s="68"/>
      <c r="O35" s="68"/>
      <c r="P35" s="68"/>
      <c r="Q35" s="68"/>
      <c r="R35" s="68"/>
      <c r="S35" s="68"/>
    </row>
    <row r="36" spans="1:19" s="79" customFormat="1" ht="18" customHeight="1">
      <c r="A36" s="524"/>
      <c r="B36" s="527" t="s">
        <v>492</v>
      </c>
      <c r="C36" s="527"/>
      <c r="D36" s="95" t="str">
        <f>IF(D24="","",SUM(D13,D24,D27,D31,D35))</f>
        <v/>
      </c>
      <c r="E36" s="95" t="str">
        <f>IF(E24="","",SUM(E13,E24,E27,E31,E35))</f>
        <v/>
      </c>
      <c r="F36" s="95" t="str">
        <f>IF(F24="","",SUM(F13,F24,F27,F31,F35))</f>
        <v/>
      </c>
      <c r="G36" s="95" t="str">
        <f>IF(G24="","",SUM(G13,G24,G27,G31,G35))</f>
        <v/>
      </c>
      <c r="H36" s="95" t="str">
        <f>IF(H24="","",SUM(H13,H24,H27,H31,H35))</f>
        <v/>
      </c>
      <c r="I36" s="43" t="s">
        <v>147</v>
      </c>
      <c r="K36" s="69" t="s">
        <v>493</v>
      </c>
      <c r="N36" s="68"/>
      <c r="O36" s="68"/>
      <c r="P36" s="68"/>
      <c r="Q36" s="68"/>
      <c r="R36" s="68"/>
      <c r="S36" s="68"/>
    </row>
    <row r="37" spans="1:19" s="79" customFormat="1" ht="18" customHeight="1">
      <c r="A37" s="519" t="s">
        <v>494</v>
      </c>
      <c r="B37" s="519"/>
      <c r="C37" s="519"/>
      <c r="D37" s="96" t="str">
        <f>IF(D12="","",D12-D36)</f>
        <v/>
      </c>
      <c r="E37" s="96" t="str">
        <f>IF(E12="","",E12-E36)</f>
        <v/>
      </c>
      <c r="F37" s="96" t="str">
        <f>IF(F12="","",F12-F36)</f>
        <v/>
      </c>
      <c r="G37" s="96" t="str">
        <f>IF(G12="","",G12-G36)</f>
        <v/>
      </c>
      <c r="H37" s="96" t="str">
        <f>IF(H12="","",H12-H36)</f>
        <v/>
      </c>
      <c r="I37" s="43" t="s">
        <v>147</v>
      </c>
      <c r="K37" s="97" t="s">
        <v>495</v>
      </c>
      <c r="L37" s="98" t="s">
        <v>496</v>
      </c>
      <c r="M37" s="98" t="s">
        <v>497</v>
      </c>
      <c r="N37" s="98" t="s">
        <v>498</v>
      </c>
      <c r="O37" s="99" t="s">
        <v>499</v>
      </c>
      <c r="P37" s="68"/>
      <c r="Q37" s="68"/>
      <c r="R37" s="68"/>
      <c r="S37" s="68"/>
    </row>
    <row r="38" spans="1:19" s="79" customFormat="1" ht="18" customHeight="1">
      <c r="A38" s="520" t="s">
        <v>500</v>
      </c>
      <c r="B38" s="520"/>
      <c r="C38" s="520"/>
      <c r="D38" s="100" t="str">
        <f>IF(D37="","",D37/D12)</f>
        <v/>
      </c>
      <c r="E38" s="100" t="str">
        <f>IF(E37="","",E37/E12)</f>
        <v/>
      </c>
      <c r="F38" s="100" t="str">
        <f>IF(F37="","",F37/F12)</f>
        <v/>
      </c>
      <c r="G38" s="100" t="str">
        <f>IF(G37="","",G37/G12)</f>
        <v/>
      </c>
      <c r="H38" s="100" t="str">
        <f>IF(H37="","",H37/H12)</f>
        <v/>
      </c>
      <c r="I38" s="43" t="s">
        <v>147</v>
      </c>
      <c r="J38" s="69"/>
      <c r="K38" s="101" t="str">
        <f>IF(D37="","",IF(D37&lt;=480000,0,ROUNDDOWN(D37,-3)-480000))</f>
        <v/>
      </c>
      <c r="L38" s="102" t="str">
        <f>IF(E37="","",IF(E37&lt;=480000,0,ROUNDDOWN(E37,-3)-480000))</f>
        <v/>
      </c>
      <c r="M38" s="102" t="str">
        <f>IF(F37="","",IF(F37&lt;=480000,0,ROUNDDOWN(F37,-3)-480000))</f>
        <v/>
      </c>
      <c r="N38" s="102" t="str">
        <f>IF(G37="","",IF(G37&lt;=480000,0,ROUNDDOWN(G37,-3)-480000))</f>
        <v/>
      </c>
      <c r="O38" s="103" t="str">
        <f>IF(H37="","",IF(H37&lt;=480000,0,ROUNDDOWN(H37,-3)-480000))</f>
        <v/>
      </c>
      <c r="P38" s="68"/>
      <c r="Q38" s="68"/>
      <c r="R38" s="68"/>
      <c r="S38" s="68"/>
    </row>
    <row r="39" spans="1:19" s="79" customFormat="1" ht="18" customHeight="1">
      <c r="A39" s="521" t="s">
        <v>501</v>
      </c>
      <c r="B39" s="521"/>
      <c r="C39" s="521"/>
      <c r="D39" s="104"/>
      <c r="E39" s="104"/>
      <c r="F39" s="104"/>
      <c r="G39" s="104"/>
      <c r="H39" s="104"/>
      <c r="I39" s="71" t="s">
        <v>502</v>
      </c>
      <c r="J39" s="69"/>
      <c r="K39" s="68"/>
      <c r="L39" s="68"/>
      <c r="M39" s="68"/>
      <c r="N39" s="68"/>
      <c r="O39" s="68"/>
      <c r="P39" s="68"/>
      <c r="Q39" s="68"/>
      <c r="R39" s="68"/>
      <c r="S39" s="68"/>
    </row>
    <row r="40" spans="1:19" s="79" customFormat="1" ht="18" customHeight="1">
      <c r="A40" s="522" t="s">
        <v>503</v>
      </c>
      <c r="B40" s="522"/>
      <c r="C40" s="522"/>
      <c r="D40" s="105" t="str">
        <f>IF(D37="","",SUM(D37,D39))</f>
        <v/>
      </c>
      <c r="E40" s="105" t="str">
        <f>IF(E37="","",SUM(E37,E39))</f>
        <v/>
      </c>
      <c r="F40" s="105" t="str">
        <f>IF(F37="","",SUM(F37,F39))</f>
        <v/>
      </c>
      <c r="G40" s="105" t="str">
        <f>IF(G37="","",SUM(G37,G39))</f>
        <v/>
      </c>
      <c r="H40" s="105" t="str">
        <f>IF(H37="","",SUM(H37,H39))</f>
        <v/>
      </c>
      <c r="I40" s="43" t="s">
        <v>147</v>
      </c>
      <c r="J40" s="69"/>
      <c r="L40" s="69"/>
      <c r="M40" s="69"/>
      <c r="N40" s="69"/>
      <c r="O40" s="69"/>
      <c r="P40" s="68"/>
      <c r="Q40" s="68"/>
      <c r="R40" s="68"/>
      <c r="S40" s="68"/>
    </row>
    <row r="41" spans="1:19" s="79" customFormat="1" ht="18" customHeight="1">
      <c r="A41" s="523" t="s">
        <v>504</v>
      </c>
      <c r="B41" s="523"/>
      <c r="C41" s="523"/>
      <c r="D41" s="106"/>
      <c r="E41" s="106"/>
      <c r="F41" s="106"/>
      <c r="G41" s="106"/>
      <c r="H41" s="106"/>
      <c r="I41" s="71" t="s">
        <v>505</v>
      </c>
      <c r="J41" s="69"/>
      <c r="P41" s="68"/>
      <c r="Q41" s="68"/>
      <c r="R41" s="68"/>
      <c r="S41" s="68"/>
    </row>
    <row r="42" spans="1:19" s="79" customFormat="1" ht="18" customHeight="1">
      <c r="A42" s="515" t="s">
        <v>506</v>
      </c>
      <c r="B42" s="515"/>
      <c r="C42" s="515"/>
      <c r="D42" s="107" t="str">
        <f>IF(K38="","",IF(K38&lt;1950000,K38*0.05,IF(K38&lt;3300000,K38*0.1-97500,IF(K38&lt;6950000,K38*0.2-427500,IF(K38&lt;9000000,K38*0.23-636000,IF(K38&lt;18000000,K38*0.33-1536000,IF(K38&gt;=18000000,K38*0.4-2796000)))))))</f>
        <v/>
      </c>
      <c r="E42" s="107" t="str">
        <f>IF(L38="","",IF(L38&lt;1950000,L38*0.05,IF(L38&lt;3300000,L38*0.1-97500,IF(L38&lt;6950000,L38*0.2-427500,IF(L38&lt;9000000,L38*0.23-636000,IF(L38&lt;18000000,L38*0.33-1536000,IF(L38&gt;=18000000,L38*0.4-2796000)))))))</f>
        <v/>
      </c>
      <c r="F42" s="107" t="str">
        <f>IF(M38="","",IF(M38&lt;1950000,M38*0.05,IF(M38&lt;3300000,M38*0.1-97500,IF(M38&lt;6950000,M38*0.2-427500,IF(M38&lt;9000000,M38*0.23-636000,IF(M38&lt;18000000,M38*0.33-1536000,IF(M38&gt;=18000000,M38*0.4-2796000)))))))</f>
        <v/>
      </c>
      <c r="G42" s="107" t="str">
        <f>IF(N38="","",IF(N38&lt;1950000,N38*0.05,IF(N38&lt;3300000,N38*0.1-97500,IF(N38&lt;6950000,N38*0.2-427500,IF(N38&lt;9000000,N38*0.23-636000,IF(N38&lt;18000000,N38*0.33-1536000,IF(N38&gt;=18000000,N38*0.4-2796000)))))))</f>
        <v/>
      </c>
      <c r="H42" s="107" t="str">
        <f>IF(O38="","",IF(O38&lt;1950000,O38*0.05,IF(O38&lt;3300000,O38*0.1-97500,IF(O38&lt;6950000,O38*0.2-427500,IF(O38&lt;9000000,O38*0.23-636000,IF(O38&lt;18000000,O38*0.33-1536000,IF(O38&gt;=18000000,O38*0.4-2796000)))))))</f>
        <v/>
      </c>
      <c r="I42" s="43" t="s">
        <v>147</v>
      </c>
      <c r="J42" s="69"/>
      <c r="P42" s="68"/>
      <c r="Q42" s="68"/>
      <c r="R42" s="68"/>
      <c r="S42" s="68"/>
    </row>
    <row r="43" spans="1:19" s="79" customFormat="1" ht="18" customHeight="1">
      <c r="A43" s="516" t="s">
        <v>507</v>
      </c>
      <c r="B43" s="516"/>
      <c r="C43" s="516"/>
      <c r="D43" s="108" t="str">
        <f>IF(D40="","",D40+D26-D41-D42)</f>
        <v/>
      </c>
      <c r="E43" s="108" t="str">
        <f>IF(E40="","",E40+E26-E41-E42)</f>
        <v/>
      </c>
      <c r="F43" s="108" t="str">
        <f>IF(F40="","",F40+F26-F41-F42)</f>
        <v/>
      </c>
      <c r="G43" s="108" t="str">
        <f>IF(G40="","",G40+G26-G41-G42)</f>
        <v/>
      </c>
      <c r="H43" s="108" t="str">
        <f>IF(H40="","",H40+H26-H41-H42)</f>
        <v/>
      </c>
      <c r="I43" s="43" t="s">
        <v>147</v>
      </c>
      <c r="J43" s="69"/>
      <c r="P43" s="68"/>
      <c r="Q43" s="68"/>
      <c r="R43" s="68"/>
      <c r="S43" s="68"/>
    </row>
    <row r="44" spans="1:19" s="79" customFormat="1" ht="16.5" customHeight="1">
      <c r="A44" s="510" t="s">
        <v>508</v>
      </c>
      <c r="B44" s="517"/>
      <c r="C44" s="517"/>
      <c r="D44" s="109"/>
      <c r="E44" s="109" t="str">
        <f>IF(D44="","",D44-D47)</f>
        <v/>
      </c>
      <c r="F44" s="109" t="str">
        <f>IF(E44="","",E44-E47)</f>
        <v/>
      </c>
      <c r="G44" s="109" t="str">
        <f>IF(F44="","",F44-F47)</f>
        <v/>
      </c>
      <c r="H44" s="109" t="str">
        <f>IF(G44="","",G44-G47)</f>
        <v/>
      </c>
      <c r="I44" s="71" t="s">
        <v>509</v>
      </c>
      <c r="J44" s="69"/>
      <c r="K44" s="68"/>
      <c r="L44" s="68"/>
      <c r="M44" s="68"/>
      <c r="N44" s="68"/>
      <c r="O44" s="68"/>
      <c r="P44" s="68"/>
      <c r="Q44" s="68"/>
      <c r="R44" s="68"/>
      <c r="S44" s="68"/>
    </row>
    <row r="45" spans="1:19" s="79" customFormat="1" ht="16.5" customHeight="1">
      <c r="A45" s="510"/>
      <c r="B45" s="518"/>
      <c r="C45" s="518"/>
      <c r="D45" s="110"/>
      <c r="E45" s="110"/>
      <c r="F45" s="110" t="str">
        <f>IF(E45="","",E45-E48)</f>
        <v/>
      </c>
      <c r="G45" s="110" t="str">
        <f>IF(F45="","",F45-F48)</f>
        <v/>
      </c>
      <c r="H45" s="110" t="str">
        <f>IF(G45="","",G45-G48)</f>
        <v/>
      </c>
      <c r="I45" s="71" t="s">
        <v>509</v>
      </c>
      <c r="J45" s="69"/>
      <c r="K45" s="68"/>
      <c r="L45" s="68"/>
      <c r="M45" s="68"/>
      <c r="N45" s="68"/>
      <c r="O45" s="68"/>
      <c r="P45" s="68"/>
      <c r="Q45" s="68"/>
      <c r="R45" s="68"/>
      <c r="S45" s="68"/>
    </row>
    <row r="46" spans="1:19" s="79" customFormat="1" ht="18" customHeight="1">
      <c r="A46" s="510"/>
      <c r="B46" s="513" t="s">
        <v>479</v>
      </c>
      <c r="C46" s="513"/>
      <c r="D46" s="111" t="str">
        <f>IF(D44="","",SUM(D44:D45))</f>
        <v/>
      </c>
      <c r="E46" s="111" t="str">
        <f>IF(E44="","",SUM(E44:E45))</f>
        <v/>
      </c>
      <c r="F46" s="111" t="str">
        <f>IF(F44="","",SUM(F44:F45))</f>
        <v/>
      </c>
      <c r="G46" s="111" t="str">
        <f>IF(G44="","",SUM(G44:G45))</f>
        <v/>
      </c>
      <c r="H46" s="111" t="str">
        <f>IF(H44="","",SUM(H44:H45))</f>
        <v/>
      </c>
      <c r="I46" s="43" t="s">
        <v>147</v>
      </c>
      <c r="J46" s="69"/>
      <c r="K46" s="68"/>
      <c r="L46" s="68"/>
      <c r="M46" s="68"/>
      <c r="N46" s="68"/>
      <c r="O46" s="68"/>
      <c r="P46" s="68"/>
      <c r="Q46" s="68"/>
      <c r="R46" s="68"/>
      <c r="S46" s="68"/>
    </row>
    <row r="47" spans="1:19" s="79" customFormat="1" ht="16.5" customHeight="1">
      <c r="A47" s="510" t="s">
        <v>510</v>
      </c>
      <c r="B47" s="511" t="str">
        <f>IF(B44="","",B44)</f>
        <v/>
      </c>
      <c r="C47" s="511"/>
      <c r="D47" s="109"/>
      <c r="E47" s="109"/>
      <c r="F47" s="109"/>
      <c r="G47" s="109"/>
      <c r="H47" s="109"/>
      <c r="I47" s="71" t="s">
        <v>511</v>
      </c>
      <c r="J47" s="69"/>
      <c r="K47" s="68"/>
      <c r="L47" s="68"/>
      <c r="M47" s="68"/>
      <c r="N47" s="68"/>
      <c r="O47" s="68"/>
      <c r="P47" s="68"/>
      <c r="Q47" s="68"/>
      <c r="R47" s="68"/>
      <c r="S47" s="68"/>
    </row>
    <row r="48" spans="1:19" s="79" customFormat="1" ht="16.5" customHeight="1">
      <c r="A48" s="510"/>
      <c r="B48" s="512" t="str">
        <f>IF(B45="","",B45)</f>
        <v/>
      </c>
      <c r="C48" s="512"/>
      <c r="D48" s="110"/>
      <c r="E48" s="110"/>
      <c r="F48" s="110"/>
      <c r="G48" s="110"/>
      <c r="H48" s="110"/>
      <c r="I48" s="71" t="s">
        <v>511</v>
      </c>
      <c r="J48" s="69"/>
      <c r="K48" s="68"/>
      <c r="L48" s="68"/>
      <c r="M48" s="68"/>
      <c r="N48" s="68"/>
      <c r="O48" s="68"/>
      <c r="P48" s="68"/>
      <c r="Q48" s="68"/>
      <c r="R48" s="68"/>
      <c r="S48" s="68"/>
    </row>
    <row r="49" spans="1:19" s="79" customFormat="1" ht="18.75" customHeight="1">
      <c r="A49" s="510"/>
      <c r="B49" s="513" t="s">
        <v>512</v>
      </c>
      <c r="C49" s="513"/>
      <c r="D49" s="111" t="str">
        <f>IF(D44="","",SUM(D47:D48))</f>
        <v/>
      </c>
      <c r="E49" s="111" t="str">
        <f>IF(E44="","",SUM(E47:E48))</f>
        <v/>
      </c>
      <c r="F49" s="111" t="str">
        <f>IF(F44="","",SUM(F47:F48))</f>
        <v/>
      </c>
      <c r="G49" s="111" t="str">
        <f>IF(G44="","",SUM(G47:G48))</f>
        <v/>
      </c>
      <c r="H49" s="111" t="str">
        <f>IF(H44="","",SUM(H47:H48))</f>
        <v/>
      </c>
      <c r="I49" s="43" t="s">
        <v>147</v>
      </c>
      <c r="J49" s="69"/>
      <c r="K49" s="68"/>
      <c r="L49" s="68"/>
      <c r="M49" s="68"/>
      <c r="N49" s="68"/>
      <c r="O49" s="68"/>
      <c r="P49" s="68"/>
      <c r="Q49" s="68"/>
      <c r="R49" s="68"/>
      <c r="S49" s="68"/>
    </row>
    <row r="50" spans="1:19" s="79" customFormat="1" ht="18" customHeight="1">
      <c r="A50" s="514" t="s">
        <v>513</v>
      </c>
      <c r="B50" s="514"/>
      <c r="C50" s="514"/>
      <c r="D50" s="112" t="str">
        <f>IF(D43="","",D43-D49)</f>
        <v/>
      </c>
      <c r="E50" s="112" t="str">
        <f>IF(E43="","",E43-E49)</f>
        <v/>
      </c>
      <c r="F50" s="112" t="str">
        <f>IF(F43="","",F43-F49)</f>
        <v/>
      </c>
      <c r="G50" s="112" t="str">
        <f>IF(G43="","",G43-G49)</f>
        <v/>
      </c>
      <c r="H50" s="112" t="str">
        <f>IF(H43="","",H43-H49)</f>
        <v/>
      </c>
      <c r="I50" s="43" t="s">
        <v>147</v>
      </c>
      <c r="J50" s="69"/>
      <c r="K50" s="68"/>
      <c r="L50" s="68"/>
      <c r="M50" s="68"/>
      <c r="N50" s="68"/>
      <c r="O50" s="68"/>
      <c r="P50" s="68"/>
      <c r="Q50" s="68"/>
      <c r="R50" s="68"/>
      <c r="S50" s="68"/>
    </row>
    <row r="51" spans="1:19">
      <c r="A51" s="113" t="s">
        <v>514</v>
      </c>
    </row>
    <row r="52" spans="1:19">
      <c r="C52" s="114" t="s">
        <v>515</v>
      </c>
      <c r="D52" s="69"/>
      <c r="E52" s="69"/>
      <c r="F52" s="69"/>
      <c r="G52" s="69"/>
      <c r="H52" s="69"/>
    </row>
    <row r="53" spans="1:19">
      <c r="C53" s="115" t="s">
        <v>516</v>
      </c>
      <c r="D53" s="116" t="str">
        <f>IF(D55="","",D55*1.1)</f>
        <v/>
      </c>
      <c r="E53" s="116" t="str">
        <f>IF(E55="","",E55*1.1)</f>
        <v/>
      </c>
      <c r="F53" s="116" t="str">
        <f>IF(F55="","",F55*1.1)</f>
        <v/>
      </c>
      <c r="G53" s="116" t="str">
        <f>IF(G55="","",G55*1.1)</f>
        <v/>
      </c>
      <c r="H53" s="117" t="str">
        <f>IF(H55="","",H55*1.1)</f>
        <v/>
      </c>
    </row>
    <row r="54" spans="1:19">
      <c r="C54" s="118" t="s">
        <v>517</v>
      </c>
      <c r="D54" s="119" t="str">
        <f>IF(D55="","",D55*1.05)</f>
        <v/>
      </c>
      <c r="E54" s="119" t="str">
        <f>IF(E55="","",E55*1.05)</f>
        <v/>
      </c>
      <c r="F54" s="119" t="str">
        <f>IF(F55="","",F55*1.05)</f>
        <v/>
      </c>
      <c r="G54" s="119" t="str">
        <f>IF(G55="","",G55*1.05)</f>
        <v/>
      </c>
      <c r="H54" s="120" t="str">
        <f>IF(H55="","",H55*1.05)</f>
        <v/>
      </c>
    </row>
    <row r="55" spans="1:19">
      <c r="C55" s="121" t="s">
        <v>518</v>
      </c>
      <c r="D55" s="119" t="str">
        <f>IF(D37="","",D37)</f>
        <v/>
      </c>
      <c r="E55" s="119" t="str">
        <f>IF(E37="","",E37)</f>
        <v/>
      </c>
      <c r="F55" s="119" t="str">
        <f>IF(F37="","",F37)</f>
        <v/>
      </c>
      <c r="G55" s="119" t="str">
        <f>IF(G37="","",G37)</f>
        <v/>
      </c>
      <c r="H55" s="120" t="str">
        <f>IF(H37="","",H37)</f>
        <v/>
      </c>
    </row>
    <row r="56" spans="1:19">
      <c r="C56" s="118" t="s">
        <v>519</v>
      </c>
      <c r="D56" s="119" t="str">
        <f>IF(D55="","",D55*0.95)</f>
        <v/>
      </c>
      <c r="E56" s="119" t="str">
        <f>IF(E55="","",E55*0.95)</f>
        <v/>
      </c>
      <c r="F56" s="119" t="str">
        <f>IF(F55="","",F55*0.95)</f>
        <v/>
      </c>
      <c r="G56" s="119" t="str">
        <f>IF(G55="","",G55*0.95)</f>
        <v/>
      </c>
      <c r="H56" s="120" t="str">
        <f>IF(H55="","",H55*0.95)</f>
        <v/>
      </c>
    </row>
    <row r="57" spans="1:19">
      <c r="C57" s="122" t="s">
        <v>520</v>
      </c>
      <c r="D57" s="123" t="str">
        <f>IF(D55="","",D55*0.9)</f>
        <v/>
      </c>
      <c r="E57" s="123" t="str">
        <f>IF(E55="","",E55*0.9)</f>
        <v/>
      </c>
      <c r="F57" s="123" t="str">
        <f>IF(F55="","",F55*0.9)</f>
        <v/>
      </c>
      <c r="G57" s="123" t="str">
        <f>IF(G55="","",G55*0.9)</f>
        <v/>
      </c>
      <c r="H57" s="124" t="str">
        <f>IF(H55="","",H55*0.9)</f>
        <v/>
      </c>
    </row>
    <row r="59" spans="1:19">
      <c r="C59" s="125" t="s">
        <v>521</v>
      </c>
      <c r="D59" s="126"/>
      <c r="E59" s="126"/>
      <c r="F59" s="126"/>
      <c r="G59" s="126"/>
      <c r="H59" s="126"/>
    </row>
    <row r="60" spans="1:19">
      <c r="C60" s="508" t="s">
        <v>522</v>
      </c>
      <c r="D60" s="508"/>
      <c r="E60" s="508"/>
      <c r="F60" s="127" t="s">
        <v>523</v>
      </c>
      <c r="G60" s="509" t="s">
        <v>524</v>
      </c>
      <c r="H60" s="509"/>
    </row>
    <row r="61" spans="1:19">
      <c r="C61" s="506" t="s">
        <v>525</v>
      </c>
      <c r="D61" s="506"/>
      <c r="E61" s="506"/>
      <c r="F61" s="128">
        <v>0.05</v>
      </c>
      <c r="G61" s="507" t="s">
        <v>526</v>
      </c>
      <c r="H61" s="507"/>
    </row>
    <row r="62" spans="1:19">
      <c r="C62" s="506" t="s">
        <v>527</v>
      </c>
      <c r="D62" s="506"/>
      <c r="E62" s="506"/>
      <c r="F62" s="128">
        <v>0.1</v>
      </c>
      <c r="G62" s="507" t="s">
        <v>528</v>
      </c>
      <c r="H62" s="507"/>
    </row>
    <row r="63" spans="1:19">
      <c r="C63" s="506" t="s">
        <v>529</v>
      </c>
      <c r="D63" s="506"/>
      <c r="E63" s="506"/>
      <c r="F63" s="128">
        <v>0.2</v>
      </c>
      <c r="G63" s="507" t="s">
        <v>530</v>
      </c>
      <c r="H63" s="507"/>
    </row>
    <row r="64" spans="1:19">
      <c r="C64" s="506" t="s">
        <v>531</v>
      </c>
      <c r="D64" s="506"/>
      <c r="E64" s="506"/>
      <c r="F64" s="128">
        <v>0.23</v>
      </c>
      <c r="G64" s="507" t="s">
        <v>532</v>
      </c>
      <c r="H64" s="507"/>
    </row>
    <row r="65" spans="3:8">
      <c r="C65" s="506" t="s">
        <v>533</v>
      </c>
      <c r="D65" s="506"/>
      <c r="E65" s="506"/>
      <c r="F65" s="128">
        <v>0.33</v>
      </c>
      <c r="G65" s="507" t="s">
        <v>534</v>
      </c>
      <c r="H65" s="507"/>
    </row>
    <row r="66" spans="3:8">
      <c r="C66" s="504" t="s">
        <v>535</v>
      </c>
      <c r="D66" s="504"/>
      <c r="E66" s="504"/>
      <c r="F66" s="129">
        <v>0.4</v>
      </c>
      <c r="G66" s="505" t="s">
        <v>536</v>
      </c>
      <c r="H66" s="505"/>
    </row>
    <row r="67" spans="3:8">
      <c r="C67" s="75" t="s">
        <v>537</v>
      </c>
      <c r="D67" s="75"/>
      <c r="E67" s="75"/>
      <c r="F67" s="75"/>
      <c r="G67" s="75"/>
      <c r="H67" s="75"/>
    </row>
    <row r="68" spans="3:8">
      <c r="C68" s="75" t="s">
        <v>538</v>
      </c>
      <c r="D68" s="75"/>
      <c r="E68" s="75"/>
      <c r="F68" s="75"/>
      <c r="G68" s="75"/>
      <c r="H68" s="75"/>
    </row>
  </sheetData>
  <mergeCells count="49">
    <mergeCell ref="A1:H1"/>
    <mergeCell ref="A2:H2"/>
    <mergeCell ref="A3:C4"/>
    <mergeCell ref="A5:A12"/>
    <mergeCell ref="B5:C5"/>
    <mergeCell ref="B6:C6"/>
    <mergeCell ref="B7:C7"/>
    <mergeCell ref="B8:C8"/>
    <mergeCell ref="B9:C9"/>
    <mergeCell ref="B10:C10"/>
    <mergeCell ref="B11:C11"/>
    <mergeCell ref="B12:C12"/>
    <mergeCell ref="A13:A36"/>
    <mergeCell ref="B13:C13"/>
    <mergeCell ref="B14:B24"/>
    <mergeCell ref="B25:B27"/>
    <mergeCell ref="B28:B31"/>
    <mergeCell ref="B32:B35"/>
    <mergeCell ref="B36:C36"/>
    <mergeCell ref="A37:C37"/>
    <mergeCell ref="A38:C38"/>
    <mergeCell ref="A39:C39"/>
    <mergeCell ref="A40:C40"/>
    <mergeCell ref="A41:C41"/>
    <mergeCell ref="A42:C42"/>
    <mergeCell ref="A43:C43"/>
    <mergeCell ref="A44:A46"/>
    <mergeCell ref="B44:C44"/>
    <mergeCell ref="B45:C45"/>
    <mergeCell ref="B46:C46"/>
    <mergeCell ref="A47:A49"/>
    <mergeCell ref="B47:C47"/>
    <mergeCell ref="B48:C48"/>
    <mergeCell ref="B49:C49"/>
    <mergeCell ref="A50:C50"/>
    <mergeCell ref="C60:E60"/>
    <mergeCell ref="G60:H60"/>
    <mergeCell ref="C61:E61"/>
    <mergeCell ref="G61:H61"/>
    <mergeCell ref="C62:E62"/>
    <mergeCell ref="G62:H62"/>
    <mergeCell ref="C66:E66"/>
    <mergeCell ref="G66:H66"/>
    <mergeCell ref="C63:E63"/>
    <mergeCell ref="G63:H63"/>
    <mergeCell ref="C64:E64"/>
    <mergeCell ref="G64:H64"/>
    <mergeCell ref="C65:E65"/>
    <mergeCell ref="G65:H65"/>
  </mergeCells>
  <phoneticPr fontId="73"/>
  <dataValidations count="1">
    <dataValidation type="list" allowBlank="1" showErrorMessage="1" sqref="D3:G3">
      <formula1>"計画,実績"</formula1>
      <formula2>0</formula2>
    </dataValidation>
  </dataValidations>
  <pageMargins left="0.59055118110236227" right="0.59055118110236227" top="0.39370078740157483" bottom="0.59055118110236227" header="0.51181102362204722" footer="0.51181102362204722"/>
  <pageSetup paperSize="9" scale="97" orientation="portrait" blackAndWhite="1" horizontalDpi="300" verticalDpi="30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CCFF"/>
  </sheetPr>
  <dimension ref="A1:IW40"/>
  <sheetViews>
    <sheetView view="pageBreakPreview" zoomScale="85" zoomScaleNormal="85" zoomScalePageLayoutView="85" workbookViewId="0">
      <pane xSplit="4" ySplit="4" topLeftCell="E5" activePane="bottomRight" state="frozen"/>
      <selection pane="topRight" activeCell="E1" sqref="E1"/>
      <selection pane="bottomLeft" activeCell="A5" sqref="A5"/>
      <selection pane="bottomRight" activeCell="A2" sqref="A2:C2"/>
    </sheetView>
  </sheetViews>
  <sheetFormatPr defaultColWidth="9" defaultRowHeight="13.5"/>
  <cols>
    <col min="1" max="2" width="4.125" style="130" customWidth="1"/>
    <col min="3" max="3" width="18.625" style="130" customWidth="1"/>
    <col min="4" max="4" width="15.625" style="130" customWidth="1"/>
    <col min="5" max="12" width="12.625" style="130" customWidth="1"/>
    <col min="13" max="13" width="30.625" style="130" customWidth="1"/>
    <col min="14" max="14" width="9.125" style="130" customWidth="1"/>
    <col min="15" max="15" width="10.125" style="130" customWidth="1"/>
    <col min="16" max="16" width="9.125" style="130" customWidth="1"/>
    <col min="17" max="17" width="13.375" style="130" customWidth="1"/>
    <col min="18" max="18" width="9.125" style="130" customWidth="1"/>
    <col min="19" max="257" width="9" style="130"/>
  </cols>
  <sheetData>
    <row r="1" spans="1:14" s="132" customFormat="1" ht="27.75" customHeight="1">
      <c r="A1" s="546" t="s">
        <v>539</v>
      </c>
      <c r="B1" s="546"/>
      <c r="C1" s="546"/>
      <c r="D1" s="335" t="e">
        <f>"R"&amp;A2&amp;"."&amp;MONTH(就農計画!X26)&amp;"～12"</f>
        <v>#VALUE!</v>
      </c>
      <c r="E1" s="131"/>
      <c r="F1" s="131"/>
      <c r="G1" s="131"/>
      <c r="H1" s="131"/>
      <c r="I1" s="131"/>
      <c r="J1" s="131"/>
      <c r="K1" s="131"/>
      <c r="L1" s="131"/>
      <c r="M1" s="131"/>
    </row>
    <row r="2" spans="1:14" ht="18.600000000000001" customHeight="1">
      <c r="A2" s="547" t="str">
        <f>IF(就農計画!N34="","",就農計画!N34)</f>
        <v/>
      </c>
      <c r="B2" s="547"/>
      <c r="C2" s="547"/>
      <c r="D2" s="133" t="str">
        <f>IF(E4=0,"",E4+G4+I4+K4)</f>
        <v/>
      </c>
      <c r="E2" s="65"/>
      <c r="F2" s="65"/>
      <c r="G2" s="65"/>
      <c r="H2" s="134"/>
      <c r="I2" s="134"/>
      <c r="J2" s="134"/>
      <c r="K2" s="134"/>
      <c r="L2" s="134"/>
      <c r="M2" s="135"/>
    </row>
    <row r="3" spans="1:14" ht="24" customHeight="1">
      <c r="A3" s="537" t="s">
        <v>540</v>
      </c>
      <c r="B3" s="537"/>
      <c r="C3" s="537"/>
      <c r="D3" s="548" t="s">
        <v>541</v>
      </c>
      <c r="E3" s="549" t="str">
        <f>IF(就農計画!A39="","",就農計画!A39)</f>
        <v/>
      </c>
      <c r="F3" s="549"/>
      <c r="G3" s="541" t="str">
        <f>IF(就農計画!A40="","",就農計画!A40)</f>
        <v/>
      </c>
      <c r="H3" s="541"/>
      <c r="I3" s="541" t="str">
        <f>IF(就農計画!A41="","",就農計画!A41)</f>
        <v/>
      </c>
      <c r="J3" s="541"/>
      <c r="K3" s="541" t="str">
        <f>IF(就農計画!A42="","",就農計画!A42)</f>
        <v/>
      </c>
      <c r="L3" s="541"/>
      <c r="M3" s="542" t="s">
        <v>542</v>
      </c>
      <c r="N3" s="137"/>
    </row>
    <row r="4" spans="1:14" ht="24" customHeight="1">
      <c r="A4" s="537"/>
      <c r="B4" s="537"/>
      <c r="C4" s="537"/>
      <c r="D4" s="548"/>
      <c r="E4" s="138"/>
      <c r="F4" s="139" t="s">
        <v>543</v>
      </c>
      <c r="G4" s="140"/>
      <c r="H4" s="139" t="s">
        <v>543</v>
      </c>
      <c r="I4" s="140"/>
      <c r="J4" s="139" t="s">
        <v>543</v>
      </c>
      <c r="K4" s="140"/>
      <c r="L4" s="139" t="s">
        <v>543</v>
      </c>
      <c r="M4" s="542"/>
      <c r="N4" s="137"/>
    </row>
    <row r="5" spans="1:14" ht="18" customHeight="1">
      <c r="A5" s="539" t="s">
        <v>462</v>
      </c>
      <c r="B5" s="543" t="s">
        <v>152</v>
      </c>
      <c r="C5" s="543"/>
      <c r="D5" s="142" t="str">
        <f>IF(E4=0,"",SUM(E5,G5,I5,K5))</f>
        <v/>
      </c>
      <c r="E5" s="143" t="str">
        <f>IF(E$4=0,"",F5*(E$4/10))</f>
        <v/>
      </c>
      <c r="F5" s="144"/>
      <c r="G5" s="145" t="str">
        <f>IF(G$4=0,"",H5*(G$4/10))</f>
        <v/>
      </c>
      <c r="H5" s="144"/>
      <c r="I5" s="145" t="str">
        <f>IF(I$4=0,"",J5*(I$4/10))</f>
        <v/>
      </c>
      <c r="J5" s="144"/>
      <c r="K5" s="145" t="str">
        <f>IF(K$4=0,"",L5*(K$4/10))</f>
        <v/>
      </c>
      <c r="L5" s="144"/>
      <c r="M5" s="146"/>
    </row>
    <row r="6" spans="1:14" ht="18.600000000000001" customHeight="1">
      <c r="A6" s="539"/>
      <c r="B6" s="544" t="s">
        <v>544</v>
      </c>
      <c r="C6" s="544"/>
      <c r="D6" s="148" t="str">
        <f>IF(E4=0,"",IF(G6="",E6,0))</f>
        <v/>
      </c>
      <c r="E6" s="143" t="str">
        <f>IF(E$4=0,"",F6)</f>
        <v/>
      </c>
      <c r="F6" s="149"/>
      <c r="G6" s="150" t="str">
        <f>IF(G$4=0,"",H6)</f>
        <v/>
      </c>
      <c r="H6" s="149"/>
      <c r="I6" s="150" t="str">
        <f>IF(I$4=0,"",J6)</f>
        <v/>
      </c>
      <c r="J6" s="149"/>
      <c r="K6" s="150" t="str">
        <f>IF(K$4=0,"",L6)</f>
        <v/>
      </c>
      <c r="L6" s="144"/>
      <c r="M6" s="146"/>
    </row>
    <row r="7" spans="1:14" ht="18.600000000000001" customHeight="1">
      <c r="A7" s="539"/>
      <c r="B7" s="544" t="s">
        <v>545</v>
      </c>
      <c r="C7" s="544"/>
      <c r="D7" s="151" t="str">
        <f>IF(E4=0,"",SUM(E7,G7,I7,K7))</f>
        <v/>
      </c>
      <c r="E7" s="152" t="str">
        <f>IF(E4=0,"",E5*E6)</f>
        <v/>
      </c>
      <c r="F7" s="153" t="str">
        <f>IF(E4=0,"",F5*F6)</f>
        <v/>
      </c>
      <c r="G7" s="154" t="str">
        <f>IF(G4=0,"",G5*G6)</f>
        <v/>
      </c>
      <c r="H7" s="153" t="str">
        <f>IF(G4=0,"",H5*H6)</f>
        <v/>
      </c>
      <c r="I7" s="154" t="str">
        <f>IF(I4=0,"",I5*I6)</f>
        <v/>
      </c>
      <c r="J7" s="153" t="str">
        <f>IF(I4=0,"",J5*J6)</f>
        <v/>
      </c>
      <c r="K7" s="154" t="str">
        <f>IF(K4=0,"",K5*K6)</f>
        <v/>
      </c>
      <c r="L7" s="153" t="str">
        <f>IF(K4=0,"",L5*L6)</f>
        <v/>
      </c>
      <c r="M7" s="155"/>
    </row>
    <row r="8" spans="1:14" ht="18.600000000000001" customHeight="1">
      <c r="A8" s="539"/>
      <c r="B8" s="544" t="s">
        <v>183</v>
      </c>
      <c r="C8" s="544"/>
      <c r="D8" s="156" t="str">
        <f>IF(E4=0,"",SUM(E8,G8,I8,K8))</f>
        <v/>
      </c>
      <c r="E8" s="143" t="str">
        <f>IF(E$4=0,"",F8*(E$4/10))</f>
        <v/>
      </c>
      <c r="F8" s="157"/>
      <c r="G8" s="158" t="str">
        <f>IF(G$4=0,"",H8*(G$4/10))</f>
        <v/>
      </c>
      <c r="H8" s="157"/>
      <c r="I8" s="158" t="str">
        <f>IF(I$4=0,"",J8*(I$4/10))</f>
        <v/>
      </c>
      <c r="J8" s="157"/>
      <c r="K8" s="158" t="str">
        <f>IF(K$4=0,"",L8*(K$4/10))</f>
        <v/>
      </c>
      <c r="L8" s="157"/>
      <c r="M8" s="159"/>
    </row>
    <row r="9" spans="1:14" ht="18.600000000000001" customHeight="1">
      <c r="A9" s="539"/>
      <c r="B9" s="544" t="s">
        <v>190</v>
      </c>
      <c r="C9" s="544"/>
      <c r="D9" s="156" t="str">
        <f>IF(E4=0,"",SUM(E9,G9,I9,K9))</f>
        <v/>
      </c>
      <c r="E9" s="143" t="str">
        <f>IF(E$4=0,"",F9*(E$4/10))</f>
        <v/>
      </c>
      <c r="F9" s="157"/>
      <c r="G9" s="158" t="str">
        <f>IF(G$4=0,"",H9*(G$4/10))</f>
        <v/>
      </c>
      <c r="H9" s="157"/>
      <c r="I9" s="158" t="str">
        <f>IF(I$4=0,"",J9*(I$4/10))</f>
        <v/>
      </c>
      <c r="J9" s="157"/>
      <c r="K9" s="158" t="str">
        <f>IF(K$4=0,"",L9*(K$4/10))</f>
        <v/>
      </c>
      <c r="L9" s="157"/>
      <c r="M9" s="159"/>
    </row>
    <row r="10" spans="1:14" ht="18.600000000000001" customHeight="1">
      <c r="A10" s="539"/>
      <c r="B10" s="545" t="s">
        <v>546</v>
      </c>
      <c r="C10" s="545"/>
      <c r="D10" s="156" t="str">
        <f>IF(E4=0,"",SUM(E10,G10,I10,K10))</f>
        <v/>
      </c>
      <c r="E10" s="143" t="str">
        <f>IF(E$4=0,"",F10*(E$4/10))</f>
        <v/>
      </c>
      <c r="F10" s="160"/>
      <c r="G10" s="158" t="str">
        <f>IF(G$4=0,"",H10*(G$4/10))</f>
        <v/>
      </c>
      <c r="H10" s="160"/>
      <c r="I10" s="158" t="str">
        <f>IF(I$4=0,"",J10*(I$4/10))</f>
        <v/>
      </c>
      <c r="J10" s="160"/>
      <c r="K10" s="158" t="str">
        <f>IF(K$4=0,"",L10*(K$4/10))</f>
        <v/>
      </c>
      <c r="L10" s="160"/>
      <c r="M10" s="161"/>
    </row>
    <row r="11" spans="1:14" ht="18.600000000000001" customHeight="1">
      <c r="A11" s="539"/>
      <c r="B11" s="537" t="s">
        <v>547</v>
      </c>
      <c r="C11" s="537"/>
      <c r="D11" s="162" t="str">
        <f>IF(E4=0,"",SUM(D7:D10))</f>
        <v/>
      </c>
      <c r="E11" s="163" t="str">
        <f>IF(E4=0,"",SUM(E7:E10))</f>
        <v/>
      </c>
      <c r="F11" s="164" t="str">
        <f>IF(E4=0,"",SUM(F7:F10))</f>
        <v/>
      </c>
      <c r="G11" s="165" t="str">
        <f>IF(G4=0,"",SUM(G7:G10))</f>
        <v/>
      </c>
      <c r="H11" s="164" t="str">
        <f>IF(G4=0,"",SUM(H7:H10))</f>
        <v/>
      </c>
      <c r="I11" s="165" t="str">
        <f>IF(I4=0,"",SUM(I7:I10))</f>
        <v/>
      </c>
      <c r="J11" s="164" t="str">
        <f>IF(I4=0,"",SUM(J7:J10))</f>
        <v/>
      </c>
      <c r="K11" s="165" t="str">
        <f>IF(K4=0,"",SUM(K7:K10))</f>
        <v/>
      </c>
      <c r="L11" s="164" t="str">
        <f>IF(K4=0,"",SUM(L7:L10))</f>
        <v/>
      </c>
      <c r="M11" s="166" t="s">
        <v>27</v>
      </c>
      <c r="N11" s="43" t="s">
        <v>147</v>
      </c>
    </row>
    <row r="12" spans="1:14" ht="18.600000000000001" customHeight="1">
      <c r="A12" s="536" t="s">
        <v>548</v>
      </c>
      <c r="B12" s="538" t="s">
        <v>549</v>
      </c>
      <c r="C12" s="538"/>
      <c r="D12" s="167" t="str">
        <f>IF(E4=0,"",SUM(E12,G12,I12,K12))</f>
        <v/>
      </c>
      <c r="E12" s="168"/>
      <c r="F12" s="169" t="str">
        <f>IF(E$4=0,"",E12*10/E$4)</f>
        <v/>
      </c>
      <c r="G12" s="168"/>
      <c r="H12" s="169" t="str">
        <f>IF(G$4=0,"",G12*10/G$4)</f>
        <v/>
      </c>
      <c r="I12" s="168"/>
      <c r="J12" s="169" t="str">
        <f>IF(I$4=0,"",I12*10/I$4)</f>
        <v/>
      </c>
      <c r="K12" s="168"/>
      <c r="L12" s="169" t="str">
        <f>IF(K$4=0,"",K12*10/K$4)</f>
        <v/>
      </c>
      <c r="M12" s="170"/>
      <c r="N12" s="43"/>
    </row>
    <row r="13" spans="1:14" ht="18.600000000000001" customHeight="1">
      <c r="A13" s="536"/>
      <c r="B13" s="539" t="s">
        <v>550</v>
      </c>
      <c r="C13" s="141" t="s">
        <v>551</v>
      </c>
      <c r="D13" s="171" t="str">
        <f>IF(E4=0,"",SUM(E13,G13,I13,K13))</f>
        <v/>
      </c>
      <c r="E13" s="143" t="str">
        <f t="shared" ref="E13:E19" si="0">IF(E$4=0,"",F13*(E$4/10))</f>
        <v/>
      </c>
      <c r="F13" s="172"/>
      <c r="G13" s="158" t="str">
        <f t="shared" ref="G13:G19" si="1">IF(G$4=0,"",H13*(G$4/10))</f>
        <v/>
      </c>
      <c r="H13" s="172"/>
      <c r="I13" s="158" t="str">
        <f t="shared" ref="I13:I19" si="2">IF(I$4=0,"",J13*(I$4/10))</f>
        <v/>
      </c>
      <c r="J13" s="172"/>
      <c r="K13" s="158" t="str">
        <f t="shared" ref="K13:K19" si="3">IF(K$4=0,"",L13*(K$4/10))</f>
        <v/>
      </c>
      <c r="L13" s="172"/>
      <c r="M13" s="146"/>
    </row>
    <row r="14" spans="1:14" ht="18.600000000000001" customHeight="1">
      <c r="A14" s="536"/>
      <c r="B14" s="536"/>
      <c r="C14" s="141" t="s">
        <v>552</v>
      </c>
      <c r="D14" s="171" t="str">
        <f>IF(E4=0,"",SUM(E14,G14,I14,K14))</f>
        <v/>
      </c>
      <c r="E14" s="143" t="str">
        <f t="shared" si="0"/>
        <v/>
      </c>
      <c r="F14" s="157"/>
      <c r="G14" s="158" t="str">
        <f t="shared" si="1"/>
        <v/>
      </c>
      <c r="H14" s="157"/>
      <c r="I14" s="158" t="str">
        <f t="shared" si="2"/>
        <v/>
      </c>
      <c r="J14" s="157"/>
      <c r="K14" s="158" t="str">
        <f t="shared" si="3"/>
        <v/>
      </c>
      <c r="L14" s="157"/>
      <c r="M14" s="173"/>
    </row>
    <row r="15" spans="1:14" ht="18.600000000000001" customHeight="1">
      <c r="A15" s="536"/>
      <c r="B15" s="536"/>
      <c r="C15" s="141" t="s">
        <v>553</v>
      </c>
      <c r="D15" s="171" t="str">
        <f>IF(E4=0,"",SUM(E15,G15,I15,K15))</f>
        <v/>
      </c>
      <c r="E15" s="143" t="str">
        <f t="shared" si="0"/>
        <v/>
      </c>
      <c r="F15" s="157"/>
      <c r="G15" s="158" t="str">
        <f t="shared" si="1"/>
        <v/>
      </c>
      <c r="H15" s="157"/>
      <c r="I15" s="158" t="str">
        <f t="shared" si="2"/>
        <v/>
      </c>
      <c r="J15" s="157"/>
      <c r="K15" s="158" t="str">
        <f t="shared" si="3"/>
        <v/>
      </c>
      <c r="L15" s="157"/>
      <c r="M15" s="146"/>
    </row>
    <row r="16" spans="1:14" ht="18.600000000000001" customHeight="1">
      <c r="A16" s="536"/>
      <c r="B16" s="536"/>
      <c r="C16" s="141" t="s">
        <v>554</v>
      </c>
      <c r="D16" s="171" t="str">
        <f>IF(E4=0,"",SUM(E16,G16,I16,K16))</f>
        <v/>
      </c>
      <c r="E16" s="143" t="str">
        <f t="shared" si="0"/>
        <v/>
      </c>
      <c r="F16" s="157"/>
      <c r="G16" s="158" t="str">
        <f t="shared" si="1"/>
        <v/>
      </c>
      <c r="H16" s="157"/>
      <c r="I16" s="158" t="str">
        <f t="shared" si="2"/>
        <v/>
      </c>
      <c r="J16" s="157"/>
      <c r="K16" s="158" t="str">
        <f t="shared" si="3"/>
        <v/>
      </c>
      <c r="L16" s="157"/>
      <c r="M16" s="146"/>
    </row>
    <row r="17" spans="1:16" ht="18.600000000000001" customHeight="1">
      <c r="A17" s="536"/>
      <c r="B17" s="536"/>
      <c r="C17" s="141" t="s">
        <v>555</v>
      </c>
      <c r="D17" s="171" t="str">
        <f>IF(E4=0,"",SUM(E17,G17,I17,K17))</f>
        <v/>
      </c>
      <c r="E17" s="143" t="str">
        <f t="shared" si="0"/>
        <v/>
      </c>
      <c r="F17" s="157"/>
      <c r="G17" s="158" t="str">
        <f t="shared" si="1"/>
        <v/>
      </c>
      <c r="H17" s="157"/>
      <c r="I17" s="158" t="str">
        <f t="shared" si="2"/>
        <v/>
      </c>
      <c r="J17" s="157"/>
      <c r="K17" s="158" t="str">
        <f t="shared" si="3"/>
        <v/>
      </c>
      <c r="L17" s="157"/>
      <c r="M17" s="174"/>
    </row>
    <row r="18" spans="1:16" ht="18.600000000000001" customHeight="1">
      <c r="A18" s="536"/>
      <c r="B18" s="536"/>
      <c r="C18" s="141" t="s">
        <v>556</v>
      </c>
      <c r="D18" s="171" t="str">
        <f>IF(E4=0,"",SUM(E18,G18,I18,K18))</f>
        <v/>
      </c>
      <c r="E18" s="143" t="str">
        <f t="shared" si="0"/>
        <v/>
      </c>
      <c r="F18" s="157"/>
      <c r="G18" s="158" t="str">
        <f t="shared" si="1"/>
        <v/>
      </c>
      <c r="H18" s="157"/>
      <c r="I18" s="158" t="str">
        <f t="shared" si="2"/>
        <v/>
      </c>
      <c r="J18" s="157"/>
      <c r="K18" s="158" t="str">
        <f t="shared" si="3"/>
        <v/>
      </c>
      <c r="L18" s="157"/>
      <c r="M18" s="174"/>
    </row>
    <row r="19" spans="1:16" ht="18.600000000000001" customHeight="1">
      <c r="A19" s="536"/>
      <c r="B19" s="536"/>
      <c r="C19" s="141" t="s">
        <v>557</v>
      </c>
      <c r="D19" s="171" t="str">
        <f>IF(E4=0,"",SUM(E19,G19,I19,K19))</f>
        <v/>
      </c>
      <c r="E19" s="143" t="str">
        <f t="shared" si="0"/>
        <v/>
      </c>
      <c r="F19" s="157"/>
      <c r="G19" s="158" t="str">
        <f t="shared" si="1"/>
        <v/>
      </c>
      <c r="H19" s="157"/>
      <c r="I19" s="158" t="str">
        <f t="shared" si="2"/>
        <v/>
      </c>
      <c r="J19" s="157"/>
      <c r="K19" s="158" t="str">
        <f t="shared" si="3"/>
        <v/>
      </c>
      <c r="L19" s="157"/>
      <c r="M19" s="174"/>
    </row>
    <row r="20" spans="1:16" ht="18.600000000000001" customHeight="1">
      <c r="A20" s="536"/>
      <c r="B20" s="536"/>
      <c r="C20" s="141" t="s">
        <v>558</v>
      </c>
      <c r="D20" s="171" t="str">
        <f>IF(E4=0,"",SUM(E20,G20,I20,K20))</f>
        <v/>
      </c>
      <c r="E20" s="175"/>
      <c r="F20" s="176" t="str">
        <f>IF(E$4=0,"",E20*10/E$4)</f>
        <v/>
      </c>
      <c r="G20" s="177"/>
      <c r="H20" s="176" t="str">
        <f>IF(G$4=0,"",G20*10/G$4)</f>
        <v/>
      </c>
      <c r="I20" s="177"/>
      <c r="J20" s="176" t="str">
        <f>IF(I$4=0,"",I20*10/I$4)</f>
        <v/>
      </c>
      <c r="K20" s="177"/>
      <c r="L20" s="176" t="str">
        <f>IF(K$4=0,"",K20*10/K$4)</f>
        <v/>
      </c>
      <c r="M20" s="55"/>
      <c r="N20" s="137"/>
      <c r="O20" s="137"/>
    </row>
    <row r="21" spans="1:16" ht="18.600000000000001" customHeight="1">
      <c r="A21" s="536"/>
      <c r="B21" s="536"/>
      <c r="C21" s="141" t="s">
        <v>559</v>
      </c>
      <c r="D21" s="171" t="str">
        <f>IF(E4=0,"",SUM(E21,G21,I21,K21))</f>
        <v/>
      </c>
      <c r="E21" s="175"/>
      <c r="F21" s="176" t="str">
        <f>IF(E$4=0,"",E21*10/E$4)</f>
        <v/>
      </c>
      <c r="G21" s="177"/>
      <c r="H21" s="176" t="str">
        <f>IF(G$4=0,"",G21*10/G$4)</f>
        <v/>
      </c>
      <c r="I21" s="177"/>
      <c r="J21" s="176" t="str">
        <f>IF(I$4=0,"",I21*10/I$4)</f>
        <v/>
      </c>
      <c r="K21" s="177"/>
      <c r="L21" s="176" t="str">
        <f>IF(K$4=0,"",K21*10/K$4)</f>
        <v/>
      </c>
      <c r="M21" s="146"/>
      <c r="O21" s="178"/>
      <c r="P21" s="179"/>
    </row>
    <row r="22" spans="1:16" ht="18.600000000000001" customHeight="1">
      <c r="A22" s="536"/>
      <c r="B22" s="536"/>
      <c r="C22" s="180" t="s">
        <v>560</v>
      </c>
      <c r="D22" s="171" t="str">
        <f>IF(E4=0,"",SUM(E22,G22,I22,K22))</f>
        <v/>
      </c>
      <c r="E22" s="175"/>
      <c r="F22" s="181" t="str">
        <f>IF(E$4=0,"",E22*10/E$4)</f>
        <v/>
      </c>
      <c r="G22" s="182"/>
      <c r="H22" s="181" t="str">
        <f>IF(G$4=0,"",G22*10/G$4)</f>
        <v/>
      </c>
      <c r="I22" s="182"/>
      <c r="J22" s="181" t="str">
        <f>IF(I$4=0,"",I22*10/I$4)</f>
        <v/>
      </c>
      <c r="K22" s="182"/>
      <c r="L22" s="181" t="str">
        <f>IF(K$4=0,"",K22*10/K$4)</f>
        <v/>
      </c>
      <c r="M22" s="183"/>
      <c r="N22" s="179"/>
      <c r="O22" s="178"/>
      <c r="P22" s="179"/>
    </row>
    <row r="23" spans="1:16" ht="18.600000000000001" customHeight="1">
      <c r="A23" s="536"/>
      <c r="B23" s="539"/>
      <c r="C23" s="184" t="s">
        <v>479</v>
      </c>
      <c r="D23" s="167" t="str">
        <f>IF(E4=0,"",SUM(D13:D22))</f>
        <v/>
      </c>
      <c r="E23" s="185" t="str">
        <f>IF(E4=0,"",SUM(E13:E22))</f>
        <v/>
      </c>
      <c r="F23" s="186" t="str">
        <f>IF(E4=0,"",SUM(F13:F22))</f>
        <v/>
      </c>
      <c r="G23" s="187" t="str">
        <f>IF(G4=0,"",SUM(G13:G22))</f>
        <v/>
      </c>
      <c r="H23" s="188" t="str">
        <f>IF(G4=0,"",SUM(H13:H22))</f>
        <v/>
      </c>
      <c r="I23" s="187" t="str">
        <f>IF(I4=0,"",SUM(I13:I22))</f>
        <v/>
      </c>
      <c r="J23" s="188" t="str">
        <f>IF(I4=0,"",SUM(J13:J22))</f>
        <v/>
      </c>
      <c r="K23" s="187" t="str">
        <f>IF(K4=0,"",SUM(K13:K22))</f>
        <v/>
      </c>
      <c r="L23" s="188" t="str">
        <f>IF(K4=0,"",SUM(L13:L22))</f>
        <v/>
      </c>
      <c r="M23" s="166"/>
      <c r="N23" s="43" t="s">
        <v>147</v>
      </c>
      <c r="O23" s="178"/>
      <c r="P23" s="179"/>
    </row>
    <row r="24" spans="1:16" ht="18.600000000000001" customHeight="1">
      <c r="A24" s="536"/>
      <c r="B24" s="536" t="s">
        <v>481</v>
      </c>
      <c r="C24" s="189" t="s">
        <v>561</v>
      </c>
      <c r="D24" s="171" t="str">
        <f>IF(E4=0,"",SUM(E24,G24,I24,K24))</f>
        <v/>
      </c>
      <c r="E24" s="175"/>
      <c r="F24" s="190" t="str">
        <f>IF(E$4=0,"",E24*10/E4)</f>
        <v/>
      </c>
      <c r="G24" s="191"/>
      <c r="H24" s="192" t="str">
        <f>IF(G$4=0,"",G24*10/G4)</f>
        <v/>
      </c>
      <c r="I24" s="191"/>
      <c r="J24" s="192" t="str">
        <f>IF(I$4=0,"",I24*10/I4)</f>
        <v/>
      </c>
      <c r="K24" s="191"/>
      <c r="L24" s="192" t="str">
        <f>IF(K$4=0,"",K24*10/K4)</f>
        <v/>
      </c>
      <c r="M24" s="193"/>
      <c r="N24" s="194"/>
      <c r="O24" s="178"/>
      <c r="P24" s="179"/>
    </row>
    <row r="25" spans="1:16" ht="18.600000000000001" customHeight="1">
      <c r="A25" s="536"/>
      <c r="B25" s="536"/>
      <c r="C25" s="195" t="s">
        <v>562</v>
      </c>
      <c r="D25" s="171" t="str">
        <f>IF(E4=0,"",SUM(E25,G25,I25,K25))</f>
        <v/>
      </c>
      <c r="E25" s="175"/>
      <c r="F25" s="181" t="str">
        <f>IF(E$4=0,"",E25*10/E4)</f>
        <v/>
      </c>
      <c r="G25" s="196"/>
      <c r="H25" s="197" t="str">
        <f>IF(G4=0,"",G25*10/G4)</f>
        <v/>
      </c>
      <c r="I25" s="198"/>
      <c r="J25" s="197" t="str">
        <f>IF(I4=0,"",I25*10/I4)</f>
        <v/>
      </c>
      <c r="K25" s="198"/>
      <c r="L25" s="197" t="str">
        <f>IF(K4=0,"",K25*10/K4)</f>
        <v/>
      </c>
      <c r="M25" s="199" t="s">
        <v>563</v>
      </c>
      <c r="N25" s="194"/>
      <c r="O25" s="178"/>
      <c r="P25" s="179"/>
    </row>
    <row r="26" spans="1:16" ht="18.600000000000001" customHeight="1">
      <c r="A26" s="536"/>
      <c r="B26" s="536"/>
      <c r="C26" s="136" t="s">
        <v>479</v>
      </c>
      <c r="D26" s="167" t="str">
        <f>IF(E4=0,"",SUM(D24:D25))</f>
        <v/>
      </c>
      <c r="E26" s="185" t="str">
        <f>IF(E4=0,"",SUM(E24:E25))</f>
        <v/>
      </c>
      <c r="F26" s="188" t="str">
        <f>IF(E4=0,"",SUM(F24:F25))</f>
        <v/>
      </c>
      <c r="G26" s="200" t="str">
        <f>IF(G4=0,"",SUM(G24:G25))</f>
        <v/>
      </c>
      <c r="H26" s="186" t="str">
        <f>IF(G4=0,"",SUM(H24:H25))</f>
        <v/>
      </c>
      <c r="I26" s="187" t="str">
        <f>IF(I4=0,"",SUM(I24:I25))</f>
        <v/>
      </c>
      <c r="J26" s="186" t="str">
        <f>IF(I4=0,"",SUM(J24:J25))</f>
        <v/>
      </c>
      <c r="K26" s="187" t="str">
        <f>IF(K4=0,"",SUM(K24:K25))</f>
        <v/>
      </c>
      <c r="L26" s="186" t="str">
        <f>IF(K4=0,"",SUM(L24:L25))</f>
        <v/>
      </c>
      <c r="M26" s="201"/>
      <c r="N26" s="43" t="s">
        <v>147</v>
      </c>
      <c r="O26" s="178"/>
      <c r="P26" s="179"/>
    </row>
    <row r="27" spans="1:16" ht="18.600000000000001" customHeight="1">
      <c r="A27" s="536"/>
      <c r="B27" s="539" t="s">
        <v>485</v>
      </c>
      <c r="C27" s="141" t="s">
        <v>564</v>
      </c>
      <c r="D27" s="171" t="str">
        <f>IF(E4=0,"",SUM(E27,G27,I27,K27))</f>
        <v/>
      </c>
      <c r="E27" s="143" t="str">
        <f>IF(E$4=0,"",F27*(E$4/10))</f>
        <v/>
      </c>
      <c r="F27" s="172"/>
      <c r="G27" s="158" t="str">
        <f>IF(G$4=0,"",H27*(G$4/10))</f>
        <v/>
      </c>
      <c r="H27" s="172"/>
      <c r="I27" s="158" t="str">
        <f>IF(I$4=0,"",J27*(I$4/10))</f>
        <v/>
      </c>
      <c r="J27" s="172"/>
      <c r="K27" s="158" t="str">
        <f>IF(K$4=0,"",L27*(K$4/10))</f>
        <v/>
      </c>
      <c r="L27" s="172"/>
      <c r="M27" s="146"/>
      <c r="N27" s="202"/>
      <c r="O27" s="178"/>
      <c r="P27" s="179"/>
    </row>
    <row r="28" spans="1:16" ht="18.600000000000001" customHeight="1">
      <c r="A28" s="536"/>
      <c r="B28" s="536"/>
      <c r="C28" s="141" t="s">
        <v>565</v>
      </c>
      <c r="D28" s="171" t="str">
        <f>IF(E4=0,"",SUM(E28,G28,I28,K28))</f>
        <v/>
      </c>
      <c r="E28" s="143" t="str">
        <f>IF(E$4=0,"",F28*(E$4/10))</f>
        <v/>
      </c>
      <c r="F28" s="157"/>
      <c r="G28" s="158" t="str">
        <f>IF(G$4=0,"",H28*(G$4/10))</f>
        <v/>
      </c>
      <c r="H28" s="157"/>
      <c r="I28" s="158" t="str">
        <f>IF(I$4=0,"",J28*(I$4/10))</f>
        <v/>
      </c>
      <c r="J28" s="157"/>
      <c r="K28" s="158" t="str">
        <f>IF(K$4=0,"",L28*(K$4/10))</f>
        <v/>
      </c>
      <c r="L28" s="157"/>
      <c r="M28" s="203"/>
    </row>
    <row r="29" spans="1:16" ht="18.600000000000001" customHeight="1">
      <c r="A29" s="536"/>
      <c r="B29" s="536"/>
      <c r="C29" s="204" t="s">
        <v>566</v>
      </c>
      <c r="D29" s="171" t="str">
        <f>IF(E4=0,"",SUM(E29,G29,I29,K29))</f>
        <v/>
      </c>
      <c r="E29" s="143" t="str">
        <f>IF(E$4=0,"",F29*(E$4/10))</f>
        <v/>
      </c>
      <c r="F29" s="205"/>
      <c r="G29" s="158" t="str">
        <f>IF(G$4=0,"",H29*(G$4/10))</f>
        <v/>
      </c>
      <c r="H29" s="205"/>
      <c r="I29" s="158" t="str">
        <f>IF(I$4=0,"",J29*(I$4/10))</f>
        <v/>
      </c>
      <c r="J29" s="205"/>
      <c r="K29" s="158" t="str">
        <f>IF(K$4=0,"",L29*(K$4/10))</f>
        <v/>
      </c>
      <c r="L29" s="205"/>
      <c r="M29" s="206"/>
    </row>
    <row r="30" spans="1:16" ht="18.600000000000001" customHeight="1">
      <c r="A30" s="536"/>
      <c r="B30" s="539"/>
      <c r="C30" s="136" t="s">
        <v>479</v>
      </c>
      <c r="D30" s="167" t="str">
        <f>IF(E4=0,"",SUM(D27:D29))</f>
        <v/>
      </c>
      <c r="E30" s="185" t="str">
        <f>IF(E4=0,"",SUM(E27:E29))</f>
        <v/>
      </c>
      <c r="F30" s="186" t="str">
        <f>IF(E4=0,"",SUM(F27:F29))</f>
        <v/>
      </c>
      <c r="G30" s="187" t="str">
        <f>IF(G4=0,"",SUM(G27:G29))</f>
        <v/>
      </c>
      <c r="H30" s="186" t="str">
        <f>IF(G4=0,"",SUM(H27:H29))</f>
        <v/>
      </c>
      <c r="I30" s="187" t="str">
        <f>IF(I4=0,"",SUM(I27:I29))</f>
        <v/>
      </c>
      <c r="J30" s="186" t="str">
        <f>IF(I4=0,"",SUM(J27:J29))</f>
        <v/>
      </c>
      <c r="K30" s="187" t="str">
        <f>IF(K4=0,"",SUM(K27:K29))</f>
        <v/>
      </c>
      <c r="L30" s="186" t="str">
        <f>IF(K4=0,"",SUM(L27:L29))</f>
        <v/>
      </c>
      <c r="M30" s="201"/>
      <c r="N30" s="43" t="s">
        <v>147</v>
      </c>
    </row>
    <row r="31" spans="1:16" ht="18.600000000000001" customHeight="1">
      <c r="A31" s="536"/>
      <c r="B31" s="536" t="s">
        <v>490</v>
      </c>
      <c r="C31" s="189" t="s">
        <v>567</v>
      </c>
      <c r="D31" s="171" t="str">
        <f>IF(E4=0,"",SUM(E31,G31,I31,K31))</f>
        <v/>
      </c>
      <c r="E31" s="143" t="str">
        <f>IF(E$4=0,"",F31*(E$4/10))</f>
        <v/>
      </c>
      <c r="F31" s="172"/>
      <c r="G31" s="158" t="str">
        <f>IF(G$4=0,"",H31*(G$4/10))</f>
        <v/>
      </c>
      <c r="H31" s="172"/>
      <c r="I31" s="158" t="str">
        <f>IF(I$4=0,"",J31*(I$4/10))</f>
        <v/>
      </c>
      <c r="J31" s="172"/>
      <c r="K31" s="158" t="str">
        <f>IF(K$4=0,"",L31*(K$4/10))</f>
        <v/>
      </c>
      <c r="L31" s="172"/>
      <c r="M31" s="207"/>
      <c r="N31" s="43"/>
    </row>
    <row r="32" spans="1:16" ht="18.600000000000001" customHeight="1">
      <c r="A32" s="536"/>
      <c r="B32" s="536"/>
      <c r="C32" s="141" t="s">
        <v>568</v>
      </c>
      <c r="D32" s="171" t="str">
        <f>IF(E4=0,"",SUM(E32,G32,I32,K32))</f>
        <v/>
      </c>
      <c r="E32" s="143" t="str">
        <f>IF(E$4=0,"",F32*(E$4/10))</f>
        <v/>
      </c>
      <c r="F32" s="172"/>
      <c r="G32" s="158" t="str">
        <f>IF(G$4=0,"",H32*(G$4/10))</f>
        <v/>
      </c>
      <c r="H32" s="172"/>
      <c r="I32" s="158" t="str">
        <f>IF(I$4=0,"",J32*(I$4/10))</f>
        <v/>
      </c>
      <c r="J32" s="172"/>
      <c r="K32" s="158" t="str">
        <f>IF(K$4=0,"",L32*(K$4/10))</f>
        <v/>
      </c>
      <c r="L32" s="172"/>
      <c r="M32" s="146"/>
    </row>
    <row r="33" spans="1:16" ht="18.600000000000001" customHeight="1">
      <c r="A33" s="536"/>
      <c r="B33" s="536"/>
      <c r="C33" s="147" t="s">
        <v>569</v>
      </c>
      <c r="D33" s="171" t="str">
        <f>IF(E4=0,"",SUM(E33,G33,I33,K33))</f>
        <v/>
      </c>
      <c r="E33" s="143" t="str">
        <f>IF(E$4=0,"",F33*(E$4/10))</f>
        <v/>
      </c>
      <c r="F33" s="172"/>
      <c r="G33" s="208" t="str">
        <f>IF(G$4=0,"",H33*(G$4/10))</f>
        <v/>
      </c>
      <c r="H33" s="172"/>
      <c r="I33" s="208" t="str">
        <f>IF(I$4=0,"",J33*(I$4/10))</f>
        <v/>
      </c>
      <c r="J33" s="172"/>
      <c r="K33" s="208" t="str">
        <f>IF(K$4=0,"",L33*(K$4/10))</f>
        <v/>
      </c>
      <c r="L33" s="172"/>
      <c r="M33" s="174"/>
      <c r="P33" s="209"/>
    </row>
    <row r="34" spans="1:16" ht="18.600000000000001" customHeight="1">
      <c r="A34" s="536"/>
      <c r="B34" s="536"/>
      <c r="C34" s="136" t="s">
        <v>479</v>
      </c>
      <c r="D34" s="210" t="str">
        <f>IF(E4=0,"",SUM(D31:D33))</f>
        <v/>
      </c>
      <c r="E34" s="185" t="str">
        <f>IF(E4=0,"",SUM(E31:E33))</f>
        <v/>
      </c>
      <c r="F34" s="211" t="str">
        <f>IF(E4=0,"",SUM(F31:F33))</f>
        <v/>
      </c>
      <c r="G34" s="187" t="str">
        <f>IF(G4=0,"",SUM(G31:G33))</f>
        <v/>
      </c>
      <c r="H34" s="211" t="str">
        <f>IF(G4=0,"",SUM(H31:H33))</f>
        <v/>
      </c>
      <c r="I34" s="187" t="str">
        <f>IF(I4=0,"",SUM(I31:I33))</f>
        <v/>
      </c>
      <c r="J34" s="211" t="str">
        <f>IF(I4=0,"",SUM(J31:J33))</f>
        <v/>
      </c>
      <c r="K34" s="187" t="str">
        <f>IF(K4=0,"",SUM(K31:K33))</f>
        <v/>
      </c>
      <c r="L34" s="211" t="str">
        <f>IF(K4=0,"",SUM(L31:L33))</f>
        <v/>
      </c>
      <c r="M34" s="212"/>
      <c r="N34" s="43" t="s">
        <v>147</v>
      </c>
    </row>
    <row r="35" spans="1:16" ht="18.600000000000001" customHeight="1">
      <c r="A35" s="536"/>
      <c r="B35" s="540" t="s">
        <v>547</v>
      </c>
      <c r="C35" s="540"/>
      <c r="D35" s="213" t="str">
        <f>IF(E4=0,"",SUM(D12,D23,D26,D30,D34))</f>
        <v/>
      </c>
      <c r="E35" s="214" t="str">
        <f>IF(E4=0,"",SUM(E12,E23,E26,E30,E34))</f>
        <v/>
      </c>
      <c r="F35" s="215" t="str">
        <f>IF(E4=0,"",SUM(F12,F23,F26,F30,F34))</f>
        <v/>
      </c>
      <c r="G35" s="216" t="str">
        <f>IF(G4=0,"",SUM(G12,G23,G26,G30,G34))</f>
        <v/>
      </c>
      <c r="H35" s="215" t="str">
        <f>IF(G4=0,"",SUM(H12,H23,H26,H30,H34))</f>
        <v/>
      </c>
      <c r="I35" s="216" t="str">
        <f>IF(I4=0,"",SUM(I12,I23,I26,I30,I34))</f>
        <v/>
      </c>
      <c r="J35" s="215" t="str">
        <f>IF(I4=0,"",SUM(J12,J23,J26,J30,J34))</f>
        <v/>
      </c>
      <c r="K35" s="216" t="str">
        <f>IF(K4=0,"",SUM(K12,K23,K26,K30,K34))</f>
        <v/>
      </c>
      <c r="L35" s="215" t="str">
        <f>IF(K4=0,"",SUM(L12,L23,L26,L30,L34))</f>
        <v/>
      </c>
      <c r="M35" s="217" t="s">
        <v>29</v>
      </c>
      <c r="N35" s="43" t="s">
        <v>147</v>
      </c>
    </row>
    <row r="36" spans="1:16" ht="22.5" customHeight="1">
      <c r="A36" s="536" t="s">
        <v>570</v>
      </c>
      <c r="B36" s="537" t="s">
        <v>571</v>
      </c>
      <c r="C36" s="537"/>
      <c r="D36" s="218" t="str">
        <f>IF(E4=0,"",D11-D35)</f>
        <v/>
      </c>
      <c r="E36" s="214" t="str">
        <f>IF(E4=0,"",E11-E35)</f>
        <v/>
      </c>
      <c r="F36" s="215" t="str">
        <f>IF(E4=0,"",F11-F35)</f>
        <v/>
      </c>
      <c r="G36" s="216" t="str">
        <f>IF(G4=0,"",G11-G35)</f>
        <v/>
      </c>
      <c r="H36" s="215" t="str">
        <f>IF(G4=0,"",H11-H35)</f>
        <v/>
      </c>
      <c r="I36" s="216" t="str">
        <f>IF(I4=0,"",I11-I35)</f>
        <v/>
      </c>
      <c r="J36" s="215" t="str">
        <f>IF(I4=0,"",J11-J35)</f>
        <v/>
      </c>
      <c r="K36" s="216" t="str">
        <f>IF(K4=0,"",K11-K35)</f>
        <v/>
      </c>
      <c r="L36" s="215" t="str">
        <f>IF(K4=0,"",L11-L35)</f>
        <v/>
      </c>
      <c r="M36" s="219" t="s">
        <v>572</v>
      </c>
      <c r="N36" s="43" t="s">
        <v>147</v>
      </c>
    </row>
    <row r="37" spans="1:16" ht="22.5" customHeight="1">
      <c r="A37" s="536"/>
      <c r="B37" s="537" t="s">
        <v>573</v>
      </c>
      <c r="C37" s="537"/>
      <c r="D37" s="220" t="str">
        <f>IF(E4=0,"",D36/D11)</f>
        <v/>
      </c>
      <c r="E37" s="221" t="str">
        <f>IF(E4=0,"",E36/E11)</f>
        <v/>
      </c>
      <c r="F37" s="222" t="str">
        <f>IF(E4=0,"",F36/F11)</f>
        <v/>
      </c>
      <c r="G37" s="223" t="str">
        <f>IF(G4=0,"",G36/G11)</f>
        <v/>
      </c>
      <c r="H37" s="222" t="str">
        <f>IF(G4=0,"",H36/H11)</f>
        <v/>
      </c>
      <c r="I37" s="223" t="str">
        <f>IF(I4=0,"",I36/I11)</f>
        <v/>
      </c>
      <c r="J37" s="222" t="str">
        <f>IF(I4=0,"",J36/J11)</f>
        <v/>
      </c>
      <c r="K37" s="223" t="str">
        <f>IF(K4=0,"",K36/K11)</f>
        <v/>
      </c>
      <c r="L37" s="222" t="str">
        <f>IF(K4=0,"",L36/L11)</f>
        <v/>
      </c>
      <c r="M37" s="224" t="s">
        <v>574</v>
      </c>
      <c r="N37" s="43" t="s">
        <v>147</v>
      </c>
    </row>
    <row r="38" spans="1:16" ht="18.600000000000001" customHeight="1">
      <c r="E38" s="178"/>
    </row>
    <row r="39" spans="1:16" ht="18.600000000000001" customHeight="1">
      <c r="D39" s="225"/>
    </row>
    <row r="40" spans="1:16" ht="18.600000000000001" customHeight="1">
      <c r="D40" s="225"/>
    </row>
  </sheetData>
  <mergeCells count="27">
    <mergeCell ref="A1:C1"/>
    <mergeCell ref="A2:C2"/>
    <mergeCell ref="A3:C4"/>
    <mergeCell ref="D3:D4"/>
    <mergeCell ref="E3:F3"/>
    <mergeCell ref="G3:H3"/>
    <mergeCell ref="I3:J3"/>
    <mergeCell ref="K3:L3"/>
    <mergeCell ref="M3:M4"/>
    <mergeCell ref="A5:A11"/>
    <mergeCell ref="B5:C5"/>
    <mergeCell ref="B6:C6"/>
    <mergeCell ref="B7:C7"/>
    <mergeCell ref="B8:C8"/>
    <mergeCell ref="B9:C9"/>
    <mergeCell ref="B10:C10"/>
    <mergeCell ref="B11:C11"/>
    <mergeCell ref="A36:A37"/>
    <mergeCell ref="B36:C36"/>
    <mergeCell ref="B37:C37"/>
    <mergeCell ref="A12:A35"/>
    <mergeCell ref="B12:C12"/>
    <mergeCell ref="B13:B23"/>
    <mergeCell ref="B24:B26"/>
    <mergeCell ref="B27:B30"/>
    <mergeCell ref="B31:B34"/>
    <mergeCell ref="B35:C35"/>
  </mergeCells>
  <phoneticPr fontId="73"/>
  <dataValidations count="3">
    <dataValidation type="list" allowBlank="1" showErrorMessage="1" sqref="B6">
      <formula1>"販売単価(円/kg),販売単価(円/cs)"</formula1>
      <formula2>0</formula2>
    </dataValidation>
    <dataValidation type="list" allowBlank="1" showErrorMessage="1" sqref="B5">
      <formula1>"生産量(kg),生産量(cs)"</formula1>
      <formula2>0</formula2>
    </dataValidation>
    <dataValidation type="list" allowBlank="1" showErrorMessage="1" sqref="A1:C1">
      <formula1>"収支計画【1年目】,収支実績【1年目】"</formula1>
      <formula2>0</formula2>
    </dataValidation>
  </dataValidations>
  <printOptions verticalCentered="1"/>
  <pageMargins left="0.59055118110236227" right="0.39370078740157483" top="0.47244094488188981" bottom="0.47244094488188981" header="0.51181102362204722" footer="0.51181102362204722"/>
  <pageSetup paperSize="9" scale="80" orientation="landscape" blackAndWhite="1" horizontalDpi="300" verticalDpi="30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CCFF"/>
  </sheetPr>
  <dimension ref="A1:IW40"/>
  <sheetViews>
    <sheetView view="pageBreakPreview" zoomScale="85" zoomScaleNormal="85" zoomScalePageLayoutView="85" workbookViewId="0">
      <pane xSplit="4" ySplit="4" topLeftCell="E5" activePane="bottomRight" state="frozen"/>
      <selection pane="topRight" activeCell="E1" sqref="E1"/>
      <selection pane="bottomLeft" activeCell="A5" sqref="A5"/>
      <selection pane="bottomRight" activeCell="D1" sqref="D1"/>
    </sheetView>
  </sheetViews>
  <sheetFormatPr defaultColWidth="9" defaultRowHeight="13.5"/>
  <cols>
    <col min="1" max="2" width="4.125" style="130" customWidth="1"/>
    <col min="3" max="3" width="18.625" style="130" customWidth="1"/>
    <col min="4" max="4" width="15.625" style="130" customWidth="1"/>
    <col min="5" max="12" width="12.625" style="130" customWidth="1"/>
    <col min="13" max="13" width="30.625" style="130" customWidth="1"/>
    <col min="14" max="14" width="9.125" style="130" customWidth="1"/>
    <col min="15" max="15" width="10.125" style="130" customWidth="1"/>
    <col min="16" max="16" width="9.125" style="130" customWidth="1"/>
    <col min="17" max="17" width="13.375" style="130" customWidth="1"/>
    <col min="18" max="18" width="9.125" style="130" customWidth="1"/>
    <col min="19" max="257" width="9" style="130"/>
  </cols>
  <sheetData>
    <row r="1" spans="1:14" s="132" customFormat="1" ht="27.75" customHeight="1">
      <c r="A1" s="546" t="s">
        <v>575</v>
      </c>
      <c r="B1" s="546"/>
      <c r="C1" s="546"/>
      <c r="D1" s="334" t="str">
        <f>A2</f>
        <v/>
      </c>
      <c r="E1" s="131"/>
      <c r="F1" s="131"/>
      <c r="G1" s="131"/>
      <c r="H1" s="131"/>
      <c r="I1" s="131"/>
      <c r="J1" s="131"/>
      <c r="K1" s="131"/>
      <c r="L1" s="131"/>
      <c r="M1" s="131"/>
    </row>
    <row r="2" spans="1:14" ht="18.600000000000001" customHeight="1">
      <c r="A2" s="552" t="str">
        <f>IF('1年目'!A2="","",'1年目'!A2+1)</f>
        <v/>
      </c>
      <c r="B2" s="552"/>
      <c r="C2" s="552"/>
      <c r="D2" s="133" t="str">
        <f>IF(E4=0,"",E4+G4+I4+K4)</f>
        <v/>
      </c>
      <c r="E2" s="65"/>
      <c r="F2" s="65"/>
      <c r="G2" s="65"/>
      <c r="H2" s="134"/>
      <c r="I2" s="134"/>
      <c r="J2" s="134"/>
      <c r="K2" s="134"/>
      <c r="L2" s="134"/>
      <c r="M2" s="135"/>
    </row>
    <row r="3" spans="1:14" ht="24" customHeight="1">
      <c r="A3" s="537" t="s">
        <v>540</v>
      </c>
      <c r="B3" s="537"/>
      <c r="C3" s="537"/>
      <c r="D3" s="548" t="s">
        <v>541</v>
      </c>
      <c r="E3" s="549" t="str">
        <f>IF(就農計画!A39="","",就農計画!A39)</f>
        <v/>
      </c>
      <c r="F3" s="549"/>
      <c r="G3" s="541" t="str">
        <f>IF(就農計画!A40="","",就農計画!A40)</f>
        <v/>
      </c>
      <c r="H3" s="541"/>
      <c r="I3" s="541" t="str">
        <f>IF(就農計画!A41="","",就農計画!A41)</f>
        <v/>
      </c>
      <c r="J3" s="541"/>
      <c r="K3" s="541" t="str">
        <f>IF(就農計画!A42="","",就農計画!A42)</f>
        <v/>
      </c>
      <c r="L3" s="541"/>
      <c r="M3" s="542" t="s">
        <v>542</v>
      </c>
      <c r="N3" s="137"/>
    </row>
    <row r="4" spans="1:14" ht="24" customHeight="1">
      <c r="A4" s="537"/>
      <c r="B4" s="537"/>
      <c r="C4" s="537"/>
      <c r="D4" s="548"/>
      <c r="E4" s="138"/>
      <c r="F4" s="139" t="s">
        <v>543</v>
      </c>
      <c r="G4" s="140"/>
      <c r="H4" s="226" t="s">
        <v>543</v>
      </c>
      <c r="I4" s="140"/>
      <c r="J4" s="226" t="s">
        <v>543</v>
      </c>
      <c r="K4" s="227"/>
      <c r="L4" s="226" t="s">
        <v>543</v>
      </c>
      <c r="M4" s="542"/>
      <c r="N4" s="137"/>
    </row>
    <row r="5" spans="1:14" ht="18" customHeight="1">
      <c r="A5" s="539" t="s">
        <v>462</v>
      </c>
      <c r="B5" s="551" t="str">
        <f>'1年目'!B5:C5</f>
        <v>生産量(kg)</v>
      </c>
      <c r="C5" s="551"/>
      <c r="D5" s="142" t="str">
        <f>IF(E4=0,"",SUM(E5,G5,I5,K5))</f>
        <v/>
      </c>
      <c r="E5" s="143" t="str">
        <f>IF(E$4=0,"",F5*(E$4/10))</f>
        <v/>
      </c>
      <c r="F5" s="144"/>
      <c r="G5" s="145" t="str">
        <f>IF(G$4=0,"",H5*(G$4/10))</f>
        <v/>
      </c>
      <c r="H5" s="144"/>
      <c r="I5" s="145" t="str">
        <f>IF(I$4=0,"",J5*(I$4/10))</f>
        <v/>
      </c>
      <c r="J5" s="144"/>
      <c r="K5" s="145" t="str">
        <f>IF(K$4=0,"",L5*(K$4/10))</f>
        <v/>
      </c>
      <c r="L5" s="144"/>
      <c r="M5" s="146"/>
    </row>
    <row r="6" spans="1:14" ht="18.600000000000001" customHeight="1">
      <c r="A6" s="539"/>
      <c r="B6" s="551" t="str">
        <f>'1年目'!B6:C6</f>
        <v>販売単価(円/kg)</v>
      </c>
      <c r="C6" s="551"/>
      <c r="D6" s="148" t="str">
        <f>IF(E4=0,"",IF(G6="",E6,0))</f>
        <v/>
      </c>
      <c r="E6" s="143" t="str">
        <f>IF(E$4=0,"",F6)</f>
        <v/>
      </c>
      <c r="F6" s="149"/>
      <c r="G6" s="150" t="str">
        <f>IF(G$4=0,"",H6)</f>
        <v/>
      </c>
      <c r="H6" s="149"/>
      <c r="I6" s="150" t="str">
        <f>IF(I$4=0,"",J6)</f>
        <v/>
      </c>
      <c r="J6" s="149"/>
      <c r="K6" s="150" t="str">
        <f>IF(K$4=0,"",L6)</f>
        <v/>
      </c>
      <c r="L6" s="144"/>
      <c r="M6" s="146"/>
    </row>
    <row r="7" spans="1:14" ht="18.600000000000001" customHeight="1">
      <c r="A7" s="539"/>
      <c r="B7" s="551" t="str">
        <f>'1年目'!B7:C7</f>
        <v>売上高</v>
      </c>
      <c r="C7" s="551"/>
      <c r="D7" s="151" t="str">
        <f>IF(E4=0,"",SUM(E7,G7,I7,K7))</f>
        <v/>
      </c>
      <c r="E7" s="152" t="str">
        <f>IF(E4=0,"",E5*E6)</f>
        <v/>
      </c>
      <c r="F7" s="153" t="str">
        <f>IF(E4=0,"",F5*F6)</f>
        <v/>
      </c>
      <c r="G7" s="154" t="str">
        <f>IF(G4=0,"",G5*G6)</f>
        <v/>
      </c>
      <c r="H7" s="153" t="str">
        <f>IF(G4=0,"",H5*H6)</f>
        <v/>
      </c>
      <c r="I7" s="154" t="str">
        <f>IF(I4=0,"",I5*I6)</f>
        <v/>
      </c>
      <c r="J7" s="153" t="str">
        <f>IF(I4=0,"",J5*J6)</f>
        <v/>
      </c>
      <c r="K7" s="154" t="str">
        <f>IF(K4=0,"",K5*K6)</f>
        <v/>
      </c>
      <c r="L7" s="153" t="str">
        <f>IF(K4=0,"",L5*L6)</f>
        <v/>
      </c>
      <c r="M7" s="229"/>
    </row>
    <row r="8" spans="1:14" ht="18.600000000000001" customHeight="1">
      <c r="A8" s="539"/>
      <c r="B8" s="551" t="str">
        <f>'1年目'!B8:C8</f>
        <v>特定作業受託</v>
      </c>
      <c r="C8" s="551"/>
      <c r="D8" s="156" t="str">
        <f>IF(E4=0,"",SUM(E8,G8,I8,K8))</f>
        <v/>
      </c>
      <c r="E8" s="143" t="str">
        <f>IF(E$4=0,"",F8*(E$4/10))</f>
        <v/>
      </c>
      <c r="F8" s="157"/>
      <c r="G8" s="158" t="str">
        <f>IF(G$4=0,"",H8*(G$4/10))</f>
        <v/>
      </c>
      <c r="H8" s="157"/>
      <c r="I8" s="158" t="str">
        <f>IF(I$4=0,"",J8*(I$4/10))</f>
        <v/>
      </c>
      <c r="J8" s="157"/>
      <c r="K8" s="158" t="str">
        <f>IF(K$4=0,"",L8*(K$4/10))</f>
        <v/>
      </c>
      <c r="L8" s="157"/>
      <c r="M8" s="230"/>
    </row>
    <row r="9" spans="1:14" ht="18.600000000000001" customHeight="1">
      <c r="A9" s="539"/>
      <c r="B9" s="551" t="str">
        <f>'1年目'!B9:C9</f>
        <v>作業受託</v>
      </c>
      <c r="C9" s="551"/>
      <c r="D9" s="156" t="str">
        <f>IF(E4=0,"",SUM(E9,G9,I9,K9))</f>
        <v/>
      </c>
      <c r="E9" s="143" t="str">
        <f>IF(E$4=0,"",F9*(E$4/10))</f>
        <v/>
      </c>
      <c r="F9" s="157"/>
      <c r="G9" s="158" t="str">
        <f>IF(G$4=0,"",H9*(G$4/10))</f>
        <v/>
      </c>
      <c r="H9" s="157"/>
      <c r="I9" s="158" t="str">
        <f>IF(I$4=0,"",J9*(I$4/10))</f>
        <v/>
      </c>
      <c r="J9" s="157"/>
      <c r="K9" s="158" t="str">
        <f>IF(K$4=0,"",L9*(K$4/10))</f>
        <v/>
      </c>
      <c r="L9" s="157"/>
      <c r="M9" s="230"/>
    </row>
    <row r="10" spans="1:14" ht="18.600000000000001" customHeight="1">
      <c r="A10" s="539"/>
      <c r="B10" s="551" t="str">
        <f>'1年目'!B10:C10</f>
        <v>雑収入</v>
      </c>
      <c r="C10" s="551"/>
      <c r="D10" s="156" t="str">
        <f>IF(E4=0,"",SUM(E10,G10,I10,K10))</f>
        <v/>
      </c>
      <c r="E10" s="143" t="str">
        <f>IF(E$4=0,"",F10*(E$4/10))</f>
        <v/>
      </c>
      <c r="F10" s="160"/>
      <c r="G10" s="158" t="str">
        <f>IF(G$4=0,"",H10*(G$4/10))</f>
        <v/>
      </c>
      <c r="H10" s="160"/>
      <c r="I10" s="158" t="str">
        <f>IF(I$4=0,"",J10*(I$4/10))</f>
        <v/>
      </c>
      <c r="J10" s="160"/>
      <c r="K10" s="158" t="str">
        <f>IF(K$4=0,"",L10*(K$4/10))</f>
        <v/>
      </c>
      <c r="L10" s="160"/>
      <c r="M10" s="161"/>
    </row>
    <row r="11" spans="1:14" ht="18.600000000000001" customHeight="1">
      <c r="A11" s="539"/>
      <c r="B11" s="537" t="s">
        <v>547</v>
      </c>
      <c r="C11" s="537"/>
      <c r="D11" s="162" t="str">
        <f>IF(E4=0,"",SUM(D7:D10))</f>
        <v/>
      </c>
      <c r="E11" s="163" t="str">
        <f>IF(E4=0,"",SUM(E7:E10))</f>
        <v/>
      </c>
      <c r="F11" s="164" t="str">
        <f>IF(E4=0,"",SUM(F7:F10))</f>
        <v/>
      </c>
      <c r="G11" s="165" t="str">
        <f>IF(G4=0,"",SUM(G7:G10))</f>
        <v/>
      </c>
      <c r="H11" s="164" t="str">
        <f>IF(G4=0,"",SUM(H7:H10))</f>
        <v/>
      </c>
      <c r="I11" s="165" t="str">
        <f>IF(I4=0,"",SUM(I7:I10))</f>
        <v/>
      </c>
      <c r="J11" s="164" t="str">
        <f>IF(I4=0,"",SUM(J7:J10))</f>
        <v/>
      </c>
      <c r="K11" s="165" t="str">
        <f>IF(K4=0,"",SUM(K7:K10))</f>
        <v/>
      </c>
      <c r="L11" s="164" t="str">
        <f>IF(K4=0,"",SUM(L7:L10))</f>
        <v/>
      </c>
      <c r="M11" s="231" t="s">
        <v>27</v>
      </c>
      <c r="N11" s="43" t="s">
        <v>147</v>
      </c>
    </row>
    <row r="12" spans="1:14" ht="18.600000000000001" customHeight="1">
      <c r="A12" s="536" t="s">
        <v>548</v>
      </c>
      <c r="B12" s="550" t="str">
        <f>'1年目'!B12</f>
        <v>租税公課</v>
      </c>
      <c r="C12" s="550"/>
      <c r="D12" s="167" t="str">
        <f>IF(E4=0,"",SUM(E12,G12,I12,K12))</f>
        <v/>
      </c>
      <c r="E12" s="168"/>
      <c r="F12" s="169" t="str">
        <f>IF(E$4=0,"",E12*10/E$4)</f>
        <v/>
      </c>
      <c r="G12" s="168"/>
      <c r="H12" s="169" t="str">
        <f>IF(G$4=0,"",G12*10/G$4)</f>
        <v/>
      </c>
      <c r="I12" s="168"/>
      <c r="J12" s="169" t="str">
        <f>IF(I$4=0,"",I12*10/I$4)</f>
        <v/>
      </c>
      <c r="K12" s="168"/>
      <c r="L12" s="169" t="str">
        <f>IF(K$4=0,"",K12*10/K$4)</f>
        <v/>
      </c>
      <c r="M12" s="170"/>
      <c r="N12" s="43"/>
    </row>
    <row r="13" spans="1:14" ht="18.600000000000001" customHeight="1">
      <c r="A13" s="536"/>
      <c r="B13" s="539" t="s">
        <v>550</v>
      </c>
      <c r="C13" s="228" t="str">
        <f>'1年目'!C13</f>
        <v>種苗・素畜費</v>
      </c>
      <c r="D13" s="171" t="str">
        <f>IF(E4=0,"",SUM(E13,G13,I13,K13))</f>
        <v/>
      </c>
      <c r="E13" s="143" t="str">
        <f t="shared" ref="E13:E19" si="0">IF(E$4=0,"",F13*(E$4/10))</f>
        <v/>
      </c>
      <c r="F13" s="172"/>
      <c r="G13" s="158" t="str">
        <f t="shared" ref="G13:G19" si="1">IF(G$4=0,"",H13*(G$4/10))</f>
        <v/>
      </c>
      <c r="H13" s="172"/>
      <c r="I13" s="158" t="str">
        <f t="shared" ref="I13:I19" si="2">IF(I$4=0,"",J13*(I$4/10))</f>
        <v/>
      </c>
      <c r="J13" s="172"/>
      <c r="K13" s="158" t="str">
        <f t="shared" ref="K13:K19" si="3">IF(K$4=0,"",L13*(K$4/10))</f>
        <v/>
      </c>
      <c r="L13" s="172"/>
      <c r="M13" s="146"/>
    </row>
    <row r="14" spans="1:14" ht="18.600000000000001" customHeight="1">
      <c r="A14" s="536"/>
      <c r="B14" s="536"/>
      <c r="C14" s="228" t="str">
        <f>'1年目'!C14</f>
        <v>肥料・飼料費</v>
      </c>
      <c r="D14" s="171" t="str">
        <f>IF(E4=0,"",SUM(E14,G14,I14,K14))</f>
        <v/>
      </c>
      <c r="E14" s="143" t="str">
        <f t="shared" si="0"/>
        <v/>
      </c>
      <c r="F14" s="157"/>
      <c r="G14" s="158" t="str">
        <f t="shared" si="1"/>
        <v/>
      </c>
      <c r="H14" s="157"/>
      <c r="I14" s="158" t="str">
        <f t="shared" si="2"/>
        <v/>
      </c>
      <c r="J14" s="157"/>
      <c r="K14" s="158" t="str">
        <f t="shared" si="3"/>
        <v/>
      </c>
      <c r="L14" s="157"/>
      <c r="M14" s="173"/>
    </row>
    <row r="15" spans="1:14" ht="18.600000000000001" customHeight="1">
      <c r="A15" s="536"/>
      <c r="B15" s="536"/>
      <c r="C15" s="228" t="str">
        <f>'1年目'!C15</f>
        <v>農薬・衛生費</v>
      </c>
      <c r="D15" s="171" t="str">
        <f>IF(E4=0,"",SUM(E15,G15,I15,K15))</f>
        <v/>
      </c>
      <c r="E15" s="143" t="str">
        <f t="shared" si="0"/>
        <v/>
      </c>
      <c r="F15" s="157"/>
      <c r="G15" s="158" t="str">
        <f t="shared" si="1"/>
        <v/>
      </c>
      <c r="H15" s="157"/>
      <c r="I15" s="158" t="str">
        <f t="shared" si="2"/>
        <v/>
      </c>
      <c r="J15" s="157"/>
      <c r="K15" s="158" t="str">
        <f t="shared" si="3"/>
        <v/>
      </c>
      <c r="L15" s="157"/>
      <c r="M15" s="146"/>
    </row>
    <row r="16" spans="1:14" ht="18.600000000000001" customHeight="1">
      <c r="A16" s="536"/>
      <c r="B16" s="536"/>
      <c r="C16" s="228" t="str">
        <f>'1年目'!C16</f>
        <v>農具費</v>
      </c>
      <c r="D16" s="171" t="str">
        <f>IF(E4=0,"",SUM(E16,G16,I16,K16))</f>
        <v/>
      </c>
      <c r="E16" s="143" t="str">
        <f t="shared" si="0"/>
        <v/>
      </c>
      <c r="F16" s="157"/>
      <c r="G16" s="158" t="str">
        <f t="shared" si="1"/>
        <v/>
      </c>
      <c r="H16" s="157"/>
      <c r="I16" s="158" t="str">
        <f t="shared" si="2"/>
        <v/>
      </c>
      <c r="J16" s="157"/>
      <c r="K16" s="158" t="str">
        <f t="shared" si="3"/>
        <v/>
      </c>
      <c r="L16" s="157"/>
      <c r="M16" s="146"/>
    </row>
    <row r="17" spans="1:16" ht="18.600000000000001" customHeight="1">
      <c r="A17" s="536"/>
      <c r="B17" s="536"/>
      <c r="C17" s="228" t="str">
        <f>'1年目'!C17</f>
        <v>諸材料費</v>
      </c>
      <c r="D17" s="171" t="str">
        <f>IF(E4=0,"",SUM(E17,G17,I17,K17))</f>
        <v/>
      </c>
      <c r="E17" s="143" t="str">
        <f t="shared" si="0"/>
        <v/>
      </c>
      <c r="F17" s="157"/>
      <c r="G17" s="158" t="str">
        <f t="shared" si="1"/>
        <v/>
      </c>
      <c r="H17" s="157"/>
      <c r="I17" s="158" t="str">
        <f t="shared" si="2"/>
        <v/>
      </c>
      <c r="J17" s="157"/>
      <c r="K17" s="158" t="str">
        <f t="shared" si="3"/>
        <v/>
      </c>
      <c r="L17" s="157"/>
      <c r="M17" s="174"/>
    </row>
    <row r="18" spans="1:16" ht="18.600000000000001" customHeight="1">
      <c r="A18" s="536"/>
      <c r="B18" s="536"/>
      <c r="C18" s="228" t="str">
        <f>'1年目'!C18</f>
        <v>動力光熱費</v>
      </c>
      <c r="D18" s="171" t="str">
        <f>IF(E4=0,"",SUM(E18,G18,I18,K18))</f>
        <v/>
      </c>
      <c r="E18" s="143" t="str">
        <f t="shared" si="0"/>
        <v/>
      </c>
      <c r="F18" s="157"/>
      <c r="G18" s="158" t="str">
        <f t="shared" si="1"/>
        <v/>
      </c>
      <c r="H18" s="157"/>
      <c r="I18" s="158" t="str">
        <f t="shared" si="2"/>
        <v/>
      </c>
      <c r="J18" s="157"/>
      <c r="K18" s="158" t="str">
        <f t="shared" si="3"/>
        <v/>
      </c>
      <c r="L18" s="157"/>
      <c r="M18" s="174"/>
    </row>
    <row r="19" spans="1:16" ht="18.600000000000001" customHeight="1">
      <c r="A19" s="536"/>
      <c r="B19" s="536"/>
      <c r="C19" s="228" t="str">
        <f>'1年目'!C19</f>
        <v>雇人費</v>
      </c>
      <c r="D19" s="171" t="str">
        <f>IF(E4=0,"",SUM(E19,G19,I19,K19))</f>
        <v/>
      </c>
      <c r="E19" s="143" t="str">
        <f t="shared" si="0"/>
        <v/>
      </c>
      <c r="F19" s="157"/>
      <c r="G19" s="158" t="str">
        <f t="shared" si="1"/>
        <v/>
      </c>
      <c r="H19" s="157"/>
      <c r="I19" s="158" t="str">
        <f t="shared" si="2"/>
        <v/>
      </c>
      <c r="J19" s="157"/>
      <c r="K19" s="158" t="str">
        <f t="shared" si="3"/>
        <v/>
      </c>
      <c r="L19" s="157"/>
      <c r="M19" s="174"/>
    </row>
    <row r="20" spans="1:16" ht="18.600000000000001" customHeight="1">
      <c r="A20" s="536"/>
      <c r="B20" s="536"/>
      <c r="C20" s="228" t="str">
        <f>'1年目'!C20</f>
        <v>作業用衣料費</v>
      </c>
      <c r="D20" s="171" t="str">
        <f>IF(E4=0,"",SUM(E20,G20,I20,K20))</f>
        <v/>
      </c>
      <c r="E20" s="175"/>
      <c r="F20" s="176" t="str">
        <f>IF(E$4=0,"",E20*10/E$4)</f>
        <v/>
      </c>
      <c r="G20" s="177"/>
      <c r="H20" s="176" t="str">
        <f>IF(G$4=0,"",G20*10/G$4)</f>
        <v/>
      </c>
      <c r="I20" s="177"/>
      <c r="J20" s="176" t="str">
        <f>IF(I$4=0,"",I20*10/I$4)</f>
        <v/>
      </c>
      <c r="K20" s="177"/>
      <c r="L20" s="176" t="str">
        <f>IF(K$4=0,"",K20*10/K$4)</f>
        <v/>
      </c>
      <c r="M20" s="55"/>
      <c r="N20" s="137"/>
      <c r="O20" s="137"/>
    </row>
    <row r="21" spans="1:16" ht="18.600000000000001" customHeight="1">
      <c r="A21" s="536"/>
      <c r="B21" s="536"/>
      <c r="C21" s="228" t="str">
        <f>'1年目'!C21</f>
        <v>農業共済掛金</v>
      </c>
      <c r="D21" s="171" t="str">
        <f>IF(E4=0,"",SUM(E21,G21,I21,K21))</f>
        <v/>
      </c>
      <c r="E21" s="175"/>
      <c r="F21" s="176" t="str">
        <f>IF(E$4=0,"",E21*10/E$4)</f>
        <v/>
      </c>
      <c r="G21" s="177"/>
      <c r="H21" s="176" t="str">
        <f>IF(G$4=0,"",G21*10/G$4)</f>
        <v/>
      </c>
      <c r="I21" s="177"/>
      <c r="J21" s="176" t="str">
        <f>IF(I$4=0,"",I21*10/I$4)</f>
        <v/>
      </c>
      <c r="K21" s="177"/>
      <c r="L21" s="176" t="str">
        <f>IF(K$4=0,"",K21*10/K$4)</f>
        <v/>
      </c>
      <c r="M21" s="146"/>
      <c r="O21" s="178"/>
      <c r="P21" s="179"/>
    </row>
    <row r="22" spans="1:16" ht="18.600000000000001" customHeight="1">
      <c r="A22" s="536"/>
      <c r="B22" s="536"/>
      <c r="C22" s="232" t="str">
        <f>'1年目'!C22</f>
        <v>雑費（予備費等）</v>
      </c>
      <c r="D22" s="171" t="str">
        <f>IF(E4=0,"",SUM(E22,G22,I22,K22))</f>
        <v/>
      </c>
      <c r="E22" s="175"/>
      <c r="F22" s="181" t="str">
        <f>IF(E$4=0,"",E22*10/E$4)</f>
        <v/>
      </c>
      <c r="G22" s="182"/>
      <c r="H22" s="181" t="str">
        <f>IF(G$4=0,"",G22*10/G$4)</f>
        <v/>
      </c>
      <c r="I22" s="182"/>
      <c r="J22" s="181" t="str">
        <f>IF(I$4=0,"",I22*10/I$4)</f>
        <v/>
      </c>
      <c r="K22" s="182"/>
      <c r="L22" s="181" t="str">
        <f>IF(K$4=0,"",K22*10/K$4)</f>
        <v/>
      </c>
      <c r="M22" s="183"/>
      <c r="N22" s="179"/>
      <c r="O22" s="178"/>
      <c r="P22" s="179"/>
    </row>
    <row r="23" spans="1:16" ht="18.600000000000001" customHeight="1">
      <c r="A23" s="536"/>
      <c r="B23" s="539"/>
      <c r="C23" s="136" t="s">
        <v>479</v>
      </c>
      <c r="D23" s="167" t="str">
        <f>IF(E4=0,"",SUM(D13:D22))</f>
        <v/>
      </c>
      <c r="E23" s="185" t="str">
        <f>IF(E4=0,"",SUM(E13:E22))</f>
        <v/>
      </c>
      <c r="F23" s="186" t="str">
        <f>IF(E4=0,"",SUM(F13:F22))</f>
        <v/>
      </c>
      <c r="G23" s="187" t="str">
        <f>IF(G4=0,"",SUM(G13:G22))</f>
        <v/>
      </c>
      <c r="H23" s="188" t="str">
        <f>IF(G4=0,"",SUM(H13:H22))</f>
        <v/>
      </c>
      <c r="I23" s="187" t="str">
        <f>IF(I4=0,"",SUM(I13:I22))</f>
        <v/>
      </c>
      <c r="J23" s="188" t="str">
        <f>IF(I4=0,"",SUM(J13:J22))</f>
        <v/>
      </c>
      <c r="K23" s="187" t="str">
        <f>IF(K4=0,"",SUM(K13:K22))</f>
        <v/>
      </c>
      <c r="L23" s="188" t="str">
        <f>IF(K4=0,"",SUM(L13:L22))</f>
        <v/>
      </c>
      <c r="M23" s="166"/>
      <c r="N23" s="43" t="s">
        <v>147</v>
      </c>
      <c r="O23" s="178"/>
      <c r="P23" s="179"/>
    </row>
    <row r="24" spans="1:16" ht="18.600000000000001" customHeight="1">
      <c r="A24" s="536"/>
      <c r="B24" s="536" t="s">
        <v>481</v>
      </c>
      <c r="C24" s="233" t="str">
        <f>'1年目'!C24</f>
        <v>修繕費</v>
      </c>
      <c r="D24" s="171" t="str">
        <f>IF(E4=0,"",SUM(E24,G24,I24,K24))</f>
        <v/>
      </c>
      <c r="E24" s="175"/>
      <c r="F24" s="190" t="str">
        <f>IF(E$4=0,"",E24*10/E4)</f>
        <v/>
      </c>
      <c r="G24" s="191"/>
      <c r="H24" s="192" t="str">
        <f>IF(G$4=0,"",G24*10/G4)</f>
        <v/>
      </c>
      <c r="I24" s="191"/>
      <c r="J24" s="192" t="str">
        <f>IF(I$4=0,"",I24*10/I4)</f>
        <v/>
      </c>
      <c r="K24" s="191"/>
      <c r="L24" s="192" t="str">
        <f>IF(K$4=0,"",K24*10/K4)</f>
        <v/>
      </c>
      <c r="M24" s="193"/>
      <c r="N24" s="194"/>
      <c r="O24" s="178"/>
      <c r="P24" s="179"/>
    </row>
    <row r="25" spans="1:16" ht="18.600000000000001" customHeight="1">
      <c r="A25" s="536"/>
      <c r="B25" s="536"/>
      <c r="C25" s="234" t="str">
        <f>'1年目'!C25</f>
        <v>減価償却費</v>
      </c>
      <c r="D25" s="171" t="str">
        <f>IF(E4=0,"",SUM(E25,G25,I25,K25))</f>
        <v/>
      </c>
      <c r="E25" s="175"/>
      <c r="F25" s="181" t="str">
        <f>IF(E$4=0,"",E25*10/E4)</f>
        <v/>
      </c>
      <c r="G25" s="235"/>
      <c r="H25" s="197" t="str">
        <f>IF(G4=0,"",G25*10/G4)</f>
        <v/>
      </c>
      <c r="I25" s="198"/>
      <c r="J25" s="197" t="str">
        <f>IF(I4=0,"",I25*10/I4)</f>
        <v/>
      </c>
      <c r="K25" s="198"/>
      <c r="L25" s="197" t="str">
        <f>IF(K4=0,"",K25*10/K4)</f>
        <v/>
      </c>
      <c r="M25" s="199" t="s">
        <v>563</v>
      </c>
      <c r="N25" s="194"/>
      <c r="O25" s="178"/>
      <c r="P25" s="179"/>
    </row>
    <row r="26" spans="1:16" ht="18.600000000000001" customHeight="1">
      <c r="A26" s="536"/>
      <c r="B26" s="536"/>
      <c r="C26" s="136" t="s">
        <v>479</v>
      </c>
      <c r="D26" s="167" t="str">
        <f>IF(E4=0,"",SUM(D24:D25))</f>
        <v/>
      </c>
      <c r="E26" s="185" t="str">
        <f>IF(E4=0,"",SUM(E24:E25))</f>
        <v/>
      </c>
      <c r="F26" s="188" t="str">
        <f>IF(E4=0,"",SUM(F24:F25))</f>
        <v/>
      </c>
      <c r="G26" s="200" t="str">
        <f>IF(G4=0,"",SUM(G24:G25))</f>
        <v/>
      </c>
      <c r="H26" s="186" t="str">
        <f>IF(G4=0,"",SUM(H24:H25))</f>
        <v/>
      </c>
      <c r="I26" s="187" t="str">
        <f>IF(I4=0,"",SUM(I24:I25))</f>
        <v/>
      </c>
      <c r="J26" s="186" t="str">
        <f>IF(I4=0,"",SUM(J24:J25))</f>
        <v/>
      </c>
      <c r="K26" s="187" t="str">
        <f>IF(K4=0,"",SUM(K24:K25))</f>
        <v/>
      </c>
      <c r="L26" s="186" t="str">
        <f>IF(K4=0,"",SUM(L24:L25))</f>
        <v/>
      </c>
      <c r="M26" s="201"/>
      <c r="N26" s="43" t="s">
        <v>147</v>
      </c>
      <c r="O26" s="178"/>
      <c r="P26" s="179"/>
    </row>
    <row r="27" spans="1:16" ht="18.600000000000001" customHeight="1">
      <c r="A27" s="536"/>
      <c r="B27" s="539" t="s">
        <v>485</v>
      </c>
      <c r="C27" s="228" t="str">
        <f>'1年目'!C27</f>
        <v>出荷資材費</v>
      </c>
      <c r="D27" s="171" t="str">
        <f>IF(E4=0,"",SUM(E27,G27,I27,K27))</f>
        <v/>
      </c>
      <c r="E27" s="143" t="str">
        <f>IF(E$4=0,"",F27*(E$4/10))</f>
        <v/>
      </c>
      <c r="F27" s="172"/>
      <c r="G27" s="158" t="str">
        <f>IF(G$4=0,"",H27*(G$4/10))</f>
        <v/>
      </c>
      <c r="H27" s="172"/>
      <c r="I27" s="158" t="str">
        <f>IF(I$4=0,"",J27*(I$4/10))</f>
        <v/>
      </c>
      <c r="J27" s="172"/>
      <c r="K27" s="158" t="str">
        <f>IF(K$4=0,"",L27*(K$4/10))</f>
        <v/>
      </c>
      <c r="L27" s="172"/>
      <c r="M27" s="146"/>
      <c r="N27" s="202"/>
      <c r="O27" s="178"/>
      <c r="P27" s="179"/>
    </row>
    <row r="28" spans="1:16" ht="18.600000000000001" customHeight="1">
      <c r="A28" s="536"/>
      <c r="B28" s="536"/>
      <c r="C28" s="228" t="str">
        <f>'1年目'!C28</f>
        <v>運賃</v>
      </c>
      <c r="D28" s="171" t="str">
        <f>IF(E4=0,"",SUM(E28,G28,I28,K28))</f>
        <v/>
      </c>
      <c r="E28" s="143" t="str">
        <f>IF(E$4=0,"",F28*(E$4/10))</f>
        <v/>
      </c>
      <c r="F28" s="157"/>
      <c r="G28" s="158" t="str">
        <f>IF(G$4=0,"",H28*(G$4/10))</f>
        <v/>
      </c>
      <c r="H28" s="157"/>
      <c r="I28" s="158" t="str">
        <f>IF(I$4=0,"",J28*(I$4/10))</f>
        <v/>
      </c>
      <c r="J28" s="157"/>
      <c r="K28" s="158" t="str">
        <f>IF(K$4=0,"",L28*(K$4/10))</f>
        <v/>
      </c>
      <c r="L28" s="157"/>
      <c r="M28" s="203"/>
    </row>
    <row r="29" spans="1:16" ht="18.600000000000001" customHeight="1">
      <c r="A29" s="536"/>
      <c r="B29" s="536"/>
      <c r="C29" s="228" t="str">
        <f>'1年目'!C29</f>
        <v>出荷手数料</v>
      </c>
      <c r="D29" s="171" t="str">
        <f>IF(E4=0,"",SUM(E29,G29,I29,K29))</f>
        <v/>
      </c>
      <c r="E29" s="143" t="str">
        <f>IF(E$4=0,"",F29*(E$4/10))</f>
        <v/>
      </c>
      <c r="F29" s="205"/>
      <c r="G29" s="158" t="str">
        <f>IF(G$4=0,"",H29*(G$4/10))</f>
        <v/>
      </c>
      <c r="H29" s="205"/>
      <c r="I29" s="158" t="str">
        <f>IF(I$4=0,"",J29*(I$4/10))</f>
        <v/>
      </c>
      <c r="J29" s="205"/>
      <c r="K29" s="158" t="str">
        <f>IF(K$4=0,"",L29*(K$4/10))</f>
        <v/>
      </c>
      <c r="L29" s="205"/>
      <c r="M29" s="206"/>
    </row>
    <row r="30" spans="1:16" ht="18.600000000000001" customHeight="1">
      <c r="A30" s="536"/>
      <c r="B30" s="539"/>
      <c r="C30" s="136" t="s">
        <v>479</v>
      </c>
      <c r="D30" s="167" t="str">
        <f>IF(E4=0,"",SUM(D27:D29))</f>
        <v/>
      </c>
      <c r="E30" s="185" t="str">
        <f>IF(E4=0,"",SUM(E27:E29))</f>
        <v/>
      </c>
      <c r="F30" s="186" t="str">
        <f>IF(E4=0,"",SUM(F27:F29))</f>
        <v/>
      </c>
      <c r="G30" s="187" t="str">
        <f>IF(G4=0,"",SUM(G27:G29))</f>
        <v/>
      </c>
      <c r="H30" s="186" t="str">
        <f>IF(G4=0,"",SUM(H27:H29))</f>
        <v/>
      </c>
      <c r="I30" s="187" t="str">
        <f>IF(I4=0,"",SUM(I27:I29))</f>
        <v/>
      </c>
      <c r="J30" s="186" t="str">
        <f>IF(I4=0,"",SUM(J27:J29))</f>
        <v/>
      </c>
      <c r="K30" s="187" t="str">
        <f>IF(K4=0,"",SUM(K27:K29))</f>
        <v/>
      </c>
      <c r="L30" s="186" t="str">
        <f>IF(K4=0,"",SUM(L27:L29))</f>
        <v/>
      </c>
      <c r="M30" s="201"/>
      <c r="N30" s="43" t="s">
        <v>147</v>
      </c>
    </row>
    <row r="31" spans="1:16" ht="18.600000000000001" customHeight="1">
      <c r="A31" s="536"/>
      <c r="B31" s="536" t="s">
        <v>490</v>
      </c>
      <c r="C31" s="228" t="str">
        <f>'1年目'!C31</f>
        <v>土地改良水利費</v>
      </c>
      <c r="D31" s="171" t="str">
        <f>IF(E4=0,"",SUM(E31,G31,I31,K31))</f>
        <v/>
      </c>
      <c r="E31" s="143" t="str">
        <f>IF(E$4=0,"",F31*(E$4/10))</f>
        <v/>
      </c>
      <c r="F31" s="172"/>
      <c r="G31" s="158" t="str">
        <f>IF(G$4=0,"",H31*(G$4/10))</f>
        <v/>
      </c>
      <c r="H31" s="172"/>
      <c r="I31" s="158" t="str">
        <f>IF(I$4=0,"",J31*(I$4/10))</f>
        <v/>
      </c>
      <c r="J31" s="172"/>
      <c r="K31" s="158" t="str">
        <f>IF(K$4=0,"",L31*(K$4/10))</f>
        <v/>
      </c>
      <c r="L31" s="172"/>
      <c r="M31" s="207"/>
      <c r="N31" s="43"/>
    </row>
    <row r="32" spans="1:16" ht="18.600000000000001" customHeight="1">
      <c r="A32" s="536"/>
      <c r="B32" s="536"/>
      <c r="C32" s="228" t="str">
        <f>'1年目'!C32</f>
        <v>支払利息</v>
      </c>
      <c r="D32" s="171" t="str">
        <f>IF(E4=0,"",SUM(E32,G32,I32,K32))</f>
        <v/>
      </c>
      <c r="E32" s="143" t="str">
        <f>IF(E$4=0,"",F32*(E$4/10))</f>
        <v/>
      </c>
      <c r="F32" s="172"/>
      <c r="G32" s="158" t="str">
        <f>IF(G$4=0,"",H32*(G$4/10))</f>
        <v/>
      </c>
      <c r="H32" s="172"/>
      <c r="I32" s="158" t="str">
        <f>IF(I$4=0,"",J32*(I$4/10))</f>
        <v/>
      </c>
      <c r="J32" s="172"/>
      <c r="K32" s="158" t="str">
        <f>IF(K$4=0,"",L32*(K$4/10))</f>
        <v/>
      </c>
      <c r="L32" s="172"/>
      <c r="M32" s="146"/>
    </row>
    <row r="33" spans="1:16" ht="18.600000000000001" customHeight="1">
      <c r="A33" s="536"/>
      <c r="B33" s="536"/>
      <c r="C33" s="236" t="str">
        <f>'1年目'!C33</f>
        <v>地代・貸借料</v>
      </c>
      <c r="D33" s="171" t="str">
        <f>IF(E4=0,"",SUM(E33,G33,I33,K33))</f>
        <v/>
      </c>
      <c r="E33" s="143" t="str">
        <f>IF(E$4=0,"",F33*(E$4/10))</f>
        <v/>
      </c>
      <c r="F33" s="172"/>
      <c r="G33" s="208" t="str">
        <f>IF(G$4=0,"",H33*(G$4/10))</f>
        <v/>
      </c>
      <c r="H33" s="172"/>
      <c r="I33" s="208" t="str">
        <f>IF(I$4=0,"",J33*(I$4/10))</f>
        <v/>
      </c>
      <c r="J33" s="172"/>
      <c r="K33" s="208" t="str">
        <f>IF(K$4=0,"",L33*(K$4/10))</f>
        <v/>
      </c>
      <c r="L33" s="172"/>
      <c r="M33" s="174"/>
      <c r="P33" s="209"/>
    </row>
    <row r="34" spans="1:16" ht="18.600000000000001" customHeight="1">
      <c r="A34" s="536"/>
      <c r="B34" s="536"/>
      <c r="C34" s="136" t="s">
        <v>479</v>
      </c>
      <c r="D34" s="210" t="str">
        <f>IF(E4=0,"",SUM(D31:D33))</f>
        <v/>
      </c>
      <c r="E34" s="185" t="str">
        <f>IF(E4=0,"",SUM(E31:E33))</f>
        <v/>
      </c>
      <c r="F34" s="211" t="str">
        <f>IF(E4=0,"",SUM(F31:F33))</f>
        <v/>
      </c>
      <c r="G34" s="187" t="str">
        <f>IF(G4=0,"",SUM(G31:G33))</f>
        <v/>
      </c>
      <c r="H34" s="211" t="str">
        <f>IF(G4=0,"",SUM(H31:H33))</f>
        <v/>
      </c>
      <c r="I34" s="187" t="str">
        <f>IF(I4=0,"",SUM(I31:I33))</f>
        <v/>
      </c>
      <c r="J34" s="211" t="str">
        <f>IF(I4=0,"",SUM(J31:J33))</f>
        <v/>
      </c>
      <c r="K34" s="187" t="str">
        <f>IF(K4=0,"",SUM(K31:K33))</f>
        <v/>
      </c>
      <c r="L34" s="211" t="str">
        <f>IF(K4=0,"",SUM(L31:L33))</f>
        <v/>
      </c>
      <c r="M34" s="212"/>
      <c r="N34" s="43" t="s">
        <v>147</v>
      </c>
    </row>
    <row r="35" spans="1:16" ht="18.600000000000001" customHeight="1">
      <c r="A35" s="536"/>
      <c r="B35" s="540" t="s">
        <v>547</v>
      </c>
      <c r="C35" s="540"/>
      <c r="D35" s="213" t="str">
        <f>IF(E4=0,"",SUM(D12,D23,D26,D30,D34))</f>
        <v/>
      </c>
      <c r="E35" s="214" t="str">
        <f>IF(E4=0,"",SUM(E12,E23,E26,E30,E34))</f>
        <v/>
      </c>
      <c r="F35" s="215" t="str">
        <f>IF(E4=0,"",SUM(F12,F23,F26,F30,F34))</f>
        <v/>
      </c>
      <c r="G35" s="216" t="str">
        <f>IF(G4=0,"",SUM(G12,G23,G26,G30,G34))</f>
        <v/>
      </c>
      <c r="H35" s="215" t="str">
        <f>IF(G4=0,"",SUM(H12,H23,H26,H30,H34))</f>
        <v/>
      </c>
      <c r="I35" s="216" t="str">
        <f>IF(I4=0,"",SUM(I12,I23,I26,I30,I34))</f>
        <v/>
      </c>
      <c r="J35" s="215" t="str">
        <f>IF(I4=0,"",SUM(J12,J23,J26,J30,J34))</f>
        <v/>
      </c>
      <c r="K35" s="216" t="str">
        <f>IF(K4=0,"",SUM(K12,K23,K26,K30,K34))</f>
        <v/>
      </c>
      <c r="L35" s="215" t="str">
        <f>IF(K4=0,"",SUM(L12,L23,L26,L30,L34))</f>
        <v/>
      </c>
      <c r="M35" s="217" t="s">
        <v>29</v>
      </c>
      <c r="N35" s="43" t="s">
        <v>147</v>
      </c>
    </row>
    <row r="36" spans="1:16" ht="22.5" customHeight="1">
      <c r="A36" s="536" t="s">
        <v>570</v>
      </c>
      <c r="B36" s="537" t="s">
        <v>571</v>
      </c>
      <c r="C36" s="537"/>
      <c r="D36" s="218" t="str">
        <f>IF(E4=0,"",D11-D35)</f>
        <v/>
      </c>
      <c r="E36" s="214" t="str">
        <f>IF(E4=0,"",E11-E35)</f>
        <v/>
      </c>
      <c r="F36" s="215" t="str">
        <f>IF(E4=0,"",F11-F35)</f>
        <v/>
      </c>
      <c r="G36" s="216" t="str">
        <f>IF(G4=0,"",G11-G35)</f>
        <v/>
      </c>
      <c r="H36" s="215" t="str">
        <f>IF(G4=0,"",H11-H35)</f>
        <v/>
      </c>
      <c r="I36" s="216" t="str">
        <f>IF(I4=0,"",I11-I35)</f>
        <v/>
      </c>
      <c r="J36" s="215" t="str">
        <f>IF(I4=0,"",J11-J35)</f>
        <v/>
      </c>
      <c r="K36" s="216" t="str">
        <f>IF(K4=0,"",K11-K35)</f>
        <v/>
      </c>
      <c r="L36" s="215" t="str">
        <f>IF(K4=0,"",L11-L35)</f>
        <v/>
      </c>
      <c r="M36" s="219" t="s">
        <v>572</v>
      </c>
      <c r="N36" s="43" t="s">
        <v>147</v>
      </c>
    </row>
    <row r="37" spans="1:16" ht="22.5" customHeight="1">
      <c r="A37" s="536"/>
      <c r="B37" s="537" t="s">
        <v>573</v>
      </c>
      <c r="C37" s="537"/>
      <c r="D37" s="220" t="str">
        <f>IF(E4=0,"",D36/D11)</f>
        <v/>
      </c>
      <c r="E37" s="221" t="str">
        <f>IF(E4=0,"",E36/E11)</f>
        <v/>
      </c>
      <c r="F37" s="222" t="str">
        <f>IF(E4=0,"",F36/F11)</f>
        <v/>
      </c>
      <c r="G37" s="223" t="str">
        <f>IF(G4=0,"",G36/G11)</f>
        <v/>
      </c>
      <c r="H37" s="222" t="str">
        <f>IF(G4=0,"",H36/H11)</f>
        <v/>
      </c>
      <c r="I37" s="223" t="str">
        <f>IF(I4=0,"",I36/I11)</f>
        <v/>
      </c>
      <c r="J37" s="222" t="str">
        <f>IF(I4=0,"",J36/J11)</f>
        <v/>
      </c>
      <c r="K37" s="223" t="str">
        <f>IF(K4=0,"",K36/K11)</f>
        <v/>
      </c>
      <c r="L37" s="222" t="str">
        <f>IF(K4=0,"",L36/L11)</f>
        <v/>
      </c>
      <c r="M37" s="224" t="s">
        <v>574</v>
      </c>
      <c r="N37" s="43" t="s">
        <v>147</v>
      </c>
    </row>
    <row r="38" spans="1:16" ht="18.600000000000001" customHeight="1">
      <c r="E38" s="178"/>
    </row>
    <row r="39" spans="1:16" ht="18.600000000000001" customHeight="1">
      <c r="D39" s="225"/>
    </row>
    <row r="40" spans="1:16" ht="18.600000000000001" customHeight="1">
      <c r="D40" s="225"/>
    </row>
  </sheetData>
  <mergeCells count="27">
    <mergeCell ref="A1:C1"/>
    <mergeCell ref="A2:C2"/>
    <mergeCell ref="A3:C4"/>
    <mergeCell ref="D3:D4"/>
    <mergeCell ref="E3:F3"/>
    <mergeCell ref="G3:H3"/>
    <mergeCell ref="I3:J3"/>
    <mergeCell ref="K3:L3"/>
    <mergeCell ref="M3:M4"/>
    <mergeCell ref="A5:A11"/>
    <mergeCell ref="B5:C5"/>
    <mergeCell ref="B6:C6"/>
    <mergeCell ref="B7:C7"/>
    <mergeCell ref="B8:C8"/>
    <mergeCell ref="B9:C9"/>
    <mergeCell ref="B10:C10"/>
    <mergeCell ref="B11:C11"/>
    <mergeCell ref="A36:A37"/>
    <mergeCell ref="B36:C36"/>
    <mergeCell ref="B37:C37"/>
    <mergeCell ref="A12:A35"/>
    <mergeCell ref="B12:C12"/>
    <mergeCell ref="B13:B23"/>
    <mergeCell ref="B24:B26"/>
    <mergeCell ref="B27:B30"/>
    <mergeCell ref="B31:B34"/>
    <mergeCell ref="B35:C35"/>
  </mergeCells>
  <phoneticPr fontId="73"/>
  <dataValidations count="2">
    <dataValidation type="list" allowBlank="1" showErrorMessage="1" sqref="B5:B10">
      <formula1>"生産量(kg),生産量(cs)"</formula1>
      <formula2>0</formula2>
    </dataValidation>
    <dataValidation type="list" allowBlank="1" showErrorMessage="1" sqref="A1:C1">
      <formula1>"収支計画【2年目】,収支実績【2年目】"</formula1>
      <formula2>0</formula2>
    </dataValidation>
  </dataValidations>
  <printOptions verticalCentered="1"/>
  <pageMargins left="0.59055118110236227" right="0.39370078740157483" top="0.47244094488188981" bottom="0.47244094488188981" header="0.51181102362204722" footer="0.51181102362204722"/>
  <pageSetup paperSize="9" scale="80" orientation="landscape" blackAndWhite="1" horizontalDpi="300" verticalDpi="30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CCFF"/>
  </sheetPr>
  <dimension ref="A1:IW40"/>
  <sheetViews>
    <sheetView view="pageBreakPreview" zoomScale="85" zoomScaleNormal="85" zoomScalePageLayoutView="85" workbookViewId="0">
      <pane xSplit="4" ySplit="4" topLeftCell="E5" activePane="bottomRight" state="frozen"/>
      <selection pane="topRight" activeCell="E1" sqref="E1"/>
      <selection pane="bottomLeft" activeCell="A5" sqref="A5"/>
      <selection pane="bottomRight" activeCell="D1" sqref="D1"/>
    </sheetView>
  </sheetViews>
  <sheetFormatPr defaultColWidth="9" defaultRowHeight="13.5"/>
  <cols>
    <col min="1" max="2" width="4.125" style="130" customWidth="1"/>
    <col min="3" max="3" width="18.625" style="130" customWidth="1"/>
    <col min="4" max="4" width="15.625" style="130" customWidth="1"/>
    <col min="5" max="12" width="12.625" style="130" customWidth="1"/>
    <col min="13" max="13" width="30.625" style="130" customWidth="1"/>
    <col min="14" max="14" width="9.125" style="130" customWidth="1"/>
    <col min="15" max="15" width="10.125" style="130" customWidth="1"/>
    <col min="16" max="16" width="9.125" style="130" customWidth="1"/>
    <col min="17" max="17" width="13.375" style="130" customWidth="1"/>
    <col min="18" max="18" width="9.125" style="130" customWidth="1"/>
    <col min="19" max="257" width="9" style="130"/>
  </cols>
  <sheetData>
    <row r="1" spans="1:14" s="132" customFormat="1" ht="27.75" customHeight="1">
      <c r="A1" s="546" t="s">
        <v>576</v>
      </c>
      <c r="B1" s="546"/>
      <c r="C1" s="546"/>
      <c r="D1" s="334" t="str">
        <f>A2</f>
        <v/>
      </c>
      <c r="E1" s="131"/>
      <c r="F1" s="131"/>
      <c r="G1" s="131"/>
      <c r="H1" s="131"/>
      <c r="I1" s="131"/>
      <c r="J1" s="131"/>
      <c r="K1" s="131"/>
      <c r="L1" s="131"/>
      <c r="M1" s="131"/>
    </row>
    <row r="2" spans="1:14" ht="18.600000000000001" customHeight="1">
      <c r="A2" s="552" t="str">
        <f>IF('2年目'!A2="","",'2年目'!A2+1)</f>
        <v/>
      </c>
      <c r="B2" s="552"/>
      <c r="C2" s="552"/>
      <c r="D2" s="133" t="str">
        <f>IF(E4=0,"",E4+G4+I4+K4)</f>
        <v/>
      </c>
      <c r="E2" s="65"/>
      <c r="F2" s="65"/>
      <c r="G2" s="65"/>
      <c r="H2" s="134"/>
      <c r="I2" s="134"/>
      <c r="J2" s="134"/>
      <c r="K2" s="134"/>
      <c r="L2" s="134"/>
      <c r="M2" s="135"/>
    </row>
    <row r="3" spans="1:14" ht="24" customHeight="1">
      <c r="A3" s="537" t="s">
        <v>540</v>
      </c>
      <c r="B3" s="537"/>
      <c r="C3" s="537"/>
      <c r="D3" s="548" t="s">
        <v>541</v>
      </c>
      <c r="E3" s="549" t="str">
        <f>IF(就農計画!A39="","",就農計画!A39)</f>
        <v/>
      </c>
      <c r="F3" s="549"/>
      <c r="G3" s="541" t="str">
        <f>IF(就農計画!A40="","",就農計画!A40)</f>
        <v/>
      </c>
      <c r="H3" s="541"/>
      <c r="I3" s="541" t="str">
        <f>IF(就農計画!A41="","",就農計画!A41)</f>
        <v/>
      </c>
      <c r="J3" s="541"/>
      <c r="K3" s="541" t="str">
        <f>IF(就農計画!A42="","",就農計画!A42)</f>
        <v/>
      </c>
      <c r="L3" s="541"/>
      <c r="M3" s="542" t="s">
        <v>542</v>
      </c>
      <c r="N3" s="137"/>
    </row>
    <row r="4" spans="1:14" ht="24" customHeight="1">
      <c r="A4" s="537"/>
      <c r="B4" s="537"/>
      <c r="C4" s="537"/>
      <c r="D4" s="548"/>
      <c r="E4" s="138"/>
      <c r="F4" s="139" t="s">
        <v>543</v>
      </c>
      <c r="G4" s="140"/>
      <c r="H4" s="226" t="s">
        <v>543</v>
      </c>
      <c r="I4" s="140"/>
      <c r="J4" s="226" t="s">
        <v>543</v>
      </c>
      <c r="K4" s="227"/>
      <c r="L4" s="226" t="s">
        <v>543</v>
      </c>
      <c r="M4" s="542"/>
      <c r="N4" s="137"/>
    </row>
    <row r="5" spans="1:14" ht="18" customHeight="1">
      <c r="A5" s="539" t="s">
        <v>462</v>
      </c>
      <c r="B5" s="551" t="str">
        <f>'1年目'!B5:C5</f>
        <v>生産量(kg)</v>
      </c>
      <c r="C5" s="551"/>
      <c r="D5" s="142" t="str">
        <f>IF(E4=0,"",SUM(E5,G5,I5,K5))</f>
        <v/>
      </c>
      <c r="E5" s="143" t="str">
        <f>IF(E$4=0,"",F5*(E$4/10))</f>
        <v/>
      </c>
      <c r="F5" s="144"/>
      <c r="G5" s="145" t="str">
        <f>IF(G$4=0,"",H5*(G$4/10))</f>
        <v/>
      </c>
      <c r="H5" s="144"/>
      <c r="I5" s="145" t="str">
        <f>IF(I$4=0,"",J5*(I$4/10))</f>
        <v/>
      </c>
      <c r="J5" s="144"/>
      <c r="K5" s="145" t="str">
        <f>IF(K$4=0,"",L5*(K$4/10))</f>
        <v/>
      </c>
      <c r="L5" s="144"/>
      <c r="M5" s="146"/>
    </row>
    <row r="6" spans="1:14" ht="18.600000000000001" customHeight="1">
      <c r="A6" s="539"/>
      <c r="B6" s="551" t="str">
        <f>'1年目'!B6:C6</f>
        <v>販売単価(円/kg)</v>
      </c>
      <c r="C6" s="551"/>
      <c r="D6" s="148" t="str">
        <f>IF(E4=0,"",IF(G6="",E6,0))</f>
        <v/>
      </c>
      <c r="E6" s="143" t="str">
        <f>IF(E$4=0,"",F6)</f>
        <v/>
      </c>
      <c r="F6" s="149"/>
      <c r="G6" s="150" t="str">
        <f>IF(G$4=0,"",H6)</f>
        <v/>
      </c>
      <c r="H6" s="149"/>
      <c r="I6" s="150" t="str">
        <f>IF(I$4=0,"",J6)</f>
        <v/>
      </c>
      <c r="J6" s="149"/>
      <c r="K6" s="150" t="str">
        <f>IF(K$4=0,"",L6)</f>
        <v/>
      </c>
      <c r="L6" s="144"/>
      <c r="M6" s="146"/>
    </row>
    <row r="7" spans="1:14" ht="18.600000000000001" customHeight="1">
      <c r="A7" s="539"/>
      <c r="B7" s="551" t="str">
        <f>'1年目'!B7:C7</f>
        <v>売上高</v>
      </c>
      <c r="C7" s="551"/>
      <c r="D7" s="151" t="str">
        <f>IF(E4=0,"",SUM(E7,G7,I7,K7))</f>
        <v/>
      </c>
      <c r="E7" s="152" t="str">
        <f>IF(E4=0,"",E5*E6)</f>
        <v/>
      </c>
      <c r="F7" s="153" t="str">
        <f>IF(E4=0,"",F5*F6)</f>
        <v/>
      </c>
      <c r="G7" s="154" t="str">
        <f>IF(G4=0,"",G5*G6)</f>
        <v/>
      </c>
      <c r="H7" s="153" t="str">
        <f>IF(G4=0,"",H5*H6)</f>
        <v/>
      </c>
      <c r="I7" s="154" t="str">
        <f>IF(I4=0,"",I5*I6)</f>
        <v/>
      </c>
      <c r="J7" s="153" t="str">
        <f>IF(I4=0,"",J5*J6)</f>
        <v/>
      </c>
      <c r="K7" s="154" t="str">
        <f>IF(K4=0,"",K5*K6)</f>
        <v/>
      </c>
      <c r="L7" s="153" t="str">
        <f>IF(K4=0,"",L5*L6)</f>
        <v/>
      </c>
      <c r="M7" s="229"/>
    </row>
    <row r="8" spans="1:14" ht="18.600000000000001" customHeight="1">
      <c r="A8" s="539"/>
      <c r="B8" s="551" t="str">
        <f>'1年目'!B8:C8</f>
        <v>特定作業受託</v>
      </c>
      <c r="C8" s="551"/>
      <c r="D8" s="156" t="str">
        <f>IF(E4=0,"",SUM(E8,G8,I8,K8))</f>
        <v/>
      </c>
      <c r="E8" s="143" t="str">
        <f>IF(E$4=0,"",F8*(E$4/10))</f>
        <v/>
      </c>
      <c r="F8" s="157"/>
      <c r="G8" s="158" t="str">
        <f>IF(G$4=0,"",H8*(G$4/10))</f>
        <v/>
      </c>
      <c r="H8" s="157"/>
      <c r="I8" s="158" t="str">
        <f>IF(I$4=0,"",J8*(I$4/10))</f>
        <v/>
      </c>
      <c r="J8" s="157"/>
      <c r="K8" s="158" t="str">
        <f>IF(K$4=0,"",L8*(K$4/10))</f>
        <v/>
      </c>
      <c r="L8" s="157"/>
      <c r="M8" s="230"/>
    </row>
    <row r="9" spans="1:14" ht="18.600000000000001" customHeight="1">
      <c r="A9" s="539"/>
      <c r="B9" s="551" t="str">
        <f>'1年目'!B9:C9</f>
        <v>作業受託</v>
      </c>
      <c r="C9" s="551"/>
      <c r="D9" s="156" t="str">
        <f>IF(E4=0,"",SUM(E9,G9,I9,K9))</f>
        <v/>
      </c>
      <c r="E9" s="143" t="str">
        <f>IF(E$4=0,"",F9*(E$4/10))</f>
        <v/>
      </c>
      <c r="F9" s="157"/>
      <c r="G9" s="158" t="str">
        <f>IF(G$4=0,"",H9*(G$4/10))</f>
        <v/>
      </c>
      <c r="H9" s="157"/>
      <c r="I9" s="158" t="str">
        <f>IF(I$4=0,"",J9*(I$4/10))</f>
        <v/>
      </c>
      <c r="J9" s="157"/>
      <c r="K9" s="158" t="str">
        <f>IF(K$4=0,"",L9*(K$4/10))</f>
        <v/>
      </c>
      <c r="L9" s="157"/>
      <c r="M9" s="230"/>
    </row>
    <row r="10" spans="1:14" ht="18.600000000000001" customHeight="1">
      <c r="A10" s="539"/>
      <c r="B10" s="551" t="str">
        <f>'1年目'!B10:C10</f>
        <v>雑収入</v>
      </c>
      <c r="C10" s="551"/>
      <c r="D10" s="156" t="str">
        <f>IF(E4=0,"",SUM(E10,G10,I10,K10))</f>
        <v/>
      </c>
      <c r="E10" s="143" t="str">
        <f>IF(E$4=0,"",F10*(E$4/10))</f>
        <v/>
      </c>
      <c r="F10" s="160"/>
      <c r="G10" s="158" t="str">
        <f>IF(G$4=0,"",H10*(G$4/10))</f>
        <v/>
      </c>
      <c r="H10" s="160"/>
      <c r="I10" s="158" t="str">
        <f>IF(I$4=0,"",J10*(I$4/10))</f>
        <v/>
      </c>
      <c r="J10" s="160"/>
      <c r="K10" s="158" t="str">
        <f>IF(K$4=0,"",L10*(K$4/10))</f>
        <v/>
      </c>
      <c r="L10" s="160"/>
      <c r="M10" s="161"/>
    </row>
    <row r="11" spans="1:14" ht="18.600000000000001" customHeight="1">
      <c r="A11" s="539"/>
      <c r="B11" s="537" t="s">
        <v>547</v>
      </c>
      <c r="C11" s="537"/>
      <c r="D11" s="162" t="str">
        <f>IF(E4=0,"",SUM(D7:D10))</f>
        <v/>
      </c>
      <c r="E11" s="163" t="str">
        <f>IF(E4=0,"",SUM(E7:E10))</f>
        <v/>
      </c>
      <c r="F11" s="164" t="str">
        <f>IF(E4=0,"",SUM(F7:F10))</f>
        <v/>
      </c>
      <c r="G11" s="165" t="str">
        <f>IF(G4=0,"",SUM(G7:G10))</f>
        <v/>
      </c>
      <c r="H11" s="164" t="str">
        <f>IF(G4=0,"",SUM(H7:H10))</f>
        <v/>
      </c>
      <c r="I11" s="165" t="str">
        <f>IF(I4=0,"",SUM(I7:I10))</f>
        <v/>
      </c>
      <c r="J11" s="164" t="str">
        <f>IF(I4=0,"",SUM(J7:J10))</f>
        <v/>
      </c>
      <c r="K11" s="165" t="str">
        <f>IF(K4=0,"",SUM(K7:K10))</f>
        <v/>
      </c>
      <c r="L11" s="164" t="str">
        <f>IF(K4=0,"",SUM(L7:L10))</f>
        <v/>
      </c>
      <c r="M11" s="231" t="s">
        <v>27</v>
      </c>
      <c r="N11" s="43" t="s">
        <v>147</v>
      </c>
    </row>
    <row r="12" spans="1:14" ht="18.600000000000001" customHeight="1">
      <c r="A12" s="536" t="s">
        <v>548</v>
      </c>
      <c r="B12" s="550" t="str">
        <f>'1年目'!B12</f>
        <v>租税公課</v>
      </c>
      <c r="C12" s="550"/>
      <c r="D12" s="167" t="str">
        <f>IF(E4=0,"",SUM(E12,G12,I12,K12))</f>
        <v/>
      </c>
      <c r="E12" s="168"/>
      <c r="F12" s="169" t="str">
        <f>IF(E$4=0,"",E12*10/E$4)</f>
        <v/>
      </c>
      <c r="G12" s="168"/>
      <c r="H12" s="169" t="str">
        <f>IF(G$4=0,"",G12*10/G$4)</f>
        <v/>
      </c>
      <c r="I12" s="168"/>
      <c r="J12" s="169" t="str">
        <f>IF(I$4=0,"",I12*10/I$4)</f>
        <v/>
      </c>
      <c r="K12" s="168"/>
      <c r="L12" s="169" t="str">
        <f>IF(K$4=0,"",K12*10/K$4)</f>
        <v/>
      </c>
      <c r="M12" s="170"/>
      <c r="N12" s="43"/>
    </row>
    <row r="13" spans="1:14" ht="18.600000000000001" customHeight="1">
      <c r="A13" s="536"/>
      <c r="B13" s="539" t="s">
        <v>550</v>
      </c>
      <c r="C13" s="228" t="str">
        <f>'1年目'!C13</f>
        <v>種苗・素畜費</v>
      </c>
      <c r="D13" s="171" t="str">
        <f>IF(E4=0,"",SUM(E13,G13,I13,K13))</f>
        <v/>
      </c>
      <c r="E13" s="143" t="str">
        <f t="shared" ref="E13:E19" si="0">IF(E$4=0,"",F13*(E$4/10))</f>
        <v/>
      </c>
      <c r="F13" s="172"/>
      <c r="G13" s="158" t="str">
        <f t="shared" ref="G13:G19" si="1">IF(G$4=0,"",H13*(G$4/10))</f>
        <v/>
      </c>
      <c r="H13" s="172"/>
      <c r="I13" s="158" t="str">
        <f t="shared" ref="I13:I19" si="2">IF(I$4=0,"",J13*(I$4/10))</f>
        <v/>
      </c>
      <c r="J13" s="172"/>
      <c r="K13" s="158" t="str">
        <f t="shared" ref="K13:K19" si="3">IF(K$4=0,"",L13*(K$4/10))</f>
        <v/>
      </c>
      <c r="L13" s="172"/>
      <c r="M13" s="146"/>
    </row>
    <row r="14" spans="1:14" ht="18.600000000000001" customHeight="1">
      <c r="A14" s="536"/>
      <c r="B14" s="536"/>
      <c r="C14" s="228" t="str">
        <f>'1年目'!C14</f>
        <v>肥料・飼料費</v>
      </c>
      <c r="D14" s="171" t="str">
        <f>IF(E4=0,"",SUM(E14,G14,I14,K14))</f>
        <v/>
      </c>
      <c r="E14" s="143" t="str">
        <f t="shared" si="0"/>
        <v/>
      </c>
      <c r="F14" s="157"/>
      <c r="G14" s="158" t="str">
        <f t="shared" si="1"/>
        <v/>
      </c>
      <c r="H14" s="157"/>
      <c r="I14" s="158" t="str">
        <f t="shared" si="2"/>
        <v/>
      </c>
      <c r="J14" s="157"/>
      <c r="K14" s="158" t="str">
        <f t="shared" si="3"/>
        <v/>
      </c>
      <c r="L14" s="157"/>
      <c r="M14" s="173"/>
    </row>
    <row r="15" spans="1:14" ht="18.600000000000001" customHeight="1">
      <c r="A15" s="536"/>
      <c r="B15" s="536"/>
      <c r="C15" s="228" t="str">
        <f>'1年目'!C15</f>
        <v>農薬・衛生費</v>
      </c>
      <c r="D15" s="171" t="str">
        <f>IF(E4=0,"",SUM(E15,G15,I15,K15))</f>
        <v/>
      </c>
      <c r="E15" s="143" t="str">
        <f t="shared" si="0"/>
        <v/>
      </c>
      <c r="F15" s="157"/>
      <c r="G15" s="158" t="str">
        <f t="shared" si="1"/>
        <v/>
      </c>
      <c r="H15" s="157"/>
      <c r="I15" s="158" t="str">
        <f t="shared" si="2"/>
        <v/>
      </c>
      <c r="J15" s="157"/>
      <c r="K15" s="158" t="str">
        <f t="shared" si="3"/>
        <v/>
      </c>
      <c r="L15" s="157"/>
      <c r="M15" s="146"/>
    </row>
    <row r="16" spans="1:14" ht="18.600000000000001" customHeight="1">
      <c r="A16" s="536"/>
      <c r="B16" s="536"/>
      <c r="C16" s="228" t="str">
        <f>'1年目'!C16</f>
        <v>農具費</v>
      </c>
      <c r="D16" s="171" t="str">
        <f>IF(E4=0,"",SUM(E16,G16,I16,K16))</f>
        <v/>
      </c>
      <c r="E16" s="143" t="str">
        <f t="shared" si="0"/>
        <v/>
      </c>
      <c r="F16" s="157"/>
      <c r="G16" s="158" t="str">
        <f t="shared" si="1"/>
        <v/>
      </c>
      <c r="H16" s="157"/>
      <c r="I16" s="158" t="str">
        <f t="shared" si="2"/>
        <v/>
      </c>
      <c r="J16" s="157"/>
      <c r="K16" s="158" t="str">
        <f t="shared" si="3"/>
        <v/>
      </c>
      <c r="L16" s="157"/>
      <c r="M16" s="146"/>
    </row>
    <row r="17" spans="1:16" ht="18.600000000000001" customHeight="1">
      <c r="A17" s="536"/>
      <c r="B17" s="536"/>
      <c r="C17" s="228" t="str">
        <f>'1年目'!C17</f>
        <v>諸材料費</v>
      </c>
      <c r="D17" s="171" t="str">
        <f>IF(E4=0,"",SUM(E17,G17,I17,K17))</f>
        <v/>
      </c>
      <c r="E17" s="143" t="str">
        <f t="shared" si="0"/>
        <v/>
      </c>
      <c r="F17" s="157"/>
      <c r="G17" s="158" t="str">
        <f t="shared" si="1"/>
        <v/>
      </c>
      <c r="H17" s="157"/>
      <c r="I17" s="158" t="str">
        <f t="shared" si="2"/>
        <v/>
      </c>
      <c r="J17" s="157"/>
      <c r="K17" s="158" t="str">
        <f t="shared" si="3"/>
        <v/>
      </c>
      <c r="L17" s="157"/>
      <c r="M17" s="174"/>
    </row>
    <row r="18" spans="1:16" ht="18.600000000000001" customHeight="1">
      <c r="A18" s="536"/>
      <c r="B18" s="536"/>
      <c r="C18" s="228" t="str">
        <f>'1年目'!C18</f>
        <v>動力光熱費</v>
      </c>
      <c r="D18" s="171" t="str">
        <f>IF(E4=0,"",SUM(E18,G18,I18,K18))</f>
        <v/>
      </c>
      <c r="E18" s="143" t="str">
        <f t="shared" si="0"/>
        <v/>
      </c>
      <c r="F18" s="157"/>
      <c r="G18" s="158" t="str">
        <f t="shared" si="1"/>
        <v/>
      </c>
      <c r="H18" s="157"/>
      <c r="I18" s="158" t="str">
        <f t="shared" si="2"/>
        <v/>
      </c>
      <c r="J18" s="157"/>
      <c r="K18" s="158" t="str">
        <f t="shared" si="3"/>
        <v/>
      </c>
      <c r="L18" s="157"/>
      <c r="M18" s="174"/>
    </row>
    <row r="19" spans="1:16" ht="18.600000000000001" customHeight="1">
      <c r="A19" s="536"/>
      <c r="B19" s="536"/>
      <c r="C19" s="228" t="str">
        <f>'1年目'!C19</f>
        <v>雇人費</v>
      </c>
      <c r="D19" s="171" t="str">
        <f>IF(E4=0,"",SUM(E19,G19,I19,K19))</f>
        <v/>
      </c>
      <c r="E19" s="143" t="str">
        <f t="shared" si="0"/>
        <v/>
      </c>
      <c r="F19" s="157"/>
      <c r="G19" s="158" t="str">
        <f t="shared" si="1"/>
        <v/>
      </c>
      <c r="H19" s="157"/>
      <c r="I19" s="158" t="str">
        <f t="shared" si="2"/>
        <v/>
      </c>
      <c r="J19" s="157"/>
      <c r="K19" s="158" t="str">
        <f t="shared" si="3"/>
        <v/>
      </c>
      <c r="L19" s="157"/>
      <c r="M19" s="174"/>
    </row>
    <row r="20" spans="1:16" ht="18.600000000000001" customHeight="1">
      <c r="A20" s="536"/>
      <c r="B20" s="536"/>
      <c r="C20" s="228" t="str">
        <f>'1年目'!C20</f>
        <v>作業用衣料費</v>
      </c>
      <c r="D20" s="171" t="str">
        <f>IF(E4=0,"",SUM(E20,G20,I20,K20))</f>
        <v/>
      </c>
      <c r="E20" s="175"/>
      <c r="F20" s="176" t="str">
        <f>IF(E$4=0,"",E20*10/E$4)</f>
        <v/>
      </c>
      <c r="G20" s="177"/>
      <c r="H20" s="176" t="str">
        <f>IF(G$4=0,"",G20*10/G$4)</f>
        <v/>
      </c>
      <c r="I20" s="177"/>
      <c r="J20" s="176" t="str">
        <f>IF(I$4=0,"",I20*10/I$4)</f>
        <v/>
      </c>
      <c r="K20" s="177"/>
      <c r="L20" s="176" t="str">
        <f>IF(K$4=0,"",K20*10/K$4)</f>
        <v/>
      </c>
      <c r="M20" s="55"/>
      <c r="N20" s="137"/>
      <c r="O20" s="137"/>
    </row>
    <row r="21" spans="1:16" ht="18.600000000000001" customHeight="1">
      <c r="A21" s="536"/>
      <c r="B21" s="536"/>
      <c r="C21" s="228" t="str">
        <f>'1年目'!C21</f>
        <v>農業共済掛金</v>
      </c>
      <c r="D21" s="171" t="str">
        <f>IF(E4=0,"",SUM(E21,G21,I21,K21))</f>
        <v/>
      </c>
      <c r="E21" s="175"/>
      <c r="F21" s="176" t="str">
        <f>IF(E$4=0,"",E21*10/E$4)</f>
        <v/>
      </c>
      <c r="G21" s="177"/>
      <c r="H21" s="176" t="str">
        <f>IF(G$4=0,"",G21*10/G$4)</f>
        <v/>
      </c>
      <c r="I21" s="177"/>
      <c r="J21" s="176" t="str">
        <f>IF(I$4=0,"",I21*10/I$4)</f>
        <v/>
      </c>
      <c r="K21" s="177"/>
      <c r="L21" s="176" t="str">
        <f>IF(K$4=0,"",K21*10/K$4)</f>
        <v/>
      </c>
      <c r="M21" s="146"/>
      <c r="O21" s="178"/>
      <c r="P21" s="179"/>
    </row>
    <row r="22" spans="1:16" ht="18.600000000000001" customHeight="1">
      <c r="A22" s="536"/>
      <c r="B22" s="536"/>
      <c r="C22" s="232" t="str">
        <f>'1年目'!C22</f>
        <v>雑費（予備費等）</v>
      </c>
      <c r="D22" s="171" t="str">
        <f>IF(E4=0,"",SUM(E22,G22,I22,K22))</f>
        <v/>
      </c>
      <c r="E22" s="175"/>
      <c r="F22" s="237" t="str">
        <f>IF(E$4=0,"",E22*10/E$4)</f>
        <v/>
      </c>
      <c r="G22" s="182"/>
      <c r="H22" s="237" t="str">
        <f>IF(G$4=0,"",G22*10/G$4)</f>
        <v/>
      </c>
      <c r="I22" s="182"/>
      <c r="J22" s="237" t="str">
        <f>IF(I$4=0,"",I22*10/I$4)</f>
        <v/>
      </c>
      <c r="K22" s="182"/>
      <c r="L22" s="237" t="str">
        <f>IF(K$4=0,"",K22*10/K$4)</f>
        <v/>
      </c>
      <c r="M22" s="183"/>
      <c r="N22" s="179"/>
      <c r="O22" s="178"/>
      <c r="P22" s="179"/>
    </row>
    <row r="23" spans="1:16" ht="18.600000000000001" customHeight="1">
      <c r="A23" s="536"/>
      <c r="B23" s="539"/>
      <c r="C23" s="136" t="s">
        <v>479</v>
      </c>
      <c r="D23" s="167" t="str">
        <f>IF(E4=0,"",SUM(D13:D22))</f>
        <v/>
      </c>
      <c r="E23" s="185" t="str">
        <f>IF(E4=0,"",SUM(E13:E22))</f>
        <v/>
      </c>
      <c r="F23" s="186" t="str">
        <f>IF(E4=0,"",SUM(F13:F22))</f>
        <v/>
      </c>
      <c r="G23" s="187" t="str">
        <f>IF(G4=0,"",SUM(G13:G22))</f>
        <v/>
      </c>
      <c r="H23" s="188" t="str">
        <f>IF(G4=0,"",SUM(H13:H22))</f>
        <v/>
      </c>
      <c r="I23" s="187" t="str">
        <f>IF(I4=0,"",SUM(I13:I22))</f>
        <v/>
      </c>
      <c r="J23" s="188" t="str">
        <f>IF(I4=0,"",SUM(J13:J22))</f>
        <v/>
      </c>
      <c r="K23" s="187" t="str">
        <f>IF(K4=0,"",SUM(K13:K22))</f>
        <v/>
      </c>
      <c r="L23" s="188" t="str">
        <f>IF(K4=0,"",SUM(L13:L22))</f>
        <v/>
      </c>
      <c r="M23" s="166"/>
      <c r="N23" s="43" t="s">
        <v>147</v>
      </c>
      <c r="O23" s="178"/>
      <c r="P23" s="179"/>
    </row>
    <row r="24" spans="1:16" ht="18.600000000000001" customHeight="1">
      <c r="A24" s="536"/>
      <c r="B24" s="536" t="s">
        <v>481</v>
      </c>
      <c r="C24" s="233" t="str">
        <f>'1年目'!C24</f>
        <v>修繕費</v>
      </c>
      <c r="D24" s="171" t="str">
        <f>IF(E4=0,"",SUM(E24,G24,I24,K24))</f>
        <v/>
      </c>
      <c r="E24" s="175"/>
      <c r="F24" s="190" t="str">
        <f>IF(E$4=0,"",E24*10/E4)</f>
        <v/>
      </c>
      <c r="G24" s="191"/>
      <c r="H24" s="192" t="str">
        <f>IF(G$4=0,"",G24*10/G4)</f>
        <v/>
      </c>
      <c r="I24" s="191"/>
      <c r="J24" s="190" t="str">
        <f>IF(I$4=0,"",I24*10/I4)</f>
        <v/>
      </c>
      <c r="K24" s="191"/>
      <c r="L24" s="190" t="str">
        <f>IF(K$4=0,"",K24*10/K4)</f>
        <v/>
      </c>
      <c r="M24" s="193"/>
      <c r="N24" s="194"/>
      <c r="O24" s="178"/>
      <c r="P24" s="179"/>
    </row>
    <row r="25" spans="1:16" ht="18.600000000000001" customHeight="1">
      <c r="A25" s="536"/>
      <c r="B25" s="536"/>
      <c r="C25" s="234" t="str">
        <f>'1年目'!C25</f>
        <v>減価償却費</v>
      </c>
      <c r="D25" s="171" t="str">
        <f>IF(E4=0,"",SUM(E25,G25,I25,K25))</f>
        <v/>
      </c>
      <c r="E25" s="175"/>
      <c r="F25" s="237" t="str">
        <f>IF(E$4=0,"",E25*10/E4)</f>
        <v/>
      </c>
      <c r="G25" s="198"/>
      <c r="H25" s="197" t="str">
        <f>IF(G4=0,"",G25*10/G4)</f>
        <v/>
      </c>
      <c r="I25" s="198"/>
      <c r="J25" s="237" t="str">
        <f>IF(I$4=0,"",I25*10/I4)</f>
        <v/>
      </c>
      <c r="K25" s="198"/>
      <c r="L25" s="237" t="str">
        <f>IF(K$4=0,"",K25*10/K4)</f>
        <v/>
      </c>
      <c r="M25" s="199" t="s">
        <v>563</v>
      </c>
      <c r="N25" s="194"/>
      <c r="O25" s="178"/>
      <c r="P25" s="179"/>
    </row>
    <row r="26" spans="1:16" ht="18.600000000000001" customHeight="1">
      <c r="A26" s="536"/>
      <c r="B26" s="536"/>
      <c r="C26" s="136" t="s">
        <v>479</v>
      </c>
      <c r="D26" s="167" t="str">
        <f>IF(E4=0,"",SUM(D24:D25))</f>
        <v/>
      </c>
      <c r="E26" s="185" t="str">
        <f>IF(E4=0,"",SUM(E24:E25))</f>
        <v/>
      </c>
      <c r="F26" s="188" t="str">
        <f>IF(E4=0,"",SUM(F24:F25))</f>
        <v/>
      </c>
      <c r="G26" s="200" t="str">
        <f>IF(G4=0,"",SUM(G24:G25))</f>
        <v/>
      </c>
      <c r="H26" s="186" t="str">
        <f>IF(G4=0,"",SUM(H24:H25))</f>
        <v/>
      </c>
      <c r="I26" s="187" t="str">
        <f>IF(I4=0,"",SUM(I24:I25))</f>
        <v/>
      </c>
      <c r="J26" s="186" t="str">
        <f>IF(I4=0,"",SUM(J24:J25))</f>
        <v/>
      </c>
      <c r="K26" s="187" t="str">
        <f>IF(K4=0,"",SUM(K24:K25))</f>
        <v/>
      </c>
      <c r="L26" s="186" t="str">
        <f>IF(K4=0,"",SUM(L24:L25))</f>
        <v/>
      </c>
      <c r="M26" s="201"/>
      <c r="N26" s="43" t="s">
        <v>147</v>
      </c>
      <c r="O26" s="178"/>
      <c r="P26" s="179"/>
    </row>
    <row r="27" spans="1:16" ht="18.600000000000001" customHeight="1">
      <c r="A27" s="536"/>
      <c r="B27" s="539" t="s">
        <v>485</v>
      </c>
      <c r="C27" s="228" t="str">
        <f>'1年目'!C27</f>
        <v>出荷資材費</v>
      </c>
      <c r="D27" s="171" t="str">
        <f>IF(E4=0,"",SUM(E27,G27,I27,K27))</f>
        <v/>
      </c>
      <c r="E27" s="143" t="str">
        <f>IF(E$4=0,"",F27*(E$4/10))</f>
        <v/>
      </c>
      <c r="F27" s="172"/>
      <c r="G27" s="158" t="str">
        <f>IF(G$4=0,"",H27*(G$4/10))</f>
        <v/>
      </c>
      <c r="H27" s="172"/>
      <c r="I27" s="158" t="str">
        <f>IF(I$4=0,"",J27*(I$4/10))</f>
        <v/>
      </c>
      <c r="J27" s="172"/>
      <c r="K27" s="158" t="str">
        <f>IF(K$4=0,"",L27*(K$4/10))</f>
        <v/>
      </c>
      <c r="L27" s="172"/>
      <c r="M27" s="146"/>
      <c r="N27" s="202"/>
      <c r="O27" s="178"/>
      <c r="P27" s="179"/>
    </row>
    <row r="28" spans="1:16" ht="18.600000000000001" customHeight="1">
      <c r="A28" s="536"/>
      <c r="B28" s="536"/>
      <c r="C28" s="228" t="str">
        <f>'1年目'!C28</f>
        <v>運賃</v>
      </c>
      <c r="D28" s="171" t="str">
        <f>IF(E4=0,"",SUM(E28,G28,I28,K28))</f>
        <v/>
      </c>
      <c r="E28" s="143" t="str">
        <f>IF(E$4=0,"",F28*(E$4/10))</f>
        <v/>
      </c>
      <c r="F28" s="157"/>
      <c r="G28" s="158" t="str">
        <f>IF(G$4=0,"",H28*(G$4/10))</f>
        <v/>
      </c>
      <c r="H28" s="157"/>
      <c r="I28" s="158" t="str">
        <f>IF(I$4=0,"",J28*(I$4/10))</f>
        <v/>
      </c>
      <c r="J28" s="157"/>
      <c r="K28" s="158" t="str">
        <f>IF(K$4=0,"",L28*(K$4/10))</f>
        <v/>
      </c>
      <c r="L28" s="157"/>
      <c r="M28" s="203"/>
    </row>
    <row r="29" spans="1:16" ht="18.600000000000001" customHeight="1">
      <c r="A29" s="536"/>
      <c r="B29" s="536"/>
      <c r="C29" s="228" t="str">
        <f>'1年目'!C29</f>
        <v>出荷手数料</v>
      </c>
      <c r="D29" s="171" t="str">
        <f>IF(E4=0,"",SUM(E29,G29,I29,K29))</f>
        <v/>
      </c>
      <c r="E29" s="143" t="str">
        <f>IF(E$4=0,"",F29*(E$4/10))</f>
        <v/>
      </c>
      <c r="F29" s="205"/>
      <c r="G29" s="158" t="str">
        <f>IF(G$4=0,"",H29*(G$4/10))</f>
        <v/>
      </c>
      <c r="H29" s="205"/>
      <c r="I29" s="158" t="str">
        <f>IF(I$4=0,"",J29*(I$4/10))</f>
        <v/>
      </c>
      <c r="J29" s="205"/>
      <c r="K29" s="158" t="str">
        <f>IF(K$4=0,"",L29*(K$4/10))</f>
        <v/>
      </c>
      <c r="L29" s="205"/>
      <c r="M29" s="206"/>
    </row>
    <row r="30" spans="1:16" ht="18.600000000000001" customHeight="1">
      <c r="A30" s="536"/>
      <c r="B30" s="539"/>
      <c r="C30" s="136" t="s">
        <v>479</v>
      </c>
      <c r="D30" s="167" t="str">
        <f>IF(E4=0,"",SUM(D27:D29))</f>
        <v/>
      </c>
      <c r="E30" s="185" t="str">
        <f>IF(E4=0,"",SUM(E27:E29))</f>
        <v/>
      </c>
      <c r="F30" s="186" t="str">
        <f>IF(E4=0,"",SUM(F27:F29))</f>
        <v/>
      </c>
      <c r="G30" s="187" t="str">
        <f>IF(G4=0,"",SUM(G27:G29))</f>
        <v/>
      </c>
      <c r="H30" s="186" t="str">
        <f>IF(G4=0,"",SUM(H27:H29))</f>
        <v/>
      </c>
      <c r="I30" s="187" t="str">
        <f>IF(I4=0,"",SUM(I27:I29))</f>
        <v/>
      </c>
      <c r="J30" s="186" t="str">
        <f>IF(I4=0,"",SUM(J27:J29))</f>
        <v/>
      </c>
      <c r="K30" s="187" t="str">
        <f>IF(K4=0,"",SUM(K27:K29))</f>
        <v/>
      </c>
      <c r="L30" s="186" t="str">
        <f>IF(K4=0,"",SUM(L27:L29))</f>
        <v/>
      </c>
      <c r="M30" s="201"/>
      <c r="N30" s="43" t="s">
        <v>147</v>
      </c>
    </row>
    <row r="31" spans="1:16" ht="18.600000000000001" customHeight="1">
      <c r="A31" s="536"/>
      <c r="B31" s="536" t="s">
        <v>490</v>
      </c>
      <c r="C31" s="228" t="str">
        <f>'1年目'!C31</f>
        <v>土地改良水利費</v>
      </c>
      <c r="D31" s="171" t="str">
        <f>IF(E4=0,"",SUM(E31,G31,I31,K31))</f>
        <v/>
      </c>
      <c r="E31" s="143" t="str">
        <f>IF(E$4=0,"",F31*(E$4/10))</f>
        <v/>
      </c>
      <c r="F31" s="172"/>
      <c r="G31" s="158" t="str">
        <f>IF(G$4=0,"",H31*(G$4/10))</f>
        <v/>
      </c>
      <c r="H31" s="172"/>
      <c r="I31" s="158" t="str">
        <f>IF(I$4=0,"",J31*(I$4/10))</f>
        <v/>
      </c>
      <c r="J31" s="172"/>
      <c r="K31" s="158" t="str">
        <f>IF(K$4=0,"",L31*(K$4/10))</f>
        <v/>
      </c>
      <c r="L31" s="172"/>
      <c r="M31" s="207"/>
      <c r="N31" s="43"/>
    </row>
    <row r="32" spans="1:16" ht="18.600000000000001" customHeight="1">
      <c r="A32" s="536"/>
      <c r="B32" s="536"/>
      <c r="C32" s="228" t="str">
        <f>'1年目'!C32</f>
        <v>支払利息</v>
      </c>
      <c r="D32" s="171" t="str">
        <f>IF(E4=0,"",SUM(E32,G32,I32,K32))</f>
        <v/>
      </c>
      <c r="E32" s="143" t="str">
        <f>IF(E$4=0,"",F32*(E$4/10))</f>
        <v/>
      </c>
      <c r="F32" s="172"/>
      <c r="G32" s="158" t="str">
        <f>IF(G$4=0,"",H32*(G$4/10))</f>
        <v/>
      </c>
      <c r="H32" s="172"/>
      <c r="I32" s="158" t="str">
        <f>IF(I$4=0,"",J32*(I$4/10))</f>
        <v/>
      </c>
      <c r="J32" s="172"/>
      <c r="K32" s="158" t="str">
        <f>IF(K$4=0,"",L32*(K$4/10))</f>
        <v/>
      </c>
      <c r="L32" s="172"/>
      <c r="M32" s="146"/>
    </row>
    <row r="33" spans="1:16" ht="18.600000000000001" customHeight="1">
      <c r="A33" s="536"/>
      <c r="B33" s="536"/>
      <c r="C33" s="236" t="str">
        <f>'1年目'!C33</f>
        <v>地代・貸借料</v>
      </c>
      <c r="D33" s="171" t="str">
        <f>IF(E4=0,"",SUM(E33,G33,I33,K33))</f>
        <v/>
      </c>
      <c r="E33" s="143" t="str">
        <f>IF(E$4=0,"",F33*(E$4/10))</f>
        <v/>
      </c>
      <c r="F33" s="172"/>
      <c r="G33" s="208" t="str">
        <f>IF(G$4=0,"",H33*(G$4/10))</f>
        <v/>
      </c>
      <c r="H33" s="172"/>
      <c r="I33" s="208" t="str">
        <f>IF(I$4=0,"",J33*(I$4/10))</f>
        <v/>
      </c>
      <c r="J33" s="172"/>
      <c r="K33" s="208" t="str">
        <f>IF(K$4=0,"",L33*(K$4/10))</f>
        <v/>
      </c>
      <c r="L33" s="172"/>
      <c r="M33" s="174"/>
      <c r="P33" s="209"/>
    </row>
    <row r="34" spans="1:16" ht="18.600000000000001" customHeight="1">
      <c r="A34" s="536"/>
      <c r="B34" s="536"/>
      <c r="C34" s="136" t="s">
        <v>479</v>
      </c>
      <c r="D34" s="210" t="str">
        <f>IF(E4=0,"",SUM(D31:D33))</f>
        <v/>
      </c>
      <c r="E34" s="185" t="str">
        <f>IF(E4=0,"",SUM(E31:E33))</f>
        <v/>
      </c>
      <c r="F34" s="211" t="str">
        <f>IF(E4=0,"",SUM(F31:F33))</f>
        <v/>
      </c>
      <c r="G34" s="187" t="str">
        <f>IF(G4=0,"",SUM(G31:G33))</f>
        <v/>
      </c>
      <c r="H34" s="211" t="str">
        <f>IF(G4=0,"",SUM(H31:H33))</f>
        <v/>
      </c>
      <c r="I34" s="187" t="str">
        <f>IF(I4=0,"",SUM(I31:I33))</f>
        <v/>
      </c>
      <c r="J34" s="211" t="str">
        <f>IF(I4=0,"",SUM(J31:J33))</f>
        <v/>
      </c>
      <c r="K34" s="187" t="str">
        <f>IF(K4=0,"",SUM(K31:K33))</f>
        <v/>
      </c>
      <c r="L34" s="211" t="str">
        <f>IF(K4=0,"",SUM(L31:L33))</f>
        <v/>
      </c>
      <c r="M34" s="212"/>
      <c r="N34" s="43" t="s">
        <v>147</v>
      </c>
    </row>
    <row r="35" spans="1:16" ht="18.600000000000001" customHeight="1">
      <c r="A35" s="536"/>
      <c r="B35" s="540" t="s">
        <v>547</v>
      </c>
      <c r="C35" s="540"/>
      <c r="D35" s="213" t="str">
        <f>IF(E4=0,"",SUM(D12,D23,D26,D30,D34))</f>
        <v/>
      </c>
      <c r="E35" s="214" t="str">
        <f>IF(E4=0,"",SUM(E12,E23,E26,E30,E34))</f>
        <v/>
      </c>
      <c r="F35" s="215" t="str">
        <f>IF(E4=0,"",SUM(F12,F23,F26,F30,F34))</f>
        <v/>
      </c>
      <c r="G35" s="216" t="str">
        <f>IF(G4=0,"",SUM(G12,G23,G26,G30,G34))</f>
        <v/>
      </c>
      <c r="H35" s="215" t="str">
        <f>IF(G4=0,"",SUM(H12,H23,H26,H30,H34))</f>
        <v/>
      </c>
      <c r="I35" s="216" t="str">
        <f>IF(I4=0,"",SUM(I12,I23,I26,I30,I34))</f>
        <v/>
      </c>
      <c r="J35" s="215" t="str">
        <f>IF(I4=0,"",SUM(J12,J23,J26,J30,J34))</f>
        <v/>
      </c>
      <c r="K35" s="216" t="str">
        <f>IF(K4=0,"",SUM(K12,K23,K26,K30,K34))</f>
        <v/>
      </c>
      <c r="L35" s="215" t="str">
        <f>IF(K4=0,"",SUM(L12,L23,L26,L30,L34))</f>
        <v/>
      </c>
      <c r="M35" s="217" t="s">
        <v>29</v>
      </c>
      <c r="N35" s="43" t="s">
        <v>147</v>
      </c>
    </row>
    <row r="36" spans="1:16" ht="22.5" customHeight="1">
      <c r="A36" s="536" t="s">
        <v>570</v>
      </c>
      <c r="B36" s="537" t="s">
        <v>571</v>
      </c>
      <c r="C36" s="537"/>
      <c r="D36" s="218" t="str">
        <f>IF(E4=0,"",D11-D35)</f>
        <v/>
      </c>
      <c r="E36" s="214" t="str">
        <f>IF(E4=0,"",E11-E35)</f>
        <v/>
      </c>
      <c r="F36" s="215" t="str">
        <f>IF(E4=0,"",F11-F35)</f>
        <v/>
      </c>
      <c r="G36" s="216" t="str">
        <f>IF(G4=0,"",G11-G35)</f>
        <v/>
      </c>
      <c r="H36" s="215" t="str">
        <f>IF(G4=0,"",H11-H35)</f>
        <v/>
      </c>
      <c r="I36" s="216" t="str">
        <f>IF(I4=0,"",I11-I35)</f>
        <v/>
      </c>
      <c r="J36" s="215" t="str">
        <f>IF(I4=0,"",J11-J35)</f>
        <v/>
      </c>
      <c r="K36" s="216" t="str">
        <f>IF(K4=0,"",K11-K35)</f>
        <v/>
      </c>
      <c r="L36" s="215" t="str">
        <f>IF(K4=0,"",L11-L35)</f>
        <v/>
      </c>
      <c r="M36" s="219" t="s">
        <v>572</v>
      </c>
      <c r="N36" s="43" t="s">
        <v>147</v>
      </c>
    </row>
    <row r="37" spans="1:16" ht="22.5" customHeight="1">
      <c r="A37" s="536"/>
      <c r="B37" s="537" t="s">
        <v>573</v>
      </c>
      <c r="C37" s="537"/>
      <c r="D37" s="220" t="str">
        <f>IF(E4=0,"",D36/D11)</f>
        <v/>
      </c>
      <c r="E37" s="221" t="str">
        <f>IF(E4=0,"",E36/E11)</f>
        <v/>
      </c>
      <c r="F37" s="222" t="str">
        <f>IF(E4=0,"",F36/F11)</f>
        <v/>
      </c>
      <c r="G37" s="223" t="str">
        <f>IF(G4=0,"",G36/G11)</f>
        <v/>
      </c>
      <c r="H37" s="222" t="str">
        <f>IF(G4=0,"",H36/H11)</f>
        <v/>
      </c>
      <c r="I37" s="223" t="str">
        <f>IF(I4=0,"",I36/I11)</f>
        <v/>
      </c>
      <c r="J37" s="222" t="str">
        <f>IF(I4=0,"",J36/J11)</f>
        <v/>
      </c>
      <c r="K37" s="223" t="str">
        <f>IF(K4=0,"",K36/K11)</f>
        <v/>
      </c>
      <c r="L37" s="222" t="str">
        <f>IF(K4=0,"",L36/L11)</f>
        <v/>
      </c>
      <c r="M37" s="224" t="s">
        <v>574</v>
      </c>
      <c r="N37" s="43" t="s">
        <v>147</v>
      </c>
    </row>
    <row r="38" spans="1:16" ht="18.600000000000001" customHeight="1">
      <c r="E38" s="178"/>
    </row>
    <row r="39" spans="1:16" ht="18.600000000000001" customHeight="1">
      <c r="D39" s="225"/>
    </row>
    <row r="40" spans="1:16" ht="18.600000000000001" customHeight="1">
      <c r="D40" s="225"/>
    </row>
  </sheetData>
  <mergeCells count="27">
    <mergeCell ref="A1:C1"/>
    <mergeCell ref="A2:C2"/>
    <mergeCell ref="A3:C4"/>
    <mergeCell ref="D3:D4"/>
    <mergeCell ref="E3:F3"/>
    <mergeCell ref="G3:H3"/>
    <mergeCell ref="I3:J3"/>
    <mergeCell ref="K3:L3"/>
    <mergeCell ref="M3:M4"/>
    <mergeCell ref="A5:A11"/>
    <mergeCell ref="B5:C5"/>
    <mergeCell ref="B6:C6"/>
    <mergeCell ref="B7:C7"/>
    <mergeCell ref="B8:C8"/>
    <mergeCell ref="B9:C9"/>
    <mergeCell ref="B10:C10"/>
    <mergeCell ref="B11:C11"/>
    <mergeCell ref="A36:A37"/>
    <mergeCell ref="B36:C36"/>
    <mergeCell ref="B37:C37"/>
    <mergeCell ref="A12:A35"/>
    <mergeCell ref="B12:C12"/>
    <mergeCell ref="B13:B23"/>
    <mergeCell ref="B24:B26"/>
    <mergeCell ref="B27:B30"/>
    <mergeCell ref="B31:B34"/>
    <mergeCell ref="B35:C35"/>
  </mergeCells>
  <phoneticPr fontId="73"/>
  <dataValidations count="2">
    <dataValidation type="list" allowBlank="1" showErrorMessage="1" sqref="B5:B10">
      <formula1>"生産量(kg),生産量(cs)"</formula1>
      <formula2>0</formula2>
    </dataValidation>
    <dataValidation type="list" allowBlank="1" showErrorMessage="1" sqref="A1:C1">
      <formula1>"収支計画【3年目】,収支実績【3年目】"</formula1>
      <formula2>0</formula2>
    </dataValidation>
  </dataValidations>
  <printOptions verticalCentered="1"/>
  <pageMargins left="0.59055118110236227" right="0.39370078740157483" top="0.47244094488188981" bottom="0.47244094488188981" header="0.51181102362204722" footer="0.51181102362204722"/>
  <pageSetup paperSize="9" scale="80" orientation="landscape" blackAndWhite="1" horizontalDpi="300" verticalDpi="300"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CCFF"/>
  </sheetPr>
  <dimension ref="A1:IW40"/>
  <sheetViews>
    <sheetView view="pageBreakPreview" zoomScale="85" zoomScaleNormal="85" zoomScalePageLayoutView="85" workbookViewId="0">
      <pane xSplit="4" ySplit="4" topLeftCell="E5" activePane="bottomRight" state="frozen"/>
      <selection pane="topRight" activeCell="E1" sqref="E1"/>
      <selection pane="bottomLeft" activeCell="A5" sqref="A5"/>
      <selection pane="bottomRight" activeCell="D1" sqref="D1"/>
    </sheetView>
  </sheetViews>
  <sheetFormatPr defaultColWidth="9" defaultRowHeight="13.5"/>
  <cols>
    <col min="1" max="2" width="4.125" style="130" customWidth="1"/>
    <col min="3" max="3" width="18.625" style="130" customWidth="1"/>
    <col min="4" max="4" width="15.625" style="130" customWidth="1"/>
    <col min="5" max="12" width="12.625" style="130" customWidth="1"/>
    <col min="13" max="13" width="30.625" style="130" customWidth="1"/>
    <col min="14" max="14" width="9.125" style="130" customWidth="1"/>
    <col min="15" max="15" width="10.125" style="130" customWidth="1"/>
    <col min="16" max="16" width="9.125" style="130" customWidth="1"/>
    <col min="17" max="17" width="13.375" style="130" customWidth="1"/>
    <col min="18" max="18" width="9.125" style="130" customWidth="1"/>
    <col min="19" max="257" width="9" style="130"/>
  </cols>
  <sheetData>
    <row r="1" spans="1:14" s="132" customFormat="1" ht="27.75" customHeight="1">
      <c r="A1" s="546" t="s">
        <v>577</v>
      </c>
      <c r="B1" s="546"/>
      <c r="C1" s="546"/>
      <c r="D1" s="334" t="str">
        <f>A2</f>
        <v/>
      </c>
      <c r="E1" s="131"/>
      <c r="F1" s="131"/>
      <c r="G1" s="131"/>
      <c r="H1" s="131"/>
      <c r="I1" s="131"/>
      <c r="J1" s="131"/>
      <c r="K1" s="131"/>
      <c r="L1" s="131"/>
      <c r="M1" s="131"/>
    </row>
    <row r="2" spans="1:14" ht="18.600000000000001" customHeight="1">
      <c r="A2" s="552" t="str">
        <f>IF('3年目'!A2="","",'3年目'!A2+1)</f>
        <v/>
      </c>
      <c r="B2" s="552"/>
      <c r="C2" s="552"/>
      <c r="D2" s="133" t="str">
        <f>IF(E4=0,"",E4+G4+I4+K4)</f>
        <v/>
      </c>
      <c r="E2" s="65"/>
      <c r="F2" s="65"/>
      <c r="G2" s="65"/>
      <c r="H2" s="134"/>
      <c r="I2" s="134"/>
      <c r="J2" s="134"/>
      <c r="K2" s="134"/>
      <c r="L2" s="134"/>
      <c r="M2" s="135"/>
    </row>
    <row r="3" spans="1:14" ht="24" customHeight="1">
      <c r="A3" s="537" t="s">
        <v>540</v>
      </c>
      <c r="B3" s="537"/>
      <c r="C3" s="537"/>
      <c r="D3" s="548" t="s">
        <v>541</v>
      </c>
      <c r="E3" s="549" t="str">
        <f>IF(就農計画!A39="","",就農計画!A39)</f>
        <v/>
      </c>
      <c r="F3" s="549"/>
      <c r="G3" s="541" t="str">
        <f>IF(就農計画!A40="","",就農計画!A40)</f>
        <v/>
      </c>
      <c r="H3" s="541"/>
      <c r="I3" s="541" t="str">
        <f>IF(就農計画!A41="","",就農計画!A41)</f>
        <v/>
      </c>
      <c r="J3" s="541"/>
      <c r="K3" s="541" t="str">
        <f>IF(就農計画!A42="","",就農計画!A42)</f>
        <v/>
      </c>
      <c r="L3" s="541"/>
      <c r="M3" s="542" t="s">
        <v>542</v>
      </c>
      <c r="N3" s="137"/>
    </row>
    <row r="4" spans="1:14" ht="24" customHeight="1">
      <c r="A4" s="537"/>
      <c r="B4" s="537"/>
      <c r="C4" s="537"/>
      <c r="D4" s="548"/>
      <c r="E4" s="138"/>
      <c r="F4" s="139" t="s">
        <v>543</v>
      </c>
      <c r="G4" s="140"/>
      <c r="H4" s="226" t="s">
        <v>543</v>
      </c>
      <c r="I4" s="140"/>
      <c r="J4" s="226" t="s">
        <v>543</v>
      </c>
      <c r="K4" s="227"/>
      <c r="L4" s="226" t="s">
        <v>543</v>
      </c>
      <c r="M4" s="542"/>
      <c r="N4" s="137"/>
    </row>
    <row r="5" spans="1:14" ht="18" customHeight="1">
      <c r="A5" s="539" t="s">
        <v>462</v>
      </c>
      <c r="B5" s="551" t="str">
        <f>'1年目'!B5:C5</f>
        <v>生産量(kg)</v>
      </c>
      <c r="C5" s="551"/>
      <c r="D5" s="142" t="str">
        <f>IF(E4=0,"",SUM(E5,G5,I5,K5))</f>
        <v/>
      </c>
      <c r="E5" s="143" t="str">
        <f>IF(E$4=0,"",F5*(E$4/10))</f>
        <v/>
      </c>
      <c r="F5" s="144"/>
      <c r="G5" s="145" t="str">
        <f>IF(G$4=0,"",H5*(G$4/10))</f>
        <v/>
      </c>
      <c r="H5" s="144"/>
      <c r="I5" s="145" t="str">
        <f>IF(I$4=0,"",J5*(I$4/10))</f>
        <v/>
      </c>
      <c r="J5" s="144"/>
      <c r="K5" s="145" t="str">
        <f>IF(K$4=0,"",L5*(K$4/10))</f>
        <v/>
      </c>
      <c r="L5" s="144"/>
      <c r="M5" s="146"/>
    </row>
    <row r="6" spans="1:14" ht="18.600000000000001" customHeight="1">
      <c r="A6" s="539"/>
      <c r="B6" s="551" t="str">
        <f>'1年目'!B6:C6</f>
        <v>販売単価(円/kg)</v>
      </c>
      <c r="C6" s="551"/>
      <c r="D6" s="148" t="str">
        <f>IF(E4=0,"",IF(G6="",E6,0))</f>
        <v/>
      </c>
      <c r="E6" s="143" t="str">
        <f>IF(E$4=0,"",F6)</f>
        <v/>
      </c>
      <c r="F6" s="149"/>
      <c r="G6" s="150" t="str">
        <f>IF(G$4=0,"",H6)</f>
        <v/>
      </c>
      <c r="H6" s="149"/>
      <c r="I6" s="150" t="str">
        <f>IF(I$4=0,"",J6)</f>
        <v/>
      </c>
      <c r="J6" s="149"/>
      <c r="K6" s="150" t="str">
        <f>IF(K$4=0,"",L6)</f>
        <v/>
      </c>
      <c r="L6" s="144"/>
      <c r="M6" s="146"/>
    </row>
    <row r="7" spans="1:14" ht="18.600000000000001" customHeight="1">
      <c r="A7" s="539"/>
      <c r="B7" s="551" t="str">
        <f>'1年目'!B7:C7</f>
        <v>売上高</v>
      </c>
      <c r="C7" s="551"/>
      <c r="D7" s="151" t="str">
        <f>IF(E4=0,"",SUM(E7,G7,I7,K7))</f>
        <v/>
      </c>
      <c r="E7" s="152" t="str">
        <f>IF(E4=0,"",E5*E6)</f>
        <v/>
      </c>
      <c r="F7" s="153" t="str">
        <f>IF(E4=0,"",F5*F6)</f>
        <v/>
      </c>
      <c r="G7" s="154" t="str">
        <f>IF(G4=0,"",G5*G6)</f>
        <v/>
      </c>
      <c r="H7" s="153" t="str">
        <f>IF(G4=0,"",H5*H6)</f>
        <v/>
      </c>
      <c r="I7" s="154" t="str">
        <f>IF(I4=0,"",I5*I6)</f>
        <v/>
      </c>
      <c r="J7" s="153" t="str">
        <f>IF(I4=0,"",J5*J6)</f>
        <v/>
      </c>
      <c r="K7" s="154" t="str">
        <f>IF(K4=0,"",K5*K6)</f>
        <v/>
      </c>
      <c r="L7" s="153" t="str">
        <f>IF(K4=0,"",L5*L6)</f>
        <v/>
      </c>
      <c r="M7" s="229"/>
    </row>
    <row r="8" spans="1:14" ht="18.600000000000001" customHeight="1">
      <c r="A8" s="539"/>
      <c r="B8" s="551" t="str">
        <f>'1年目'!B8:C8</f>
        <v>特定作業受託</v>
      </c>
      <c r="C8" s="551"/>
      <c r="D8" s="156" t="str">
        <f>IF(E4=0,"",SUM(E8,G8,I8,K8))</f>
        <v/>
      </c>
      <c r="E8" s="143" t="str">
        <f>IF(E$4=0,"",F8*(E$4/10))</f>
        <v/>
      </c>
      <c r="F8" s="157"/>
      <c r="G8" s="158" t="str">
        <f>IF(G$4=0,"",H8*(G$4/10))</f>
        <v/>
      </c>
      <c r="H8" s="157"/>
      <c r="I8" s="158" t="str">
        <f>IF(I$4=0,"",J8*(I$4/10))</f>
        <v/>
      </c>
      <c r="J8" s="157"/>
      <c r="K8" s="158" t="str">
        <f>IF(K$4=0,"",L8*(K$4/10))</f>
        <v/>
      </c>
      <c r="L8" s="157"/>
      <c r="M8" s="230"/>
    </row>
    <row r="9" spans="1:14" ht="18.600000000000001" customHeight="1">
      <c r="A9" s="539"/>
      <c r="B9" s="551" t="str">
        <f>'1年目'!B9:C9</f>
        <v>作業受託</v>
      </c>
      <c r="C9" s="551"/>
      <c r="D9" s="156" t="str">
        <f>IF(E4=0,"",SUM(E9,G9,I9,K9))</f>
        <v/>
      </c>
      <c r="E9" s="143" t="str">
        <f>IF(E$4=0,"",F9*(E$4/10))</f>
        <v/>
      </c>
      <c r="F9" s="157"/>
      <c r="G9" s="158" t="str">
        <f>IF(G$4=0,"",H9*(G$4/10))</f>
        <v/>
      </c>
      <c r="H9" s="157"/>
      <c r="I9" s="158" t="str">
        <f>IF(I$4=0,"",J9*(I$4/10))</f>
        <v/>
      </c>
      <c r="J9" s="157"/>
      <c r="K9" s="158" t="str">
        <f>IF(K$4=0,"",L9*(K$4/10))</f>
        <v/>
      </c>
      <c r="L9" s="157"/>
      <c r="M9" s="230"/>
    </row>
    <row r="10" spans="1:14" ht="18.600000000000001" customHeight="1">
      <c r="A10" s="539"/>
      <c r="B10" s="551" t="str">
        <f>'1年目'!B10:C10</f>
        <v>雑収入</v>
      </c>
      <c r="C10" s="551"/>
      <c r="D10" s="156" t="str">
        <f>IF(E4=0,"",SUM(E10,G10,I10,K10))</f>
        <v/>
      </c>
      <c r="E10" s="143" t="str">
        <f>IF(E$4=0,"",F10*(E$4/10))</f>
        <v/>
      </c>
      <c r="F10" s="160"/>
      <c r="G10" s="158" t="str">
        <f>IF(G$4=0,"",H10*(G$4/10))</f>
        <v/>
      </c>
      <c r="H10" s="160"/>
      <c r="I10" s="158" t="str">
        <f>IF(I$4=0,"",J10*(I$4/10))</f>
        <v/>
      </c>
      <c r="J10" s="160"/>
      <c r="K10" s="158" t="str">
        <f>IF(K$4=0,"",L10*(K$4/10))</f>
        <v/>
      </c>
      <c r="L10" s="160"/>
      <c r="M10" s="161"/>
    </row>
    <row r="11" spans="1:14" ht="18.600000000000001" customHeight="1">
      <c r="A11" s="539"/>
      <c r="B11" s="537" t="s">
        <v>547</v>
      </c>
      <c r="C11" s="537"/>
      <c r="D11" s="162" t="str">
        <f>IF(E4=0,"",SUM(D7:D10))</f>
        <v/>
      </c>
      <c r="E11" s="163" t="str">
        <f>IF(E4=0,"",SUM(E7:E10))</f>
        <v/>
      </c>
      <c r="F11" s="164" t="str">
        <f>IF(E4=0,"",SUM(F7:F10))</f>
        <v/>
      </c>
      <c r="G11" s="165" t="str">
        <f>IF(G4=0,"",SUM(G7:G10))</f>
        <v/>
      </c>
      <c r="H11" s="164" t="str">
        <f>IF(G4=0,"",SUM(H7:H10))</f>
        <v/>
      </c>
      <c r="I11" s="165" t="str">
        <f>IF(I4=0,"",SUM(I7:I10))</f>
        <v/>
      </c>
      <c r="J11" s="164" t="str">
        <f>IF(I4=0,"",SUM(J7:J10))</f>
        <v/>
      </c>
      <c r="K11" s="165" t="str">
        <f>IF(K4=0,"",SUM(K7:K10))</f>
        <v/>
      </c>
      <c r="L11" s="164" t="str">
        <f>IF(K4=0,"",SUM(L7:L10))</f>
        <v/>
      </c>
      <c r="M11" s="231" t="s">
        <v>27</v>
      </c>
      <c r="N11" s="43" t="s">
        <v>147</v>
      </c>
    </row>
    <row r="12" spans="1:14" ht="18.600000000000001" customHeight="1">
      <c r="A12" s="536" t="s">
        <v>548</v>
      </c>
      <c r="B12" s="550" t="str">
        <f>'1年目'!B12</f>
        <v>租税公課</v>
      </c>
      <c r="C12" s="550"/>
      <c r="D12" s="167" t="str">
        <f>IF(E4=0,"",SUM(E12,G12,I12,K12))</f>
        <v/>
      </c>
      <c r="E12" s="168"/>
      <c r="F12" s="169" t="str">
        <f>IF(E$4=0,"",E12*10/E$4)</f>
        <v/>
      </c>
      <c r="G12" s="168"/>
      <c r="H12" s="169" t="str">
        <f>IF(G$4=0,"",G12*10/G$4)</f>
        <v/>
      </c>
      <c r="I12" s="168"/>
      <c r="J12" s="169" t="str">
        <f>IF(I$4=0,"",I12*10/I$4)</f>
        <v/>
      </c>
      <c r="K12" s="168"/>
      <c r="L12" s="169" t="str">
        <f>IF(K$4=0,"",K12*10/K$4)</f>
        <v/>
      </c>
      <c r="M12" s="170"/>
      <c r="N12" s="43"/>
    </row>
    <row r="13" spans="1:14" ht="18.600000000000001" customHeight="1">
      <c r="A13" s="536"/>
      <c r="B13" s="539" t="s">
        <v>550</v>
      </c>
      <c r="C13" s="228" t="str">
        <f>'1年目'!C13</f>
        <v>種苗・素畜費</v>
      </c>
      <c r="D13" s="171" t="str">
        <f>IF(E4=0,"",SUM(E13,G13,I13,K13))</f>
        <v/>
      </c>
      <c r="E13" s="143" t="str">
        <f t="shared" ref="E13:E19" si="0">IF(E$4=0,"",F13*(E$4/10))</f>
        <v/>
      </c>
      <c r="F13" s="172"/>
      <c r="G13" s="158" t="str">
        <f t="shared" ref="G13:G19" si="1">IF(G$4=0,"",H13*(G$4/10))</f>
        <v/>
      </c>
      <c r="H13" s="172"/>
      <c r="I13" s="158" t="str">
        <f t="shared" ref="I13:I19" si="2">IF(I$4=0,"",J13*(I$4/10))</f>
        <v/>
      </c>
      <c r="J13" s="172"/>
      <c r="K13" s="158" t="str">
        <f t="shared" ref="K13:K19" si="3">IF(K$4=0,"",L13*(K$4/10))</f>
        <v/>
      </c>
      <c r="L13" s="172"/>
      <c r="M13" s="146"/>
    </row>
    <row r="14" spans="1:14" ht="18.600000000000001" customHeight="1">
      <c r="A14" s="536"/>
      <c r="B14" s="536"/>
      <c r="C14" s="228" t="str">
        <f>'1年目'!C14</f>
        <v>肥料・飼料費</v>
      </c>
      <c r="D14" s="171" t="str">
        <f>IF(E4=0,"",SUM(E14,G14,I14,K14))</f>
        <v/>
      </c>
      <c r="E14" s="143" t="str">
        <f t="shared" si="0"/>
        <v/>
      </c>
      <c r="F14" s="157"/>
      <c r="G14" s="158" t="str">
        <f t="shared" si="1"/>
        <v/>
      </c>
      <c r="H14" s="157"/>
      <c r="I14" s="158" t="str">
        <f t="shared" si="2"/>
        <v/>
      </c>
      <c r="J14" s="157"/>
      <c r="K14" s="158" t="str">
        <f t="shared" si="3"/>
        <v/>
      </c>
      <c r="L14" s="157"/>
      <c r="M14" s="173"/>
    </row>
    <row r="15" spans="1:14" ht="18.600000000000001" customHeight="1">
      <c r="A15" s="536"/>
      <c r="B15" s="536"/>
      <c r="C15" s="228" t="str">
        <f>'1年目'!C15</f>
        <v>農薬・衛生費</v>
      </c>
      <c r="D15" s="171" t="str">
        <f>IF(E4=0,"",SUM(E15,G15,I15,K15))</f>
        <v/>
      </c>
      <c r="E15" s="143" t="str">
        <f t="shared" si="0"/>
        <v/>
      </c>
      <c r="F15" s="157"/>
      <c r="G15" s="158" t="str">
        <f t="shared" si="1"/>
        <v/>
      </c>
      <c r="H15" s="157"/>
      <c r="I15" s="158" t="str">
        <f t="shared" si="2"/>
        <v/>
      </c>
      <c r="J15" s="157"/>
      <c r="K15" s="158" t="str">
        <f t="shared" si="3"/>
        <v/>
      </c>
      <c r="L15" s="157"/>
      <c r="M15" s="146"/>
    </row>
    <row r="16" spans="1:14" ht="18.600000000000001" customHeight="1">
      <c r="A16" s="536"/>
      <c r="B16" s="536"/>
      <c r="C16" s="228" t="str">
        <f>'1年目'!C16</f>
        <v>農具費</v>
      </c>
      <c r="D16" s="171" t="str">
        <f>IF(E4=0,"",SUM(E16,G16,I16,K16))</f>
        <v/>
      </c>
      <c r="E16" s="143" t="str">
        <f t="shared" si="0"/>
        <v/>
      </c>
      <c r="F16" s="157"/>
      <c r="G16" s="158" t="str">
        <f t="shared" si="1"/>
        <v/>
      </c>
      <c r="H16" s="157"/>
      <c r="I16" s="158" t="str">
        <f t="shared" si="2"/>
        <v/>
      </c>
      <c r="J16" s="157"/>
      <c r="K16" s="158" t="str">
        <f t="shared" si="3"/>
        <v/>
      </c>
      <c r="L16" s="157"/>
      <c r="M16" s="146"/>
    </row>
    <row r="17" spans="1:16" ht="18.600000000000001" customHeight="1">
      <c r="A17" s="536"/>
      <c r="B17" s="536"/>
      <c r="C17" s="228" t="str">
        <f>'1年目'!C17</f>
        <v>諸材料費</v>
      </c>
      <c r="D17" s="171" t="str">
        <f>IF(E4=0,"",SUM(E17,G17,I17,K17))</f>
        <v/>
      </c>
      <c r="E17" s="143" t="str">
        <f t="shared" si="0"/>
        <v/>
      </c>
      <c r="F17" s="157"/>
      <c r="G17" s="158" t="str">
        <f t="shared" si="1"/>
        <v/>
      </c>
      <c r="H17" s="157"/>
      <c r="I17" s="158" t="str">
        <f t="shared" si="2"/>
        <v/>
      </c>
      <c r="J17" s="157"/>
      <c r="K17" s="158" t="str">
        <f t="shared" si="3"/>
        <v/>
      </c>
      <c r="L17" s="157"/>
      <c r="M17" s="174"/>
    </row>
    <row r="18" spans="1:16" ht="18.600000000000001" customHeight="1">
      <c r="A18" s="536"/>
      <c r="B18" s="536"/>
      <c r="C18" s="228" t="str">
        <f>'1年目'!C18</f>
        <v>動力光熱費</v>
      </c>
      <c r="D18" s="171" t="str">
        <f>IF(E4=0,"",SUM(E18,G18,I18,K18))</f>
        <v/>
      </c>
      <c r="E18" s="143" t="str">
        <f t="shared" si="0"/>
        <v/>
      </c>
      <c r="F18" s="157"/>
      <c r="G18" s="158" t="str">
        <f t="shared" si="1"/>
        <v/>
      </c>
      <c r="H18" s="157"/>
      <c r="I18" s="158" t="str">
        <f t="shared" si="2"/>
        <v/>
      </c>
      <c r="J18" s="157"/>
      <c r="K18" s="158" t="str">
        <f t="shared" si="3"/>
        <v/>
      </c>
      <c r="L18" s="157"/>
      <c r="M18" s="174"/>
    </row>
    <row r="19" spans="1:16" ht="18.600000000000001" customHeight="1">
      <c r="A19" s="536"/>
      <c r="B19" s="536"/>
      <c r="C19" s="228" t="str">
        <f>'1年目'!C19</f>
        <v>雇人費</v>
      </c>
      <c r="D19" s="171" t="str">
        <f>IF(E4=0,"",SUM(E19,G19,I19,K19))</f>
        <v/>
      </c>
      <c r="E19" s="143" t="str">
        <f t="shared" si="0"/>
        <v/>
      </c>
      <c r="F19" s="157"/>
      <c r="G19" s="158" t="str">
        <f t="shared" si="1"/>
        <v/>
      </c>
      <c r="H19" s="157"/>
      <c r="I19" s="158" t="str">
        <f t="shared" si="2"/>
        <v/>
      </c>
      <c r="J19" s="157"/>
      <c r="K19" s="158" t="str">
        <f t="shared" si="3"/>
        <v/>
      </c>
      <c r="L19" s="157"/>
      <c r="M19" s="174"/>
    </row>
    <row r="20" spans="1:16" ht="18.600000000000001" customHeight="1">
      <c r="A20" s="536"/>
      <c r="B20" s="536"/>
      <c r="C20" s="228" t="str">
        <f>'1年目'!C20</f>
        <v>作業用衣料費</v>
      </c>
      <c r="D20" s="171" t="str">
        <f>IF(E4=0,"",SUM(E20,G20,I20,K20))</f>
        <v/>
      </c>
      <c r="E20" s="175"/>
      <c r="F20" s="176" t="str">
        <f>IF(E$4=0,"",E20*10/E$4)</f>
        <v/>
      </c>
      <c r="G20" s="177"/>
      <c r="H20" s="176" t="str">
        <f>IF(G$4=0,"",G20*10/G$4)</f>
        <v/>
      </c>
      <c r="I20" s="177"/>
      <c r="J20" s="176" t="str">
        <f>IF(I$4=0,"",I20*10/I$4)</f>
        <v/>
      </c>
      <c r="K20" s="177"/>
      <c r="L20" s="176" t="str">
        <f>IF(K$4=0,"",K20*10/K$4)</f>
        <v/>
      </c>
      <c r="M20" s="55"/>
      <c r="N20" s="137"/>
      <c r="O20" s="137"/>
    </row>
    <row r="21" spans="1:16" ht="18.600000000000001" customHeight="1">
      <c r="A21" s="536"/>
      <c r="B21" s="536"/>
      <c r="C21" s="228" t="str">
        <f>'1年目'!C21</f>
        <v>農業共済掛金</v>
      </c>
      <c r="D21" s="171" t="str">
        <f>IF(E4=0,"",SUM(E21,G21,I21,K21))</f>
        <v/>
      </c>
      <c r="E21" s="175"/>
      <c r="F21" s="176" t="str">
        <f>IF(E$4=0,"",E21*10/E$4)</f>
        <v/>
      </c>
      <c r="G21" s="177"/>
      <c r="H21" s="176" t="str">
        <f>IF(G$4=0,"",G21*10/G$4)</f>
        <v/>
      </c>
      <c r="I21" s="177"/>
      <c r="J21" s="176" t="str">
        <f>IF(I$4=0,"",I21*10/I$4)</f>
        <v/>
      </c>
      <c r="K21" s="177"/>
      <c r="L21" s="176" t="str">
        <f>IF(K$4=0,"",K21*10/K$4)</f>
        <v/>
      </c>
      <c r="M21" s="146"/>
      <c r="O21" s="178"/>
      <c r="P21" s="179"/>
    </row>
    <row r="22" spans="1:16" ht="18.600000000000001" customHeight="1">
      <c r="A22" s="536"/>
      <c r="B22" s="536"/>
      <c r="C22" s="232" t="str">
        <f>'1年目'!C22</f>
        <v>雑費（予備費等）</v>
      </c>
      <c r="D22" s="171" t="str">
        <f>IF(E4=0,"",SUM(E22,G22,I22,K22))</f>
        <v/>
      </c>
      <c r="E22" s="175"/>
      <c r="F22" s="237" t="str">
        <f>IF(E$4=0,"",E22*10/E$4)</f>
        <v/>
      </c>
      <c r="G22" s="182"/>
      <c r="H22" s="237" t="str">
        <f>IF(G$4=0,"",G22*10/G$4)</f>
        <v/>
      </c>
      <c r="I22" s="182"/>
      <c r="J22" s="237" t="str">
        <f>IF(I$4=0,"",I22*10/I$4)</f>
        <v/>
      </c>
      <c r="K22" s="182"/>
      <c r="L22" s="237" t="str">
        <f>IF(K$4=0,"",K22*10/K$4)</f>
        <v/>
      </c>
      <c r="M22" s="183"/>
      <c r="N22" s="179"/>
      <c r="O22" s="178"/>
      <c r="P22" s="179"/>
    </row>
    <row r="23" spans="1:16" ht="18.600000000000001" customHeight="1">
      <c r="A23" s="536"/>
      <c r="B23" s="539"/>
      <c r="C23" s="136" t="s">
        <v>479</v>
      </c>
      <c r="D23" s="167" t="str">
        <f>IF(E4=0,"",SUM(D13:D22))</f>
        <v/>
      </c>
      <c r="E23" s="185" t="str">
        <f>IF(E4=0,"",SUM(E13:E22))</f>
        <v/>
      </c>
      <c r="F23" s="186" t="str">
        <f>IF(E4=0,"",SUM(F13:F22))</f>
        <v/>
      </c>
      <c r="G23" s="187" t="str">
        <f>IF(G4=0,"",SUM(G13:G22))</f>
        <v/>
      </c>
      <c r="H23" s="188" t="str">
        <f>IF(G4=0,"",SUM(H13:H22))</f>
        <v/>
      </c>
      <c r="I23" s="187" t="str">
        <f>IF(I4=0,"",SUM(I13:I22))</f>
        <v/>
      </c>
      <c r="J23" s="188" t="str">
        <f>IF(I4=0,"",SUM(J13:J22))</f>
        <v/>
      </c>
      <c r="K23" s="187" t="str">
        <f>IF(K4=0,"",SUM(K13:K22))</f>
        <v/>
      </c>
      <c r="L23" s="188" t="str">
        <f>IF(K4=0,"",SUM(L13:L22))</f>
        <v/>
      </c>
      <c r="M23" s="166"/>
      <c r="N23" s="43" t="s">
        <v>147</v>
      </c>
      <c r="O23" s="178"/>
      <c r="P23" s="179"/>
    </row>
    <row r="24" spans="1:16" ht="18.600000000000001" customHeight="1">
      <c r="A24" s="536"/>
      <c r="B24" s="536" t="s">
        <v>481</v>
      </c>
      <c r="C24" s="233" t="str">
        <f>'1年目'!C24</f>
        <v>修繕費</v>
      </c>
      <c r="D24" s="171" t="str">
        <f>IF(E4=0,"",SUM(E24,G24,I24,K24))</f>
        <v/>
      </c>
      <c r="E24" s="175"/>
      <c r="F24" s="190" t="str">
        <f>IF(E$4=0,"",E24*10/E4)</f>
        <v/>
      </c>
      <c r="G24" s="191"/>
      <c r="H24" s="192" t="str">
        <f>IF(G$4=0,"",G24*10/G4)</f>
        <v/>
      </c>
      <c r="I24" s="191"/>
      <c r="J24" s="192" t="str">
        <f>IF(I$4=0,"",I24*10/I4)</f>
        <v/>
      </c>
      <c r="K24" s="191"/>
      <c r="L24" s="192" t="str">
        <f>IF(K$4=0,"",K24*10/K4)</f>
        <v/>
      </c>
      <c r="M24" s="193"/>
      <c r="N24" s="194"/>
      <c r="O24" s="178"/>
      <c r="P24" s="179"/>
    </row>
    <row r="25" spans="1:16" ht="18.600000000000001" customHeight="1">
      <c r="A25" s="536"/>
      <c r="B25" s="536"/>
      <c r="C25" s="234" t="str">
        <f>'1年目'!C25</f>
        <v>減価償却費</v>
      </c>
      <c r="D25" s="171" t="str">
        <f>IF(E4=0,"",SUM(E25,G25,I25,K25))</f>
        <v/>
      </c>
      <c r="E25" s="175"/>
      <c r="F25" s="237" t="str">
        <f>IF(E$4=0,"",E25*10/E4)</f>
        <v/>
      </c>
      <c r="G25" s="198"/>
      <c r="H25" s="197" t="str">
        <f>IF(G4=0,"",G25*10/G4)</f>
        <v/>
      </c>
      <c r="I25" s="198"/>
      <c r="J25" s="197" t="str">
        <f>IF(I4=0,"",I25*10/I4)</f>
        <v/>
      </c>
      <c r="K25" s="198"/>
      <c r="L25" s="197" t="str">
        <f>IF(K4=0,"",K25*10/K4)</f>
        <v/>
      </c>
      <c r="M25" s="199" t="s">
        <v>563</v>
      </c>
      <c r="N25" s="194"/>
      <c r="O25" s="178"/>
      <c r="P25" s="179"/>
    </row>
    <row r="26" spans="1:16" ht="18.600000000000001" customHeight="1">
      <c r="A26" s="536"/>
      <c r="B26" s="536"/>
      <c r="C26" s="136" t="s">
        <v>479</v>
      </c>
      <c r="D26" s="167" t="str">
        <f>IF(E4=0,"",SUM(D24:D25))</f>
        <v/>
      </c>
      <c r="E26" s="185" t="str">
        <f>IF(E4=0,"",SUM(E24:E25))</f>
        <v/>
      </c>
      <c r="F26" s="188" t="str">
        <f>IF(E4=0,"",SUM(F24:F25))</f>
        <v/>
      </c>
      <c r="G26" s="200" t="str">
        <f>IF(G4=0,"",SUM(G24:G25))</f>
        <v/>
      </c>
      <c r="H26" s="186" t="str">
        <f>IF(G4=0,"",SUM(H24:H25))</f>
        <v/>
      </c>
      <c r="I26" s="187" t="str">
        <f>IF(I4=0,"",SUM(I24:I25))</f>
        <v/>
      </c>
      <c r="J26" s="186" t="str">
        <f>IF(I4=0,"",SUM(J24:J25))</f>
        <v/>
      </c>
      <c r="K26" s="187" t="str">
        <f>IF(K4=0,"",SUM(K24:K25))</f>
        <v/>
      </c>
      <c r="L26" s="186" t="str">
        <f>IF(K4=0,"",SUM(L24:L25))</f>
        <v/>
      </c>
      <c r="M26" s="201"/>
      <c r="N26" s="43" t="s">
        <v>147</v>
      </c>
      <c r="O26" s="178"/>
      <c r="P26" s="179"/>
    </row>
    <row r="27" spans="1:16" ht="18.600000000000001" customHeight="1">
      <c r="A27" s="536"/>
      <c r="B27" s="539" t="s">
        <v>485</v>
      </c>
      <c r="C27" s="228" t="str">
        <f>'1年目'!C27</f>
        <v>出荷資材費</v>
      </c>
      <c r="D27" s="171" t="str">
        <f>IF(E4=0,"",SUM(E27,G27,I27,K27))</f>
        <v/>
      </c>
      <c r="E27" s="143" t="str">
        <f>IF(E$4=0,"",F27*(E$4/10))</f>
        <v/>
      </c>
      <c r="F27" s="172"/>
      <c r="G27" s="158" t="str">
        <f>IF(G$4=0,"",H27*(G$4/10))</f>
        <v/>
      </c>
      <c r="H27" s="172"/>
      <c r="I27" s="158" t="str">
        <f>IF(I$4=0,"",J27*(I$4/10))</f>
        <v/>
      </c>
      <c r="J27" s="172"/>
      <c r="K27" s="158" t="str">
        <f>IF(K$4=0,"",L27*(K$4/10))</f>
        <v/>
      </c>
      <c r="L27" s="172"/>
      <c r="M27" s="146"/>
      <c r="N27" s="202"/>
      <c r="O27" s="178"/>
      <c r="P27" s="179"/>
    </row>
    <row r="28" spans="1:16" ht="18.600000000000001" customHeight="1">
      <c r="A28" s="536"/>
      <c r="B28" s="536"/>
      <c r="C28" s="228" t="str">
        <f>'1年目'!C28</f>
        <v>運賃</v>
      </c>
      <c r="D28" s="171" t="str">
        <f>IF(E4=0,"",SUM(E28,G28,I28,K28))</f>
        <v/>
      </c>
      <c r="E28" s="143" t="str">
        <f>IF(E$4=0,"",F28*(E$4/10))</f>
        <v/>
      </c>
      <c r="F28" s="157"/>
      <c r="G28" s="158" t="str">
        <f>IF(G$4=0,"",H28*(G$4/10))</f>
        <v/>
      </c>
      <c r="H28" s="157"/>
      <c r="I28" s="158" t="str">
        <f>IF(I$4=0,"",J28*(I$4/10))</f>
        <v/>
      </c>
      <c r="J28" s="157"/>
      <c r="K28" s="158" t="str">
        <f>IF(K$4=0,"",L28*(K$4/10))</f>
        <v/>
      </c>
      <c r="L28" s="157"/>
      <c r="M28" s="203"/>
    </row>
    <row r="29" spans="1:16" ht="18.600000000000001" customHeight="1">
      <c r="A29" s="536"/>
      <c r="B29" s="536"/>
      <c r="C29" s="228" t="str">
        <f>'1年目'!C29</f>
        <v>出荷手数料</v>
      </c>
      <c r="D29" s="171" t="str">
        <f>IF(E4=0,"",SUM(E29,G29,I29,K29))</f>
        <v/>
      </c>
      <c r="E29" s="143" t="str">
        <f>IF(E$4=0,"",F29*(E$4/10))</f>
        <v/>
      </c>
      <c r="F29" s="205"/>
      <c r="G29" s="158" t="str">
        <f>IF(G$4=0,"",H29*(G$4/10))</f>
        <v/>
      </c>
      <c r="H29" s="205"/>
      <c r="I29" s="158" t="str">
        <f>IF(I$4=0,"",J29*(I$4/10))</f>
        <v/>
      </c>
      <c r="J29" s="205"/>
      <c r="K29" s="158" t="str">
        <f>IF(K$4=0,"",L29*(K$4/10))</f>
        <v/>
      </c>
      <c r="L29" s="205"/>
      <c r="M29" s="206"/>
    </row>
    <row r="30" spans="1:16" ht="18.600000000000001" customHeight="1">
      <c r="A30" s="536"/>
      <c r="B30" s="539"/>
      <c r="C30" s="136" t="s">
        <v>479</v>
      </c>
      <c r="D30" s="167" t="str">
        <f>IF(E4=0,"",SUM(D27:D29))</f>
        <v/>
      </c>
      <c r="E30" s="185" t="str">
        <f>IF(E4=0,"",SUM(E27:E29))</f>
        <v/>
      </c>
      <c r="F30" s="186" t="str">
        <f>IF(E4=0,"",SUM(F27:F29))</f>
        <v/>
      </c>
      <c r="G30" s="187" t="str">
        <f>IF(G4=0,"",SUM(G27:G29))</f>
        <v/>
      </c>
      <c r="H30" s="186" t="str">
        <f>IF(G4=0,"",SUM(H27:H29))</f>
        <v/>
      </c>
      <c r="I30" s="187" t="str">
        <f>IF(I4=0,"",SUM(I27:I29))</f>
        <v/>
      </c>
      <c r="J30" s="186" t="str">
        <f>IF(I4=0,"",SUM(J27:J29))</f>
        <v/>
      </c>
      <c r="K30" s="187" t="str">
        <f>IF(K4=0,"",SUM(K27:K29))</f>
        <v/>
      </c>
      <c r="L30" s="186" t="str">
        <f>IF(K4=0,"",SUM(L27:L29))</f>
        <v/>
      </c>
      <c r="M30" s="201"/>
      <c r="N30" s="43" t="s">
        <v>147</v>
      </c>
    </row>
    <row r="31" spans="1:16" ht="18.600000000000001" customHeight="1">
      <c r="A31" s="536"/>
      <c r="B31" s="536" t="s">
        <v>490</v>
      </c>
      <c r="C31" s="228" t="str">
        <f>'1年目'!C31</f>
        <v>土地改良水利費</v>
      </c>
      <c r="D31" s="171" t="str">
        <f>IF(E4=0,"",SUM(E31,G31,I31,K31))</f>
        <v/>
      </c>
      <c r="E31" s="143" t="str">
        <f>IF(E$4=0,"",F31*(E$4/10))</f>
        <v/>
      </c>
      <c r="F31" s="172"/>
      <c r="G31" s="158" t="str">
        <f>IF(G$4=0,"",H31*(G$4/10))</f>
        <v/>
      </c>
      <c r="H31" s="172"/>
      <c r="I31" s="158" t="str">
        <f>IF(I$4=0,"",J31*(I$4/10))</f>
        <v/>
      </c>
      <c r="J31" s="172"/>
      <c r="K31" s="158" t="str">
        <f>IF(K$4=0,"",L31*(K$4/10))</f>
        <v/>
      </c>
      <c r="L31" s="172"/>
      <c r="M31" s="207"/>
      <c r="N31" s="43"/>
    </row>
    <row r="32" spans="1:16" ht="18.600000000000001" customHeight="1">
      <c r="A32" s="536"/>
      <c r="B32" s="536"/>
      <c r="C32" s="228" t="str">
        <f>'1年目'!C32</f>
        <v>支払利息</v>
      </c>
      <c r="D32" s="171" t="str">
        <f>IF(E4=0,"",SUM(E32,G32,I32,K32))</f>
        <v/>
      </c>
      <c r="E32" s="143" t="str">
        <f>IF(E$4=0,"",F32*(E$4/10))</f>
        <v/>
      </c>
      <c r="F32" s="172"/>
      <c r="G32" s="158" t="str">
        <f>IF(G$4=0,"",H32*(G$4/10))</f>
        <v/>
      </c>
      <c r="H32" s="172"/>
      <c r="I32" s="158" t="str">
        <f>IF(I$4=0,"",J32*(I$4/10))</f>
        <v/>
      </c>
      <c r="J32" s="172"/>
      <c r="K32" s="158" t="str">
        <f>IF(K$4=0,"",L32*(K$4/10))</f>
        <v/>
      </c>
      <c r="L32" s="172"/>
      <c r="M32" s="146"/>
    </row>
    <row r="33" spans="1:16" ht="18.600000000000001" customHeight="1">
      <c r="A33" s="536"/>
      <c r="B33" s="536"/>
      <c r="C33" s="236" t="str">
        <f>'1年目'!C33</f>
        <v>地代・貸借料</v>
      </c>
      <c r="D33" s="171" t="str">
        <f>IF(E4=0,"",SUM(E33,G33,I33,K33))</f>
        <v/>
      </c>
      <c r="E33" s="143" t="str">
        <f>IF(E$4=0,"",F33*(E$4/10))</f>
        <v/>
      </c>
      <c r="F33" s="172"/>
      <c r="G33" s="208" t="str">
        <f>IF(G$4=0,"",H33*(G$4/10))</f>
        <v/>
      </c>
      <c r="H33" s="172"/>
      <c r="I33" s="208" t="str">
        <f>IF(I$4=0,"",J33*(I$4/10))</f>
        <v/>
      </c>
      <c r="J33" s="172"/>
      <c r="K33" s="208" t="str">
        <f>IF(K$4=0,"",L33*(K$4/10))</f>
        <v/>
      </c>
      <c r="L33" s="172"/>
      <c r="M33" s="174"/>
      <c r="P33" s="209"/>
    </row>
    <row r="34" spans="1:16" ht="18.600000000000001" customHeight="1">
      <c r="A34" s="536"/>
      <c r="B34" s="536"/>
      <c r="C34" s="136" t="s">
        <v>479</v>
      </c>
      <c r="D34" s="210" t="str">
        <f>IF(E4=0,"",SUM(D31:D33))</f>
        <v/>
      </c>
      <c r="E34" s="185" t="str">
        <f>IF(E4=0,"",SUM(E31:E33))</f>
        <v/>
      </c>
      <c r="F34" s="211" t="str">
        <f>IF(E4=0,"",SUM(F31:F33))</f>
        <v/>
      </c>
      <c r="G34" s="187" t="str">
        <f>IF(G4=0,"",SUM(G31:G33))</f>
        <v/>
      </c>
      <c r="H34" s="211" t="str">
        <f>IF(G4=0,"",SUM(H31:H33))</f>
        <v/>
      </c>
      <c r="I34" s="187" t="str">
        <f>IF(I4=0,"",SUM(I31:I33))</f>
        <v/>
      </c>
      <c r="J34" s="211" t="str">
        <f>IF(I4=0,"",SUM(J31:J33))</f>
        <v/>
      </c>
      <c r="K34" s="187" t="str">
        <f>IF(K4=0,"",SUM(K31:K33))</f>
        <v/>
      </c>
      <c r="L34" s="211" t="str">
        <f>IF(K4=0,"",SUM(L31:L33))</f>
        <v/>
      </c>
      <c r="M34" s="212"/>
      <c r="N34" s="43" t="s">
        <v>147</v>
      </c>
    </row>
    <row r="35" spans="1:16" ht="18.600000000000001" customHeight="1">
      <c r="A35" s="536"/>
      <c r="B35" s="540" t="s">
        <v>547</v>
      </c>
      <c r="C35" s="540"/>
      <c r="D35" s="213" t="str">
        <f>IF(E4=0,"",SUM(D12,D23,D26,D30,D34))</f>
        <v/>
      </c>
      <c r="E35" s="214" t="str">
        <f>IF(E4=0,"",SUM(E12,E23,E26,E30,E34))</f>
        <v/>
      </c>
      <c r="F35" s="215" t="str">
        <f>IF(E4=0,"",SUM(F12,F23,F26,F30,F34))</f>
        <v/>
      </c>
      <c r="G35" s="216" t="str">
        <f>IF(G4=0,"",SUM(G12,G23,G26,G30,G34))</f>
        <v/>
      </c>
      <c r="H35" s="215" t="str">
        <f>IF(G4=0,"",SUM(H12,H23,H26,H30,H34))</f>
        <v/>
      </c>
      <c r="I35" s="216" t="str">
        <f>IF(I4=0,"",SUM(I12,I23,I26,I30,I34))</f>
        <v/>
      </c>
      <c r="J35" s="215" t="str">
        <f>IF(I4=0,"",SUM(J12,J23,J26,J30,J34))</f>
        <v/>
      </c>
      <c r="K35" s="216" t="str">
        <f>IF(K4=0,"",SUM(K12,K23,K26,K30,K34))</f>
        <v/>
      </c>
      <c r="L35" s="215" t="str">
        <f>IF(K4=0,"",SUM(L12,L23,L26,L30,L34))</f>
        <v/>
      </c>
      <c r="M35" s="217" t="s">
        <v>29</v>
      </c>
      <c r="N35" s="43" t="s">
        <v>147</v>
      </c>
    </row>
    <row r="36" spans="1:16" ht="22.5" customHeight="1">
      <c r="A36" s="536" t="s">
        <v>570</v>
      </c>
      <c r="B36" s="537" t="s">
        <v>571</v>
      </c>
      <c r="C36" s="537"/>
      <c r="D36" s="218" t="str">
        <f>IF(E4=0,"",D11-D35)</f>
        <v/>
      </c>
      <c r="E36" s="214" t="str">
        <f>IF(E4=0,"",E11-E35)</f>
        <v/>
      </c>
      <c r="F36" s="215" t="str">
        <f>IF(E4=0,"",F11-F35)</f>
        <v/>
      </c>
      <c r="G36" s="216" t="str">
        <f>IF(G4=0,"",G11-G35)</f>
        <v/>
      </c>
      <c r="H36" s="215" t="str">
        <f>IF(G4=0,"",H11-H35)</f>
        <v/>
      </c>
      <c r="I36" s="216" t="str">
        <f>IF(I4=0,"",I11-I35)</f>
        <v/>
      </c>
      <c r="J36" s="215" t="str">
        <f>IF(I4=0,"",J11-J35)</f>
        <v/>
      </c>
      <c r="K36" s="216" t="str">
        <f>IF(K4=0,"",K11-K35)</f>
        <v/>
      </c>
      <c r="L36" s="215" t="str">
        <f>IF(K4=0,"",L11-L35)</f>
        <v/>
      </c>
      <c r="M36" s="219" t="s">
        <v>572</v>
      </c>
      <c r="N36" s="43" t="s">
        <v>147</v>
      </c>
    </row>
    <row r="37" spans="1:16" ht="22.5" customHeight="1">
      <c r="A37" s="536"/>
      <c r="B37" s="537" t="s">
        <v>573</v>
      </c>
      <c r="C37" s="537"/>
      <c r="D37" s="220" t="str">
        <f>IF(E4=0,"",D36/D11)</f>
        <v/>
      </c>
      <c r="E37" s="221" t="str">
        <f>IF(E4=0,"",E36/E11)</f>
        <v/>
      </c>
      <c r="F37" s="222" t="str">
        <f>IF(E4=0,"",F36/F11)</f>
        <v/>
      </c>
      <c r="G37" s="223" t="str">
        <f>IF(G4=0,"",G36/G11)</f>
        <v/>
      </c>
      <c r="H37" s="222" t="str">
        <f>IF(G4=0,"",H36/H11)</f>
        <v/>
      </c>
      <c r="I37" s="223" t="str">
        <f>IF(I4=0,"",I36/I11)</f>
        <v/>
      </c>
      <c r="J37" s="222" t="str">
        <f>IF(I4=0,"",J36/J11)</f>
        <v/>
      </c>
      <c r="K37" s="223" t="str">
        <f>IF(K4=0,"",K36/K11)</f>
        <v/>
      </c>
      <c r="L37" s="222" t="str">
        <f>IF(K4=0,"",L36/L11)</f>
        <v/>
      </c>
      <c r="M37" s="224" t="s">
        <v>574</v>
      </c>
      <c r="N37" s="43" t="s">
        <v>147</v>
      </c>
    </row>
    <row r="38" spans="1:16" ht="18.600000000000001" customHeight="1">
      <c r="E38" s="178"/>
    </row>
    <row r="39" spans="1:16" ht="18.600000000000001" customHeight="1">
      <c r="D39" s="225"/>
    </row>
    <row r="40" spans="1:16" ht="18.600000000000001" customHeight="1">
      <c r="D40" s="225"/>
    </row>
  </sheetData>
  <mergeCells count="27">
    <mergeCell ref="A1:C1"/>
    <mergeCell ref="A2:C2"/>
    <mergeCell ref="A3:C4"/>
    <mergeCell ref="D3:D4"/>
    <mergeCell ref="E3:F3"/>
    <mergeCell ref="G3:H3"/>
    <mergeCell ref="I3:J3"/>
    <mergeCell ref="K3:L3"/>
    <mergeCell ref="M3:M4"/>
    <mergeCell ref="A5:A11"/>
    <mergeCell ref="B5:C5"/>
    <mergeCell ref="B6:C6"/>
    <mergeCell ref="B7:C7"/>
    <mergeCell ref="B8:C8"/>
    <mergeCell ref="B9:C9"/>
    <mergeCell ref="B10:C10"/>
    <mergeCell ref="B11:C11"/>
    <mergeCell ref="A36:A37"/>
    <mergeCell ref="B36:C36"/>
    <mergeCell ref="B37:C37"/>
    <mergeCell ref="A12:A35"/>
    <mergeCell ref="B12:C12"/>
    <mergeCell ref="B13:B23"/>
    <mergeCell ref="B24:B26"/>
    <mergeCell ref="B27:B30"/>
    <mergeCell ref="B31:B34"/>
    <mergeCell ref="B35:C35"/>
  </mergeCells>
  <phoneticPr fontId="73"/>
  <dataValidations count="2">
    <dataValidation type="list" allowBlank="1" showErrorMessage="1" sqref="B5:B10">
      <formula1>"生産量(kg),生産量(cs)"</formula1>
      <formula2>0</formula2>
    </dataValidation>
    <dataValidation type="list" allowBlank="1" showErrorMessage="1" sqref="A1:C1">
      <formula1>"収支計画【4年目】,収支実績【4年目】"</formula1>
      <formula2>0</formula2>
    </dataValidation>
  </dataValidations>
  <printOptions verticalCentered="1"/>
  <pageMargins left="0.59055118110236227" right="0.39370078740157483" top="0.47244094488188981" bottom="0.47244094488188981" header="0.51181102362204722" footer="0.51181102362204722"/>
  <pageSetup paperSize="9" scale="80" orientation="landscape" blackAndWhite="1" horizontalDpi="300" verticalDpi="300" r:id="rId1"/>
  <legacy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はじめに</vt:lpstr>
      <vt:lpstr>申請書</vt:lpstr>
      <vt:lpstr>変更申請</vt:lpstr>
      <vt:lpstr>就農計画</vt:lpstr>
      <vt:lpstr>収支計画</vt:lpstr>
      <vt:lpstr>1年目</vt:lpstr>
      <vt:lpstr>2年目</vt:lpstr>
      <vt:lpstr>3年目</vt:lpstr>
      <vt:lpstr>4年目</vt:lpstr>
      <vt:lpstr>5年目</vt:lpstr>
      <vt:lpstr>減価償却</vt:lpstr>
      <vt:lpstr>履歴書</vt:lpstr>
      <vt:lpstr>作付計画</vt:lpstr>
      <vt:lpstr>同意書</vt:lpstr>
      <vt:lpstr>'1年目'!Print_Area</vt:lpstr>
      <vt:lpstr>'2年目'!Print_Area</vt:lpstr>
      <vt:lpstr>'3年目'!Print_Area</vt:lpstr>
      <vt:lpstr>'4年目'!Print_Area</vt:lpstr>
      <vt:lpstr>'5年目'!Print_Area</vt:lpstr>
      <vt:lpstr>はじめに!Print_Area</vt:lpstr>
      <vt:lpstr>減価償却!Print_Area</vt:lpstr>
      <vt:lpstr>収支計画!Print_Area</vt:lpstr>
      <vt:lpstr>就農計画!Print_Area</vt:lpstr>
      <vt:lpstr>申請書!Print_Area</vt:lpstr>
      <vt:lpstr>同意書!Print_Area</vt:lpstr>
      <vt:lpstr>変更申請!Print_Area</vt:lpstr>
      <vt:lpstr>履歴書!Print_Area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H4354</dc:creator>
  <cp:lastModifiedBy>Windows ユーザー</cp:lastModifiedBy>
  <cp:revision>0</cp:revision>
  <cp:lastPrinted>2023-06-23T04:42:54Z</cp:lastPrinted>
  <dcterms:created xsi:type="dcterms:W3CDTF">1997-01-09T07:48:59Z</dcterms:created>
  <dcterms:modified xsi:type="dcterms:W3CDTF">2023-10-30T01:09:39Z</dcterms:modified>
  <dc:language>ja-JP</dc:language>
</cp:coreProperties>
</file>