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NWF-144.IHMMT\Downloads\"/>
    </mc:Choice>
  </mc:AlternateContent>
  <bookViews>
    <workbookView xWindow="18765" yWindow="-15" windowWidth="9960" windowHeight="11760"/>
  </bookViews>
  <sheets>
    <sheet name="資料一覧" sheetId="14" r:id="rId1"/>
    <sheet name="【共通】" sheetId="15" r:id="rId2"/>
    <sheet name="P1" sheetId="5" r:id="rId3"/>
    <sheet name="P2" sheetId="16" r:id="rId4"/>
    <sheet name="P3-1" sheetId="17" r:id="rId5"/>
    <sheet name="P3-2" sheetId="27" r:id="rId6"/>
    <sheet name="P3-3" sheetId="28" r:id="rId7"/>
    <sheet name="P4" sheetId="12" r:id="rId8"/>
    <sheet name="（旧）P5-1" sheetId="8" state="hidden" r:id="rId9"/>
    <sheet name="（旧）P5-2" sheetId="9" state="hidden" r:id="rId10"/>
    <sheet name="P5-1" sheetId="10" r:id="rId11"/>
    <sheet name="P5-2" sheetId="29" r:id="rId12"/>
    <sheet name="P5-3" sheetId="30" r:id="rId13"/>
    <sheet name="P5-4" sheetId="31" r:id="rId14"/>
    <sheet name="P6" sheetId="11" r:id="rId15"/>
    <sheet name="P7" sheetId="34" r:id="rId16"/>
    <sheet name="P8" sheetId="19" r:id="rId17"/>
    <sheet name="P9" sheetId="35" r:id="rId18"/>
  </sheets>
  <externalReferences>
    <externalReference r:id="rId19"/>
    <externalReference r:id="rId20"/>
    <externalReference r:id="rId21"/>
    <externalReference r:id="rId22"/>
    <externalReference r:id="rId23"/>
    <externalReference r:id="rId24"/>
    <externalReference r:id="rId2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box1">[1]帳票設定!#REF!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8">'（旧）P5-1'!$A$1:$X$36</definedName>
    <definedName name="_xlnm.Print_Area" localSheetId="9">'（旧）P5-2'!$A$1:$Y$30</definedName>
    <definedName name="_xlnm.Print_Area" localSheetId="1">【共通】!$A$1:$S$48</definedName>
    <definedName name="_xlnm.Print_Area" localSheetId="2">'P1'!$A$1:$O$50</definedName>
    <definedName name="_xlnm.Print_Area" localSheetId="3">'P2'!$A$1:$M$65</definedName>
    <definedName name="_xlnm.Print_Area" localSheetId="4">'P3-1'!$A$1:$AY$53</definedName>
    <definedName name="_xlnm.Print_Area" localSheetId="5">'P3-2'!$A$1:$AY$53</definedName>
    <definedName name="_xlnm.Print_Area" localSheetId="6">'P3-3'!$A$1:$AY$53</definedName>
    <definedName name="_xlnm.Print_Area" localSheetId="7">'P4'!$A$1:$Q$36</definedName>
    <definedName name="_xlnm.Print_Area" localSheetId="10">'P5-1'!$A$1:$R$31</definedName>
    <definedName name="_xlnm.Print_Area" localSheetId="11">'P5-2'!$A$1:$R$31</definedName>
    <definedName name="_xlnm.Print_Area" localSheetId="12">'P5-3'!$A$1:$R$31</definedName>
    <definedName name="_xlnm.Print_Area" localSheetId="13">'P5-4'!$A$1:$R$31</definedName>
    <definedName name="_xlnm.Print_Area" localSheetId="14">'P6'!$A$1:$R$19</definedName>
    <definedName name="_xlnm.Print_Area" localSheetId="15">'P7'!$A$1:$M$24</definedName>
    <definedName name="_xlnm.Print_Area" localSheetId="16">'P8'!$A$1:$F$18</definedName>
    <definedName name="_xlnm.Print_Area" localSheetId="17">'P9'!$A$1:$H$36</definedName>
    <definedName name="_xlnm.Print_Area" localSheetId="0">資料一覧!$A$1:$C$68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ndmonth">#REF!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あるふぁるふぁ">[2]プルダウン・リスト!$C$17:$L$17</definedName>
    <definedName name="こ">#REF!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[5]サービス種類一覧!$A$4:$A$20</definedName>
    <definedName name="就労継続支援Ｂ型">[6]選択肢!#REF!</definedName>
    <definedName name="職種">[7]プルダウン・リスト!$C$17:$L$17</definedName>
    <definedName name="食事">#REF!</definedName>
    <definedName name="体制等状況一覧">#REF!</definedName>
    <definedName name="町っ油">#REF!</definedName>
    <definedName name="曜日" localSheetId="17">#REF!</definedName>
    <definedName name="曜日">#REF!</definedName>
    <definedName name="利用日数記入例">#REF!</definedName>
  </definedNames>
  <calcPr calcId="162913"/>
</workbook>
</file>

<file path=xl/calcChain.xml><?xml version="1.0" encoding="utf-8"?>
<calcChain xmlns="http://schemas.openxmlformats.org/spreadsheetml/2006/main">
  <c r="W3" i="28" l="1"/>
  <c r="W3" i="27"/>
  <c r="W3" i="17"/>
  <c r="Q1" i="5" l="1"/>
  <c r="N1" i="5" s="1"/>
  <c r="Q157" i="31"/>
  <c r="Q126" i="31"/>
  <c r="Q95" i="31"/>
  <c r="Q64" i="31"/>
  <c r="Q33" i="31"/>
  <c r="B7" i="31"/>
  <c r="B8" i="31" s="1"/>
  <c r="B9" i="31" s="1"/>
  <c r="B10" i="31" s="1"/>
  <c r="B11" i="31" s="1"/>
  <c r="B12" i="31" s="1"/>
  <c r="B13" i="31" s="1"/>
  <c r="B14" i="31" s="1"/>
  <c r="B15" i="31" s="1"/>
  <c r="B16" i="31" s="1"/>
  <c r="B17" i="31" s="1"/>
  <c r="B18" i="31" s="1"/>
  <c r="B19" i="31" s="1"/>
  <c r="B20" i="31" s="1"/>
  <c r="B21" i="31" s="1"/>
  <c r="B22" i="31" s="1"/>
  <c r="B23" i="31" s="1"/>
  <c r="B24" i="31" s="1"/>
  <c r="B25" i="31" s="1"/>
  <c r="B26" i="31" s="1"/>
  <c r="B27" i="31" s="1"/>
  <c r="B28" i="31" s="1"/>
  <c r="B29" i="31" s="1"/>
  <c r="B30"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8" i="31" s="1"/>
  <c r="B69" i="31" s="1"/>
  <c r="B70" i="31" s="1"/>
  <c r="B71" i="31" s="1"/>
  <c r="B72" i="31" s="1"/>
  <c r="B73" i="31" s="1"/>
  <c r="B74" i="31" s="1"/>
  <c r="B75" i="31" s="1"/>
  <c r="B76" i="31" s="1"/>
  <c r="B77" i="31" s="1"/>
  <c r="B78" i="31" s="1"/>
  <c r="B79" i="31" s="1"/>
  <c r="B80" i="31" s="1"/>
  <c r="B81" i="31" s="1"/>
  <c r="B82" i="31" s="1"/>
  <c r="B83" i="31" s="1"/>
  <c r="B84" i="31" s="1"/>
  <c r="B85" i="31" s="1"/>
  <c r="B86" i="31" s="1"/>
  <c r="B87" i="31" s="1"/>
  <c r="B88" i="31" s="1"/>
  <c r="B89" i="31" s="1"/>
  <c r="B90" i="31" s="1"/>
  <c r="B91" i="31" s="1"/>
  <c r="B92" i="31" s="1"/>
  <c r="B99" i="31" s="1"/>
  <c r="B100" i="31" s="1"/>
  <c r="B101" i="31" s="1"/>
  <c r="B102" i="31" s="1"/>
  <c r="B103" i="31" s="1"/>
  <c r="B104" i="31" s="1"/>
  <c r="B105" i="31" s="1"/>
  <c r="B106" i="31" s="1"/>
  <c r="B107" i="31" s="1"/>
  <c r="B108" i="31" s="1"/>
  <c r="B109" i="31" s="1"/>
  <c r="B110" i="31" s="1"/>
  <c r="B111" i="31" s="1"/>
  <c r="B112" i="31" s="1"/>
  <c r="B113" i="31" s="1"/>
  <c r="B114" i="31" s="1"/>
  <c r="B115" i="31" s="1"/>
  <c r="B116" i="31" s="1"/>
  <c r="B117" i="31" s="1"/>
  <c r="B118" i="31" s="1"/>
  <c r="B119" i="31" s="1"/>
  <c r="B120" i="31" s="1"/>
  <c r="B121" i="31" s="1"/>
  <c r="B122" i="31" s="1"/>
  <c r="B123" i="31" s="1"/>
  <c r="B130" i="31" s="1"/>
  <c r="B131" i="31" s="1"/>
  <c r="B132" i="31" s="1"/>
  <c r="B133" i="31" s="1"/>
  <c r="B134" i="31" s="1"/>
  <c r="B135" i="31" s="1"/>
  <c r="B136" i="31" s="1"/>
  <c r="B137" i="31" s="1"/>
  <c r="B138" i="31" s="1"/>
  <c r="B139" i="31" s="1"/>
  <c r="B140" i="31" s="1"/>
  <c r="B141" i="31" s="1"/>
  <c r="B142" i="31" s="1"/>
  <c r="B143" i="31" s="1"/>
  <c r="B144" i="31" s="1"/>
  <c r="B145" i="31" s="1"/>
  <c r="B146" i="31" s="1"/>
  <c r="B147" i="31" s="1"/>
  <c r="B148" i="31" s="1"/>
  <c r="B149" i="31" s="1"/>
  <c r="B150" i="31" s="1"/>
  <c r="B151" i="31" s="1"/>
  <c r="B152" i="31" s="1"/>
  <c r="B153" i="31" s="1"/>
  <c r="B154" i="31" s="1"/>
  <c r="B161" i="31" s="1"/>
  <c r="B162" i="31" s="1"/>
  <c r="B163" i="31" s="1"/>
  <c r="B164" i="31" s="1"/>
  <c r="B165" i="31" s="1"/>
  <c r="B166" i="31" s="1"/>
  <c r="B167" i="31" s="1"/>
  <c r="B168" i="31" s="1"/>
  <c r="B169" i="31" s="1"/>
  <c r="B170" i="31" s="1"/>
  <c r="B171" i="31" s="1"/>
  <c r="B172" i="31" s="1"/>
  <c r="B173" i="31" s="1"/>
  <c r="B174" i="31" s="1"/>
  <c r="B175" i="31" s="1"/>
  <c r="B176" i="31" s="1"/>
  <c r="B177" i="31" s="1"/>
  <c r="B178" i="31" s="1"/>
  <c r="B179" i="31" s="1"/>
  <c r="B180" i="31" s="1"/>
  <c r="B181" i="31" s="1"/>
  <c r="B182" i="31" s="1"/>
  <c r="B183" i="31" s="1"/>
  <c r="B184" i="31" s="1"/>
  <c r="B185" i="31" s="1"/>
  <c r="Q2" i="31"/>
  <c r="Q157" i="30"/>
  <c r="Q126" i="30"/>
  <c r="Q95" i="30"/>
  <c r="Q64" i="30"/>
  <c r="Q33" i="30"/>
  <c r="B7" i="30"/>
  <c r="B8" i="30" s="1"/>
  <c r="B9" i="30" s="1"/>
  <c r="B10" i="30" s="1"/>
  <c r="B11" i="30" s="1"/>
  <c r="B12" i="30" s="1"/>
  <c r="B13" i="30" s="1"/>
  <c r="B14" i="30" s="1"/>
  <c r="B15" i="30" s="1"/>
  <c r="B16" i="30"/>
  <c r="B17" i="30" s="1"/>
  <c r="B18" i="30" s="1"/>
  <c r="B19" i="30" s="1"/>
  <c r="B20" i="30" s="1"/>
  <c r="B21" i="30" s="1"/>
  <c r="B22" i="30" s="1"/>
  <c r="B23" i="30" s="1"/>
  <c r="B24" i="30" s="1"/>
  <c r="B25" i="30" s="1"/>
  <c r="B26" i="30" s="1"/>
  <c r="B27" i="30" s="1"/>
  <c r="B28" i="30" s="1"/>
  <c r="B29" i="30" s="1"/>
  <c r="B30" i="30" s="1"/>
  <c r="B37" i="30" s="1"/>
  <c r="B38" i="30" s="1"/>
  <c r="B39" i="30" s="1"/>
  <c r="B40" i="30" s="1"/>
  <c r="B41" i="30" s="1"/>
  <c r="B42" i="30" s="1"/>
  <c r="B43" i="30" s="1"/>
  <c r="B44" i="30" s="1"/>
  <c r="B45" i="30" s="1"/>
  <c r="B46" i="30" s="1"/>
  <c r="B47" i="30" s="1"/>
  <c r="B48" i="30" s="1"/>
  <c r="B49" i="30" s="1"/>
  <c r="B50" i="30" s="1"/>
  <c r="B51" i="30" s="1"/>
  <c r="B52" i="30" s="1"/>
  <c r="B53" i="30" s="1"/>
  <c r="B54" i="30" s="1"/>
  <c r="B55" i="30" s="1"/>
  <c r="B56" i="30" s="1"/>
  <c r="B57" i="30" s="1"/>
  <c r="B58" i="30" s="1"/>
  <c r="B59" i="30" s="1"/>
  <c r="B60" i="30" s="1"/>
  <c r="B61" i="30" s="1"/>
  <c r="B68" i="30" s="1"/>
  <c r="B69" i="30" s="1"/>
  <c r="B70" i="30" s="1"/>
  <c r="B71" i="30" s="1"/>
  <c r="B72" i="30" s="1"/>
  <c r="B73" i="30" s="1"/>
  <c r="B74" i="30" s="1"/>
  <c r="B75" i="30" s="1"/>
  <c r="B76" i="30" s="1"/>
  <c r="B77" i="30" s="1"/>
  <c r="B78" i="30" s="1"/>
  <c r="B79" i="30" s="1"/>
  <c r="B80" i="30" s="1"/>
  <c r="B81" i="30" s="1"/>
  <c r="B82" i="30" s="1"/>
  <c r="B83" i="30" s="1"/>
  <c r="B84" i="30" s="1"/>
  <c r="B85" i="30" s="1"/>
  <c r="B86" i="30" s="1"/>
  <c r="B87" i="30" s="1"/>
  <c r="B88" i="30" s="1"/>
  <c r="B89" i="30" s="1"/>
  <c r="B90" i="30" s="1"/>
  <c r="B91" i="30" s="1"/>
  <c r="B92" i="30" s="1"/>
  <c r="B99" i="30" s="1"/>
  <c r="B100" i="30" s="1"/>
  <c r="B101" i="30" s="1"/>
  <c r="B102" i="30" s="1"/>
  <c r="B103" i="30" s="1"/>
  <c r="B104" i="30" s="1"/>
  <c r="B105" i="30" s="1"/>
  <c r="B106" i="30" s="1"/>
  <c r="B107" i="30" s="1"/>
  <c r="B108" i="30" s="1"/>
  <c r="B109" i="30" s="1"/>
  <c r="B110" i="30" s="1"/>
  <c r="B111" i="30" s="1"/>
  <c r="B112" i="30" s="1"/>
  <c r="B113" i="30" s="1"/>
  <c r="B114" i="30" s="1"/>
  <c r="B115" i="30" s="1"/>
  <c r="B116" i="30" s="1"/>
  <c r="B117" i="30" s="1"/>
  <c r="B118" i="30" s="1"/>
  <c r="B119" i="30" s="1"/>
  <c r="B120" i="30" s="1"/>
  <c r="B121" i="30" s="1"/>
  <c r="B122" i="30" s="1"/>
  <c r="B123" i="30" s="1"/>
  <c r="B130" i="30" s="1"/>
  <c r="B131" i="30" s="1"/>
  <c r="B132" i="30" s="1"/>
  <c r="B133" i="30" s="1"/>
  <c r="B134" i="30" s="1"/>
  <c r="B135" i="30" s="1"/>
  <c r="B136" i="30" s="1"/>
  <c r="B137" i="30" s="1"/>
  <c r="B138" i="30" s="1"/>
  <c r="B139" i="30" s="1"/>
  <c r="B140" i="30" s="1"/>
  <c r="B141" i="30" s="1"/>
  <c r="B142" i="30" s="1"/>
  <c r="B143" i="30" s="1"/>
  <c r="B144" i="30" s="1"/>
  <c r="B145" i="30" s="1"/>
  <c r="B146" i="30" s="1"/>
  <c r="B147" i="30" s="1"/>
  <c r="B148" i="30" s="1"/>
  <c r="B149" i="30" s="1"/>
  <c r="B150" i="30" s="1"/>
  <c r="B151" i="30" s="1"/>
  <c r="B152" i="30" s="1"/>
  <c r="B153" i="30" s="1"/>
  <c r="B154" i="30" s="1"/>
  <c r="B161" i="30" s="1"/>
  <c r="B162" i="30" s="1"/>
  <c r="B163" i="30" s="1"/>
  <c r="B164" i="30" s="1"/>
  <c r="B165" i="30" s="1"/>
  <c r="B166" i="30" s="1"/>
  <c r="B167" i="30" s="1"/>
  <c r="B168" i="30" s="1"/>
  <c r="B169" i="30" s="1"/>
  <c r="B170" i="30" s="1"/>
  <c r="B171" i="30" s="1"/>
  <c r="B172" i="30" s="1"/>
  <c r="B173" i="30" s="1"/>
  <c r="B174" i="30" s="1"/>
  <c r="B175" i="30" s="1"/>
  <c r="B176" i="30" s="1"/>
  <c r="B177" i="30" s="1"/>
  <c r="B178" i="30" s="1"/>
  <c r="B179" i="30" s="1"/>
  <c r="B180" i="30" s="1"/>
  <c r="B181" i="30" s="1"/>
  <c r="B182" i="30" s="1"/>
  <c r="B183" i="30" s="1"/>
  <c r="B184" i="30" s="1"/>
  <c r="B185" i="30" s="1"/>
  <c r="Q2" i="30"/>
  <c r="Q157" i="29"/>
  <c r="Q126" i="29"/>
  <c r="Q95" i="29"/>
  <c r="Q64" i="29"/>
  <c r="Q33" i="29"/>
  <c r="B7" i="29"/>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Q2" i="29"/>
  <c r="J29" i="16"/>
  <c r="AU247" i="28"/>
  <c r="AT247" i="28"/>
  <c r="AS247" i="28"/>
  <c r="AR247" i="28"/>
  <c r="AQ247" i="28"/>
  <c r="AP247" i="28"/>
  <c r="AO247" i="28"/>
  <c r="AN247" i="28"/>
  <c r="AM247" i="28"/>
  <c r="AL247" i="28"/>
  <c r="AK247" i="28"/>
  <c r="AJ247" i="28"/>
  <c r="AI247" i="28"/>
  <c r="AH247" i="28"/>
  <c r="AG247" i="28"/>
  <c r="AF247" i="28"/>
  <c r="AE247" i="28"/>
  <c r="AD247" i="28"/>
  <c r="AC247" i="28"/>
  <c r="AB247" i="28"/>
  <c r="AA247" i="28"/>
  <c r="Z247" i="28"/>
  <c r="Y247" i="28"/>
  <c r="X247" i="28"/>
  <c r="W247" i="28"/>
  <c r="V247" i="28"/>
  <c r="U247" i="28"/>
  <c r="T247" i="28"/>
  <c r="S247" i="28"/>
  <c r="R247" i="28"/>
  <c r="Q247" i="28"/>
  <c r="AV246" i="28"/>
  <c r="AU245" i="28"/>
  <c r="AT245" i="28"/>
  <c r="AS245" i="28"/>
  <c r="AR245" i="28"/>
  <c r="AQ245" i="28"/>
  <c r="AP245" i="28"/>
  <c r="AO245" i="28"/>
  <c r="AN245" i="28"/>
  <c r="AM245" i="28"/>
  <c r="AL245" i="28"/>
  <c r="AK245" i="28"/>
  <c r="AJ245" i="28"/>
  <c r="AI245" i="28"/>
  <c r="AH245" i="28"/>
  <c r="AG245" i="28"/>
  <c r="AF245" i="28"/>
  <c r="AE245" i="28"/>
  <c r="AD245" i="28"/>
  <c r="AC245" i="28"/>
  <c r="AB245" i="28"/>
  <c r="AA245" i="28"/>
  <c r="Z245" i="28"/>
  <c r="Y245" i="28"/>
  <c r="X245" i="28"/>
  <c r="W245" i="28"/>
  <c r="V245" i="28"/>
  <c r="U245" i="28"/>
  <c r="T245" i="28"/>
  <c r="S245" i="28"/>
  <c r="R245" i="28"/>
  <c r="Q245" i="28"/>
  <c r="AV244" i="28"/>
  <c r="AU243" i="28"/>
  <c r="AT243" i="28"/>
  <c r="AS243" i="28"/>
  <c r="AR243" i="28"/>
  <c r="AQ243" i="28"/>
  <c r="AP243" i="28"/>
  <c r="AO243" i="28"/>
  <c r="AN243" i="28"/>
  <c r="AM243" i="28"/>
  <c r="AL243" i="28"/>
  <c r="AK243" i="28"/>
  <c r="AJ243" i="28"/>
  <c r="AI243" i="28"/>
  <c r="AH243" i="28"/>
  <c r="AG243" i="28"/>
  <c r="AF243" i="28"/>
  <c r="AE243" i="28"/>
  <c r="AD243" i="28"/>
  <c r="AC243" i="28"/>
  <c r="AB243" i="28"/>
  <c r="AA243" i="28"/>
  <c r="Z243" i="28"/>
  <c r="Y243" i="28"/>
  <c r="X243" i="28"/>
  <c r="W243" i="28"/>
  <c r="V243" i="28"/>
  <c r="U243" i="28"/>
  <c r="T243" i="28"/>
  <c r="S243" i="28"/>
  <c r="R243" i="28"/>
  <c r="Q243" i="28"/>
  <c r="AV242" i="28"/>
  <c r="AU241" i="28"/>
  <c r="AT241" i="28"/>
  <c r="AS241" i="28"/>
  <c r="AR241" i="28"/>
  <c r="AQ241" i="28"/>
  <c r="AP241" i="28"/>
  <c r="AO241" i="28"/>
  <c r="AN241" i="28"/>
  <c r="AM241" i="28"/>
  <c r="AL241" i="28"/>
  <c r="AK241" i="28"/>
  <c r="AJ241" i="28"/>
  <c r="AI241" i="28"/>
  <c r="AH241" i="28"/>
  <c r="AG241" i="28"/>
  <c r="AF241" i="28"/>
  <c r="AE241" i="28"/>
  <c r="AD241" i="28"/>
  <c r="AC241" i="28"/>
  <c r="AB241" i="28"/>
  <c r="AA241" i="28"/>
  <c r="Z241" i="28"/>
  <c r="Y241" i="28"/>
  <c r="X241" i="28"/>
  <c r="W241" i="28"/>
  <c r="V241" i="28"/>
  <c r="U241" i="28"/>
  <c r="T241" i="28"/>
  <c r="S241" i="28"/>
  <c r="R241" i="28"/>
  <c r="Q241" i="28"/>
  <c r="AV240" i="28"/>
  <c r="AU239" i="28"/>
  <c r="AT239" i="28"/>
  <c r="AS239" i="28"/>
  <c r="AR239" i="28"/>
  <c r="AQ239" i="28"/>
  <c r="AP239" i="28"/>
  <c r="AO239" i="28"/>
  <c r="AN239" i="28"/>
  <c r="AM239" i="28"/>
  <c r="AL239" i="28"/>
  <c r="AK239" i="28"/>
  <c r="AJ239" i="28"/>
  <c r="AI239" i="28"/>
  <c r="AH239" i="28"/>
  <c r="AG239" i="28"/>
  <c r="AF239" i="28"/>
  <c r="AE239" i="28"/>
  <c r="AD239" i="28"/>
  <c r="AC239" i="28"/>
  <c r="AB239" i="28"/>
  <c r="AA239" i="28"/>
  <c r="Z239" i="28"/>
  <c r="Y239" i="28"/>
  <c r="X239" i="28"/>
  <c r="W239" i="28"/>
  <c r="V239" i="28"/>
  <c r="U239" i="28"/>
  <c r="T239" i="28"/>
  <c r="S239" i="28"/>
  <c r="R239" i="28"/>
  <c r="Q239" i="28"/>
  <c r="AV238" i="28"/>
  <c r="AU237" i="28"/>
  <c r="AT237" i="28"/>
  <c r="AS237" i="28"/>
  <c r="AR237" i="28"/>
  <c r="AQ237" i="28"/>
  <c r="AP237" i="28"/>
  <c r="AO237" i="28"/>
  <c r="AN237" i="28"/>
  <c r="AM237" i="28"/>
  <c r="AL237" i="28"/>
  <c r="AK237" i="28"/>
  <c r="AJ237" i="28"/>
  <c r="AI237" i="28"/>
  <c r="AH237" i="28"/>
  <c r="AG237" i="28"/>
  <c r="AF237" i="28"/>
  <c r="AE237" i="28"/>
  <c r="AD237" i="28"/>
  <c r="AC237" i="28"/>
  <c r="AB237" i="28"/>
  <c r="AA237" i="28"/>
  <c r="Z237" i="28"/>
  <c r="Y237" i="28"/>
  <c r="X237" i="28"/>
  <c r="W237" i="28"/>
  <c r="V237" i="28"/>
  <c r="U237" i="28"/>
  <c r="T237" i="28"/>
  <c r="S237" i="28"/>
  <c r="R237" i="28"/>
  <c r="Q237" i="28"/>
  <c r="AV236" i="28"/>
  <c r="AU235" i="28"/>
  <c r="AT235" i="28"/>
  <c r="AS235" i="28"/>
  <c r="AR235" i="28"/>
  <c r="AQ235" i="28"/>
  <c r="AP235" i="28"/>
  <c r="AO235" i="28"/>
  <c r="AN235" i="28"/>
  <c r="AM235" i="28"/>
  <c r="AL235" i="28"/>
  <c r="AK235" i="28"/>
  <c r="AJ235" i="28"/>
  <c r="AI235" i="28"/>
  <c r="AH235" i="28"/>
  <c r="AG235" i="28"/>
  <c r="AF235" i="28"/>
  <c r="AE235" i="28"/>
  <c r="AD235" i="28"/>
  <c r="AC235" i="28"/>
  <c r="AB235" i="28"/>
  <c r="AA235" i="28"/>
  <c r="Z235" i="28"/>
  <c r="Y235" i="28"/>
  <c r="X235" i="28"/>
  <c r="W235" i="28"/>
  <c r="V235" i="28"/>
  <c r="U235" i="28"/>
  <c r="T235" i="28"/>
  <c r="S235" i="28"/>
  <c r="R235" i="28"/>
  <c r="Q235" i="28"/>
  <c r="AV234" i="28"/>
  <c r="AU233" i="28"/>
  <c r="AT233" i="28"/>
  <c r="AS233" i="28"/>
  <c r="AR233" i="28"/>
  <c r="AQ233" i="28"/>
  <c r="AP233" i="28"/>
  <c r="AO233" i="28"/>
  <c r="AN233" i="28"/>
  <c r="AM233" i="28"/>
  <c r="AL233" i="28"/>
  <c r="AK233" i="28"/>
  <c r="AJ233" i="28"/>
  <c r="AI233" i="28"/>
  <c r="AH233" i="28"/>
  <c r="AG233" i="28"/>
  <c r="AF233" i="28"/>
  <c r="AE233" i="28"/>
  <c r="AD233" i="28"/>
  <c r="AC233" i="28"/>
  <c r="AB233" i="28"/>
  <c r="AA233" i="28"/>
  <c r="Z233" i="28"/>
  <c r="Y233" i="28"/>
  <c r="X233" i="28"/>
  <c r="W233" i="28"/>
  <c r="V233" i="28"/>
  <c r="U233" i="28"/>
  <c r="T233" i="28"/>
  <c r="S233" i="28"/>
  <c r="R233" i="28"/>
  <c r="Q233" i="28"/>
  <c r="AV232" i="28"/>
  <c r="AU231" i="28"/>
  <c r="AT231" i="28"/>
  <c r="AS231" i="28"/>
  <c r="AR231" i="28"/>
  <c r="AQ231" i="28"/>
  <c r="AP231" i="28"/>
  <c r="AO231" i="28"/>
  <c r="AN231" i="28"/>
  <c r="AM231" i="28"/>
  <c r="AL231" i="28"/>
  <c r="AK231" i="28"/>
  <c r="AJ231" i="28"/>
  <c r="AI231" i="28"/>
  <c r="AH231" i="28"/>
  <c r="AG231" i="28"/>
  <c r="AF231" i="28"/>
  <c r="AE231" i="28"/>
  <c r="AD231" i="28"/>
  <c r="AC231" i="28"/>
  <c r="AB231" i="28"/>
  <c r="AA231" i="28"/>
  <c r="Z231" i="28"/>
  <c r="Y231" i="28"/>
  <c r="X231" i="28"/>
  <c r="W231" i="28"/>
  <c r="V231" i="28"/>
  <c r="U231" i="28"/>
  <c r="AV231" i="28" s="1"/>
  <c r="T231" i="28"/>
  <c r="S231" i="28"/>
  <c r="R231" i="28"/>
  <c r="Q231" i="28"/>
  <c r="AV230" i="28"/>
  <c r="AU229" i="28"/>
  <c r="AT229" i="28"/>
  <c r="AS229" i="28"/>
  <c r="AR229" i="28"/>
  <c r="AQ229" i="28"/>
  <c r="AP229" i="28"/>
  <c r="AO229" i="28"/>
  <c r="AN229" i="28"/>
  <c r="AM229" i="28"/>
  <c r="AL229" i="28"/>
  <c r="AK229" i="28"/>
  <c r="AJ229" i="28"/>
  <c r="AI229" i="28"/>
  <c r="AH229" i="28"/>
  <c r="AG229" i="28"/>
  <c r="AF229" i="28"/>
  <c r="AE229" i="28"/>
  <c r="AD229" i="28"/>
  <c r="AC229" i="28"/>
  <c r="AB229" i="28"/>
  <c r="AA229" i="28"/>
  <c r="Z229" i="28"/>
  <c r="Y229" i="28"/>
  <c r="X229" i="28"/>
  <c r="W229" i="28"/>
  <c r="V229" i="28"/>
  <c r="U229" i="28"/>
  <c r="T229" i="28"/>
  <c r="S229" i="28"/>
  <c r="R229" i="28"/>
  <c r="Q229" i="28"/>
  <c r="AV229" i="28" s="1"/>
  <c r="AV228" i="28"/>
  <c r="AU227" i="28"/>
  <c r="AT227" i="28"/>
  <c r="AS227" i="28"/>
  <c r="AR227" i="28"/>
  <c r="AQ227" i="28"/>
  <c r="AP227" i="28"/>
  <c r="AO227" i="28"/>
  <c r="AN227" i="28"/>
  <c r="AM227" i="28"/>
  <c r="AL227" i="28"/>
  <c r="AK227" i="28"/>
  <c r="AJ227" i="28"/>
  <c r="AI227" i="28"/>
  <c r="AH227" i="28"/>
  <c r="AG227" i="28"/>
  <c r="AF227" i="28"/>
  <c r="AE227" i="28"/>
  <c r="AD227" i="28"/>
  <c r="AC227" i="28"/>
  <c r="AB227" i="28"/>
  <c r="AA227" i="28"/>
  <c r="Z227" i="28"/>
  <c r="Y227" i="28"/>
  <c r="X227" i="28"/>
  <c r="W227" i="28"/>
  <c r="V227" i="28"/>
  <c r="U227" i="28"/>
  <c r="T227" i="28"/>
  <c r="S227" i="28"/>
  <c r="R227" i="28"/>
  <c r="Q227" i="28"/>
  <c r="AV226" i="28"/>
  <c r="AU225" i="28"/>
  <c r="AT225" i="28"/>
  <c r="AS225" i="28"/>
  <c r="AR225" i="28"/>
  <c r="AQ225" i="28"/>
  <c r="AP225" i="28"/>
  <c r="AO225" i="28"/>
  <c r="AN225" i="28"/>
  <c r="AM225" i="28"/>
  <c r="AL225" i="28"/>
  <c r="AK225" i="28"/>
  <c r="AJ225" i="28"/>
  <c r="AI225" i="28"/>
  <c r="AH225" i="28"/>
  <c r="AG225" i="28"/>
  <c r="AF225" i="28"/>
  <c r="AE225" i="28"/>
  <c r="AD225" i="28"/>
  <c r="AC225" i="28"/>
  <c r="AB225" i="28"/>
  <c r="AA225" i="28"/>
  <c r="Z225" i="28"/>
  <c r="Y225" i="28"/>
  <c r="X225" i="28"/>
  <c r="W225" i="28"/>
  <c r="V225" i="28"/>
  <c r="U225" i="28"/>
  <c r="T225" i="28"/>
  <c r="S225" i="28"/>
  <c r="R225" i="28"/>
  <c r="Q225" i="28"/>
  <c r="AV224" i="28"/>
  <c r="AU223" i="28"/>
  <c r="AT223" i="28"/>
  <c r="AS223" i="28"/>
  <c r="AR223" i="28"/>
  <c r="AQ223" i="28"/>
  <c r="AP223" i="28"/>
  <c r="AO223" i="28"/>
  <c r="AN223" i="28"/>
  <c r="AM223" i="28"/>
  <c r="AL223" i="28"/>
  <c r="AK223" i="28"/>
  <c r="AJ223" i="28"/>
  <c r="AI223" i="28"/>
  <c r="AH223" i="28"/>
  <c r="AG223" i="28"/>
  <c r="AF223" i="28"/>
  <c r="AE223" i="28"/>
  <c r="AD223" i="28"/>
  <c r="AC223" i="28"/>
  <c r="AB223" i="28"/>
  <c r="AA223" i="28"/>
  <c r="Z223" i="28"/>
  <c r="Y223" i="28"/>
  <c r="X223" i="28"/>
  <c r="W223" i="28"/>
  <c r="V223" i="28"/>
  <c r="U223" i="28"/>
  <c r="T223" i="28"/>
  <c r="S223" i="28"/>
  <c r="R223" i="28"/>
  <c r="Q223" i="28"/>
  <c r="AV223" i="28" s="1"/>
  <c r="AV222" i="28"/>
  <c r="AU221" i="28"/>
  <c r="AT221" i="28"/>
  <c r="AS221" i="28"/>
  <c r="AR221" i="28"/>
  <c r="AQ221" i="28"/>
  <c r="AP221" i="28"/>
  <c r="AO221" i="28"/>
  <c r="AN221" i="28"/>
  <c r="AM221" i="28"/>
  <c r="AL221" i="28"/>
  <c r="AK221" i="28"/>
  <c r="AJ221" i="28"/>
  <c r="AI221" i="28"/>
  <c r="AH221" i="28"/>
  <c r="AG221" i="28"/>
  <c r="AF221" i="28"/>
  <c r="AE221" i="28"/>
  <c r="AD221" i="28"/>
  <c r="AC221" i="28"/>
  <c r="AB221" i="28"/>
  <c r="AA221" i="28"/>
  <c r="Z221" i="28"/>
  <c r="Y221" i="28"/>
  <c r="X221" i="28"/>
  <c r="W221" i="28"/>
  <c r="V221" i="28"/>
  <c r="U221" i="28"/>
  <c r="T221" i="28"/>
  <c r="S221" i="28"/>
  <c r="R221" i="28"/>
  <c r="Q221" i="28"/>
  <c r="AV220" i="28"/>
  <c r="AU219" i="28"/>
  <c r="AT219" i="28"/>
  <c r="AS219" i="28"/>
  <c r="AR219" i="28"/>
  <c r="AQ219" i="28"/>
  <c r="AP219" i="28"/>
  <c r="AO219" i="28"/>
  <c r="AN219" i="28"/>
  <c r="AM219" i="28"/>
  <c r="AL219" i="28"/>
  <c r="AK219" i="28"/>
  <c r="AJ219" i="28"/>
  <c r="AI219" i="28"/>
  <c r="AH219" i="28"/>
  <c r="AG219" i="28"/>
  <c r="AF219" i="28"/>
  <c r="AE219" i="28"/>
  <c r="AD219" i="28"/>
  <c r="AC219" i="28"/>
  <c r="AB219" i="28"/>
  <c r="AA219" i="28"/>
  <c r="Z219" i="28"/>
  <c r="Y219" i="28"/>
  <c r="X219" i="28"/>
  <c r="W219" i="28"/>
  <c r="V219" i="28"/>
  <c r="U219" i="28"/>
  <c r="T219" i="28"/>
  <c r="S219" i="28"/>
  <c r="R219" i="28"/>
  <c r="Q219" i="28"/>
  <c r="AV218" i="28"/>
  <c r="AU217" i="28"/>
  <c r="AT217" i="28"/>
  <c r="AS217" i="28"/>
  <c r="AR217" i="28"/>
  <c r="AQ217" i="28"/>
  <c r="AP217" i="28"/>
  <c r="AO217" i="28"/>
  <c r="AN217" i="28"/>
  <c r="AM217" i="28"/>
  <c r="AL217" i="28"/>
  <c r="AK217" i="28"/>
  <c r="AJ217" i="28"/>
  <c r="AI217" i="28"/>
  <c r="AH217" i="28"/>
  <c r="AG217" i="28"/>
  <c r="AF217" i="28"/>
  <c r="AE217" i="28"/>
  <c r="AD217" i="28"/>
  <c r="AC217" i="28"/>
  <c r="AB217" i="28"/>
  <c r="AA217" i="28"/>
  <c r="Z217" i="28"/>
  <c r="Y217" i="28"/>
  <c r="X217" i="28"/>
  <c r="W217" i="28"/>
  <c r="V217" i="28"/>
  <c r="U217" i="28"/>
  <c r="T217" i="28"/>
  <c r="S217" i="28"/>
  <c r="R217" i="28"/>
  <c r="Q217" i="28"/>
  <c r="AV216" i="28"/>
  <c r="AU215" i="28"/>
  <c r="AT215" i="28"/>
  <c r="AS215" i="28"/>
  <c r="AR215" i="28"/>
  <c r="AQ215" i="28"/>
  <c r="AP215" i="28"/>
  <c r="AO215" i="28"/>
  <c r="AN215" i="28"/>
  <c r="AM215" i="28"/>
  <c r="AL215" i="28"/>
  <c r="AK215" i="28"/>
  <c r="AJ215" i="28"/>
  <c r="AI215" i="28"/>
  <c r="AH215" i="28"/>
  <c r="AG215" i="28"/>
  <c r="AF215" i="28"/>
  <c r="AE215" i="28"/>
  <c r="AD215" i="28"/>
  <c r="AC215" i="28"/>
  <c r="AB215" i="28"/>
  <c r="AA215" i="28"/>
  <c r="Z215" i="28"/>
  <c r="Y215" i="28"/>
  <c r="X215" i="28"/>
  <c r="W215" i="28"/>
  <c r="V215" i="28"/>
  <c r="U215" i="28"/>
  <c r="T215" i="28"/>
  <c r="S215" i="28"/>
  <c r="R215" i="28"/>
  <c r="Q215" i="28"/>
  <c r="AV214" i="28"/>
  <c r="AU213" i="28"/>
  <c r="AT213" i="28"/>
  <c r="AS213" i="28"/>
  <c r="AR213" i="28"/>
  <c r="AQ213" i="28"/>
  <c r="AP213" i="28"/>
  <c r="AO213" i="28"/>
  <c r="AN213" i="28"/>
  <c r="AM213" i="28"/>
  <c r="AL213" i="28"/>
  <c r="AK213" i="28"/>
  <c r="AJ213" i="28"/>
  <c r="AI213" i="28"/>
  <c r="AH213" i="28"/>
  <c r="AG213" i="28"/>
  <c r="AF213" i="28"/>
  <c r="AE213" i="28"/>
  <c r="AD213" i="28"/>
  <c r="AC213" i="28"/>
  <c r="AB213" i="28"/>
  <c r="AA213" i="28"/>
  <c r="Z213" i="28"/>
  <c r="Y213" i="28"/>
  <c r="X213" i="28"/>
  <c r="W213" i="28"/>
  <c r="V213" i="28"/>
  <c r="U213" i="28"/>
  <c r="T213" i="28"/>
  <c r="S213" i="28"/>
  <c r="R213" i="28"/>
  <c r="Q213" i="28"/>
  <c r="AV212" i="28"/>
  <c r="AU211" i="28"/>
  <c r="AT211" i="28"/>
  <c r="AS211" i="28"/>
  <c r="AR211" i="28"/>
  <c r="AQ211" i="28"/>
  <c r="AP211" i="28"/>
  <c r="AO211" i="28"/>
  <c r="AN211" i="28"/>
  <c r="AM211" i="28"/>
  <c r="AL211" i="28"/>
  <c r="AK211" i="28"/>
  <c r="AJ211" i="28"/>
  <c r="AI211" i="28"/>
  <c r="AH211" i="28"/>
  <c r="AG211" i="28"/>
  <c r="AF211" i="28"/>
  <c r="AE211" i="28"/>
  <c r="AD211" i="28"/>
  <c r="AC211" i="28"/>
  <c r="AB211" i="28"/>
  <c r="AA211" i="28"/>
  <c r="Z211" i="28"/>
  <c r="Y211" i="28"/>
  <c r="X211" i="28"/>
  <c r="W211" i="28"/>
  <c r="V211" i="28"/>
  <c r="U211" i="28"/>
  <c r="T211" i="28"/>
  <c r="S211" i="28"/>
  <c r="R211" i="28"/>
  <c r="Q211" i="28"/>
  <c r="AV210" i="28"/>
  <c r="AU209" i="28"/>
  <c r="AT209" i="28"/>
  <c r="AS209" i="28"/>
  <c r="AR209" i="28"/>
  <c r="AQ209" i="28"/>
  <c r="AP209" i="28"/>
  <c r="AO209" i="28"/>
  <c r="AN209" i="28"/>
  <c r="AM209" i="28"/>
  <c r="AL209" i="28"/>
  <c r="AK209" i="28"/>
  <c r="AJ209" i="28"/>
  <c r="AI209" i="28"/>
  <c r="AH209" i="28"/>
  <c r="AG209" i="28"/>
  <c r="AF209" i="28"/>
  <c r="AE209" i="28"/>
  <c r="AD209" i="28"/>
  <c r="AC209" i="28"/>
  <c r="AB209" i="28"/>
  <c r="AA209" i="28"/>
  <c r="Z209" i="28"/>
  <c r="Y209" i="28"/>
  <c r="X209" i="28"/>
  <c r="W209" i="28"/>
  <c r="V209" i="28"/>
  <c r="U209" i="28"/>
  <c r="T209" i="28"/>
  <c r="S209" i="28"/>
  <c r="R209" i="28"/>
  <c r="Q209" i="28"/>
  <c r="AV208" i="28"/>
  <c r="AU207" i="28"/>
  <c r="AT207" i="28"/>
  <c r="AS207" i="28"/>
  <c r="AR207" i="28"/>
  <c r="AQ207" i="28"/>
  <c r="AP207" i="28"/>
  <c r="AO207" i="28"/>
  <c r="AN207" i="28"/>
  <c r="AM207" i="28"/>
  <c r="AL207" i="28"/>
  <c r="AK207" i="28"/>
  <c r="AJ207" i="28"/>
  <c r="AI207" i="28"/>
  <c r="AH207" i="28"/>
  <c r="AG207" i="28"/>
  <c r="AF207" i="28"/>
  <c r="AE207" i="28"/>
  <c r="AD207" i="28"/>
  <c r="AC207" i="28"/>
  <c r="AB207" i="28"/>
  <c r="AA207" i="28"/>
  <c r="Z207" i="28"/>
  <c r="Y207" i="28"/>
  <c r="X207" i="28"/>
  <c r="W207" i="28"/>
  <c r="V207" i="28"/>
  <c r="U207" i="28"/>
  <c r="AV207" i="28" s="1"/>
  <c r="T207" i="28"/>
  <c r="S207" i="28"/>
  <c r="R207" i="28"/>
  <c r="Q207" i="28"/>
  <c r="AV206" i="28"/>
  <c r="AU205" i="28"/>
  <c r="AT205" i="28"/>
  <c r="AS205" i="28"/>
  <c r="AR205" i="28"/>
  <c r="AQ205" i="28"/>
  <c r="AP205" i="28"/>
  <c r="AO205" i="28"/>
  <c r="AN205" i="28"/>
  <c r="AM205" i="28"/>
  <c r="AL205" i="28"/>
  <c r="AK205" i="28"/>
  <c r="AJ205" i="28"/>
  <c r="AI205" i="28"/>
  <c r="AH205" i="28"/>
  <c r="AG205" i="28"/>
  <c r="AF205" i="28"/>
  <c r="AE205" i="28"/>
  <c r="AD205" i="28"/>
  <c r="AC205" i="28"/>
  <c r="AB205" i="28"/>
  <c r="AA205" i="28"/>
  <c r="Z205" i="28"/>
  <c r="Y205" i="28"/>
  <c r="X205" i="28"/>
  <c r="W205" i="28"/>
  <c r="V205" i="28"/>
  <c r="U205" i="28"/>
  <c r="T205" i="28"/>
  <c r="S205" i="28"/>
  <c r="R205" i="28"/>
  <c r="Q205" i="28"/>
  <c r="AV205" i="28" s="1"/>
  <c r="AV204" i="28"/>
  <c r="AX201" i="28"/>
  <c r="AU198" i="28"/>
  <c r="AT198" i="28"/>
  <c r="AS198" i="28"/>
  <c r="AR198" i="28"/>
  <c r="AQ198" i="28"/>
  <c r="AP198" i="28"/>
  <c r="AO198" i="28"/>
  <c r="AN198" i="28"/>
  <c r="AM198" i="28"/>
  <c r="AL198" i="28"/>
  <c r="AK198" i="28"/>
  <c r="AJ198" i="28"/>
  <c r="AI198" i="28"/>
  <c r="AH198" i="28"/>
  <c r="AG198" i="28"/>
  <c r="AF198" i="28"/>
  <c r="AE198" i="28"/>
  <c r="AD198" i="28"/>
  <c r="AC198" i="28"/>
  <c r="AB198" i="28"/>
  <c r="AA198" i="28"/>
  <c r="Z198" i="28"/>
  <c r="Y198" i="28"/>
  <c r="X198" i="28"/>
  <c r="W198" i="28"/>
  <c r="V198" i="28"/>
  <c r="U198" i="28"/>
  <c r="T198" i="28"/>
  <c r="S198" i="28"/>
  <c r="R198" i="28"/>
  <c r="Q198" i="28"/>
  <c r="AV197" i="28"/>
  <c r="AU196" i="28"/>
  <c r="AT196" i="28"/>
  <c r="AS196" i="28"/>
  <c r="AR196" i="28"/>
  <c r="AQ196" i="28"/>
  <c r="AP196" i="28"/>
  <c r="AO196" i="28"/>
  <c r="AN196" i="28"/>
  <c r="AM196" i="28"/>
  <c r="AL196" i="28"/>
  <c r="AK196" i="28"/>
  <c r="AJ196" i="28"/>
  <c r="AI196" i="28"/>
  <c r="AH196" i="28"/>
  <c r="AG196" i="28"/>
  <c r="AF196" i="28"/>
  <c r="AE196" i="28"/>
  <c r="AD196" i="28"/>
  <c r="AC196" i="28"/>
  <c r="AB196" i="28"/>
  <c r="AA196" i="28"/>
  <c r="Z196" i="28"/>
  <c r="Y196" i="28"/>
  <c r="X196" i="28"/>
  <c r="W196" i="28"/>
  <c r="V196" i="28"/>
  <c r="U196" i="28"/>
  <c r="T196" i="28"/>
  <c r="S196" i="28"/>
  <c r="R196" i="28"/>
  <c r="Q196" i="28"/>
  <c r="AV195" i="28"/>
  <c r="AU194" i="28"/>
  <c r="AT194" i="28"/>
  <c r="AS194" i="28"/>
  <c r="AR194" i="28"/>
  <c r="AQ194" i="28"/>
  <c r="AP194" i="28"/>
  <c r="AO194" i="28"/>
  <c r="AN194" i="28"/>
  <c r="AM194" i="28"/>
  <c r="AL194" i="28"/>
  <c r="AK194" i="28"/>
  <c r="AJ194" i="28"/>
  <c r="AI194" i="28"/>
  <c r="AH194" i="28"/>
  <c r="AG194" i="28"/>
  <c r="AF194" i="28"/>
  <c r="AE194" i="28"/>
  <c r="AD194" i="28"/>
  <c r="AC194" i="28"/>
  <c r="AB194" i="28"/>
  <c r="AA194" i="28"/>
  <c r="Z194" i="28"/>
  <c r="Y194" i="28"/>
  <c r="X194" i="28"/>
  <c r="W194" i="28"/>
  <c r="V194" i="28"/>
  <c r="U194" i="28"/>
  <c r="T194" i="28"/>
  <c r="S194" i="28"/>
  <c r="R194" i="28"/>
  <c r="AV194" i="28" s="1"/>
  <c r="Q194" i="28"/>
  <c r="AV193" i="28"/>
  <c r="AU192" i="28"/>
  <c r="AT192" i="28"/>
  <c r="AS192" i="28"/>
  <c r="AR192" i="28"/>
  <c r="AQ192" i="28"/>
  <c r="AP192" i="28"/>
  <c r="AO192" i="28"/>
  <c r="AN192" i="28"/>
  <c r="AM192" i="28"/>
  <c r="AL192" i="28"/>
  <c r="AK192" i="28"/>
  <c r="AJ192" i="28"/>
  <c r="AI192" i="28"/>
  <c r="AH192" i="28"/>
  <c r="AG192" i="28"/>
  <c r="AF192" i="28"/>
  <c r="AE192" i="28"/>
  <c r="AD192" i="28"/>
  <c r="AC192" i="28"/>
  <c r="AB192" i="28"/>
  <c r="AA192" i="28"/>
  <c r="Z192" i="28"/>
  <c r="Y192" i="28"/>
  <c r="X192" i="28"/>
  <c r="W192" i="28"/>
  <c r="V192" i="28"/>
  <c r="U192" i="28"/>
  <c r="T192" i="28"/>
  <c r="S192" i="28"/>
  <c r="R192" i="28"/>
  <c r="Q192" i="28"/>
  <c r="AV191" i="28"/>
  <c r="AU190" i="28"/>
  <c r="AT190" i="28"/>
  <c r="AS190" i="28"/>
  <c r="AR190" i="28"/>
  <c r="AQ190" i="28"/>
  <c r="AP190" i="28"/>
  <c r="AO190" i="28"/>
  <c r="AN190" i="28"/>
  <c r="AM190" i="28"/>
  <c r="AL190" i="28"/>
  <c r="AK190" i="28"/>
  <c r="AJ190" i="28"/>
  <c r="AI190" i="28"/>
  <c r="AH190" i="28"/>
  <c r="AG190" i="28"/>
  <c r="AF190" i="28"/>
  <c r="AE190" i="28"/>
  <c r="AD190" i="28"/>
  <c r="AC190" i="28"/>
  <c r="AB190" i="28"/>
  <c r="AA190" i="28"/>
  <c r="Z190" i="28"/>
  <c r="Y190" i="28"/>
  <c r="X190" i="28"/>
  <c r="W190" i="28"/>
  <c r="V190" i="28"/>
  <c r="U190" i="28"/>
  <c r="T190" i="28"/>
  <c r="S190" i="28"/>
  <c r="R190" i="28"/>
  <c r="Q190" i="28"/>
  <c r="AV189" i="28"/>
  <c r="AU188" i="28"/>
  <c r="AT188" i="28"/>
  <c r="AS188" i="28"/>
  <c r="AR188" i="28"/>
  <c r="AQ188" i="28"/>
  <c r="AP188" i="28"/>
  <c r="AO188" i="28"/>
  <c r="AN188" i="28"/>
  <c r="AM188" i="28"/>
  <c r="AL188" i="28"/>
  <c r="AK188" i="28"/>
  <c r="AJ188" i="28"/>
  <c r="AI188" i="28"/>
  <c r="AH188" i="28"/>
  <c r="AG188" i="28"/>
  <c r="AF188" i="28"/>
  <c r="AE188" i="28"/>
  <c r="AD188" i="28"/>
  <c r="AC188" i="28"/>
  <c r="AB188" i="28"/>
  <c r="AA188" i="28"/>
  <c r="Z188" i="28"/>
  <c r="Y188" i="28"/>
  <c r="X188" i="28"/>
  <c r="W188" i="28"/>
  <c r="V188" i="28"/>
  <c r="U188" i="28"/>
  <c r="T188" i="28"/>
  <c r="S188" i="28"/>
  <c r="R188" i="28"/>
  <c r="Q188" i="28"/>
  <c r="AV187" i="28"/>
  <c r="AU186" i="28"/>
  <c r="AT186" i="28"/>
  <c r="AS186" i="28"/>
  <c r="AR186" i="28"/>
  <c r="AQ186" i="28"/>
  <c r="AP186" i="28"/>
  <c r="AO186" i="28"/>
  <c r="AN186" i="28"/>
  <c r="AM186" i="28"/>
  <c r="AL186" i="28"/>
  <c r="AK186" i="28"/>
  <c r="AJ186" i="28"/>
  <c r="AI186" i="28"/>
  <c r="AH186" i="28"/>
  <c r="AG186" i="28"/>
  <c r="AF186" i="28"/>
  <c r="AE186" i="28"/>
  <c r="AD186" i="28"/>
  <c r="AC186" i="28"/>
  <c r="AB186" i="28"/>
  <c r="AA186" i="28"/>
  <c r="Z186" i="28"/>
  <c r="Y186" i="28"/>
  <c r="X186" i="28"/>
  <c r="W186" i="28"/>
  <c r="V186" i="28"/>
  <c r="U186" i="28"/>
  <c r="T186" i="28"/>
  <c r="S186" i="28"/>
  <c r="R186" i="28"/>
  <c r="Q186" i="28"/>
  <c r="AV185" i="28"/>
  <c r="AU184" i="28"/>
  <c r="AT184" i="28"/>
  <c r="AS184" i="28"/>
  <c r="AR184" i="28"/>
  <c r="AQ184" i="28"/>
  <c r="AP184" i="28"/>
  <c r="AO184" i="28"/>
  <c r="AN184" i="28"/>
  <c r="AM184" i="28"/>
  <c r="AL184" i="28"/>
  <c r="AK184" i="28"/>
  <c r="AJ184" i="28"/>
  <c r="AI184" i="28"/>
  <c r="AH184" i="28"/>
  <c r="AG184" i="28"/>
  <c r="AF184" i="28"/>
  <c r="AE184" i="28"/>
  <c r="AD184" i="28"/>
  <c r="AC184" i="28"/>
  <c r="AB184" i="28"/>
  <c r="AA184" i="28"/>
  <c r="Z184" i="28"/>
  <c r="Y184" i="28"/>
  <c r="X184" i="28"/>
  <c r="W184" i="28"/>
  <c r="V184" i="28"/>
  <c r="AV184" i="28" s="1"/>
  <c r="AW183" i="28" s="1"/>
  <c r="U184" i="28"/>
  <c r="T184" i="28"/>
  <c r="S184" i="28"/>
  <c r="R184" i="28"/>
  <c r="Q184" i="28"/>
  <c r="AV183" i="28"/>
  <c r="AU182" i="28"/>
  <c r="AT182" i="28"/>
  <c r="AS182" i="28"/>
  <c r="AR182" i="28"/>
  <c r="AQ182" i="28"/>
  <c r="AP182" i="28"/>
  <c r="AO182" i="28"/>
  <c r="AN182" i="28"/>
  <c r="AM182" i="28"/>
  <c r="AL182" i="28"/>
  <c r="AK182" i="28"/>
  <c r="AJ182" i="28"/>
  <c r="AI182" i="28"/>
  <c r="AH182" i="28"/>
  <c r="AG182" i="28"/>
  <c r="AF182" i="28"/>
  <c r="AE182" i="28"/>
  <c r="AD182" i="28"/>
  <c r="AC182" i="28"/>
  <c r="AB182" i="28"/>
  <c r="AA182" i="28"/>
  <c r="Z182" i="28"/>
  <c r="Y182" i="28"/>
  <c r="X182" i="28"/>
  <c r="W182" i="28"/>
  <c r="V182" i="28"/>
  <c r="U182" i="28"/>
  <c r="T182" i="28"/>
  <c r="S182" i="28"/>
  <c r="R182" i="28"/>
  <c r="Q182" i="28"/>
  <c r="AV181" i="28"/>
  <c r="AU180" i="28"/>
  <c r="AT180" i="28"/>
  <c r="AS180" i="28"/>
  <c r="AR180" i="28"/>
  <c r="AQ180" i="28"/>
  <c r="AP180" i="28"/>
  <c r="AO180" i="28"/>
  <c r="AN180" i="28"/>
  <c r="AM180" i="28"/>
  <c r="AL180" i="28"/>
  <c r="AK180" i="28"/>
  <c r="AJ180" i="28"/>
  <c r="AI180" i="28"/>
  <c r="AH180" i="28"/>
  <c r="AG180" i="28"/>
  <c r="AF180" i="28"/>
  <c r="AE180" i="28"/>
  <c r="AD180" i="28"/>
  <c r="AC180" i="28"/>
  <c r="AB180" i="28"/>
  <c r="AA180" i="28"/>
  <c r="Z180" i="28"/>
  <c r="Y180" i="28"/>
  <c r="X180" i="28"/>
  <c r="W180" i="28"/>
  <c r="V180" i="28"/>
  <c r="U180" i="28"/>
  <c r="T180" i="28"/>
  <c r="S180" i="28"/>
  <c r="R180" i="28"/>
  <c r="Q180" i="28"/>
  <c r="AV179" i="28"/>
  <c r="AU178" i="28"/>
  <c r="AT178" i="28"/>
  <c r="AS178" i="28"/>
  <c r="AR178" i="28"/>
  <c r="AQ178" i="28"/>
  <c r="AP178" i="28"/>
  <c r="AO178" i="28"/>
  <c r="AN178" i="28"/>
  <c r="AM178" i="28"/>
  <c r="AL178" i="28"/>
  <c r="AK178" i="28"/>
  <c r="AJ178" i="28"/>
  <c r="AI178" i="28"/>
  <c r="AH178" i="28"/>
  <c r="AG178" i="28"/>
  <c r="AF178" i="28"/>
  <c r="AE178" i="28"/>
  <c r="AD178" i="28"/>
  <c r="AC178" i="28"/>
  <c r="AB178" i="28"/>
  <c r="AA178" i="28"/>
  <c r="Z178" i="28"/>
  <c r="Y178" i="28"/>
  <c r="X178" i="28"/>
  <c r="W178" i="28"/>
  <c r="V178" i="28"/>
  <c r="AV178" i="28" s="1"/>
  <c r="U178" i="28"/>
  <c r="T178" i="28"/>
  <c r="S178" i="28"/>
  <c r="R178" i="28"/>
  <c r="Q178" i="28"/>
  <c r="AV177" i="28"/>
  <c r="AU176" i="28"/>
  <c r="AT176" i="28"/>
  <c r="AS176" i="28"/>
  <c r="AR176" i="28"/>
  <c r="AQ176" i="28"/>
  <c r="AP176" i="28"/>
  <c r="AO176" i="28"/>
  <c r="AN176" i="28"/>
  <c r="AM176" i="28"/>
  <c r="AL176" i="28"/>
  <c r="AK176" i="28"/>
  <c r="AJ176" i="28"/>
  <c r="AI176" i="28"/>
  <c r="AH176" i="28"/>
  <c r="AG176" i="28"/>
  <c r="AF176" i="28"/>
  <c r="AE176" i="28"/>
  <c r="AD176" i="28"/>
  <c r="AC176" i="28"/>
  <c r="AB176" i="28"/>
  <c r="AA176" i="28"/>
  <c r="Z176" i="28"/>
  <c r="Y176" i="28"/>
  <c r="X176" i="28"/>
  <c r="W176" i="28"/>
  <c r="V176" i="28"/>
  <c r="U176" i="28"/>
  <c r="T176" i="28"/>
  <c r="S176" i="28"/>
  <c r="R176" i="28"/>
  <c r="Q176" i="28"/>
  <c r="AV175" i="28"/>
  <c r="AU174" i="28"/>
  <c r="AT174" i="28"/>
  <c r="AS174" i="28"/>
  <c r="AR174" i="28"/>
  <c r="AQ174" i="28"/>
  <c r="AP174" i="28"/>
  <c r="AO174" i="28"/>
  <c r="AN174" i="28"/>
  <c r="AM174" i="28"/>
  <c r="AL174" i="28"/>
  <c r="AK174" i="28"/>
  <c r="AJ174" i="28"/>
  <c r="AI174" i="28"/>
  <c r="AH174" i="28"/>
  <c r="AG174" i="28"/>
  <c r="AF174" i="28"/>
  <c r="AE174" i="28"/>
  <c r="AD174" i="28"/>
  <c r="AC174" i="28"/>
  <c r="AB174" i="28"/>
  <c r="AA174" i="28"/>
  <c r="Z174" i="28"/>
  <c r="Y174" i="28"/>
  <c r="X174" i="28"/>
  <c r="W174" i="28"/>
  <c r="V174" i="28"/>
  <c r="U174" i="28"/>
  <c r="T174" i="28"/>
  <c r="S174" i="28"/>
  <c r="R174" i="28"/>
  <c r="Q174" i="28"/>
  <c r="AV173" i="28"/>
  <c r="AU172" i="28"/>
  <c r="AT172" i="28"/>
  <c r="AS172" i="28"/>
  <c r="AR172" i="28"/>
  <c r="AQ172" i="28"/>
  <c r="AP172" i="28"/>
  <c r="AO172" i="28"/>
  <c r="AN172" i="28"/>
  <c r="AM172" i="28"/>
  <c r="AL172" i="28"/>
  <c r="AK172" i="28"/>
  <c r="AJ172" i="28"/>
  <c r="AI172" i="28"/>
  <c r="AH172" i="28"/>
  <c r="AG172" i="28"/>
  <c r="AF172" i="28"/>
  <c r="AE172" i="28"/>
  <c r="AD172" i="28"/>
  <c r="AC172" i="28"/>
  <c r="AB172" i="28"/>
  <c r="AA172" i="28"/>
  <c r="Z172" i="28"/>
  <c r="Y172" i="28"/>
  <c r="X172" i="28"/>
  <c r="W172" i="28"/>
  <c r="V172" i="28"/>
  <c r="U172" i="28"/>
  <c r="T172" i="28"/>
  <c r="S172" i="28"/>
  <c r="R172" i="28"/>
  <c r="Q172" i="28"/>
  <c r="AV171" i="28"/>
  <c r="AU170" i="28"/>
  <c r="AT170" i="28"/>
  <c r="AS170" i="28"/>
  <c r="AR170" i="28"/>
  <c r="AQ170" i="28"/>
  <c r="AP170" i="28"/>
  <c r="AO170" i="28"/>
  <c r="AN170" i="28"/>
  <c r="AM170" i="28"/>
  <c r="AL170" i="28"/>
  <c r="AK170" i="28"/>
  <c r="AJ170" i="28"/>
  <c r="AI170" i="28"/>
  <c r="AH170" i="28"/>
  <c r="AG170" i="28"/>
  <c r="AF170" i="28"/>
  <c r="AE170" i="28"/>
  <c r="AD170" i="28"/>
  <c r="AC170" i="28"/>
  <c r="AB170" i="28"/>
  <c r="AA170" i="28"/>
  <c r="Z170" i="28"/>
  <c r="Y170" i="28"/>
  <c r="X170" i="28"/>
  <c r="W170" i="28"/>
  <c r="V170" i="28"/>
  <c r="U170" i="28"/>
  <c r="T170" i="28"/>
  <c r="S170" i="28"/>
  <c r="R170" i="28"/>
  <c r="Q170" i="28"/>
  <c r="AV169" i="28"/>
  <c r="AU168" i="28"/>
  <c r="AT168" i="28"/>
  <c r="AS168" i="28"/>
  <c r="AR168" i="28"/>
  <c r="AQ168" i="28"/>
  <c r="AP168" i="28"/>
  <c r="AO168" i="28"/>
  <c r="AN168" i="28"/>
  <c r="AM168" i="28"/>
  <c r="AL168" i="28"/>
  <c r="AK168" i="28"/>
  <c r="AJ168" i="28"/>
  <c r="AI168" i="28"/>
  <c r="AH168" i="28"/>
  <c r="AG168" i="28"/>
  <c r="AF168" i="28"/>
  <c r="AE168" i="28"/>
  <c r="AD168" i="28"/>
  <c r="AC168" i="28"/>
  <c r="AB168" i="28"/>
  <c r="AA168" i="28"/>
  <c r="Z168" i="28"/>
  <c r="Y168" i="28"/>
  <c r="X168" i="28"/>
  <c r="W168" i="28"/>
  <c r="V168" i="28"/>
  <c r="U168" i="28"/>
  <c r="T168" i="28"/>
  <c r="S168" i="28"/>
  <c r="R168" i="28"/>
  <c r="Q168" i="28"/>
  <c r="AV167" i="28"/>
  <c r="AU166" i="28"/>
  <c r="AT166" i="28"/>
  <c r="AS166" i="28"/>
  <c r="AR166" i="28"/>
  <c r="AQ166" i="28"/>
  <c r="AP166" i="28"/>
  <c r="AO166" i="28"/>
  <c r="AN166" i="28"/>
  <c r="AM166" i="28"/>
  <c r="AL166" i="28"/>
  <c r="AK166" i="28"/>
  <c r="AJ166" i="28"/>
  <c r="AI166" i="28"/>
  <c r="AH166" i="28"/>
  <c r="AG166" i="28"/>
  <c r="AF166" i="28"/>
  <c r="AE166" i="28"/>
  <c r="AD166" i="28"/>
  <c r="AC166" i="28"/>
  <c r="AB166" i="28"/>
  <c r="AA166" i="28"/>
  <c r="Z166" i="28"/>
  <c r="Y166" i="28"/>
  <c r="X166" i="28"/>
  <c r="W166" i="28"/>
  <c r="V166" i="28"/>
  <c r="AV166" i="28" s="1"/>
  <c r="U166" i="28"/>
  <c r="T166" i="28"/>
  <c r="S166" i="28"/>
  <c r="R166" i="28"/>
  <c r="Q166" i="28"/>
  <c r="AV165" i="28"/>
  <c r="AU164" i="28"/>
  <c r="AT164" i="28"/>
  <c r="AS164" i="28"/>
  <c r="AR164" i="28"/>
  <c r="AQ164" i="28"/>
  <c r="AP164" i="28"/>
  <c r="AO164" i="28"/>
  <c r="AN164" i="28"/>
  <c r="AM164" i="28"/>
  <c r="AL164" i="28"/>
  <c r="AK164" i="28"/>
  <c r="AJ164" i="28"/>
  <c r="AI164" i="28"/>
  <c r="AH164" i="28"/>
  <c r="AG164" i="28"/>
  <c r="AF164" i="28"/>
  <c r="AE164" i="28"/>
  <c r="AD164" i="28"/>
  <c r="AC164" i="28"/>
  <c r="AB164" i="28"/>
  <c r="AA164" i="28"/>
  <c r="Z164" i="28"/>
  <c r="Y164" i="28"/>
  <c r="X164" i="28"/>
  <c r="W164" i="28"/>
  <c r="V164" i="28"/>
  <c r="U164" i="28"/>
  <c r="T164" i="28"/>
  <c r="S164" i="28"/>
  <c r="R164" i="28"/>
  <c r="AV164" i="28" s="1"/>
  <c r="Q164" i="28"/>
  <c r="AV163" i="28"/>
  <c r="AU162" i="28"/>
  <c r="AT162" i="28"/>
  <c r="AS162" i="28"/>
  <c r="AR162" i="28"/>
  <c r="AQ162" i="28"/>
  <c r="AP162" i="28"/>
  <c r="AO162" i="28"/>
  <c r="AN162" i="28"/>
  <c r="AM162" i="28"/>
  <c r="AL162" i="28"/>
  <c r="AK162" i="28"/>
  <c r="AJ162" i="28"/>
  <c r="AI162" i="28"/>
  <c r="AH162" i="28"/>
  <c r="AG162" i="28"/>
  <c r="AF162" i="28"/>
  <c r="AE162" i="28"/>
  <c r="AD162" i="28"/>
  <c r="AC162" i="28"/>
  <c r="AB162" i="28"/>
  <c r="AA162" i="28"/>
  <c r="Z162" i="28"/>
  <c r="Y162" i="28"/>
  <c r="X162" i="28"/>
  <c r="W162" i="28"/>
  <c r="V162" i="28"/>
  <c r="U162" i="28"/>
  <c r="T162" i="28"/>
  <c r="S162" i="28"/>
  <c r="R162" i="28"/>
  <c r="Q162" i="28"/>
  <c r="AV161" i="28"/>
  <c r="AU160" i="28"/>
  <c r="AT160" i="28"/>
  <c r="AS160" i="28"/>
  <c r="AR160" i="28"/>
  <c r="AQ160" i="28"/>
  <c r="AP160" i="28"/>
  <c r="AO160" i="28"/>
  <c r="AN160" i="28"/>
  <c r="AM160" i="28"/>
  <c r="AL160" i="28"/>
  <c r="AK160" i="28"/>
  <c r="AJ160" i="28"/>
  <c r="AI160" i="28"/>
  <c r="AH160" i="28"/>
  <c r="AG160" i="28"/>
  <c r="AF160" i="28"/>
  <c r="AE160" i="28"/>
  <c r="AD160" i="28"/>
  <c r="AC160" i="28"/>
  <c r="AB160" i="28"/>
  <c r="AA160" i="28"/>
  <c r="Z160" i="28"/>
  <c r="Y160" i="28"/>
  <c r="X160" i="28"/>
  <c r="W160" i="28"/>
  <c r="V160" i="28"/>
  <c r="AV160" i="28" s="1"/>
  <c r="U160" i="28"/>
  <c r="T160" i="28"/>
  <c r="S160" i="28"/>
  <c r="R160" i="28"/>
  <c r="Q160" i="28"/>
  <c r="AV159" i="28"/>
  <c r="AU158" i="28"/>
  <c r="AT158" i="28"/>
  <c r="AS158" i="28"/>
  <c r="AR158" i="28"/>
  <c r="AQ158" i="28"/>
  <c r="AP158" i="28"/>
  <c r="AO158" i="28"/>
  <c r="AN158" i="28"/>
  <c r="AM158" i="28"/>
  <c r="AL158" i="28"/>
  <c r="AK158" i="28"/>
  <c r="AJ158" i="28"/>
  <c r="AI158" i="28"/>
  <c r="AH158" i="28"/>
  <c r="AG158" i="28"/>
  <c r="AF158" i="28"/>
  <c r="AE158" i="28"/>
  <c r="AD158" i="28"/>
  <c r="AC158" i="28"/>
  <c r="AB158" i="28"/>
  <c r="AA158" i="28"/>
  <c r="Z158" i="28"/>
  <c r="Y158" i="28"/>
  <c r="X158" i="28"/>
  <c r="W158" i="28"/>
  <c r="V158" i="28"/>
  <c r="U158" i="28"/>
  <c r="T158" i="28"/>
  <c r="S158" i="28"/>
  <c r="R158" i="28"/>
  <c r="Q158" i="28"/>
  <c r="AV157" i="28"/>
  <c r="AU156" i="28"/>
  <c r="AT156" i="28"/>
  <c r="AS156" i="28"/>
  <c r="AR156" i="28"/>
  <c r="AQ156" i="28"/>
  <c r="AP156" i="28"/>
  <c r="AO156" i="28"/>
  <c r="AN156" i="28"/>
  <c r="AM156" i="28"/>
  <c r="AL156" i="28"/>
  <c r="AK156" i="28"/>
  <c r="AJ156" i="28"/>
  <c r="AI156" i="28"/>
  <c r="AH156" i="28"/>
  <c r="AG156" i="28"/>
  <c r="AF156" i="28"/>
  <c r="AE156" i="28"/>
  <c r="AD156" i="28"/>
  <c r="AC156" i="28"/>
  <c r="AB156" i="28"/>
  <c r="AA156" i="28"/>
  <c r="Z156" i="28"/>
  <c r="Y156" i="28"/>
  <c r="X156" i="28"/>
  <c r="W156" i="28"/>
  <c r="V156" i="28"/>
  <c r="U156" i="28"/>
  <c r="T156" i="28"/>
  <c r="S156" i="28"/>
  <c r="R156" i="28"/>
  <c r="Q156" i="28"/>
  <c r="AV155" i="28"/>
  <c r="AX152" i="28"/>
  <c r="AU149" i="28"/>
  <c r="AT149" i="28"/>
  <c r="AS149" i="28"/>
  <c r="AR149" i="28"/>
  <c r="AQ149" i="28"/>
  <c r="AP149" i="28"/>
  <c r="AO149" i="28"/>
  <c r="AN149" i="28"/>
  <c r="AM149" i="28"/>
  <c r="AL149" i="28"/>
  <c r="AK149" i="28"/>
  <c r="AJ149" i="28"/>
  <c r="AI149" i="28"/>
  <c r="AH149" i="28"/>
  <c r="AG149" i="28"/>
  <c r="AF149" i="28"/>
  <c r="AE149" i="28"/>
  <c r="AD149" i="28"/>
  <c r="AC149" i="28"/>
  <c r="AB149" i="28"/>
  <c r="AA149" i="28"/>
  <c r="Z149" i="28"/>
  <c r="Y149" i="28"/>
  <c r="X149" i="28"/>
  <c r="W149" i="28"/>
  <c r="V149" i="28"/>
  <c r="U149" i="28"/>
  <c r="T149" i="28"/>
  <c r="S149" i="28"/>
  <c r="R149" i="28"/>
  <c r="Q149" i="28"/>
  <c r="AV148" i="28"/>
  <c r="AU147" i="28"/>
  <c r="AT147" i="28"/>
  <c r="AS147" i="28"/>
  <c r="AR147" i="28"/>
  <c r="AQ147" i="28"/>
  <c r="AP147" i="28"/>
  <c r="AO147" i="28"/>
  <c r="AN147" i="28"/>
  <c r="AM147" i="28"/>
  <c r="AL147" i="28"/>
  <c r="AK147" i="28"/>
  <c r="AJ147" i="28"/>
  <c r="AI147" i="28"/>
  <c r="AH147" i="28"/>
  <c r="AG147" i="28"/>
  <c r="AF147" i="28"/>
  <c r="AE147" i="28"/>
  <c r="AD147" i="28"/>
  <c r="AC147" i="28"/>
  <c r="AB147" i="28"/>
  <c r="AA147" i="28"/>
  <c r="Z147" i="28"/>
  <c r="Y147" i="28"/>
  <c r="X147" i="28"/>
  <c r="W147" i="28"/>
  <c r="V147" i="28"/>
  <c r="U147" i="28"/>
  <c r="T147" i="28"/>
  <c r="S147" i="28"/>
  <c r="R147" i="28"/>
  <c r="Q147" i="28"/>
  <c r="AV146" i="28"/>
  <c r="AU145" i="28"/>
  <c r="AT145" i="28"/>
  <c r="AS145" i="28"/>
  <c r="AR145" i="28"/>
  <c r="AQ145" i="28"/>
  <c r="AP145" i="28"/>
  <c r="AO145" i="28"/>
  <c r="AN145" i="28"/>
  <c r="AM145" i="28"/>
  <c r="AL145" i="28"/>
  <c r="AK145" i="28"/>
  <c r="AJ145" i="28"/>
  <c r="AI145" i="28"/>
  <c r="AH145" i="28"/>
  <c r="AG145" i="28"/>
  <c r="AF145" i="28"/>
  <c r="AE145" i="28"/>
  <c r="AD145" i="28"/>
  <c r="AC145" i="28"/>
  <c r="AB145" i="28"/>
  <c r="AA145" i="28"/>
  <c r="Z145" i="28"/>
  <c r="Y145" i="28"/>
  <c r="X145" i="28"/>
  <c r="W145" i="28"/>
  <c r="V145" i="28"/>
  <c r="U145" i="28"/>
  <c r="T145" i="28"/>
  <c r="S145" i="28"/>
  <c r="R145" i="28"/>
  <c r="Q145" i="28"/>
  <c r="AV144" i="28"/>
  <c r="AU143" i="28"/>
  <c r="AT143" i="28"/>
  <c r="AS143" i="28"/>
  <c r="AR143" i="28"/>
  <c r="AQ143" i="28"/>
  <c r="AP143" i="28"/>
  <c r="AO143" i="28"/>
  <c r="AN143" i="28"/>
  <c r="AM143" i="28"/>
  <c r="AL143" i="28"/>
  <c r="AK143" i="28"/>
  <c r="AJ143" i="28"/>
  <c r="AI143" i="28"/>
  <c r="AH143" i="28"/>
  <c r="AG143" i="28"/>
  <c r="AF143" i="28"/>
  <c r="AE143" i="28"/>
  <c r="AD143" i="28"/>
  <c r="AC143" i="28"/>
  <c r="AB143" i="28"/>
  <c r="AA143" i="28"/>
  <c r="Z143" i="28"/>
  <c r="Y143" i="28"/>
  <c r="X143" i="28"/>
  <c r="W143" i="28"/>
  <c r="V143" i="28"/>
  <c r="U143" i="28"/>
  <c r="T143" i="28"/>
  <c r="S143" i="28"/>
  <c r="R143" i="28"/>
  <c r="Q143" i="28"/>
  <c r="AV142" i="28"/>
  <c r="AU141" i="28"/>
  <c r="AT141" i="28"/>
  <c r="AS141" i="28"/>
  <c r="AR141" i="28"/>
  <c r="AQ141" i="28"/>
  <c r="AP141" i="28"/>
  <c r="AO141" i="28"/>
  <c r="AN141" i="28"/>
  <c r="AM141" i="28"/>
  <c r="AL141" i="28"/>
  <c r="AK141" i="28"/>
  <c r="AJ141" i="28"/>
  <c r="AI141" i="28"/>
  <c r="AH141" i="28"/>
  <c r="AG141" i="28"/>
  <c r="AF141" i="28"/>
  <c r="AE141" i="28"/>
  <c r="AD141" i="28"/>
  <c r="AC141" i="28"/>
  <c r="AB141" i="28"/>
  <c r="AA141" i="28"/>
  <c r="Z141" i="28"/>
  <c r="Y141" i="28"/>
  <c r="X141" i="28"/>
  <c r="W141" i="28"/>
  <c r="V141" i="28"/>
  <c r="U141" i="28"/>
  <c r="T141" i="28"/>
  <c r="S141" i="28"/>
  <c r="R141" i="28"/>
  <c r="Q141" i="28"/>
  <c r="AV140" i="28"/>
  <c r="AU139" i="28"/>
  <c r="AT139" i="28"/>
  <c r="AS139" i="28"/>
  <c r="AR139" i="28"/>
  <c r="AQ139" i="28"/>
  <c r="AP139" i="28"/>
  <c r="AO139" i="28"/>
  <c r="AN139" i="28"/>
  <c r="AM139" i="28"/>
  <c r="AL139" i="28"/>
  <c r="AK139" i="28"/>
  <c r="AJ139" i="28"/>
  <c r="AI139" i="28"/>
  <c r="AH139" i="28"/>
  <c r="AG139" i="28"/>
  <c r="AF139" i="28"/>
  <c r="AE139" i="28"/>
  <c r="AD139" i="28"/>
  <c r="AC139" i="28"/>
  <c r="AB139" i="28"/>
  <c r="AA139" i="28"/>
  <c r="Z139" i="28"/>
  <c r="Y139" i="28"/>
  <c r="X139" i="28"/>
  <c r="W139" i="28"/>
  <c r="V139" i="28"/>
  <c r="U139" i="28"/>
  <c r="T139" i="28"/>
  <c r="S139" i="28"/>
  <c r="R139" i="28"/>
  <c r="Q139" i="28"/>
  <c r="AV138" i="28"/>
  <c r="AU137" i="28"/>
  <c r="AT137" i="28"/>
  <c r="AS137" i="28"/>
  <c r="AR137" i="28"/>
  <c r="AQ137" i="28"/>
  <c r="AP137" i="28"/>
  <c r="AO137" i="28"/>
  <c r="AN137" i="28"/>
  <c r="AM137" i="28"/>
  <c r="AL137" i="28"/>
  <c r="AK137" i="28"/>
  <c r="AJ137" i="28"/>
  <c r="AI137" i="28"/>
  <c r="AH137" i="28"/>
  <c r="AG137" i="28"/>
  <c r="AF137" i="28"/>
  <c r="AE137" i="28"/>
  <c r="AD137" i="28"/>
  <c r="AC137" i="28"/>
  <c r="AB137" i="28"/>
  <c r="AA137" i="28"/>
  <c r="Z137" i="28"/>
  <c r="Y137" i="28"/>
  <c r="X137" i="28"/>
  <c r="W137" i="28"/>
  <c r="V137" i="28"/>
  <c r="U137" i="28"/>
  <c r="T137" i="28"/>
  <c r="S137" i="28"/>
  <c r="R137" i="28"/>
  <c r="Q137" i="28"/>
  <c r="AV136" i="28"/>
  <c r="AU135" i="28"/>
  <c r="AT135" i="28"/>
  <c r="AS135" i="28"/>
  <c r="AR135" i="28"/>
  <c r="AQ135" i="28"/>
  <c r="AP135" i="28"/>
  <c r="AO135" i="28"/>
  <c r="AN135" i="28"/>
  <c r="AM135" i="28"/>
  <c r="AL135" i="28"/>
  <c r="AK135" i="28"/>
  <c r="AJ135" i="28"/>
  <c r="AI135" i="28"/>
  <c r="AH135" i="28"/>
  <c r="AG135" i="28"/>
  <c r="AF135" i="28"/>
  <c r="AE135" i="28"/>
  <c r="AD135" i="28"/>
  <c r="AC135" i="28"/>
  <c r="AB135" i="28"/>
  <c r="AA135" i="28"/>
  <c r="Z135" i="28"/>
  <c r="Y135" i="28"/>
  <c r="X135" i="28"/>
  <c r="W135" i="28"/>
  <c r="V135" i="28"/>
  <c r="U135" i="28"/>
  <c r="T135" i="28"/>
  <c r="S135" i="28"/>
  <c r="R135" i="28"/>
  <c r="Q135" i="28"/>
  <c r="AV134" i="28"/>
  <c r="AU133" i="28"/>
  <c r="AT133" i="28"/>
  <c r="AS133" i="28"/>
  <c r="AR133" i="28"/>
  <c r="AQ133" i="28"/>
  <c r="AP133" i="28"/>
  <c r="AO133" i="28"/>
  <c r="AN133" i="28"/>
  <c r="AM133" i="28"/>
  <c r="AL133" i="28"/>
  <c r="AK133" i="28"/>
  <c r="AJ133" i="28"/>
  <c r="AI133" i="28"/>
  <c r="AH133" i="28"/>
  <c r="AG133" i="28"/>
  <c r="AF133" i="28"/>
  <c r="AE133" i="28"/>
  <c r="AD133" i="28"/>
  <c r="AC133" i="28"/>
  <c r="AB133" i="28"/>
  <c r="AA133" i="28"/>
  <c r="Z133" i="28"/>
  <c r="Y133" i="28"/>
  <c r="X133" i="28"/>
  <c r="W133" i="28"/>
  <c r="V133" i="28"/>
  <c r="U133" i="28"/>
  <c r="T133" i="28"/>
  <c r="S133" i="28"/>
  <c r="R133" i="28"/>
  <c r="Q133" i="28"/>
  <c r="AV132" i="28"/>
  <c r="AU131" i="28"/>
  <c r="AT131" i="28"/>
  <c r="AS131" i="28"/>
  <c r="AR131" i="28"/>
  <c r="AQ131" i="28"/>
  <c r="AP131" i="28"/>
  <c r="AO131" i="28"/>
  <c r="AN131" i="28"/>
  <c r="AM131" i="28"/>
  <c r="AL131" i="28"/>
  <c r="AK131" i="28"/>
  <c r="AJ131" i="28"/>
  <c r="AI131" i="28"/>
  <c r="AH131" i="28"/>
  <c r="AG131" i="28"/>
  <c r="AF131" i="28"/>
  <c r="AE131" i="28"/>
  <c r="AD131" i="28"/>
  <c r="AC131" i="28"/>
  <c r="AB131" i="28"/>
  <c r="AA131" i="28"/>
  <c r="Z131" i="28"/>
  <c r="Y131" i="28"/>
  <c r="X131" i="28"/>
  <c r="W131" i="28"/>
  <c r="V131" i="28"/>
  <c r="U131" i="28"/>
  <c r="T131" i="28"/>
  <c r="S131" i="28"/>
  <c r="R131" i="28"/>
  <c r="Q131" i="28"/>
  <c r="AV130" i="28"/>
  <c r="AU129" i="28"/>
  <c r="AT129" i="28"/>
  <c r="AS129" i="28"/>
  <c r="AR129" i="28"/>
  <c r="AQ129" i="28"/>
  <c r="AP129" i="28"/>
  <c r="AO129" i="28"/>
  <c r="AN129" i="28"/>
  <c r="AM129" i="28"/>
  <c r="AL129" i="28"/>
  <c r="AK129" i="28"/>
  <c r="AJ129" i="28"/>
  <c r="AI129" i="28"/>
  <c r="AH129" i="28"/>
  <c r="AG129" i="28"/>
  <c r="AF129" i="28"/>
  <c r="AE129" i="28"/>
  <c r="AD129" i="28"/>
  <c r="AC129" i="28"/>
  <c r="AB129" i="28"/>
  <c r="AA129" i="28"/>
  <c r="Z129" i="28"/>
  <c r="Y129" i="28"/>
  <c r="X129" i="28"/>
  <c r="W129" i="28"/>
  <c r="V129" i="28"/>
  <c r="U129" i="28"/>
  <c r="T129" i="28"/>
  <c r="S129" i="28"/>
  <c r="R129" i="28"/>
  <c r="Q129" i="28"/>
  <c r="AV128" i="28"/>
  <c r="AU127" i="28"/>
  <c r="AT127" i="28"/>
  <c r="AS127" i="28"/>
  <c r="AR127" i="28"/>
  <c r="AQ127" i="28"/>
  <c r="AP127" i="28"/>
  <c r="AO127" i="28"/>
  <c r="AN127" i="28"/>
  <c r="AM127" i="28"/>
  <c r="AL127" i="28"/>
  <c r="AK127" i="28"/>
  <c r="AJ127" i="28"/>
  <c r="AI127" i="28"/>
  <c r="AH127" i="28"/>
  <c r="AG127" i="28"/>
  <c r="AF127" i="28"/>
  <c r="AE127" i="28"/>
  <c r="AD127" i="28"/>
  <c r="AC127" i="28"/>
  <c r="AB127" i="28"/>
  <c r="AA127" i="28"/>
  <c r="Z127" i="28"/>
  <c r="Y127" i="28"/>
  <c r="X127" i="28"/>
  <c r="W127" i="28"/>
  <c r="V127" i="28"/>
  <c r="U127" i="28"/>
  <c r="T127" i="28"/>
  <c r="S127" i="28"/>
  <c r="R127" i="28"/>
  <c r="Q127" i="28"/>
  <c r="AV126" i="28"/>
  <c r="AU125" i="28"/>
  <c r="AT125" i="28"/>
  <c r="AS125" i="28"/>
  <c r="AR125" i="28"/>
  <c r="AQ125" i="28"/>
  <c r="AP125" i="28"/>
  <c r="AO125" i="28"/>
  <c r="AN125" i="28"/>
  <c r="AM125" i="28"/>
  <c r="AL125" i="28"/>
  <c r="AK125" i="28"/>
  <c r="AJ125" i="28"/>
  <c r="AI125" i="28"/>
  <c r="AH125" i="28"/>
  <c r="AG125" i="28"/>
  <c r="AF125" i="28"/>
  <c r="AE125" i="28"/>
  <c r="AD125" i="28"/>
  <c r="AC125" i="28"/>
  <c r="AB125" i="28"/>
  <c r="AA125" i="28"/>
  <c r="Z125" i="28"/>
  <c r="Y125" i="28"/>
  <c r="X125" i="28"/>
  <c r="W125" i="28"/>
  <c r="V125" i="28"/>
  <c r="U125" i="28"/>
  <c r="T125" i="28"/>
  <c r="S125" i="28"/>
  <c r="R125" i="28"/>
  <c r="Q125" i="28"/>
  <c r="AV124" i="28"/>
  <c r="AU123" i="28"/>
  <c r="AT123" i="28"/>
  <c r="AS123" i="28"/>
  <c r="AR123" i="28"/>
  <c r="AQ123" i="28"/>
  <c r="AP123" i="28"/>
  <c r="AO123" i="28"/>
  <c r="AN123" i="28"/>
  <c r="AM123" i="28"/>
  <c r="AL123" i="28"/>
  <c r="AK123" i="28"/>
  <c r="AJ123" i="28"/>
  <c r="AI123" i="28"/>
  <c r="AH123" i="28"/>
  <c r="AG123" i="28"/>
  <c r="AF123" i="28"/>
  <c r="AE123" i="28"/>
  <c r="AD123" i="28"/>
  <c r="AC123" i="28"/>
  <c r="AB123" i="28"/>
  <c r="AA123" i="28"/>
  <c r="Z123" i="28"/>
  <c r="Y123" i="28"/>
  <c r="X123" i="28"/>
  <c r="W123" i="28"/>
  <c r="V123" i="28"/>
  <c r="U123" i="28"/>
  <c r="T123" i="28"/>
  <c r="S123" i="28"/>
  <c r="R123" i="28"/>
  <c r="Q123" i="28"/>
  <c r="AV122" i="28"/>
  <c r="AU121" i="28"/>
  <c r="AT121" i="28"/>
  <c r="AS121" i="28"/>
  <c r="AR121" i="28"/>
  <c r="AQ121" i="28"/>
  <c r="AP121" i="28"/>
  <c r="AO121" i="28"/>
  <c r="AN121" i="28"/>
  <c r="AM121" i="28"/>
  <c r="AL121" i="28"/>
  <c r="AK121" i="28"/>
  <c r="AJ121" i="28"/>
  <c r="AI121" i="28"/>
  <c r="AH121" i="28"/>
  <c r="AG121" i="28"/>
  <c r="AF121" i="28"/>
  <c r="AE121" i="28"/>
  <c r="AD121" i="28"/>
  <c r="AC121" i="28"/>
  <c r="AB121" i="28"/>
  <c r="AA121" i="28"/>
  <c r="Z121" i="28"/>
  <c r="Y121" i="28"/>
  <c r="X121" i="28"/>
  <c r="W121" i="28"/>
  <c r="V121" i="28"/>
  <c r="U121" i="28"/>
  <c r="T121" i="28"/>
  <c r="S121" i="28"/>
  <c r="R121" i="28"/>
  <c r="Q121" i="28"/>
  <c r="AV120" i="28"/>
  <c r="AU119" i="28"/>
  <c r="AT119" i="28"/>
  <c r="AS119" i="28"/>
  <c r="AR119" i="28"/>
  <c r="AQ119" i="28"/>
  <c r="AP119" i="28"/>
  <c r="AO119" i="28"/>
  <c r="AN119" i="28"/>
  <c r="AM119" i="28"/>
  <c r="AL119" i="28"/>
  <c r="AK119" i="28"/>
  <c r="AJ119" i="28"/>
  <c r="AI119" i="28"/>
  <c r="AH119" i="28"/>
  <c r="AG119" i="28"/>
  <c r="AF119" i="28"/>
  <c r="AE119" i="28"/>
  <c r="AD119" i="28"/>
  <c r="AC119" i="28"/>
  <c r="AB119" i="28"/>
  <c r="AA119" i="28"/>
  <c r="Z119" i="28"/>
  <c r="Y119" i="28"/>
  <c r="X119" i="28"/>
  <c r="W119" i="28"/>
  <c r="V119" i="28"/>
  <c r="U119" i="28"/>
  <c r="T119" i="28"/>
  <c r="S119" i="28"/>
  <c r="R119" i="28"/>
  <c r="Q119" i="28"/>
  <c r="AV118" i="28"/>
  <c r="AU117" i="28"/>
  <c r="AT117" i="28"/>
  <c r="AS117" i="28"/>
  <c r="AR117" i="28"/>
  <c r="AQ117" i="28"/>
  <c r="AP117" i="28"/>
  <c r="AO117" i="28"/>
  <c r="AN117" i="28"/>
  <c r="AM117" i="28"/>
  <c r="AL117" i="28"/>
  <c r="AK117" i="28"/>
  <c r="AJ117" i="28"/>
  <c r="AI117" i="28"/>
  <c r="AH117" i="28"/>
  <c r="AG117" i="28"/>
  <c r="AF117" i="28"/>
  <c r="AE117" i="28"/>
  <c r="AD117" i="28"/>
  <c r="AC117" i="28"/>
  <c r="AB117" i="28"/>
  <c r="AA117" i="28"/>
  <c r="Z117" i="28"/>
  <c r="Y117" i="28"/>
  <c r="X117" i="28"/>
  <c r="W117" i="28"/>
  <c r="V117" i="28"/>
  <c r="U117" i="28"/>
  <c r="T117" i="28"/>
  <c r="S117" i="28"/>
  <c r="R117" i="28"/>
  <c r="Q117" i="28"/>
  <c r="AV116" i="28"/>
  <c r="AU115" i="28"/>
  <c r="AT115" i="28"/>
  <c r="AS115" i="28"/>
  <c r="AR115" i="28"/>
  <c r="AQ115" i="28"/>
  <c r="AP115" i="28"/>
  <c r="AO115" i="28"/>
  <c r="AN115" i="28"/>
  <c r="AM115" i="28"/>
  <c r="AL115" i="28"/>
  <c r="AK115" i="28"/>
  <c r="AJ115" i="28"/>
  <c r="AI115" i="28"/>
  <c r="AH115" i="28"/>
  <c r="AG115" i="28"/>
  <c r="AF115" i="28"/>
  <c r="AE115" i="28"/>
  <c r="AD115" i="28"/>
  <c r="AC115" i="28"/>
  <c r="AB115" i="28"/>
  <c r="AA115" i="28"/>
  <c r="Z115" i="28"/>
  <c r="Y115" i="28"/>
  <c r="X115" i="28"/>
  <c r="W115" i="28"/>
  <c r="V115" i="28"/>
  <c r="U115" i="28"/>
  <c r="T115" i="28"/>
  <c r="S115" i="28"/>
  <c r="R115" i="28"/>
  <c r="Q115" i="28"/>
  <c r="AV114" i="28"/>
  <c r="AU113" i="28"/>
  <c r="AT113" i="28"/>
  <c r="AS113" i="28"/>
  <c r="AR113" i="28"/>
  <c r="AQ113" i="28"/>
  <c r="AP113" i="28"/>
  <c r="AO113" i="28"/>
  <c r="AN113" i="28"/>
  <c r="AM113" i="28"/>
  <c r="AL113" i="28"/>
  <c r="AK113" i="28"/>
  <c r="AJ113" i="28"/>
  <c r="AI113" i="28"/>
  <c r="AH113" i="28"/>
  <c r="AG113" i="28"/>
  <c r="AF113" i="28"/>
  <c r="AE113" i="28"/>
  <c r="AD113" i="28"/>
  <c r="AC113" i="28"/>
  <c r="AB113" i="28"/>
  <c r="AA113" i="28"/>
  <c r="Z113" i="28"/>
  <c r="Y113" i="28"/>
  <c r="X113" i="28"/>
  <c r="W113" i="28"/>
  <c r="V113" i="28"/>
  <c r="U113" i="28"/>
  <c r="T113" i="28"/>
  <c r="S113" i="28"/>
  <c r="R113" i="28"/>
  <c r="Q113" i="28"/>
  <c r="AV112" i="28"/>
  <c r="AU111" i="28"/>
  <c r="AT111" i="28"/>
  <c r="AS111" i="28"/>
  <c r="AR111" i="28"/>
  <c r="AQ111" i="28"/>
  <c r="AP111" i="28"/>
  <c r="AO111" i="28"/>
  <c r="AN111" i="28"/>
  <c r="AM111" i="28"/>
  <c r="AL111" i="28"/>
  <c r="AK111" i="28"/>
  <c r="AJ111" i="28"/>
  <c r="AI111" i="28"/>
  <c r="AH111" i="28"/>
  <c r="AG111" i="28"/>
  <c r="AF111" i="28"/>
  <c r="AE111" i="28"/>
  <c r="AD111" i="28"/>
  <c r="AC111" i="28"/>
  <c r="AB111" i="28"/>
  <c r="AA111" i="28"/>
  <c r="Z111" i="28"/>
  <c r="Y111" i="28"/>
  <c r="X111" i="28"/>
  <c r="W111" i="28"/>
  <c r="V111" i="28"/>
  <c r="U111" i="28"/>
  <c r="T111" i="28"/>
  <c r="S111" i="28"/>
  <c r="R111" i="28"/>
  <c r="Q111" i="28"/>
  <c r="AV110" i="28"/>
  <c r="AU109" i="28"/>
  <c r="AT109" i="28"/>
  <c r="AS109" i="28"/>
  <c r="AR109" i="28"/>
  <c r="AQ109" i="28"/>
  <c r="AP109" i="28"/>
  <c r="AO109" i="28"/>
  <c r="AN109" i="28"/>
  <c r="AM109" i="28"/>
  <c r="AL109" i="28"/>
  <c r="AK109" i="28"/>
  <c r="AJ109" i="28"/>
  <c r="AI109" i="28"/>
  <c r="AH109" i="28"/>
  <c r="AG109" i="28"/>
  <c r="AF109" i="28"/>
  <c r="AE109" i="28"/>
  <c r="AD109" i="28"/>
  <c r="AC109" i="28"/>
  <c r="AB109" i="28"/>
  <c r="AA109" i="28"/>
  <c r="Z109" i="28"/>
  <c r="Y109" i="28"/>
  <c r="X109" i="28"/>
  <c r="W109" i="28"/>
  <c r="V109" i="28"/>
  <c r="U109" i="28"/>
  <c r="T109" i="28"/>
  <c r="S109" i="28"/>
  <c r="R109" i="28"/>
  <c r="Q109" i="28"/>
  <c r="AV108" i="28"/>
  <c r="AU107" i="28"/>
  <c r="AT107" i="28"/>
  <c r="AS107" i="28"/>
  <c r="AR107" i="28"/>
  <c r="AQ107" i="28"/>
  <c r="AP107" i="28"/>
  <c r="AO107" i="28"/>
  <c r="AN107" i="28"/>
  <c r="AM107" i="28"/>
  <c r="AL107" i="28"/>
  <c r="AK107" i="28"/>
  <c r="AJ107" i="28"/>
  <c r="AI107" i="28"/>
  <c r="AH107" i="28"/>
  <c r="AG107" i="28"/>
  <c r="AF107" i="28"/>
  <c r="AE107" i="28"/>
  <c r="AD107" i="28"/>
  <c r="AC107" i="28"/>
  <c r="AB107" i="28"/>
  <c r="AA107" i="28"/>
  <c r="Z107" i="28"/>
  <c r="Y107" i="28"/>
  <c r="X107" i="28"/>
  <c r="W107" i="28"/>
  <c r="V107" i="28"/>
  <c r="U107" i="28"/>
  <c r="T107" i="28"/>
  <c r="S107" i="28"/>
  <c r="R107" i="28"/>
  <c r="Q107" i="28"/>
  <c r="AV106" i="28"/>
  <c r="AX103" i="28"/>
  <c r="AU100" i="28"/>
  <c r="AT100" i="28"/>
  <c r="AS100" i="28"/>
  <c r="AR100" i="28"/>
  <c r="AQ100" i="28"/>
  <c r="AP100" i="28"/>
  <c r="AO100" i="28"/>
  <c r="AN100" i="28"/>
  <c r="AM100" i="28"/>
  <c r="AL100" i="28"/>
  <c r="AK100" i="28"/>
  <c r="AJ100" i="28"/>
  <c r="AI100" i="28"/>
  <c r="AH100" i="28"/>
  <c r="AG100" i="28"/>
  <c r="AF100" i="28"/>
  <c r="AE100" i="28"/>
  <c r="AD100" i="28"/>
  <c r="AC100" i="28"/>
  <c r="AB100" i="28"/>
  <c r="AA100" i="28"/>
  <c r="Z100" i="28"/>
  <c r="Y100" i="28"/>
  <c r="X100" i="28"/>
  <c r="W100" i="28"/>
  <c r="V100" i="28"/>
  <c r="U100" i="28"/>
  <c r="T100" i="28"/>
  <c r="S100" i="28"/>
  <c r="R100" i="28"/>
  <c r="Q100" i="28"/>
  <c r="AV99" i="28"/>
  <c r="AU98" i="28"/>
  <c r="AT98" i="28"/>
  <c r="AS98" i="28"/>
  <c r="AR98" i="28"/>
  <c r="AQ98" i="28"/>
  <c r="AP98" i="28"/>
  <c r="AO98" i="28"/>
  <c r="AN98" i="28"/>
  <c r="AM98" i="28"/>
  <c r="AL98" i="28"/>
  <c r="AK98" i="28"/>
  <c r="AJ98" i="28"/>
  <c r="AI98" i="28"/>
  <c r="AH98" i="28"/>
  <c r="AG98" i="28"/>
  <c r="AF98" i="28"/>
  <c r="AE98" i="28"/>
  <c r="AD98" i="28"/>
  <c r="AC98" i="28"/>
  <c r="AB98" i="28"/>
  <c r="AA98" i="28"/>
  <c r="Z98" i="28"/>
  <c r="Y98" i="28"/>
  <c r="X98" i="28"/>
  <c r="W98" i="28"/>
  <c r="V98" i="28"/>
  <c r="U98" i="28"/>
  <c r="T98" i="28"/>
  <c r="S98" i="28"/>
  <c r="R98" i="28"/>
  <c r="Q98" i="28"/>
  <c r="AV97" i="28"/>
  <c r="AU96" i="28"/>
  <c r="AT96" i="28"/>
  <c r="AS96" i="28"/>
  <c r="AR96" i="28"/>
  <c r="AQ96" i="28"/>
  <c r="AP96" i="28"/>
  <c r="AO96" i="28"/>
  <c r="AN96" i="28"/>
  <c r="AM96" i="28"/>
  <c r="AL96" i="28"/>
  <c r="AK96" i="28"/>
  <c r="AJ96" i="28"/>
  <c r="AI96" i="28"/>
  <c r="AH96" i="28"/>
  <c r="AG96" i="28"/>
  <c r="AF96" i="28"/>
  <c r="AE96" i="28"/>
  <c r="AD96" i="28"/>
  <c r="AC96" i="28"/>
  <c r="AB96" i="28"/>
  <c r="AA96" i="28"/>
  <c r="Z96" i="28"/>
  <c r="Y96" i="28"/>
  <c r="X96" i="28"/>
  <c r="W96" i="28"/>
  <c r="V96" i="28"/>
  <c r="U96" i="28"/>
  <c r="T96" i="28"/>
  <c r="S96" i="28"/>
  <c r="R96" i="28"/>
  <c r="Q96" i="28"/>
  <c r="AV95" i="28"/>
  <c r="AU94" i="28"/>
  <c r="AT94" i="28"/>
  <c r="AS94" i="28"/>
  <c r="AR94" i="28"/>
  <c r="AQ94" i="28"/>
  <c r="AP94" i="28"/>
  <c r="AO94" i="28"/>
  <c r="AN94" i="28"/>
  <c r="AM94" i="28"/>
  <c r="AL94" i="28"/>
  <c r="AK94" i="28"/>
  <c r="AJ94" i="28"/>
  <c r="AI94" i="28"/>
  <c r="AH94" i="28"/>
  <c r="AG94" i="28"/>
  <c r="AF94" i="28"/>
  <c r="AE94" i="28"/>
  <c r="AD94" i="28"/>
  <c r="AC94" i="28"/>
  <c r="AB94" i="28"/>
  <c r="AA94" i="28"/>
  <c r="Z94" i="28"/>
  <c r="Y94" i="28"/>
  <c r="X94" i="28"/>
  <c r="W94" i="28"/>
  <c r="V94" i="28"/>
  <c r="U94" i="28"/>
  <c r="T94" i="28"/>
  <c r="S94" i="28"/>
  <c r="R94" i="28"/>
  <c r="Q94" i="28"/>
  <c r="AV93" i="28"/>
  <c r="AU92" i="28"/>
  <c r="AT92" i="28"/>
  <c r="AS92" i="28"/>
  <c r="AR92" i="28"/>
  <c r="AQ92" i="28"/>
  <c r="AP92" i="28"/>
  <c r="AO92" i="28"/>
  <c r="AN92" i="28"/>
  <c r="AM92" i="28"/>
  <c r="AL92" i="28"/>
  <c r="AK92" i="28"/>
  <c r="AJ92" i="28"/>
  <c r="AI92" i="28"/>
  <c r="AH92" i="28"/>
  <c r="AG92" i="28"/>
  <c r="AF92" i="28"/>
  <c r="AE92" i="28"/>
  <c r="AD92" i="28"/>
  <c r="AC92" i="28"/>
  <c r="AB92" i="28"/>
  <c r="AA92" i="28"/>
  <c r="Z92" i="28"/>
  <c r="Y92" i="28"/>
  <c r="X92" i="28"/>
  <c r="W92" i="28"/>
  <c r="V92" i="28"/>
  <c r="U92" i="28"/>
  <c r="T92" i="28"/>
  <c r="S92" i="28"/>
  <c r="R92" i="28"/>
  <c r="Q92" i="28"/>
  <c r="AV91" i="28"/>
  <c r="AU90" i="28"/>
  <c r="AT90" i="28"/>
  <c r="AS90" i="28"/>
  <c r="AR90" i="28"/>
  <c r="AQ90" i="28"/>
  <c r="AP90" i="28"/>
  <c r="AO90" i="28"/>
  <c r="AN90" i="28"/>
  <c r="AM90" i="28"/>
  <c r="AL90" i="28"/>
  <c r="AK90" i="28"/>
  <c r="AJ90" i="28"/>
  <c r="AI90" i="28"/>
  <c r="AH90" i="28"/>
  <c r="AG90" i="28"/>
  <c r="AF90" i="28"/>
  <c r="AE90" i="28"/>
  <c r="AD90" i="28"/>
  <c r="AC90" i="28"/>
  <c r="AB90" i="28"/>
  <c r="AA90" i="28"/>
  <c r="Z90" i="28"/>
  <c r="Y90" i="28"/>
  <c r="X90" i="28"/>
  <c r="AV90" i="28" s="1"/>
  <c r="W90" i="28"/>
  <c r="V90" i="28"/>
  <c r="U90" i="28"/>
  <c r="T90" i="28"/>
  <c r="S90" i="28"/>
  <c r="R90" i="28"/>
  <c r="Q90" i="28"/>
  <c r="AV89" i="28"/>
  <c r="AU88" i="28"/>
  <c r="AT88" i="28"/>
  <c r="AS88" i="28"/>
  <c r="AR88" i="28"/>
  <c r="AQ88" i="28"/>
  <c r="AP88" i="28"/>
  <c r="AO88" i="28"/>
  <c r="AN88" i="28"/>
  <c r="AM88" i="28"/>
  <c r="AL88" i="28"/>
  <c r="AK88" i="28"/>
  <c r="AJ88" i="28"/>
  <c r="AI88" i="28"/>
  <c r="AH88" i="28"/>
  <c r="AG88" i="28"/>
  <c r="AF88" i="28"/>
  <c r="AE88" i="28"/>
  <c r="AD88" i="28"/>
  <c r="AC88" i="28"/>
  <c r="AB88" i="28"/>
  <c r="AA88" i="28"/>
  <c r="Z88" i="28"/>
  <c r="Y88" i="28"/>
  <c r="X88" i="28"/>
  <c r="W88" i="28"/>
  <c r="V88" i="28"/>
  <c r="U88" i="28"/>
  <c r="T88" i="28"/>
  <c r="AV88" i="28" s="1"/>
  <c r="S88" i="28"/>
  <c r="R88" i="28"/>
  <c r="Q88" i="28"/>
  <c r="AV87" i="28"/>
  <c r="AU86" i="28"/>
  <c r="AT86" i="28"/>
  <c r="AS86" i="28"/>
  <c r="AR86" i="28"/>
  <c r="AQ86" i="28"/>
  <c r="AP86" i="28"/>
  <c r="AO86" i="28"/>
  <c r="AN86" i="28"/>
  <c r="AM86" i="28"/>
  <c r="AL86" i="28"/>
  <c r="AK86" i="28"/>
  <c r="AJ86" i="28"/>
  <c r="AI86" i="28"/>
  <c r="AH86" i="28"/>
  <c r="AG86" i="28"/>
  <c r="AF86" i="28"/>
  <c r="AE86" i="28"/>
  <c r="AD86" i="28"/>
  <c r="AC86" i="28"/>
  <c r="AB86" i="28"/>
  <c r="AA86" i="28"/>
  <c r="Z86" i="28"/>
  <c r="Y86" i="28"/>
  <c r="X86" i="28"/>
  <c r="W86" i="28"/>
  <c r="V86" i="28"/>
  <c r="U86" i="28"/>
  <c r="T86" i="28"/>
  <c r="S86" i="28"/>
  <c r="R86" i="28"/>
  <c r="Q86" i="28"/>
  <c r="AV85" i="28"/>
  <c r="AU84" i="28"/>
  <c r="AT84" i="28"/>
  <c r="AS84" i="28"/>
  <c r="AR84" i="28"/>
  <c r="AQ84" i="28"/>
  <c r="AP84" i="28"/>
  <c r="AO84" i="28"/>
  <c r="AN84" i="28"/>
  <c r="AM84" i="28"/>
  <c r="AL84" i="28"/>
  <c r="AK84" i="28"/>
  <c r="AJ84" i="28"/>
  <c r="AI84" i="28"/>
  <c r="AH84" i="28"/>
  <c r="AG84" i="28"/>
  <c r="AF84" i="28"/>
  <c r="AE84" i="28"/>
  <c r="AD84" i="28"/>
  <c r="AC84" i="28"/>
  <c r="AB84" i="28"/>
  <c r="AA84" i="28"/>
  <c r="Z84" i="28"/>
  <c r="Y84" i="28"/>
  <c r="X84" i="28"/>
  <c r="W84" i="28"/>
  <c r="V84" i="28"/>
  <c r="U84" i="28"/>
  <c r="T84" i="28"/>
  <c r="S84" i="28"/>
  <c r="R84" i="28"/>
  <c r="Q84" i="28"/>
  <c r="AV83" i="28"/>
  <c r="AU82" i="28"/>
  <c r="AT82" i="28"/>
  <c r="AS82" i="28"/>
  <c r="AR82" i="28"/>
  <c r="AQ82" i="28"/>
  <c r="AP82" i="28"/>
  <c r="AO82" i="28"/>
  <c r="AN82" i="28"/>
  <c r="AM82" i="28"/>
  <c r="AL82" i="28"/>
  <c r="AK82" i="28"/>
  <c r="AJ82" i="28"/>
  <c r="AI82" i="28"/>
  <c r="AH82" i="28"/>
  <c r="AG82" i="28"/>
  <c r="AF82" i="28"/>
  <c r="AE82" i="28"/>
  <c r="AD82" i="28"/>
  <c r="AC82" i="28"/>
  <c r="AB82" i="28"/>
  <c r="AA82" i="28"/>
  <c r="Z82" i="28"/>
  <c r="Y82" i="28"/>
  <c r="X82" i="28"/>
  <c r="W82" i="28"/>
  <c r="V82" i="28"/>
  <c r="U82" i="28"/>
  <c r="T82" i="28"/>
  <c r="AV82" i="28" s="1"/>
  <c r="S82" i="28"/>
  <c r="R82" i="28"/>
  <c r="Q82" i="28"/>
  <c r="AV81" i="28"/>
  <c r="AU80" i="28"/>
  <c r="AT80" i="28"/>
  <c r="AS80" i="28"/>
  <c r="AR80" i="28"/>
  <c r="AQ80" i="28"/>
  <c r="AP80" i="28"/>
  <c r="AO80" i="28"/>
  <c r="AN80" i="28"/>
  <c r="AM80" i="28"/>
  <c r="AL80" i="28"/>
  <c r="AK80" i="28"/>
  <c r="AJ80" i="28"/>
  <c r="AI80" i="28"/>
  <c r="AH80" i="28"/>
  <c r="AG80" i="28"/>
  <c r="AF80" i="28"/>
  <c r="AE80" i="28"/>
  <c r="AD80" i="28"/>
  <c r="AC80" i="28"/>
  <c r="AB80" i="28"/>
  <c r="AA80" i="28"/>
  <c r="Z80" i="28"/>
  <c r="Y80" i="28"/>
  <c r="X80" i="28"/>
  <c r="W80" i="28"/>
  <c r="V80" i="28"/>
  <c r="U80" i="28"/>
  <c r="T80" i="28"/>
  <c r="S80" i="28"/>
  <c r="R80" i="28"/>
  <c r="Q80" i="28"/>
  <c r="AV79" i="28"/>
  <c r="AU78" i="28"/>
  <c r="AT78" i="28"/>
  <c r="AS78" i="28"/>
  <c r="AR78" i="28"/>
  <c r="AQ78" i="28"/>
  <c r="AP78" i="28"/>
  <c r="AO78" i="28"/>
  <c r="AN78" i="28"/>
  <c r="AM78" i="28"/>
  <c r="AL78" i="28"/>
  <c r="AK78" i="28"/>
  <c r="AJ78" i="28"/>
  <c r="AI78" i="28"/>
  <c r="AH78" i="28"/>
  <c r="AG78" i="28"/>
  <c r="AF78" i="28"/>
  <c r="AE78" i="28"/>
  <c r="AD78" i="28"/>
  <c r="AC78" i="28"/>
  <c r="AB78" i="28"/>
  <c r="AA78" i="28"/>
  <c r="Z78" i="28"/>
  <c r="Y78" i="28"/>
  <c r="X78" i="28"/>
  <c r="AV78" i="28" s="1"/>
  <c r="W78" i="28"/>
  <c r="V78" i="28"/>
  <c r="U78" i="28"/>
  <c r="T78" i="28"/>
  <c r="S78" i="28"/>
  <c r="R78" i="28"/>
  <c r="Q78" i="28"/>
  <c r="AV77" i="28"/>
  <c r="AU76" i="28"/>
  <c r="AT76" i="28"/>
  <c r="AS76" i="28"/>
  <c r="AR76" i="28"/>
  <c r="AQ76" i="28"/>
  <c r="AP76" i="28"/>
  <c r="AO76" i="28"/>
  <c r="AN76" i="28"/>
  <c r="AM76" i="28"/>
  <c r="AL76" i="28"/>
  <c r="AK76" i="28"/>
  <c r="AJ76" i="28"/>
  <c r="AI76" i="28"/>
  <c r="AH76" i="28"/>
  <c r="AG76" i="28"/>
  <c r="AF76" i="28"/>
  <c r="AE76" i="28"/>
  <c r="AD76" i="28"/>
  <c r="AC76" i="28"/>
  <c r="AB76" i="28"/>
  <c r="AA76" i="28"/>
  <c r="Z76" i="28"/>
  <c r="Y76" i="28"/>
  <c r="X76" i="28"/>
  <c r="W76" i="28"/>
  <c r="V76" i="28"/>
  <c r="U76" i="28"/>
  <c r="T76" i="28"/>
  <c r="S76" i="28"/>
  <c r="R76" i="28"/>
  <c r="Q76" i="28"/>
  <c r="AV75" i="28"/>
  <c r="AU74" i="28"/>
  <c r="AT74" i="28"/>
  <c r="AS74" i="28"/>
  <c r="AR74" i="28"/>
  <c r="AQ74" i="28"/>
  <c r="AP74" i="28"/>
  <c r="AO74" i="28"/>
  <c r="AN74" i="28"/>
  <c r="AM74" i="28"/>
  <c r="AL74" i="28"/>
  <c r="AK74" i="28"/>
  <c r="AJ74" i="28"/>
  <c r="AI74" i="28"/>
  <c r="AH74" i="28"/>
  <c r="AG74" i="28"/>
  <c r="AF74" i="28"/>
  <c r="AE74" i="28"/>
  <c r="AD74" i="28"/>
  <c r="AC74" i="28"/>
  <c r="AB74" i="28"/>
  <c r="AA74" i="28"/>
  <c r="Z74" i="28"/>
  <c r="Y74" i="28"/>
  <c r="X74" i="28"/>
  <c r="W74" i="28"/>
  <c r="V74" i="28"/>
  <c r="U74" i="28"/>
  <c r="T74" i="28"/>
  <c r="S74" i="28"/>
  <c r="R74" i="28"/>
  <c r="Q74" i="28"/>
  <c r="AV73" i="28"/>
  <c r="AU72" i="28"/>
  <c r="AT72" i="28"/>
  <c r="AS72" i="28"/>
  <c r="AR72" i="28"/>
  <c r="AQ72" i="28"/>
  <c r="AP72" i="28"/>
  <c r="AO72" i="28"/>
  <c r="AN72" i="28"/>
  <c r="AM72" i="28"/>
  <c r="AL72" i="28"/>
  <c r="AK72" i="28"/>
  <c r="AJ72" i="28"/>
  <c r="AI72" i="28"/>
  <c r="AH72" i="28"/>
  <c r="AG72" i="28"/>
  <c r="AF72" i="28"/>
  <c r="AE72" i="28"/>
  <c r="AD72" i="28"/>
  <c r="AC72" i="28"/>
  <c r="AB72" i="28"/>
  <c r="AA72" i="28"/>
  <c r="Z72" i="28"/>
  <c r="Y72" i="28"/>
  <c r="X72" i="28"/>
  <c r="W72" i="28"/>
  <c r="V72" i="28"/>
  <c r="U72" i="28"/>
  <c r="T72" i="28"/>
  <c r="S72" i="28"/>
  <c r="R72" i="28"/>
  <c r="Q72" i="28"/>
  <c r="AV71" i="28"/>
  <c r="AU70" i="28"/>
  <c r="AT70" i="28"/>
  <c r="AS70" i="28"/>
  <c r="AR70" i="28"/>
  <c r="AQ70" i="28"/>
  <c r="AP70" i="28"/>
  <c r="AO70" i="28"/>
  <c r="AN70" i="28"/>
  <c r="AM70" i="28"/>
  <c r="AL70" i="28"/>
  <c r="AK70" i="28"/>
  <c r="AJ70" i="28"/>
  <c r="AI70" i="28"/>
  <c r="AH70" i="28"/>
  <c r="AG70" i="28"/>
  <c r="AF70" i="28"/>
  <c r="AE70" i="28"/>
  <c r="AD70" i="28"/>
  <c r="AC70" i="28"/>
  <c r="AB70" i="28"/>
  <c r="AA70" i="28"/>
  <c r="Z70" i="28"/>
  <c r="Y70" i="28"/>
  <c r="X70" i="28"/>
  <c r="W70" i="28"/>
  <c r="V70" i="28"/>
  <c r="U70" i="28"/>
  <c r="T70" i="28"/>
  <c r="S70" i="28"/>
  <c r="R70" i="28"/>
  <c r="Q70" i="28"/>
  <c r="AV69" i="28"/>
  <c r="AU68" i="28"/>
  <c r="AT68" i="28"/>
  <c r="AS68" i="28"/>
  <c r="AR68" i="28"/>
  <c r="AQ68" i="28"/>
  <c r="AP68" i="28"/>
  <c r="AO68" i="28"/>
  <c r="AN68" i="28"/>
  <c r="AM68" i="28"/>
  <c r="AL68" i="28"/>
  <c r="AK68" i="28"/>
  <c r="AJ68" i="28"/>
  <c r="AI68" i="28"/>
  <c r="AH68" i="28"/>
  <c r="AG68" i="28"/>
  <c r="AF68" i="28"/>
  <c r="AE68" i="28"/>
  <c r="AD68" i="28"/>
  <c r="AC68" i="28"/>
  <c r="AB68" i="28"/>
  <c r="AA68" i="28"/>
  <c r="Z68" i="28"/>
  <c r="Y68" i="28"/>
  <c r="X68" i="28"/>
  <c r="W68" i="28"/>
  <c r="V68" i="28"/>
  <c r="U68" i="28"/>
  <c r="T68" i="28"/>
  <c r="S68" i="28"/>
  <c r="R68" i="28"/>
  <c r="Q68" i="28"/>
  <c r="AV67" i="28"/>
  <c r="AU66" i="28"/>
  <c r="AT66" i="28"/>
  <c r="AS66" i="28"/>
  <c r="AR66" i="28"/>
  <c r="AQ66" i="28"/>
  <c r="AP66" i="28"/>
  <c r="AO66" i="28"/>
  <c r="AN66" i="28"/>
  <c r="AM66" i="28"/>
  <c r="AL66" i="28"/>
  <c r="AK66" i="28"/>
  <c r="AJ66" i="28"/>
  <c r="AI66" i="28"/>
  <c r="AH66" i="28"/>
  <c r="AG66" i="28"/>
  <c r="AF66" i="28"/>
  <c r="AE66" i="28"/>
  <c r="AD66" i="28"/>
  <c r="AC66" i="28"/>
  <c r="AB66" i="28"/>
  <c r="AA66" i="28"/>
  <c r="Z66" i="28"/>
  <c r="Y66" i="28"/>
  <c r="X66" i="28"/>
  <c r="AV66" i="28" s="1"/>
  <c r="W66" i="28"/>
  <c r="V66" i="28"/>
  <c r="U66" i="28"/>
  <c r="T66" i="28"/>
  <c r="S66" i="28"/>
  <c r="R66" i="28"/>
  <c r="Q66" i="28"/>
  <c r="AV65" i="28"/>
  <c r="AU64" i="28"/>
  <c r="AT64" i="28"/>
  <c r="AS64" i="28"/>
  <c r="AR64" i="28"/>
  <c r="AQ64" i="28"/>
  <c r="AP64" i="28"/>
  <c r="AO64" i="28"/>
  <c r="AN64" i="28"/>
  <c r="AM64" i="28"/>
  <c r="AL64" i="28"/>
  <c r="AK64" i="28"/>
  <c r="AJ64" i="28"/>
  <c r="AI64" i="28"/>
  <c r="AH64" i="28"/>
  <c r="AG64" i="28"/>
  <c r="AF64" i="28"/>
  <c r="AE64" i="28"/>
  <c r="AD64" i="28"/>
  <c r="AC64" i="28"/>
  <c r="AB64" i="28"/>
  <c r="AA64" i="28"/>
  <c r="Z64" i="28"/>
  <c r="Y64" i="28"/>
  <c r="X64" i="28"/>
  <c r="W64" i="28"/>
  <c r="V64" i="28"/>
  <c r="U64" i="28"/>
  <c r="T64" i="28"/>
  <c r="AV64" i="28" s="1"/>
  <c r="AW63" i="28" s="1"/>
  <c r="S64" i="28"/>
  <c r="R64" i="28"/>
  <c r="Q64" i="28"/>
  <c r="AV63" i="28"/>
  <c r="AU62" i="28"/>
  <c r="AT62" i="28"/>
  <c r="AS62" i="28"/>
  <c r="AR62" i="28"/>
  <c r="AQ62" i="28"/>
  <c r="AP62" i="28"/>
  <c r="AO62" i="28"/>
  <c r="AN62" i="28"/>
  <c r="AM62" i="28"/>
  <c r="AL62" i="28"/>
  <c r="AK62" i="28"/>
  <c r="AJ62" i="28"/>
  <c r="AI62" i="28"/>
  <c r="AH62" i="28"/>
  <c r="AG62" i="28"/>
  <c r="AF62" i="28"/>
  <c r="AE62" i="28"/>
  <c r="AD62" i="28"/>
  <c r="AC62" i="28"/>
  <c r="AB62" i="28"/>
  <c r="AA62" i="28"/>
  <c r="Z62" i="28"/>
  <c r="Y62" i="28"/>
  <c r="X62" i="28"/>
  <c r="W62" i="28"/>
  <c r="V62" i="28"/>
  <c r="U62" i="28"/>
  <c r="T62" i="28"/>
  <c r="S62" i="28"/>
  <c r="R62" i="28"/>
  <c r="Q62" i="28"/>
  <c r="AV61" i="28"/>
  <c r="AU60" i="28"/>
  <c r="AT60" i="28"/>
  <c r="AS60" i="28"/>
  <c r="AR60" i="28"/>
  <c r="AQ60" i="28"/>
  <c r="AP60" i="28"/>
  <c r="AO60" i="28"/>
  <c r="AN60" i="28"/>
  <c r="AM60" i="28"/>
  <c r="AL60" i="28"/>
  <c r="AK60" i="28"/>
  <c r="AJ60" i="28"/>
  <c r="AI60" i="28"/>
  <c r="AH60" i="28"/>
  <c r="AG60" i="28"/>
  <c r="AF60" i="28"/>
  <c r="AE60" i="28"/>
  <c r="AD60" i="28"/>
  <c r="AC60" i="28"/>
  <c r="AB60" i="28"/>
  <c r="AA60" i="28"/>
  <c r="Z60" i="28"/>
  <c r="Y60" i="28"/>
  <c r="X60" i="28"/>
  <c r="W60" i="28"/>
  <c r="V60" i="28"/>
  <c r="U60" i="28"/>
  <c r="T60" i="28"/>
  <c r="S60" i="28"/>
  <c r="R60" i="28"/>
  <c r="Q60" i="28"/>
  <c r="AV59" i="28"/>
  <c r="AU58" i="28"/>
  <c r="AT58" i="28"/>
  <c r="AS58" i="28"/>
  <c r="AR58" i="28"/>
  <c r="AQ58" i="28"/>
  <c r="AP58" i="28"/>
  <c r="AO58" i="28"/>
  <c r="AN58" i="28"/>
  <c r="AM58" i="28"/>
  <c r="AL58" i="28"/>
  <c r="AK58" i="28"/>
  <c r="AJ58" i="28"/>
  <c r="AI58" i="28"/>
  <c r="AH58" i="28"/>
  <c r="AG58" i="28"/>
  <c r="AF58" i="28"/>
  <c r="AE58" i="28"/>
  <c r="AD58" i="28"/>
  <c r="AC58" i="28"/>
  <c r="AB58" i="28"/>
  <c r="AA58" i="28"/>
  <c r="Z58" i="28"/>
  <c r="Y58" i="28"/>
  <c r="X58" i="28"/>
  <c r="W58" i="28"/>
  <c r="V58" i="28"/>
  <c r="U58" i="28"/>
  <c r="T58" i="28"/>
  <c r="S58" i="28"/>
  <c r="R58" i="28"/>
  <c r="Q58" i="28"/>
  <c r="AV57" i="28"/>
  <c r="AX54" i="28"/>
  <c r="AU48" i="28"/>
  <c r="AT48" i="28"/>
  <c r="AS48" i="28"/>
  <c r="AR48" i="28"/>
  <c r="AQ48" i="28"/>
  <c r="AP48" i="28"/>
  <c r="AO48" i="28"/>
  <c r="AN48" i="28"/>
  <c r="AM48" i="28"/>
  <c r="AL48" i="28"/>
  <c r="AK48" i="28"/>
  <c r="AJ48" i="28"/>
  <c r="AI48" i="28"/>
  <c r="AH48" i="28"/>
  <c r="AG48" i="28"/>
  <c r="AF48" i="28"/>
  <c r="AE48" i="28"/>
  <c r="AD48" i="28"/>
  <c r="AC48" i="28"/>
  <c r="AB48" i="28"/>
  <c r="AA48" i="28"/>
  <c r="Z48" i="28"/>
  <c r="Y48" i="28"/>
  <c r="X48" i="28"/>
  <c r="W48" i="28"/>
  <c r="V48" i="28"/>
  <c r="U48" i="28"/>
  <c r="T48" i="28"/>
  <c r="S48" i="28"/>
  <c r="R48" i="28"/>
  <c r="Q48" i="28"/>
  <c r="AV47" i="28"/>
  <c r="AU46" i="28"/>
  <c r="AT46" i="28"/>
  <c r="AS46" i="28"/>
  <c r="AR46" i="28"/>
  <c r="AQ46" i="28"/>
  <c r="AP46" i="28"/>
  <c r="AO46" i="28"/>
  <c r="AN46" i="28"/>
  <c r="AM46" i="28"/>
  <c r="AL46" i="28"/>
  <c r="AK46" i="28"/>
  <c r="AJ46" i="28"/>
  <c r="AI46" i="28"/>
  <c r="AH46" i="28"/>
  <c r="AG46" i="28"/>
  <c r="AF46" i="28"/>
  <c r="AE46" i="28"/>
  <c r="AD46" i="28"/>
  <c r="AC46" i="28"/>
  <c r="AB46" i="28"/>
  <c r="AA46" i="28"/>
  <c r="Z46" i="28"/>
  <c r="Y46" i="28"/>
  <c r="X46" i="28"/>
  <c r="W46" i="28"/>
  <c r="V46" i="28"/>
  <c r="U46" i="28"/>
  <c r="T46" i="28"/>
  <c r="S46" i="28"/>
  <c r="R46" i="28"/>
  <c r="Q46" i="28"/>
  <c r="AV45" i="28"/>
  <c r="AU44" i="28"/>
  <c r="AT44" i="28"/>
  <c r="AS44" i="28"/>
  <c r="AR44" i="28"/>
  <c r="AQ44" i="28"/>
  <c r="AP44" i="28"/>
  <c r="AO44" i="28"/>
  <c r="AN44" i="28"/>
  <c r="AM44" i="28"/>
  <c r="AL44" i="28"/>
  <c r="AK44" i="28"/>
  <c r="AJ44" i="28"/>
  <c r="AI44" i="28"/>
  <c r="AH44" i="28"/>
  <c r="AG44" i="28"/>
  <c r="AF44" i="28"/>
  <c r="AE44" i="28"/>
  <c r="AD44" i="28"/>
  <c r="AC44" i="28"/>
  <c r="AB44" i="28"/>
  <c r="AA44" i="28"/>
  <c r="Z44" i="28"/>
  <c r="Y44" i="28"/>
  <c r="X44" i="28"/>
  <c r="W44" i="28"/>
  <c r="V44" i="28"/>
  <c r="U44" i="28"/>
  <c r="T44" i="28"/>
  <c r="S44" i="28"/>
  <c r="R44" i="28"/>
  <c r="Q44" i="28"/>
  <c r="AV43" i="28"/>
  <c r="AU42" i="28"/>
  <c r="AT42" i="28"/>
  <c r="AS42" i="28"/>
  <c r="AR42" i="28"/>
  <c r="AQ42" i="28"/>
  <c r="AP42" i="28"/>
  <c r="AO42" i="28"/>
  <c r="AN42" i="28"/>
  <c r="AM42" i="28"/>
  <c r="AL42" i="28"/>
  <c r="AK42" i="28"/>
  <c r="AJ42" i="28"/>
  <c r="AI42" i="28"/>
  <c r="AH42" i="28"/>
  <c r="AG42" i="28"/>
  <c r="AF42" i="28"/>
  <c r="AE42" i="28"/>
  <c r="AD42" i="28"/>
  <c r="AC42" i="28"/>
  <c r="AB42" i="28"/>
  <c r="AA42" i="28"/>
  <c r="Z42" i="28"/>
  <c r="Y42" i="28"/>
  <c r="X42" i="28"/>
  <c r="W42" i="28"/>
  <c r="V42" i="28"/>
  <c r="U42" i="28"/>
  <c r="T42" i="28"/>
  <c r="S42" i="28"/>
  <c r="R42" i="28"/>
  <c r="Q42" i="28"/>
  <c r="AV41" i="28"/>
  <c r="AU40" i="28"/>
  <c r="AT40" i="28"/>
  <c r="AS40" i="28"/>
  <c r="AR40" i="28"/>
  <c r="AQ40" i="28"/>
  <c r="AP40" i="28"/>
  <c r="AO40" i="28"/>
  <c r="AN40" i="28"/>
  <c r="AM40" i="28"/>
  <c r="AL40" i="28"/>
  <c r="AK40" i="28"/>
  <c r="AJ40" i="28"/>
  <c r="AI40" i="28"/>
  <c r="AH40" i="28"/>
  <c r="AG40" i="28"/>
  <c r="AF40" i="28"/>
  <c r="AE40" i="28"/>
  <c r="AD40" i="28"/>
  <c r="AC40" i="28"/>
  <c r="AB40" i="28"/>
  <c r="AA40" i="28"/>
  <c r="Z40" i="28"/>
  <c r="Y40" i="28"/>
  <c r="AV40" i="28" s="1"/>
  <c r="X40" i="28"/>
  <c r="W40" i="28"/>
  <c r="V40" i="28"/>
  <c r="U40" i="28"/>
  <c r="T40" i="28"/>
  <c r="S40" i="28"/>
  <c r="R40" i="28"/>
  <c r="Q40" i="28"/>
  <c r="AV39" i="28"/>
  <c r="AU38" i="28"/>
  <c r="AT38" i="28"/>
  <c r="AS38" i="28"/>
  <c r="AR38" i="28"/>
  <c r="AQ38" i="28"/>
  <c r="AP38" i="28"/>
  <c r="AO38" i="28"/>
  <c r="AN38" i="28"/>
  <c r="AM38" i="28"/>
  <c r="AL38" i="28"/>
  <c r="AK38" i="28"/>
  <c r="AJ38" i="28"/>
  <c r="AI38" i="28"/>
  <c r="AH38" i="28"/>
  <c r="AG38" i="28"/>
  <c r="AF38" i="28"/>
  <c r="AE38" i="28"/>
  <c r="AD38" i="28"/>
  <c r="AC38" i="28"/>
  <c r="AB38" i="28"/>
  <c r="AA38" i="28"/>
  <c r="Z38" i="28"/>
  <c r="Y38" i="28"/>
  <c r="X38" i="28"/>
  <c r="W38" i="28"/>
  <c r="V38" i="28"/>
  <c r="U38" i="28"/>
  <c r="T38" i="28"/>
  <c r="S38" i="28"/>
  <c r="R38" i="28"/>
  <c r="Q38" i="28"/>
  <c r="AV37" i="28"/>
  <c r="AU36" i="28"/>
  <c r="AT36" i="28"/>
  <c r="AS36" i="28"/>
  <c r="AR36" i="28"/>
  <c r="AQ36" i="28"/>
  <c r="AP36" i="28"/>
  <c r="AO36" i="28"/>
  <c r="AN36" i="28"/>
  <c r="AM36" i="28"/>
  <c r="AL36" i="28"/>
  <c r="AK36" i="28"/>
  <c r="AJ36" i="28"/>
  <c r="AI36" i="28"/>
  <c r="AH36" i="28"/>
  <c r="AG36" i="28"/>
  <c r="AF36" i="28"/>
  <c r="AE36" i="28"/>
  <c r="AD36" i="28"/>
  <c r="AC36" i="28"/>
  <c r="AB36" i="28"/>
  <c r="AA36" i="28"/>
  <c r="Z36" i="28"/>
  <c r="Y36" i="28"/>
  <c r="X36" i="28"/>
  <c r="W36" i="28"/>
  <c r="V36" i="28"/>
  <c r="U36" i="28"/>
  <c r="T36" i="28"/>
  <c r="S36" i="28"/>
  <c r="R36" i="28"/>
  <c r="Q36" i="28"/>
  <c r="AV35" i="28"/>
  <c r="AU34" i="28"/>
  <c r="AT34" i="28"/>
  <c r="AS34" i="28"/>
  <c r="AR34" i="28"/>
  <c r="AQ34" i="28"/>
  <c r="AP34" i="28"/>
  <c r="AO34" i="28"/>
  <c r="AN34" i="28"/>
  <c r="AM34" i="28"/>
  <c r="AL34" i="28"/>
  <c r="AK34" i="28"/>
  <c r="AJ34" i="28"/>
  <c r="AI34" i="28"/>
  <c r="AH34" i="28"/>
  <c r="AG34" i="28"/>
  <c r="AF34" i="28"/>
  <c r="AE34" i="28"/>
  <c r="AD34" i="28"/>
  <c r="AC34" i="28"/>
  <c r="AB34" i="28"/>
  <c r="AA34" i="28"/>
  <c r="Z34" i="28"/>
  <c r="Y34" i="28"/>
  <c r="X34" i="28"/>
  <c r="W34" i="28"/>
  <c r="V34" i="28"/>
  <c r="U34" i="28"/>
  <c r="T34" i="28"/>
  <c r="S34" i="28"/>
  <c r="R34" i="28"/>
  <c r="Q34" i="28"/>
  <c r="AV33" i="28"/>
  <c r="AU32" i="28"/>
  <c r="AT32" i="28"/>
  <c r="AS32" i="28"/>
  <c r="AR32" i="28"/>
  <c r="AQ32" i="28"/>
  <c r="AP32" i="28"/>
  <c r="AO32" i="28"/>
  <c r="AN32" i="28"/>
  <c r="AM32" i="28"/>
  <c r="AL32" i="28"/>
  <c r="AK32" i="28"/>
  <c r="AJ32" i="28"/>
  <c r="AI32" i="28"/>
  <c r="AH32" i="28"/>
  <c r="AG32" i="28"/>
  <c r="AF32" i="28"/>
  <c r="AE32" i="28"/>
  <c r="AD32" i="28"/>
  <c r="AC32" i="28"/>
  <c r="AB32" i="28"/>
  <c r="AA32" i="28"/>
  <c r="Z32" i="28"/>
  <c r="Y32" i="28"/>
  <c r="X32" i="28"/>
  <c r="W32" i="28"/>
  <c r="V32" i="28"/>
  <c r="U32" i="28"/>
  <c r="AV32" i="28" s="1"/>
  <c r="T32" i="28"/>
  <c r="S32" i="28"/>
  <c r="R32" i="28"/>
  <c r="Q32" i="28"/>
  <c r="AV31" i="28"/>
  <c r="AU30" i="28"/>
  <c r="AT30" i="28"/>
  <c r="AS30" i="28"/>
  <c r="AR30" i="28"/>
  <c r="AQ30" i="28"/>
  <c r="AP30" i="28"/>
  <c r="AO30" i="28"/>
  <c r="AN30" i="28"/>
  <c r="AM30" i="28"/>
  <c r="AL30" i="28"/>
  <c r="AK30" i="28"/>
  <c r="AJ30" i="28"/>
  <c r="AI30" i="28"/>
  <c r="AH30" i="28"/>
  <c r="AG30" i="28"/>
  <c r="AF30" i="28"/>
  <c r="AE30" i="28"/>
  <c r="AD30" i="28"/>
  <c r="AC30" i="28"/>
  <c r="AB30" i="28"/>
  <c r="AA30" i="28"/>
  <c r="Z30" i="28"/>
  <c r="Y30" i="28"/>
  <c r="X30" i="28"/>
  <c r="W30" i="28"/>
  <c r="V30" i="28"/>
  <c r="U30" i="28"/>
  <c r="T30" i="28"/>
  <c r="S30" i="28"/>
  <c r="R30" i="28"/>
  <c r="Q30" i="28"/>
  <c r="AV30" i="28" s="1"/>
  <c r="AV29" i="28"/>
  <c r="AU28" i="28"/>
  <c r="AT28" i="28"/>
  <c r="AS28" i="28"/>
  <c r="AR28" i="28"/>
  <c r="AQ28" i="28"/>
  <c r="AP28" i="28"/>
  <c r="AO28" i="28"/>
  <c r="AN28" i="28"/>
  <c r="AM28" i="28"/>
  <c r="AL28" i="28"/>
  <c r="AK28" i="28"/>
  <c r="AJ28" i="28"/>
  <c r="AI28" i="28"/>
  <c r="AH28" i="28"/>
  <c r="AG28" i="28"/>
  <c r="AF28" i="28"/>
  <c r="AE28" i="28"/>
  <c r="AD28" i="28"/>
  <c r="AC28" i="28"/>
  <c r="AB28" i="28"/>
  <c r="AA28" i="28"/>
  <c r="Z28" i="28"/>
  <c r="Y28" i="28"/>
  <c r="X28" i="28"/>
  <c r="W28" i="28"/>
  <c r="V28" i="28"/>
  <c r="U28" i="28"/>
  <c r="T28" i="28"/>
  <c r="S28" i="28"/>
  <c r="R28" i="28"/>
  <c r="Q28" i="28"/>
  <c r="AV27" i="28"/>
  <c r="AU26" i="28"/>
  <c r="AT26" i="28"/>
  <c r="AS26" i="28"/>
  <c r="AR26" i="28"/>
  <c r="AQ26" i="28"/>
  <c r="AP26" i="28"/>
  <c r="AO26" i="28"/>
  <c r="AN26" i="28"/>
  <c r="AM26" i="28"/>
  <c r="AL26" i="28"/>
  <c r="AK26" i="28"/>
  <c r="AJ26" i="28"/>
  <c r="AI26" i="28"/>
  <c r="AH26" i="28"/>
  <c r="AG26" i="28"/>
  <c r="AF26" i="28"/>
  <c r="AE26" i="28"/>
  <c r="AD26" i="28"/>
  <c r="AC26" i="28"/>
  <c r="AB26" i="28"/>
  <c r="AA26" i="28"/>
  <c r="Z26" i="28"/>
  <c r="Y26" i="28"/>
  <c r="X26" i="28"/>
  <c r="W26" i="28"/>
  <c r="V26" i="28"/>
  <c r="U26" i="28"/>
  <c r="AV26" i="28" s="1"/>
  <c r="T26" i="28"/>
  <c r="S26" i="28"/>
  <c r="R26" i="28"/>
  <c r="Q26" i="28"/>
  <c r="AV25" i="28"/>
  <c r="AU24" i="28"/>
  <c r="AT24" i="28"/>
  <c r="AS24" i="28"/>
  <c r="AR24" i="28"/>
  <c r="AQ24" i="28"/>
  <c r="AP24" i="28"/>
  <c r="AO24" i="28"/>
  <c r="AN24" i="28"/>
  <c r="AM24" i="28"/>
  <c r="AL24" i="28"/>
  <c r="AK24" i="28"/>
  <c r="AJ24" i="28"/>
  <c r="AI24" i="28"/>
  <c r="AH24" i="28"/>
  <c r="AG24" i="28"/>
  <c r="AF24" i="28"/>
  <c r="AE24" i="28"/>
  <c r="AD24" i="28"/>
  <c r="AC24" i="28"/>
  <c r="AB24" i="28"/>
  <c r="AA24" i="28"/>
  <c r="Z24" i="28"/>
  <c r="Y24" i="28"/>
  <c r="X24" i="28"/>
  <c r="W24" i="28"/>
  <c r="V24" i="28"/>
  <c r="U24" i="28"/>
  <c r="T24" i="28"/>
  <c r="S24" i="28"/>
  <c r="R24" i="28"/>
  <c r="Q24" i="28"/>
  <c r="AV23" i="28"/>
  <c r="AU22" i="28"/>
  <c r="AT22" i="28"/>
  <c r="AS22" i="28"/>
  <c r="AR22" i="28"/>
  <c r="AQ22" i="28"/>
  <c r="AP22" i="28"/>
  <c r="AO22" i="28"/>
  <c r="AN22" i="28"/>
  <c r="AM22" i="28"/>
  <c r="AL22" i="28"/>
  <c r="AK22" i="28"/>
  <c r="AJ22" i="28"/>
  <c r="AI22" i="28"/>
  <c r="AH22" i="28"/>
  <c r="AG22" i="28"/>
  <c r="AF22" i="28"/>
  <c r="AE22" i="28"/>
  <c r="AD22" i="28"/>
  <c r="AC22" i="28"/>
  <c r="AB22" i="28"/>
  <c r="AA22" i="28"/>
  <c r="Z22" i="28"/>
  <c r="Y22" i="28"/>
  <c r="X22" i="28"/>
  <c r="W22" i="28"/>
  <c r="V22" i="28"/>
  <c r="U22" i="28"/>
  <c r="T22" i="28"/>
  <c r="S22" i="28"/>
  <c r="R22" i="28"/>
  <c r="Q22" i="28"/>
  <c r="AV21" i="28"/>
  <c r="AU20" i="28"/>
  <c r="AT20" i="28"/>
  <c r="AS20" i="28"/>
  <c r="AR20" i="28"/>
  <c r="AQ20" i="28"/>
  <c r="AP20" i="28"/>
  <c r="AO20" i="28"/>
  <c r="AN20" i="28"/>
  <c r="AM20" i="28"/>
  <c r="AL20" i="28"/>
  <c r="AK20" i="28"/>
  <c r="AJ20" i="28"/>
  <c r="AI20" i="28"/>
  <c r="AH20" i="28"/>
  <c r="AG20" i="28"/>
  <c r="AF20" i="28"/>
  <c r="AE20" i="28"/>
  <c r="AD20" i="28"/>
  <c r="AC20" i="28"/>
  <c r="AB20" i="28"/>
  <c r="AA20" i="28"/>
  <c r="Z20" i="28"/>
  <c r="Y20" i="28"/>
  <c r="X20" i="28"/>
  <c r="W20" i="28"/>
  <c r="V20" i="28"/>
  <c r="U20" i="28"/>
  <c r="T20" i="28"/>
  <c r="S20" i="28"/>
  <c r="R20" i="28"/>
  <c r="Q20" i="28"/>
  <c r="AV19" i="28"/>
  <c r="AU18" i="28"/>
  <c r="AT18" i="28"/>
  <c r="AS18" i="28"/>
  <c r="AR18" i="28"/>
  <c r="AQ18" i="28"/>
  <c r="AP18" i="28"/>
  <c r="AO18" i="28"/>
  <c r="AN18" i="28"/>
  <c r="AM18" i="28"/>
  <c r="AL18" i="28"/>
  <c r="AK18" i="28"/>
  <c r="AJ18" i="28"/>
  <c r="AI18" i="28"/>
  <c r="AH18" i="28"/>
  <c r="AG18" i="28"/>
  <c r="AF18" i="28"/>
  <c r="AE18" i="28"/>
  <c r="AD18" i="28"/>
  <c r="AC18" i="28"/>
  <c r="AB18" i="28"/>
  <c r="AA18" i="28"/>
  <c r="Z18" i="28"/>
  <c r="Y18" i="28"/>
  <c r="X18" i="28"/>
  <c r="W18" i="28"/>
  <c r="V18" i="28"/>
  <c r="U18" i="28"/>
  <c r="T18" i="28"/>
  <c r="S18" i="28"/>
  <c r="R18" i="28"/>
  <c r="Q18" i="28"/>
  <c r="AV18" i="28" s="1"/>
  <c r="AW17" i="28" s="1"/>
  <c r="AV17" i="28"/>
  <c r="AU16" i="28"/>
  <c r="AT16" i="28"/>
  <c r="AS16" i="28"/>
  <c r="AR16" i="28"/>
  <c r="AQ16" i="28"/>
  <c r="AP16" i="28"/>
  <c r="AO16" i="28"/>
  <c r="AN16" i="28"/>
  <c r="AM16" i="28"/>
  <c r="AL16" i="28"/>
  <c r="AK16" i="28"/>
  <c r="AJ16" i="28"/>
  <c r="AI16" i="28"/>
  <c r="AH16" i="28"/>
  <c r="AG16" i="28"/>
  <c r="AF16" i="28"/>
  <c r="AE16" i="28"/>
  <c r="AD16" i="28"/>
  <c r="AC16" i="28"/>
  <c r="AB16" i="28"/>
  <c r="AA16" i="28"/>
  <c r="Z16" i="28"/>
  <c r="Y16" i="28"/>
  <c r="AV16" i="28" s="1"/>
  <c r="AW15" i="28" s="1"/>
  <c r="X16" i="28"/>
  <c r="W16" i="28"/>
  <c r="V16" i="28"/>
  <c r="U16" i="28"/>
  <c r="T16" i="28"/>
  <c r="S16" i="28"/>
  <c r="R16" i="28"/>
  <c r="Q16" i="28"/>
  <c r="AV15" i="28"/>
  <c r="AU14" i="28"/>
  <c r="AT14" i="28"/>
  <c r="AS14" i="28"/>
  <c r="AR14" i="28"/>
  <c r="AQ14" i="28"/>
  <c r="AP14" i="28"/>
  <c r="AO14" i="28"/>
  <c r="AN14" i="28"/>
  <c r="AM14" i="28"/>
  <c r="AL14" i="28"/>
  <c r="AK14" i="28"/>
  <c r="AJ14" i="28"/>
  <c r="AI14" i="28"/>
  <c r="AH14" i="28"/>
  <c r="AG14" i="28"/>
  <c r="AF14" i="28"/>
  <c r="AE14" i="28"/>
  <c r="AD14" i="28"/>
  <c r="AC14" i="28"/>
  <c r="AB14" i="28"/>
  <c r="AA14" i="28"/>
  <c r="Z14" i="28"/>
  <c r="Y14" i="28"/>
  <c r="X14" i="28"/>
  <c r="W14" i="28"/>
  <c r="V14" i="28"/>
  <c r="U14" i="28"/>
  <c r="AV14" i="28" s="1"/>
  <c r="AX13" i="28" s="1"/>
  <c r="T14" i="28"/>
  <c r="S14" i="28"/>
  <c r="R14" i="28"/>
  <c r="Q14" i="28"/>
  <c r="AV13" i="28"/>
  <c r="B13" i="28"/>
  <c r="B15" i="28" s="1"/>
  <c r="B17" i="28" s="1"/>
  <c r="B19" i="28"/>
  <c r="B21" i="28" s="1"/>
  <c r="B23" i="28" s="1"/>
  <c r="B25" i="28"/>
  <c r="B27" i="28" s="1"/>
  <c r="B29" i="28" s="1"/>
  <c r="B31" i="28" s="1"/>
  <c r="B33" i="28" s="1"/>
  <c r="B35" i="28" s="1"/>
  <c r="B37" i="28" s="1"/>
  <c r="B39" i="28" s="1"/>
  <c r="B41" i="28" s="1"/>
  <c r="B43" i="28"/>
  <c r="B45" i="28" s="1"/>
  <c r="B47" i="28" s="1"/>
  <c r="B57" i="28" s="1"/>
  <c r="B59" i="28" s="1"/>
  <c r="B61" i="28" s="1"/>
  <c r="B63" i="28" s="1"/>
  <c r="B65" i="28" s="1"/>
  <c r="B67" i="28" s="1"/>
  <c r="B69" i="28" s="1"/>
  <c r="B71" i="28" s="1"/>
  <c r="B73" i="28" s="1"/>
  <c r="B75" i="28" s="1"/>
  <c r="B77" i="28" s="1"/>
  <c r="B79" i="28" s="1"/>
  <c r="B81" i="28" s="1"/>
  <c r="B83" i="28" s="1"/>
  <c r="B85" i="28" s="1"/>
  <c r="B87" i="28" s="1"/>
  <c r="B89" i="28" s="1"/>
  <c r="B91" i="28" s="1"/>
  <c r="B93" i="28" s="1"/>
  <c r="B95" i="28" s="1"/>
  <c r="B97" i="28" s="1"/>
  <c r="B99" i="28" s="1"/>
  <c r="B106" i="28" s="1"/>
  <c r="B108" i="28" s="1"/>
  <c r="B110" i="28" s="1"/>
  <c r="B112" i="28" s="1"/>
  <c r="B114" i="28" s="1"/>
  <c r="B116" i="28" s="1"/>
  <c r="B118" i="28" s="1"/>
  <c r="B120" i="28" s="1"/>
  <c r="B122" i="28" s="1"/>
  <c r="B124" i="28" s="1"/>
  <c r="B126" i="28" s="1"/>
  <c r="B128" i="28" s="1"/>
  <c r="B130" i="28" s="1"/>
  <c r="B132" i="28" s="1"/>
  <c r="B134" i="28" s="1"/>
  <c r="B136" i="28" s="1"/>
  <c r="B138" i="28" s="1"/>
  <c r="B140" i="28" s="1"/>
  <c r="B142" i="28" s="1"/>
  <c r="B144" i="28" s="1"/>
  <c r="B146" i="28" s="1"/>
  <c r="B148" i="28" s="1"/>
  <c r="B155" i="28" s="1"/>
  <c r="B157" i="28" s="1"/>
  <c r="B159" i="28" s="1"/>
  <c r="B161" i="28" s="1"/>
  <c r="B163" i="28" s="1"/>
  <c r="B165" i="28" s="1"/>
  <c r="B167" i="28" s="1"/>
  <c r="B169" i="28" s="1"/>
  <c r="B171" i="28" s="1"/>
  <c r="B173" i="28" s="1"/>
  <c r="B175" i="28" s="1"/>
  <c r="B177" i="28" s="1"/>
  <c r="B179" i="28" s="1"/>
  <c r="B181" i="28" s="1"/>
  <c r="B183" i="28" s="1"/>
  <c r="B185" i="28" s="1"/>
  <c r="B187" i="28" s="1"/>
  <c r="B189" i="28" s="1"/>
  <c r="B191" i="28" s="1"/>
  <c r="B193" i="28" s="1"/>
  <c r="B195" i="28" s="1"/>
  <c r="B197" i="28" s="1"/>
  <c r="B204" i="28" s="1"/>
  <c r="B206" i="28" s="1"/>
  <c r="B208" i="28" s="1"/>
  <c r="B210" i="28" s="1"/>
  <c r="B212" i="28" s="1"/>
  <c r="B214" i="28" s="1"/>
  <c r="B216" i="28" s="1"/>
  <c r="B218" i="28" s="1"/>
  <c r="B220" i="28" s="1"/>
  <c r="B222" i="28" s="1"/>
  <c r="B224" i="28" s="1"/>
  <c r="B226" i="28" s="1"/>
  <c r="B228" i="28" s="1"/>
  <c r="B230" i="28" s="1"/>
  <c r="B232" i="28" s="1"/>
  <c r="B234" i="28" s="1"/>
  <c r="B236" i="28" s="1"/>
  <c r="B238" i="28" s="1"/>
  <c r="B240" i="28"/>
  <c r="B242" i="28" s="1"/>
  <c r="B244" i="28" s="1"/>
  <c r="B246" i="28" s="1"/>
  <c r="AU12" i="28"/>
  <c r="AR12" i="28"/>
  <c r="AO12" i="28"/>
  <c r="AN12" i="28"/>
  <c r="AK12" i="28"/>
  <c r="AH12" i="28"/>
  <c r="AG12" i="28"/>
  <c r="AD12" i="28"/>
  <c r="AA12" i="28"/>
  <c r="Z12" i="28"/>
  <c r="W12" i="28"/>
  <c r="T12" i="28"/>
  <c r="S12" i="28"/>
  <c r="AV11" i="28"/>
  <c r="AO10" i="28"/>
  <c r="AN10" i="28"/>
  <c r="AH10" i="28"/>
  <c r="AG10" i="28"/>
  <c r="AA10" i="28"/>
  <c r="Z10" i="28"/>
  <c r="T10" i="28"/>
  <c r="S10" i="28"/>
  <c r="AV9" i="28"/>
  <c r="AU8" i="28"/>
  <c r="AO8" i="28"/>
  <c r="AN8" i="28"/>
  <c r="AH8" i="28"/>
  <c r="AG8" i="28"/>
  <c r="AA8" i="28"/>
  <c r="Z8" i="28"/>
  <c r="T8" i="28"/>
  <c r="S8" i="28"/>
  <c r="BL12" i="28"/>
  <c r="AV7" i="28"/>
  <c r="BM6" i="28"/>
  <c r="BM7" i="28"/>
  <c r="BM8" i="28"/>
  <c r="BM9" i="28" s="1"/>
  <c r="BM10" i="28"/>
  <c r="BM11" i="28" s="1"/>
  <c r="BM12" i="28" s="1"/>
  <c r="BL6" i="28"/>
  <c r="BL7" i="28" s="1"/>
  <c r="BL8" i="28" s="1"/>
  <c r="BL9" i="28" s="1"/>
  <c r="BL10" i="28" s="1"/>
  <c r="BL11" i="28" s="1"/>
  <c r="AX3" i="28"/>
  <c r="N3" i="28"/>
  <c r="AU247" i="27"/>
  <c r="AT247" i="27"/>
  <c r="AS247" i="27"/>
  <c r="AR247" i="27"/>
  <c r="AQ247" i="27"/>
  <c r="AP247" i="27"/>
  <c r="AO247" i="27"/>
  <c r="AN247" i="27"/>
  <c r="AM247" i="27"/>
  <c r="AL247" i="27"/>
  <c r="AK247" i="27"/>
  <c r="AJ247" i="27"/>
  <c r="AI247" i="27"/>
  <c r="AH247" i="27"/>
  <c r="AG247" i="27"/>
  <c r="AF247" i="27"/>
  <c r="AE247" i="27"/>
  <c r="AD247" i="27"/>
  <c r="AC247" i="27"/>
  <c r="AB247" i="27"/>
  <c r="AA247" i="27"/>
  <c r="Z247" i="27"/>
  <c r="Y247" i="27"/>
  <c r="X247" i="27"/>
  <c r="W247" i="27"/>
  <c r="V247" i="27"/>
  <c r="U247" i="27"/>
  <c r="T247" i="27"/>
  <c r="S247" i="27"/>
  <c r="R247" i="27"/>
  <c r="Q247" i="27"/>
  <c r="AV246" i="27"/>
  <c r="AU245" i="27"/>
  <c r="AT245" i="27"/>
  <c r="AS245" i="27"/>
  <c r="AR245" i="27"/>
  <c r="AQ245" i="27"/>
  <c r="AP245" i="27"/>
  <c r="AO245" i="27"/>
  <c r="AN245" i="27"/>
  <c r="AM245" i="27"/>
  <c r="AL245" i="27"/>
  <c r="AK245" i="27"/>
  <c r="AJ245" i="27"/>
  <c r="AI245" i="27"/>
  <c r="AH245" i="27"/>
  <c r="AG245" i="27"/>
  <c r="AF245" i="27"/>
  <c r="AE245" i="27"/>
  <c r="AD245" i="27"/>
  <c r="AC245" i="27"/>
  <c r="AB245" i="27"/>
  <c r="AA245" i="27"/>
  <c r="Z245" i="27"/>
  <c r="Y245" i="27"/>
  <c r="X245" i="27"/>
  <c r="W245" i="27"/>
  <c r="V245" i="27"/>
  <c r="U245" i="27"/>
  <c r="T245" i="27"/>
  <c r="S245" i="27"/>
  <c r="R245" i="27"/>
  <c r="Q245" i="27"/>
  <c r="AV244" i="27"/>
  <c r="AU243" i="27"/>
  <c r="AT243" i="27"/>
  <c r="AS243" i="27"/>
  <c r="AR243" i="27"/>
  <c r="AQ243" i="27"/>
  <c r="AP243" i="27"/>
  <c r="AO243" i="27"/>
  <c r="AN243" i="27"/>
  <c r="AM243" i="27"/>
  <c r="AL243" i="27"/>
  <c r="AK243" i="27"/>
  <c r="AJ243" i="27"/>
  <c r="AI243" i="27"/>
  <c r="AH243" i="27"/>
  <c r="AG243" i="27"/>
  <c r="AF243" i="27"/>
  <c r="AE243" i="27"/>
  <c r="AD243" i="27"/>
  <c r="AC243" i="27"/>
  <c r="AB243" i="27"/>
  <c r="AA243" i="27"/>
  <c r="Z243" i="27"/>
  <c r="Y243" i="27"/>
  <c r="X243" i="27"/>
  <c r="W243" i="27"/>
  <c r="V243" i="27"/>
  <c r="U243" i="27"/>
  <c r="T243" i="27"/>
  <c r="S243" i="27"/>
  <c r="R243" i="27"/>
  <c r="Q243" i="27"/>
  <c r="AV242" i="27"/>
  <c r="AU241" i="27"/>
  <c r="AT241" i="27"/>
  <c r="AS241" i="27"/>
  <c r="AR241" i="27"/>
  <c r="AQ241" i="27"/>
  <c r="AP241" i="27"/>
  <c r="AO241" i="27"/>
  <c r="AN241" i="27"/>
  <c r="AM241" i="27"/>
  <c r="AL241" i="27"/>
  <c r="AK241" i="27"/>
  <c r="AJ241" i="27"/>
  <c r="AI241" i="27"/>
  <c r="AH241" i="27"/>
  <c r="AG241" i="27"/>
  <c r="AF241" i="27"/>
  <c r="AE241" i="27"/>
  <c r="AD241" i="27"/>
  <c r="AC241" i="27"/>
  <c r="AB241" i="27"/>
  <c r="AA241" i="27"/>
  <c r="Z241" i="27"/>
  <c r="Y241" i="27"/>
  <c r="X241" i="27"/>
  <c r="W241" i="27"/>
  <c r="V241" i="27"/>
  <c r="U241" i="27"/>
  <c r="T241" i="27"/>
  <c r="AV241" i="27" s="1"/>
  <c r="AX240" i="27" s="1"/>
  <c r="S241" i="27"/>
  <c r="R241" i="27"/>
  <c r="Q241" i="27"/>
  <c r="AV240" i="27"/>
  <c r="AU239" i="27"/>
  <c r="AT239" i="27"/>
  <c r="AS239" i="27"/>
  <c r="AR239" i="27"/>
  <c r="AQ239" i="27"/>
  <c r="AP239" i="27"/>
  <c r="AO239" i="27"/>
  <c r="AN239" i="27"/>
  <c r="AM239" i="27"/>
  <c r="AL239" i="27"/>
  <c r="AK239" i="27"/>
  <c r="AJ239" i="27"/>
  <c r="AI239" i="27"/>
  <c r="AH239" i="27"/>
  <c r="AG239" i="27"/>
  <c r="AF239" i="27"/>
  <c r="AE239" i="27"/>
  <c r="AD239" i="27"/>
  <c r="AC239" i="27"/>
  <c r="AB239" i="27"/>
  <c r="AA239" i="27"/>
  <c r="Z239" i="27"/>
  <c r="Y239" i="27"/>
  <c r="X239" i="27"/>
  <c r="W239" i="27"/>
  <c r="V239" i="27"/>
  <c r="U239" i="27"/>
  <c r="T239" i="27"/>
  <c r="S239" i="27"/>
  <c r="R239" i="27"/>
  <c r="Q239" i="27"/>
  <c r="AV238" i="27"/>
  <c r="AU237" i="27"/>
  <c r="AT237" i="27"/>
  <c r="AS237" i="27"/>
  <c r="AR237" i="27"/>
  <c r="AQ237" i="27"/>
  <c r="AP237" i="27"/>
  <c r="AO237" i="27"/>
  <c r="AN237" i="27"/>
  <c r="AM237" i="27"/>
  <c r="AL237" i="27"/>
  <c r="AK237" i="27"/>
  <c r="AJ237" i="27"/>
  <c r="AI237" i="27"/>
  <c r="AH237" i="27"/>
  <c r="AG237" i="27"/>
  <c r="AF237" i="27"/>
  <c r="AE237" i="27"/>
  <c r="AD237" i="27"/>
  <c r="AC237" i="27"/>
  <c r="AB237" i="27"/>
  <c r="AA237" i="27"/>
  <c r="Z237" i="27"/>
  <c r="Y237" i="27"/>
  <c r="X237" i="27"/>
  <c r="W237" i="27"/>
  <c r="V237" i="27"/>
  <c r="U237" i="27"/>
  <c r="T237" i="27"/>
  <c r="S237" i="27"/>
  <c r="R237" i="27"/>
  <c r="Q237" i="27"/>
  <c r="AV236" i="27"/>
  <c r="AU235" i="27"/>
  <c r="AT235" i="27"/>
  <c r="AS235" i="27"/>
  <c r="AR235" i="27"/>
  <c r="AQ235" i="27"/>
  <c r="AP235" i="27"/>
  <c r="AO235" i="27"/>
  <c r="AN235" i="27"/>
  <c r="AM235" i="27"/>
  <c r="AL235" i="27"/>
  <c r="AK235" i="27"/>
  <c r="AJ235" i="27"/>
  <c r="AI235" i="27"/>
  <c r="AH235" i="27"/>
  <c r="AG235" i="27"/>
  <c r="AF235" i="27"/>
  <c r="AE235" i="27"/>
  <c r="AD235" i="27"/>
  <c r="AC235" i="27"/>
  <c r="AB235" i="27"/>
  <c r="AA235" i="27"/>
  <c r="Z235" i="27"/>
  <c r="Y235" i="27"/>
  <c r="X235" i="27"/>
  <c r="W235" i="27"/>
  <c r="V235" i="27"/>
  <c r="U235" i="27"/>
  <c r="T235" i="27"/>
  <c r="S235" i="27"/>
  <c r="R235" i="27"/>
  <c r="Q235" i="27"/>
  <c r="AV234" i="27"/>
  <c r="AU233" i="27"/>
  <c r="AT233" i="27"/>
  <c r="AS233" i="27"/>
  <c r="AR233" i="27"/>
  <c r="AQ233" i="27"/>
  <c r="AP233" i="27"/>
  <c r="AO233" i="27"/>
  <c r="AN233" i="27"/>
  <c r="AM233" i="27"/>
  <c r="AL233" i="27"/>
  <c r="AK233" i="27"/>
  <c r="AJ233" i="27"/>
  <c r="AI233" i="27"/>
  <c r="AH233" i="27"/>
  <c r="AG233" i="27"/>
  <c r="AF233" i="27"/>
  <c r="AE233" i="27"/>
  <c r="AD233" i="27"/>
  <c r="AC233" i="27"/>
  <c r="AB233" i="27"/>
  <c r="AA233" i="27"/>
  <c r="Z233" i="27"/>
  <c r="Y233" i="27"/>
  <c r="X233" i="27"/>
  <c r="W233" i="27"/>
  <c r="V233" i="27"/>
  <c r="U233" i="27"/>
  <c r="T233" i="27"/>
  <c r="S233" i="27"/>
  <c r="R233" i="27"/>
  <c r="Q233" i="27"/>
  <c r="AV232" i="27"/>
  <c r="AU231" i="27"/>
  <c r="AT231" i="27"/>
  <c r="AS231" i="27"/>
  <c r="AR231" i="27"/>
  <c r="AQ231" i="27"/>
  <c r="AP231" i="27"/>
  <c r="AO231" i="27"/>
  <c r="AN231" i="27"/>
  <c r="AM231" i="27"/>
  <c r="AL231" i="27"/>
  <c r="AK231" i="27"/>
  <c r="AJ231" i="27"/>
  <c r="AI231" i="27"/>
  <c r="AH231" i="27"/>
  <c r="AG231" i="27"/>
  <c r="AF231" i="27"/>
  <c r="AE231" i="27"/>
  <c r="AD231" i="27"/>
  <c r="AC231" i="27"/>
  <c r="AB231" i="27"/>
  <c r="AA231" i="27"/>
  <c r="Z231" i="27"/>
  <c r="Y231" i="27"/>
  <c r="X231" i="27"/>
  <c r="W231" i="27"/>
  <c r="V231" i="27"/>
  <c r="U231" i="27"/>
  <c r="T231" i="27"/>
  <c r="S231" i="27"/>
  <c r="R231" i="27"/>
  <c r="Q231" i="27"/>
  <c r="AV230" i="27"/>
  <c r="AU229" i="27"/>
  <c r="AT229" i="27"/>
  <c r="AS229" i="27"/>
  <c r="AR229" i="27"/>
  <c r="AQ229" i="27"/>
  <c r="AP229" i="27"/>
  <c r="AO229" i="27"/>
  <c r="AN229" i="27"/>
  <c r="AM229" i="27"/>
  <c r="AL229" i="27"/>
  <c r="AK229" i="27"/>
  <c r="AJ229" i="27"/>
  <c r="AI229" i="27"/>
  <c r="AH229" i="27"/>
  <c r="AG229" i="27"/>
  <c r="AF229" i="27"/>
  <c r="AE229" i="27"/>
  <c r="AD229" i="27"/>
  <c r="AC229" i="27"/>
  <c r="AB229" i="27"/>
  <c r="AA229" i="27"/>
  <c r="Z229" i="27"/>
  <c r="Y229" i="27"/>
  <c r="X229" i="27"/>
  <c r="W229" i="27"/>
  <c r="V229" i="27"/>
  <c r="U229" i="27"/>
  <c r="T229" i="27"/>
  <c r="AV229" i="27" s="1"/>
  <c r="S229" i="27"/>
  <c r="R229" i="27"/>
  <c r="Q229" i="27"/>
  <c r="AV228" i="27"/>
  <c r="AU227" i="27"/>
  <c r="AT227" i="27"/>
  <c r="AS227" i="27"/>
  <c r="AR227" i="27"/>
  <c r="AQ227" i="27"/>
  <c r="AP227" i="27"/>
  <c r="AO227" i="27"/>
  <c r="AN227" i="27"/>
  <c r="AM227" i="27"/>
  <c r="AL227" i="27"/>
  <c r="AK227" i="27"/>
  <c r="AJ227" i="27"/>
  <c r="AI227" i="27"/>
  <c r="AH227" i="27"/>
  <c r="AG227" i="27"/>
  <c r="AF227" i="27"/>
  <c r="AE227" i="27"/>
  <c r="AD227" i="27"/>
  <c r="AC227" i="27"/>
  <c r="AB227" i="27"/>
  <c r="AA227" i="27"/>
  <c r="Z227" i="27"/>
  <c r="Y227" i="27"/>
  <c r="X227" i="27"/>
  <c r="W227" i="27"/>
  <c r="V227" i="27"/>
  <c r="U227" i="27"/>
  <c r="T227" i="27"/>
  <c r="S227" i="27"/>
  <c r="R227" i="27"/>
  <c r="Q227" i="27"/>
  <c r="AV226" i="27"/>
  <c r="AU225" i="27"/>
  <c r="AT225" i="27"/>
  <c r="AS225" i="27"/>
  <c r="AR225" i="27"/>
  <c r="AQ225" i="27"/>
  <c r="AP225" i="27"/>
  <c r="AO225" i="27"/>
  <c r="AN225" i="27"/>
  <c r="AM225" i="27"/>
  <c r="AL225" i="27"/>
  <c r="AK225" i="27"/>
  <c r="AJ225" i="27"/>
  <c r="AI225" i="27"/>
  <c r="AH225" i="27"/>
  <c r="AG225" i="27"/>
  <c r="AF225" i="27"/>
  <c r="AE225" i="27"/>
  <c r="AD225" i="27"/>
  <c r="AC225" i="27"/>
  <c r="AB225" i="27"/>
  <c r="AA225" i="27"/>
  <c r="Z225" i="27"/>
  <c r="Y225" i="27"/>
  <c r="X225" i="27"/>
  <c r="W225" i="27"/>
  <c r="V225" i="27"/>
  <c r="U225" i="27"/>
  <c r="T225" i="27"/>
  <c r="S225" i="27"/>
  <c r="R225" i="27"/>
  <c r="Q225" i="27"/>
  <c r="AV224" i="27"/>
  <c r="AU223" i="27"/>
  <c r="AT223" i="27"/>
  <c r="AS223" i="27"/>
  <c r="AR223" i="27"/>
  <c r="AQ223" i="27"/>
  <c r="AP223" i="27"/>
  <c r="AO223" i="27"/>
  <c r="AN223" i="27"/>
  <c r="AM223" i="27"/>
  <c r="AL223" i="27"/>
  <c r="AK223" i="27"/>
  <c r="AJ223" i="27"/>
  <c r="AI223" i="27"/>
  <c r="AH223" i="27"/>
  <c r="AG223" i="27"/>
  <c r="AF223" i="27"/>
  <c r="AE223" i="27"/>
  <c r="AD223" i="27"/>
  <c r="AC223" i="27"/>
  <c r="AB223" i="27"/>
  <c r="AA223" i="27"/>
  <c r="Z223" i="27"/>
  <c r="Y223" i="27"/>
  <c r="X223" i="27"/>
  <c r="W223" i="27"/>
  <c r="V223" i="27"/>
  <c r="U223" i="27"/>
  <c r="T223" i="27"/>
  <c r="S223" i="27"/>
  <c r="R223" i="27"/>
  <c r="Q223" i="27"/>
  <c r="AV222" i="27"/>
  <c r="AU221" i="27"/>
  <c r="AT221" i="27"/>
  <c r="AS221" i="27"/>
  <c r="AR221" i="27"/>
  <c r="AQ221" i="27"/>
  <c r="AP221" i="27"/>
  <c r="AO221" i="27"/>
  <c r="AN221" i="27"/>
  <c r="AM221" i="27"/>
  <c r="AL221" i="27"/>
  <c r="AK221" i="27"/>
  <c r="AJ221" i="27"/>
  <c r="AI221" i="27"/>
  <c r="AH221" i="27"/>
  <c r="AG221" i="27"/>
  <c r="AF221" i="27"/>
  <c r="AE221" i="27"/>
  <c r="AD221" i="27"/>
  <c r="AC221" i="27"/>
  <c r="AB221" i="27"/>
  <c r="AA221" i="27"/>
  <c r="Z221" i="27"/>
  <c r="Y221" i="27"/>
  <c r="X221" i="27"/>
  <c r="W221" i="27"/>
  <c r="V221" i="27"/>
  <c r="U221" i="27"/>
  <c r="T221" i="27"/>
  <c r="S221" i="27"/>
  <c r="R221" i="27"/>
  <c r="Q221" i="27"/>
  <c r="AV220" i="27"/>
  <c r="AU219" i="27"/>
  <c r="AT219" i="27"/>
  <c r="AS219" i="27"/>
  <c r="AR219" i="27"/>
  <c r="AQ219" i="27"/>
  <c r="AP219" i="27"/>
  <c r="AO219" i="27"/>
  <c r="AN219" i="27"/>
  <c r="AM219" i="27"/>
  <c r="AL219" i="27"/>
  <c r="AK219" i="27"/>
  <c r="AJ219" i="27"/>
  <c r="AI219" i="27"/>
  <c r="AH219" i="27"/>
  <c r="AG219" i="27"/>
  <c r="AF219" i="27"/>
  <c r="AE219" i="27"/>
  <c r="AD219" i="27"/>
  <c r="AC219" i="27"/>
  <c r="AB219" i="27"/>
  <c r="AA219" i="27"/>
  <c r="Z219" i="27"/>
  <c r="Y219" i="27"/>
  <c r="X219" i="27"/>
  <c r="W219" i="27"/>
  <c r="V219" i="27"/>
  <c r="U219" i="27"/>
  <c r="T219" i="27"/>
  <c r="S219" i="27"/>
  <c r="R219" i="27"/>
  <c r="Q219" i="27"/>
  <c r="AV218" i="27"/>
  <c r="AU217" i="27"/>
  <c r="AT217" i="27"/>
  <c r="AS217" i="27"/>
  <c r="AR217" i="27"/>
  <c r="AQ217" i="27"/>
  <c r="AP217" i="27"/>
  <c r="AO217" i="27"/>
  <c r="AN217" i="27"/>
  <c r="AM217" i="27"/>
  <c r="AL217" i="27"/>
  <c r="AK217" i="27"/>
  <c r="AJ217" i="27"/>
  <c r="AI217" i="27"/>
  <c r="AH217" i="27"/>
  <c r="AG217" i="27"/>
  <c r="AF217" i="27"/>
  <c r="AE217" i="27"/>
  <c r="AD217" i="27"/>
  <c r="AC217" i="27"/>
  <c r="AB217" i="27"/>
  <c r="AA217" i="27"/>
  <c r="Z217" i="27"/>
  <c r="Y217" i="27"/>
  <c r="X217" i="27"/>
  <c r="W217" i="27"/>
  <c r="V217" i="27"/>
  <c r="U217" i="27"/>
  <c r="T217" i="27"/>
  <c r="S217" i="27"/>
  <c r="R217" i="27"/>
  <c r="Q217" i="27"/>
  <c r="AV216" i="27"/>
  <c r="AU215" i="27"/>
  <c r="AT215" i="27"/>
  <c r="AS215" i="27"/>
  <c r="AR215" i="27"/>
  <c r="AQ215" i="27"/>
  <c r="AP215" i="27"/>
  <c r="AO215" i="27"/>
  <c r="AN215" i="27"/>
  <c r="AM215" i="27"/>
  <c r="AL215" i="27"/>
  <c r="AK215" i="27"/>
  <c r="AJ215" i="27"/>
  <c r="AI215" i="27"/>
  <c r="AH215" i="27"/>
  <c r="AG215" i="27"/>
  <c r="AF215" i="27"/>
  <c r="AE215" i="27"/>
  <c r="AD215" i="27"/>
  <c r="AC215" i="27"/>
  <c r="AB215" i="27"/>
  <c r="AV215" i="27" s="1"/>
  <c r="AA215" i="27"/>
  <c r="Z215" i="27"/>
  <c r="Y215" i="27"/>
  <c r="X215" i="27"/>
  <c r="W215" i="27"/>
  <c r="V215" i="27"/>
  <c r="U215" i="27"/>
  <c r="T215" i="27"/>
  <c r="S215" i="27"/>
  <c r="R215" i="27"/>
  <c r="Q215" i="27"/>
  <c r="AV214" i="27"/>
  <c r="AU213" i="27"/>
  <c r="AT213" i="27"/>
  <c r="AS213" i="27"/>
  <c r="AR213" i="27"/>
  <c r="AQ213" i="27"/>
  <c r="AP213" i="27"/>
  <c r="AO213" i="27"/>
  <c r="AN213" i="27"/>
  <c r="AM213" i="27"/>
  <c r="AL213" i="27"/>
  <c r="AK213" i="27"/>
  <c r="AJ213" i="27"/>
  <c r="AI213" i="27"/>
  <c r="AH213" i="27"/>
  <c r="AG213" i="27"/>
  <c r="AF213" i="27"/>
  <c r="AE213" i="27"/>
  <c r="AD213" i="27"/>
  <c r="AC213" i="27"/>
  <c r="AB213" i="27"/>
  <c r="AA213" i="27"/>
  <c r="Z213" i="27"/>
  <c r="Y213" i="27"/>
  <c r="X213" i="27"/>
  <c r="W213" i="27"/>
  <c r="V213" i="27"/>
  <c r="U213" i="27"/>
  <c r="T213" i="27"/>
  <c r="S213" i="27"/>
  <c r="R213" i="27"/>
  <c r="Q213" i="27"/>
  <c r="AV212" i="27"/>
  <c r="AU211" i="27"/>
  <c r="AT211" i="27"/>
  <c r="AS211" i="27"/>
  <c r="AR211" i="27"/>
  <c r="AQ211" i="27"/>
  <c r="AP211" i="27"/>
  <c r="AO211" i="27"/>
  <c r="AN211" i="27"/>
  <c r="AM211" i="27"/>
  <c r="AL211" i="27"/>
  <c r="AK211" i="27"/>
  <c r="AJ211" i="27"/>
  <c r="AI211" i="27"/>
  <c r="AH211" i="27"/>
  <c r="AG211" i="27"/>
  <c r="AF211" i="27"/>
  <c r="AE211" i="27"/>
  <c r="AD211" i="27"/>
  <c r="AC211" i="27"/>
  <c r="AB211" i="27"/>
  <c r="AA211" i="27"/>
  <c r="Z211" i="27"/>
  <c r="Y211" i="27"/>
  <c r="X211" i="27"/>
  <c r="W211" i="27"/>
  <c r="V211" i="27"/>
  <c r="U211" i="27"/>
  <c r="T211" i="27"/>
  <c r="S211" i="27"/>
  <c r="R211" i="27"/>
  <c r="Q211" i="27"/>
  <c r="AV210" i="27"/>
  <c r="AU209" i="27"/>
  <c r="AT209" i="27"/>
  <c r="AS209" i="27"/>
  <c r="AR209" i="27"/>
  <c r="AQ209" i="27"/>
  <c r="AP209" i="27"/>
  <c r="AO209" i="27"/>
  <c r="AN209" i="27"/>
  <c r="AM209" i="27"/>
  <c r="AL209" i="27"/>
  <c r="AK209" i="27"/>
  <c r="AJ209" i="27"/>
  <c r="AI209" i="27"/>
  <c r="AH209" i="27"/>
  <c r="AG209" i="27"/>
  <c r="AF209" i="27"/>
  <c r="AE209" i="27"/>
  <c r="AD209" i="27"/>
  <c r="AC209" i="27"/>
  <c r="AB209" i="27"/>
  <c r="AA209" i="27"/>
  <c r="Z209" i="27"/>
  <c r="Y209" i="27"/>
  <c r="X209" i="27"/>
  <c r="W209" i="27"/>
  <c r="V209" i="27"/>
  <c r="U209" i="27"/>
  <c r="T209" i="27"/>
  <c r="S209" i="27"/>
  <c r="R209" i="27"/>
  <c r="Q209" i="27"/>
  <c r="AV208" i="27"/>
  <c r="AU207" i="27"/>
  <c r="AT207" i="27"/>
  <c r="AS207" i="27"/>
  <c r="AR207" i="27"/>
  <c r="AQ207" i="27"/>
  <c r="AP207" i="27"/>
  <c r="AO207" i="27"/>
  <c r="AN207" i="27"/>
  <c r="AM207" i="27"/>
  <c r="AL207" i="27"/>
  <c r="AK207" i="27"/>
  <c r="AJ207" i="27"/>
  <c r="AI207" i="27"/>
  <c r="AH207" i="27"/>
  <c r="AG207" i="27"/>
  <c r="AF207" i="27"/>
  <c r="AE207" i="27"/>
  <c r="AD207" i="27"/>
  <c r="AC207" i="27"/>
  <c r="AB207" i="27"/>
  <c r="AA207" i="27"/>
  <c r="Z207" i="27"/>
  <c r="Y207" i="27"/>
  <c r="X207" i="27"/>
  <c r="W207" i="27"/>
  <c r="V207" i="27"/>
  <c r="U207" i="27"/>
  <c r="T207" i="27"/>
  <c r="S207" i="27"/>
  <c r="R207" i="27"/>
  <c r="Q207" i="27"/>
  <c r="AV206" i="27"/>
  <c r="AU205" i="27"/>
  <c r="AT205" i="27"/>
  <c r="AS205" i="27"/>
  <c r="AR205" i="27"/>
  <c r="AQ205" i="27"/>
  <c r="AP205" i="27"/>
  <c r="AO205" i="27"/>
  <c r="AN205" i="27"/>
  <c r="AM205" i="27"/>
  <c r="AL205" i="27"/>
  <c r="AK205" i="27"/>
  <c r="AJ205" i="27"/>
  <c r="AI205" i="27"/>
  <c r="AH205" i="27"/>
  <c r="AG205" i="27"/>
  <c r="AF205" i="27"/>
  <c r="AE205" i="27"/>
  <c r="AD205" i="27"/>
  <c r="AC205" i="27"/>
  <c r="AB205" i="27"/>
  <c r="AA205" i="27"/>
  <c r="Z205" i="27"/>
  <c r="Y205" i="27"/>
  <c r="X205" i="27"/>
  <c r="W205" i="27"/>
  <c r="V205" i="27"/>
  <c r="U205" i="27"/>
  <c r="T205" i="27"/>
  <c r="S205" i="27"/>
  <c r="R205" i="27"/>
  <c r="Q205" i="27"/>
  <c r="AV204" i="27"/>
  <c r="AX201" i="27"/>
  <c r="AU198" i="27"/>
  <c r="AT198" i="27"/>
  <c r="AS198" i="27"/>
  <c r="AR198" i="27"/>
  <c r="AQ198" i="27"/>
  <c r="AP198" i="27"/>
  <c r="AO198" i="27"/>
  <c r="AN198" i="27"/>
  <c r="AM198" i="27"/>
  <c r="AL198" i="27"/>
  <c r="AK198" i="27"/>
  <c r="AJ198" i="27"/>
  <c r="AI198" i="27"/>
  <c r="AH198" i="27"/>
  <c r="AG198" i="27"/>
  <c r="AF198" i="27"/>
  <c r="AE198" i="27"/>
  <c r="AD198" i="27"/>
  <c r="AC198" i="27"/>
  <c r="AB198" i="27"/>
  <c r="AA198" i="27"/>
  <c r="Z198" i="27"/>
  <c r="Y198" i="27"/>
  <c r="X198" i="27"/>
  <c r="W198" i="27"/>
  <c r="V198" i="27"/>
  <c r="U198" i="27"/>
  <c r="T198" i="27"/>
  <c r="S198" i="27"/>
  <c r="R198" i="27"/>
  <c r="Q198" i="27"/>
  <c r="AV197" i="27"/>
  <c r="AU196" i="27"/>
  <c r="AT196" i="27"/>
  <c r="AS196" i="27"/>
  <c r="AR196" i="27"/>
  <c r="AQ196" i="27"/>
  <c r="AP196" i="27"/>
  <c r="AO196" i="27"/>
  <c r="AN196" i="27"/>
  <c r="AM196" i="27"/>
  <c r="AL196" i="27"/>
  <c r="AK196" i="27"/>
  <c r="AJ196" i="27"/>
  <c r="AI196" i="27"/>
  <c r="AH196" i="27"/>
  <c r="AG196" i="27"/>
  <c r="AF196" i="27"/>
  <c r="AE196" i="27"/>
  <c r="AD196" i="27"/>
  <c r="AC196" i="27"/>
  <c r="AB196" i="27"/>
  <c r="AA196" i="27"/>
  <c r="Z196" i="27"/>
  <c r="Y196" i="27"/>
  <c r="X196" i="27"/>
  <c r="W196" i="27"/>
  <c r="V196" i="27"/>
  <c r="U196" i="27"/>
  <c r="T196" i="27"/>
  <c r="S196" i="27"/>
  <c r="R196" i="27"/>
  <c r="Q196" i="27"/>
  <c r="AV195" i="27"/>
  <c r="AU194" i="27"/>
  <c r="AT194" i="27"/>
  <c r="AS194" i="27"/>
  <c r="AR194" i="27"/>
  <c r="AQ194" i="27"/>
  <c r="AP194" i="27"/>
  <c r="AO194" i="27"/>
  <c r="AN194" i="27"/>
  <c r="AM194" i="27"/>
  <c r="AL194" i="27"/>
  <c r="AK194" i="27"/>
  <c r="AJ194" i="27"/>
  <c r="AI194" i="27"/>
  <c r="AH194" i="27"/>
  <c r="AG194" i="27"/>
  <c r="AF194" i="27"/>
  <c r="AE194" i="27"/>
  <c r="AD194" i="27"/>
  <c r="AC194" i="27"/>
  <c r="AB194" i="27"/>
  <c r="AA194" i="27"/>
  <c r="Z194" i="27"/>
  <c r="Y194" i="27"/>
  <c r="X194" i="27"/>
  <c r="W194" i="27"/>
  <c r="V194" i="27"/>
  <c r="U194" i="27"/>
  <c r="T194" i="27"/>
  <c r="S194" i="27"/>
  <c r="R194" i="27"/>
  <c r="Q194" i="27"/>
  <c r="AV193" i="27"/>
  <c r="AU192" i="27"/>
  <c r="AT192" i="27"/>
  <c r="AS192" i="27"/>
  <c r="AR192" i="27"/>
  <c r="AQ192" i="27"/>
  <c r="AP192" i="27"/>
  <c r="AO192" i="27"/>
  <c r="AN192" i="27"/>
  <c r="AM192" i="27"/>
  <c r="AL192" i="27"/>
  <c r="AK192" i="27"/>
  <c r="AJ192" i="27"/>
  <c r="AI192" i="27"/>
  <c r="AH192" i="27"/>
  <c r="AG192" i="27"/>
  <c r="AF192" i="27"/>
  <c r="AE192" i="27"/>
  <c r="AD192" i="27"/>
  <c r="AC192" i="27"/>
  <c r="AB192" i="27"/>
  <c r="AA192" i="27"/>
  <c r="Z192" i="27"/>
  <c r="Y192" i="27"/>
  <c r="X192" i="27"/>
  <c r="W192" i="27"/>
  <c r="V192" i="27"/>
  <c r="U192" i="27"/>
  <c r="T192" i="27"/>
  <c r="S192" i="27"/>
  <c r="R192" i="27"/>
  <c r="Q192" i="27"/>
  <c r="AV191" i="27"/>
  <c r="AU190" i="27"/>
  <c r="AT190" i="27"/>
  <c r="AS190" i="27"/>
  <c r="AR190" i="27"/>
  <c r="AQ190" i="27"/>
  <c r="AP190" i="27"/>
  <c r="AO190" i="27"/>
  <c r="AN190" i="27"/>
  <c r="AM190" i="27"/>
  <c r="AL190" i="27"/>
  <c r="AK190" i="27"/>
  <c r="AJ190" i="27"/>
  <c r="AI190" i="27"/>
  <c r="AH190" i="27"/>
  <c r="AG190" i="27"/>
  <c r="AF190" i="27"/>
  <c r="AE190" i="27"/>
  <c r="AD190" i="27"/>
  <c r="AC190" i="27"/>
  <c r="AB190" i="27"/>
  <c r="AA190" i="27"/>
  <c r="Z190" i="27"/>
  <c r="Y190" i="27"/>
  <c r="X190" i="27"/>
  <c r="W190" i="27"/>
  <c r="V190" i="27"/>
  <c r="U190" i="27"/>
  <c r="T190" i="27"/>
  <c r="S190" i="27"/>
  <c r="R190" i="27"/>
  <c r="Q190" i="27"/>
  <c r="AV189" i="27"/>
  <c r="AU188" i="27"/>
  <c r="AT188" i="27"/>
  <c r="AS188" i="27"/>
  <c r="AR188" i="27"/>
  <c r="AQ188" i="27"/>
  <c r="AP188" i="27"/>
  <c r="AO188" i="27"/>
  <c r="AN188" i="27"/>
  <c r="AM188" i="27"/>
  <c r="AL188" i="27"/>
  <c r="AK188" i="27"/>
  <c r="AJ188" i="27"/>
  <c r="AI188" i="27"/>
  <c r="AH188" i="27"/>
  <c r="AG188" i="27"/>
  <c r="AF188" i="27"/>
  <c r="AE188" i="27"/>
  <c r="AD188" i="27"/>
  <c r="AC188" i="27"/>
  <c r="AB188" i="27"/>
  <c r="AA188" i="27"/>
  <c r="Z188" i="27"/>
  <c r="Y188" i="27"/>
  <c r="X188" i="27"/>
  <c r="W188" i="27"/>
  <c r="V188" i="27"/>
  <c r="U188" i="27"/>
  <c r="T188" i="27"/>
  <c r="S188" i="27"/>
  <c r="R188" i="27"/>
  <c r="Q188" i="27"/>
  <c r="AV187" i="27"/>
  <c r="AU186" i="27"/>
  <c r="AT186" i="27"/>
  <c r="AS186" i="27"/>
  <c r="AR186" i="27"/>
  <c r="AQ186" i="27"/>
  <c r="AP186" i="27"/>
  <c r="AO186" i="27"/>
  <c r="AN186" i="27"/>
  <c r="AM186" i="27"/>
  <c r="AL186" i="27"/>
  <c r="AK186" i="27"/>
  <c r="AJ186" i="27"/>
  <c r="AI186" i="27"/>
  <c r="AH186" i="27"/>
  <c r="AG186" i="27"/>
  <c r="AF186" i="27"/>
  <c r="AE186" i="27"/>
  <c r="AD186" i="27"/>
  <c r="AC186" i="27"/>
  <c r="AB186" i="27"/>
  <c r="AA186" i="27"/>
  <c r="Z186" i="27"/>
  <c r="Y186" i="27"/>
  <c r="X186" i="27"/>
  <c r="W186" i="27"/>
  <c r="V186" i="27"/>
  <c r="U186" i="27"/>
  <c r="T186" i="27"/>
  <c r="S186" i="27"/>
  <c r="R186" i="27"/>
  <c r="Q186" i="27"/>
  <c r="AV185" i="27"/>
  <c r="AU184" i="27"/>
  <c r="AT184" i="27"/>
  <c r="AS184" i="27"/>
  <c r="AR184" i="27"/>
  <c r="AQ184" i="27"/>
  <c r="AP184" i="27"/>
  <c r="AO184" i="27"/>
  <c r="AN184" i="27"/>
  <c r="AM184" i="27"/>
  <c r="AL184" i="27"/>
  <c r="AK184" i="27"/>
  <c r="AJ184" i="27"/>
  <c r="AI184" i="27"/>
  <c r="AH184" i="27"/>
  <c r="AG184" i="27"/>
  <c r="AF184" i="27"/>
  <c r="AE184" i="27"/>
  <c r="AD184" i="27"/>
  <c r="AC184" i="27"/>
  <c r="AB184" i="27"/>
  <c r="AA184" i="27"/>
  <c r="Z184" i="27"/>
  <c r="Y184" i="27"/>
  <c r="X184" i="27"/>
  <c r="W184" i="27"/>
  <c r="V184" i="27"/>
  <c r="U184" i="27"/>
  <c r="T184" i="27"/>
  <c r="S184" i="27"/>
  <c r="R184" i="27"/>
  <c r="Q184" i="27"/>
  <c r="AV183" i="27"/>
  <c r="AU182" i="27"/>
  <c r="AT182" i="27"/>
  <c r="AS182" i="27"/>
  <c r="AR182" i="27"/>
  <c r="AQ182" i="27"/>
  <c r="AP182" i="27"/>
  <c r="AO182" i="27"/>
  <c r="AN182" i="27"/>
  <c r="AM182" i="27"/>
  <c r="AL182" i="27"/>
  <c r="AK182" i="27"/>
  <c r="AJ182" i="27"/>
  <c r="AI182" i="27"/>
  <c r="AH182" i="27"/>
  <c r="AG182" i="27"/>
  <c r="AF182" i="27"/>
  <c r="AE182" i="27"/>
  <c r="AD182" i="27"/>
  <c r="AC182" i="27"/>
  <c r="AB182" i="27"/>
  <c r="AA182" i="27"/>
  <c r="Z182" i="27"/>
  <c r="Y182" i="27"/>
  <c r="X182" i="27"/>
  <c r="W182" i="27"/>
  <c r="V182" i="27"/>
  <c r="U182" i="27"/>
  <c r="T182" i="27"/>
  <c r="S182" i="27"/>
  <c r="R182" i="27"/>
  <c r="Q182" i="27"/>
  <c r="AV181" i="27"/>
  <c r="AU180" i="27"/>
  <c r="AT180" i="27"/>
  <c r="AS180" i="27"/>
  <c r="AR180" i="27"/>
  <c r="AQ180" i="27"/>
  <c r="AP180" i="27"/>
  <c r="AO180" i="27"/>
  <c r="AN180" i="27"/>
  <c r="AM180" i="27"/>
  <c r="AL180" i="27"/>
  <c r="AK180" i="27"/>
  <c r="AJ180" i="27"/>
  <c r="AI180" i="27"/>
  <c r="AH180" i="27"/>
  <c r="AG180" i="27"/>
  <c r="AF180" i="27"/>
  <c r="AE180" i="27"/>
  <c r="AD180" i="27"/>
  <c r="AC180" i="27"/>
  <c r="AB180" i="27"/>
  <c r="AA180" i="27"/>
  <c r="Z180" i="27"/>
  <c r="Y180" i="27"/>
  <c r="X180" i="27"/>
  <c r="W180" i="27"/>
  <c r="V180" i="27"/>
  <c r="U180" i="27"/>
  <c r="T180" i="27"/>
  <c r="S180" i="27"/>
  <c r="R180" i="27"/>
  <c r="Q180" i="27"/>
  <c r="AV179" i="27"/>
  <c r="AU178" i="27"/>
  <c r="AT178" i="27"/>
  <c r="AS178" i="27"/>
  <c r="AR178" i="27"/>
  <c r="AQ178" i="27"/>
  <c r="AP178" i="27"/>
  <c r="AO178" i="27"/>
  <c r="AN178" i="27"/>
  <c r="AM178" i="27"/>
  <c r="AL178" i="27"/>
  <c r="AK178" i="27"/>
  <c r="AJ178" i="27"/>
  <c r="AI178" i="27"/>
  <c r="AH178" i="27"/>
  <c r="AG178" i="27"/>
  <c r="AF178" i="27"/>
  <c r="AE178" i="27"/>
  <c r="AD178" i="27"/>
  <c r="AC178" i="27"/>
  <c r="AB178" i="27"/>
  <c r="AA178" i="27"/>
  <c r="Z178" i="27"/>
  <c r="Y178" i="27"/>
  <c r="X178" i="27"/>
  <c r="W178" i="27"/>
  <c r="V178" i="27"/>
  <c r="U178" i="27"/>
  <c r="T178" i="27"/>
  <c r="S178" i="27"/>
  <c r="R178" i="27"/>
  <c r="Q178" i="27"/>
  <c r="AV177" i="27"/>
  <c r="AU176" i="27"/>
  <c r="AT176" i="27"/>
  <c r="AS176" i="27"/>
  <c r="AR176" i="27"/>
  <c r="AQ176" i="27"/>
  <c r="AP176" i="27"/>
  <c r="AO176" i="27"/>
  <c r="AN176" i="27"/>
  <c r="AM176" i="27"/>
  <c r="AL176" i="27"/>
  <c r="AK176" i="27"/>
  <c r="AJ176" i="27"/>
  <c r="AI176" i="27"/>
  <c r="AH176" i="27"/>
  <c r="AG176" i="27"/>
  <c r="AF176" i="27"/>
  <c r="AE176" i="27"/>
  <c r="AD176" i="27"/>
  <c r="AC176" i="27"/>
  <c r="AB176" i="27"/>
  <c r="AA176" i="27"/>
  <c r="Z176" i="27"/>
  <c r="Y176" i="27"/>
  <c r="X176" i="27"/>
  <c r="W176" i="27"/>
  <c r="V176" i="27"/>
  <c r="U176" i="27"/>
  <c r="T176" i="27"/>
  <c r="S176" i="27"/>
  <c r="R176" i="27"/>
  <c r="Q176" i="27"/>
  <c r="AV175" i="27"/>
  <c r="AU174" i="27"/>
  <c r="AT174" i="27"/>
  <c r="AS174" i="27"/>
  <c r="AR174" i="27"/>
  <c r="AQ174" i="27"/>
  <c r="AP174" i="27"/>
  <c r="AO174" i="27"/>
  <c r="AN174" i="27"/>
  <c r="AM174" i="27"/>
  <c r="AL174" i="27"/>
  <c r="AK174" i="27"/>
  <c r="AJ174" i="27"/>
  <c r="AI174" i="27"/>
  <c r="AH174" i="27"/>
  <c r="AG174" i="27"/>
  <c r="AF174" i="27"/>
  <c r="AE174" i="27"/>
  <c r="AD174" i="27"/>
  <c r="AC174" i="27"/>
  <c r="AB174" i="27"/>
  <c r="AA174" i="27"/>
  <c r="Z174" i="27"/>
  <c r="Y174" i="27"/>
  <c r="X174" i="27"/>
  <c r="W174" i="27"/>
  <c r="V174" i="27"/>
  <c r="U174" i="27"/>
  <c r="T174" i="27"/>
  <c r="S174" i="27"/>
  <c r="R174" i="27"/>
  <c r="Q174" i="27"/>
  <c r="AV173" i="27"/>
  <c r="AU172" i="27"/>
  <c r="AT172" i="27"/>
  <c r="AS172" i="27"/>
  <c r="AR172" i="27"/>
  <c r="AQ172" i="27"/>
  <c r="AP172" i="27"/>
  <c r="AO172" i="27"/>
  <c r="AN172" i="27"/>
  <c r="AM172" i="27"/>
  <c r="AL172" i="27"/>
  <c r="AK172" i="27"/>
  <c r="AJ172" i="27"/>
  <c r="AI172" i="27"/>
  <c r="AH172" i="27"/>
  <c r="AG172" i="27"/>
  <c r="AF172" i="27"/>
  <c r="AE172" i="27"/>
  <c r="AD172" i="27"/>
  <c r="AC172" i="27"/>
  <c r="AB172" i="27"/>
  <c r="AA172" i="27"/>
  <c r="Z172" i="27"/>
  <c r="Y172" i="27"/>
  <c r="X172" i="27"/>
  <c r="W172" i="27"/>
  <c r="V172" i="27"/>
  <c r="U172" i="27"/>
  <c r="T172" i="27"/>
  <c r="S172" i="27"/>
  <c r="R172" i="27"/>
  <c r="Q172" i="27"/>
  <c r="AV171" i="27"/>
  <c r="AU170" i="27"/>
  <c r="AT170" i="27"/>
  <c r="AS170" i="27"/>
  <c r="AR170" i="27"/>
  <c r="AQ170" i="27"/>
  <c r="AP170" i="27"/>
  <c r="AO170" i="27"/>
  <c r="AN170" i="27"/>
  <c r="AM170" i="27"/>
  <c r="AL170" i="27"/>
  <c r="AK170" i="27"/>
  <c r="AJ170" i="27"/>
  <c r="AI170" i="27"/>
  <c r="AH170" i="27"/>
  <c r="AG170" i="27"/>
  <c r="AF170" i="27"/>
  <c r="AE170" i="27"/>
  <c r="AD170" i="27"/>
  <c r="AC170" i="27"/>
  <c r="AB170" i="27"/>
  <c r="AA170" i="27"/>
  <c r="Z170" i="27"/>
  <c r="Y170" i="27"/>
  <c r="X170" i="27"/>
  <c r="W170" i="27"/>
  <c r="V170" i="27"/>
  <c r="U170" i="27"/>
  <c r="AV170" i="27" s="1"/>
  <c r="T170" i="27"/>
  <c r="S170" i="27"/>
  <c r="R170" i="27"/>
  <c r="Q170" i="27"/>
  <c r="AV169" i="27"/>
  <c r="AU168" i="27"/>
  <c r="AT168" i="27"/>
  <c r="AS168" i="27"/>
  <c r="AR168" i="27"/>
  <c r="AQ168" i="27"/>
  <c r="AP168" i="27"/>
  <c r="AO168" i="27"/>
  <c r="AN168" i="27"/>
  <c r="AM168" i="27"/>
  <c r="AL168" i="27"/>
  <c r="AK168" i="27"/>
  <c r="AJ168" i="27"/>
  <c r="AI168" i="27"/>
  <c r="AH168" i="27"/>
  <c r="AG168" i="27"/>
  <c r="AF168" i="27"/>
  <c r="AE168" i="27"/>
  <c r="AD168" i="27"/>
  <c r="AC168" i="27"/>
  <c r="AB168" i="27"/>
  <c r="AA168" i="27"/>
  <c r="Z168" i="27"/>
  <c r="Y168" i="27"/>
  <c r="X168" i="27"/>
  <c r="W168" i="27"/>
  <c r="V168" i="27"/>
  <c r="U168" i="27"/>
  <c r="T168" i="27"/>
  <c r="S168" i="27"/>
  <c r="R168" i="27"/>
  <c r="Q168" i="27"/>
  <c r="AV168" i="27" s="1"/>
  <c r="AV167" i="27"/>
  <c r="AU166" i="27"/>
  <c r="AT166" i="27"/>
  <c r="AS166" i="27"/>
  <c r="AR166" i="27"/>
  <c r="AQ166" i="27"/>
  <c r="AP166" i="27"/>
  <c r="AO166" i="27"/>
  <c r="AN166" i="27"/>
  <c r="AM166" i="27"/>
  <c r="AL166" i="27"/>
  <c r="AK166" i="27"/>
  <c r="AJ166" i="27"/>
  <c r="AI166" i="27"/>
  <c r="AH166" i="27"/>
  <c r="AG166" i="27"/>
  <c r="AF166" i="27"/>
  <c r="AE166" i="27"/>
  <c r="AD166" i="27"/>
  <c r="AC166" i="27"/>
  <c r="AB166" i="27"/>
  <c r="AA166" i="27"/>
  <c r="Z166" i="27"/>
  <c r="Y166" i="27"/>
  <c r="X166" i="27"/>
  <c r="W166" i="27"/>
  <c r="V166" i="27"/>
  <c r="U166" i="27"/>
  <c r="T166" i="27"/>
  <c r="S166" i="27"/>
  <c r="R166" i="27"/>
  <c r="Q166" i="27"/>
  <c r="AV165" i="27"/>
  <c r="AU164" i="27"/>
  <c r="AT164" i="27"/>
  <c r="AS164" i="27"/>
  <c r="AR164" i="27"/>
  <c r="AQ164" i="27"/>
  <c r="AP164" i="27"/>
  <c r="AO164" i="27"/>
  <c r="AN164" i="27"/>
  <c r="AM164" i="27"/>
  <c r="AL164" i="27"/>
  <c r="AK164" i="27"/>
  <c r="AJ164" i="27"/>
  <c r="AI164" i="27"/>
  <c r="AH164" i="27"/>
  <c r="AG164" i="27"/>
  <c r="AF164" i="27"/>
  <c r="AE164" i="27"/>
  <c r="AD164" i="27"/>
  <c r="AC164" i="27"/>
  <c r="AB164" i="27"/>
  <c r="AA164" i="27"/>
  <c r="Z164" i="27"/>
  <c r="Y164" i="27"/>
  <c r="X164" i="27"/>
  <c r="W164" i="27"/>
  <c r="V164" i="27"/>
  <c r="U164" i="27"/>
  <c r="T164" i="27"/>
  <c r="S164" i="27"/>
  <c r="R164" i="27"/>
  <c r="Q164" i="27"/>
  <c r="AV163" i="27"/>
  <c r="AU162" i="27"/>
  <c r="AT162" i="27"/>
  <c r="AS162" i="27"/>
  <c r="AR162" i="27"/>
  <c r="AQ162" i="27"/>
  <c r="AP162" i="27"/>
  <c r="AO162" i="27"/>
  <c r="AN162" i="27"/>
  <c r="AM162" i="27"/>
  <c r="AL162" i="27"/>
  <c r="AK162" i="27"/>
  <c r="AJ162" i="27"/>
  <c r="AI162" i="27"/>
  <c r="AH162" i="27"/>
  <c r="AG162" i="27"/>
  <c r="AF162" i="27"/>
  <c r="AE162" i="27"/>
  <c r="AD162" i="27"/>
  <c r="AC162" i="27"/>
  <c r="AB162" i="27"/>
  <c r="AA162" i="27"/>
  <c r="Z162" i="27"/>
  <c r="Y162" i="27"/>
  <c r="X162" i="27"/>
  <c r="W162" i="27"/>
  <c r="V162" i="27"/>
  <c r="U162" i="27"/>
  <c r="T162" i="27"/>
  <c r="S162" i="27"/>
  <c r="R162" i="27"/>
  <c r="Q162" i="27"/>
  <c r="AV162" i="27" s="1"/>
  <c r="AV161" i="27"/>
  <c r="AU160" i="27"/>
  <c r="AT160" i="27"/>
  <c r="AS160" i="27"/>
  <c r="AR160" i="27"/>
  <c r="AQ160" i="27"/>
  <c r="AP160" i="27"/>
  <c r="AO160" i="27"/>
  <c r="AN160" i="27"/>
  <c r="AM160" i="27"/>
  <c r="AL160" i="27"/>
  <c r="AK160" i="27"/>
  <c r="AJ160" i="27"/>
  <c r="AI160" i="27"/>
  <c r="AH160" i="27"/>
  <c r="AG160" i="27"/>
  <c r="AF160" i="27"/>
  <c r="AE160" i="27"/>
  <c r="AD160" i="27"/>
  <c r="AC160" i="27"/>
  <c r="AB160" i="27"/>
  <c r="AA160" i="27"/>
  <c r="Z160" i="27"/>
  <c r="Y160" i="27"/>
  <c r="X160" i="27"/>
  <c r="W160" i="27"/>
  <c r="V160" i="27"/>
  <c r="U160" i="27"/>
  <c r="T160" i="27"/>
  <c r="S160" i="27"/>
  <c r="R160" i="27"/>
  <c r="Q160" i="27"/>
  <c r="AV159" i="27"/>
  <c r="AU158" i="27"/>
  <c r="AT158" i="27"/>
  <c r="AS158" i="27"/>
  <c r="AR158" i="27"/>
  <c r="AQ158" i="27"/>
  <c r="AP158" i="27"/>
  <c r="AO158" i="27"/>
  <c r="AN158" i="27"/>
  <c r="AM158" i="27"/>
  <c r="AL158" i="27"/>
  <c r="AK158" i="27"/>
  <c r="AJ158" i="27"/>
  <c r="AI158" i="27"/>
  <c r="AH158" i="27"/>
  <c r="AG158" i="27"/>
  <c r="AF158" i="27"/>
  <c r="AE158" i="27"/>
  <c r="AD158" i="27"/>
  <c r="AC158" i="27"/>
  <c r="AB158" i="27"/>
  <c r="AA158" i="27"/>
  <c r="Z158" i="27"/>
  <c r="Y158" i="27"/>
  <c r="X158" i="27"/>
  <c r="W158" i="27"/>
  <c r="V158" i="27"/>
  <c r="U158" i="27"/>
  <c r="T158" i="27"/>
  <c r="S158" i="27"/>
  <c r="R158" i="27"/>
  <c r="Q158" i="27"/>
  <c r="AV157" i="27"/>
  <c r="AU156" i="27"/>
  <c r="AT156" i="27"/>
  <c r="AS156" i="27"/>
  <c r="AR156" i="27"/>
  <c r="AQ156" i="27"/>
  <c r="AP156" i="27"/>
  <c r="AO156" i="27"/>
  <c r="AN156" i="27"/>
  <c r="AM156" i="27"/>
  <c r="AL156" i="27"/>
  <c r="AK156" i="27"/>
  <c r="AJ156" i="27"/>
  <c r="AI156" i="27"/>
  <c r="AH156" i="27"/>
  <c r="AG156" i="27"/>
  <c r="AF156" i="27"/>
  <c r="AE156" i="27"/>
  <c r="AD156" i="27"/>
  <c r="AC156" i="27"/>
  <c r="AB156" i="27"/>
  <c r="AA156" i="27"/>
  <c r="Z156" i="27"/>
  <c r="Y156" i="27"/>
  <c r="X156" i="27"/>
  <c r="W156" i="27"/>
  <c r="V156" i="27"/>
  <c r="U156" i="27"/>
  <c r="T156" i="27"/>
  <c r="S156" i="27"/>
  <c r="R156" i="27"/>
  <c r="Q156" i="27"/>
  <c r="AV155" i="27"/>
  <c r="AX152" i="27"/>
  <c r="AU149" i="27"/>
  <c r="AT149" i="27"/>
  <c r="AS149" i="27"/>
  <c r="AR149" i="27"/>
  <c r="AQ149" i="27"/>
  <c r="AP149" i="27"/>
  <c r="AO149" i="27"/>
  <c r="AN149" i="27"/>
  <c r="AM149" i="27"/>
  <c r="AL149" i="27"/>
  <c r="AK149" i="27"/>
  <c r="AJ149" i="27"/>
  <c r="AI149" i="27"/>
  <c r="AH149" i="27"/>
  <c r="AG149" i="27"/>
  <c r="AF149" i="27"/>
  <c r="AE149" i="27"/>
  <c r="AD149" i="27"/>
  <c r="AC149" i="27"/>
  <c r="AB149" i="27"/>
  <c r="AA149" i="27"/>
  <c r="Z149" i="27"/>
  <c r="Y149" i="27"/>
  <c r="X149" i="27"/>
  <c r="W149" i="27"/>
  <c r="V149" i="27"/>
  <c r="U149" i="27"/>
  <c r="T149" i="27"/>
  <c r="S149" i="27"/>
  <c r="R149" i="27"/>
  <c r="Q149" i="27"/>
  <c r="AV148" i="27"/>
  <c r="AU147" i="27"/>
  <c r="AT147" i="27"/>
  <c r="AS147" i="27"/>
  <c r="AR147" i="27"/>
  <c r="AQ147" i="27"/>
  <c r="AP147" i="27"/>
  <c r="AO147" i="27"/>
  <c r="AN147" i="27"/>
  <c r="AM147" i="27"/>
  <c r="AL147" i="27"/>
  <c r="AK147" i="27"/>
  <c r="AJ147" i="27"/>
  <c r="AI147" i="27"/>
  <c r="AH147" i="27"/>
  <c r="AG147" i="27"/>
  <c r="AF147" i="27"/>
  <c r="AE147" i="27"/>
  <c r="AD147" i="27"/>
  <c r="AC147" i="27"/>
  <c r="AB147" i="27"/>
  <c r="AA147" i="27"/>
  <c r="Z147" i="27"/>
  <c r="Y147" i="27"/>
  <c r="X147" i="27"/>
  <c r="W147" i="27"/>
  <c r="V147" i="27"/>
  <c r="U147" i="27"/>
  <c r="T147" i="27"/>
  <c r="S147" i="27"/>
  <c r="R147" i="27"/>
  <c r="Q147" i="27"/>
  <c r="AV146" i="27"/>
  <c r="AU145" i="27"/>
  <c r="AT145" i="27"/>
  <c r="AS145" i="27"/>
  <c r="AR145" i="27"/>
  <c r="AQ145" i="27"/>
  <c r="AP145" i="27"/>
  <c r="AO145" i="27"/>
  <c r="AN145" i="27"/>
  <c r="AM145" i="27"/>
  <c r="AL145" i="27"/>
  <c r="AK145" i="27"/>
  <c r="AJ145" i="27"/>
  <c r="AI145" i="27"/>
  <c r="AH145" i="27"/>
  <c r="AG145" i="27"/>
  <c r="AF145" i="27"/>
  <c r="AE145" i="27"/>
  <c r="AD145" i="27"/>
  <c r="AC145" i="27"/>
  <c r="AB145" i="27"/>
  <c r="AA145" i="27"/>
  <c r="Z145" i="27"/>
  <c r="Y145" i="27"/>
  <c r="X145" i="27"/>
  <c r="W145" i="27"/>
  <c r="V145" i="27"/>
  <c r="U145" i="27"/>
  <c r="T145" i="27"/>
  <c r="S145" i="27"/>
  <c r="R145" i="27"/>
  <c r="AV145" i="27" s="1"/>
  <c r="AW144" i="27" s="1"/>
  <c r="Q145" i="27"/>
  <c r="AV144" i="27"/>
  <c r="AU143" i="27"/>
  <c r="AT143" i="27"/>
  <c r="AS143" i="27"/>
  <c r="AR143" i="27"/>
  <c r="AQ143" i="27"/>
  <c r="AP143" i="27"/>
  <c r="AO143" i="27"/>
  <c r="AN143" i="27"/>
  <c r="AM143" i="27"/>
  <c r="AL143" i="27"/>
  <c r="AK143" i="27"/>
  <c r="AJ143" i="27"/>
  <c r="AI143" i="27"/>
  <c r="AH143" i="27"/>
  <c r="AG143" i="27"/>
  <c r="AF143" i="27"/>
  <c r="AE143" i="27"/>
  <c r="AD143" i="27"/>
  <c r="AC143" i="27"/>
  <c r="AB143" i="27"/>
  <c r="AA143" i="27"/>
  <c r="Z143" i="27"/>
  <c r="Y143" i="27"/>
  <c r="X143" i="27"/>
  <c r="W143" i="27"/>
  <c r="V143" i="27"/>
  <c r="U143" i="27"/>
  <c r="T143" i="27"/>
  <c r="S143" i="27"/>
  <c r="R143" i="27"/>
  <c r="Q143" i="27"/>
  <c r="AV142" i="27"/>
  <c r="AU141" i="27"/>
  <c r="AT141" i="27"/>
  <c r="AS141" i="27"/>
  <c r="AR141" i="27"/>
  <c r="AQ141" i="27"/>
  <c r="AP141" i="27"/>
  <c r="AO141" i="27"/>
  <c r="AN141" i="27"/>
  <c r="AM141" i="27"/>
  <c r="AL141" i="27"/>
  <c r="AK141" i="27"/>
  <c r="AJ141" i="27"/>
  <c r="AI141" i="27"/>
  <c r="AH141" i="27"/>
  <c r="AG141" i="27"/>
  <c r="AF141" i="27"/>
  <c r="AE141" i="27"/>
  <c r="AD141" i="27"/>
  <c r="AC141" i="27"/>
  <c r="AB141" i="27"/>
  <c r="AA141" i="27"/>
  <c r="Z141" i="27"/>
  <c r="Y141" i="27"/>
  <c r="X141" i="27"/>
  <c r="W141" i="27"/>
  <c r="V141" i="27"/>
  <c r="U141" i="27"/>
  <c r="T141" i="27"/>
  <c r="S141" i="27"/>
  <c r="R141" i="27"/>
  <c r="Q141" i="27"/>
  <c r="AV140" i="27"/>
  <c r="AU139" i="27"/>
  <c r="AT139" i="27"/>
  <c r="AS139" i="27"/>
  <c r="AR139" i="27"/>
  <c r="AQ139" i="27"/>
  <c r="AP139" i="27"/>
  <c r="AO139" i="27"/>
  <c r="AN139" i="27"/>
  <c r="AM139" i="27"/>
  <c r="AL139" i="27"/>
  <c r="AK139" i="27"/>
  <c r="AJ139" i="27"/>
  <c r="AI139" i="27"/>
  <c r="AH139" i="27"/>
  <c r="AG139" i="27"/>
  <c r="AF139" i="27"/>
  <c r="AE139" i="27"/>
  <c r="AD139" i="27"/>
  <c r="AC139" i="27"/>
  <c r="AB139" i="27"/>
  <c r="AA139" i="27"/>
  <c r="Z139" i="27"/>
  <c r="Y139" i="27"/>
  <c r="X139" i="27"/>
  <c r="W139" i="27"/>
  <c r="V139" i="27"/>
  <c r="U139" i="27"/>
  <c r="T139" i="27"/>
  <c r="S139" i="27"/>
  <c r="R139" i="27"/>
  <c r="Q139" i="27"/>
  <c r="AV138" i="27"/>
  <c r="AU137" i="27"/>
  <c r="AT137" i="27"/>
  <c r="AS137" i="27"/>
  <c r="AR137" i="27"/>
  <c r="AQ137" i="27"/>
  <c r="AP137" i="27"/>
  <c r="AO137" i="27"/>
  <c r="AN137" i="27"/>
  <c r="AM137" i="27"/>
  <c r="AL137" i="27"/>
  <c r="AK137" i="27"/>
  <c r="AJ137" i="27"/>
  <c r="AI137" i="27"/>
  <c r="AH137" i="27"/>
  <c r="AG137" i="27"/>
  <c r="AF137" i="27"/>
  <c r="AE137" i="27"/>
  <c r="AD137" i="27"/>
  <c r="AC137" i="27"/>
  <c r="AB137" i="27"/>
  <c r="AA137" i="27"/>
  <c r="Z137" i="27"/>
  <c r="Y137" i="27"/>
  <c r="X137" i="27"/>
  <c r="W137" i="27"/>
  <c r="V137" i="27"/>
  <c r="U137" i="27"/>
  <c r="T137" i="27"/>
  <c r="S137" i="27"/>
  <c r="R137" i="27"/>
  <c r="Q137" i="27"/>
  <c r="AV136" i="27"/>
  <c r="AU135" i="27"/>
  <c r="AT135" i="27"/>
  <c r="AS135" i="27"/>
  <c r="AR135" i="27"/>
  <c r="AQ135" i="27"/>
  <c r="AP135" i="27"/>
  <c r="AO135" i="27"/>
  <c r="AN135" i="27"/>
  <c r="AM135" i="27"/>
  <c r="AL135" i="27"/>
  <c r="AK135" i="27"/>
  <c r="AJ135" i="27"/>
  <c r="AI135" i="27"/>
  <c r="AH135" i="27"/>
  <c r="AG135" i="27"/>
  <c r="AF135" i="27"/>
  <c r="AE135" i="27"/>
  <c r="AD135" i="27"/>
  <c r="AC135" i="27"/>
  <c r="AB135" i="27"/>
  <c r="AA135" i="27"/>
  <c r="Z135" i="27"/>
  <c r="Y135" i="27"/>
  <c r="X135" i="27"/>
  <c r="W135" i="27"/>
  <c r="V135" i="27"/>
  <c r="U135" i="27"/>
  <c r="T135" i="27"/>
  <c r="S135" i="27"/>
  <c r="R135" i="27"/>
  <c r="Q135" i="27"/>
  <c r="AV134" i="27"/>
  <c r="AU133" i="27"/>
  <c r="AT133" i="27"/>
  <c r="AS133" i="27"/>
  <c r="AR133" i="27"/>
  <c r="AQ133" i="27"/>
  <c r="AP133" i="27"/>
  <c r="AO133" i="27"/>
  <c r="AN133" i="27"/>
  <c r="AM133" i="27"/>
  <c r="AL133" i="27"/>
  <c r="AK133" i="27"/>
  <c r="AJ133" i="27"/>
  <c r="AI133" i="27"/>
  <c r="AH133" i="27"/>
  <c r="AG133" i="27"/>
  <c r="AF133" i="27"/>
  <c r="AE133" i="27"/>
  <c r="AD133" i="27"/>
  <c r="AC133" i="27"/>
  <c r="AB133" i="27"/>
  <c r="AA133" i="27"/>
  <c r="Z133" i="27"/>
  <c r="Y133" i="27"/>
  <c r="X133" i="27"/>
  <c r="W133" i="27"/>
  <c r="V133" i="27"/>
  <c r="U133" i="27"/>
  <c r="T133" i="27"/>
  <c r="S133" i="27"/>
  <c r="R133" i="27"/>
  <c r="Q133" i="27"/>
  <c r="AV132" i="27"/>
  <c r="AU131" i="27"/>
  <c r="AT131" i="27"/>
  <c r="AS131" i="27"/>
  <c r="AR131" i="27"/>
  <c r="AQ131" i="27"/>
  <c r="AP131" i="27"/>
  <c r="AO131" i="27"/>
  <c r="AN131" i="27"/>
  <c r="AM131" i="27"/>
  <c r="AL131" i="27"/>
  <c r="AK131" i="27"/>
  <c r="AJ131" i="27"/>
  <c r="AI131" i="27"/>
  <c r="AH131" i="27"/>
  <c r="AG131" i="27"/>
  <c r="AF131" i="27"/>
  <c r="AE131" i="27"/>
  <c r="AD131" i="27"/>
  <c r="AC131" i="27"/>
  <c r="AB131" i="27"/>
  <c r="AA131" i="27"/>
  <c r="Z131" i="27"/>
  <c r="Y131" i="27"/>
  <c r="X131" i="27"/>
  <c r="W131" i="27"/>
  <c r="V131" i="27"/>
  <c r="U131" i="27"/>
  <c r="T131" i="27"/>
  <c r="S131" i="27"/>
  <c r="R131" i="27"/>
  <c r="Q131" i="27"/>
  <c r="AV130" i="27"/>
  <c r="AU129" i="27"/>
  <c r="AT129" i="27"/>
  <c r="AS129" i="27"/>
  <c r="AR129" i="27"/>
  <c r="AQ129" i="27"/>
  <c r="AP129" i="27"/>
  <c r="AO129" i="27"/>
  <c r="AN129" i="27"/>
  <c r="AM129" i="27"/>
  <c r="AL129" i="27"/>
  <c r="AK129" i="27"/>
  <c r="AJ129" i="27"/>
  <c r="AI129" i="27"/>
  <c r="AH129" i="27"/>
  <c r="AG129" i="27"/>
  <c r="AF129" i="27"/>
  <c r="AE129" i="27"/>
  <c r="AD129" i="27"/>
  <c r="AC129" i="27"/>
  <c r="AB129" i="27"/>
  <c r="AA129" i="27"/>
  <c r="Z129" i="27"/>
  <c r="Y129" i="27"/>
  <c r="X129" i="27"/>
  <c r="W129" i="27"/>
  <c r="V129" i="27"/>
  <c r="U129" i="27"/>
  <c r="T129" i="27"/>
  <c r="S129" i="27"/>
  <c r="R129" i="27"/>
  <c r="Q129" i="27"/>
  <c r="AV128" i="27"/>
  <c r="AU127" i="27"/>
  <c r="AT127" i="27"/>
  <c r="AS127" i="27"/>
  <c r="AR127" i="27"/>
  <c r="AQ127" i="27"/>
  <c r="AP127" i="27"/>
  <c r="AO127" i="27"/>
  <c r="AN127" i="27"/>
  <c r="AM127" i="27"/>
  <c r="AL127" i="27"/>
  <c r="AK127" i="27"/>
  <c r="AJ127" i="27"/>
  <c r="AI127" i="27"/>
  <c r="AH127" i="27"/>
  <c r="AG127" i="27"/>
  <c r="AF127" i="27"/>
  <c r="AE127" i="27"/>
  <c r="AD127" i="27"/>
  <c r="AC127" i="27"/>
  <c r="AB127" i="27"/>
  <c r="AA127" i="27"/>
  <c r="Z127" i="27"/>
  <c r="Y127" i="27"/>
  <c r="X127" i="27"/>
  <c r="W127" i="27"/>
  <c r="V127" i="27"/>
  <c r="U127" i="27"/>
  <c r="T127" i="27"/>
  <c r="S127" i="27"/>
  <c r="R127" i="27"/>
  <c r="AV127" i="27" s="1"/>
  <c r="Q127" i="27"/>
  <c r="AV126" i="27"/>
  <c r="AU125" i="27"/>
  <c r="AT125" i="27"/>
  <c r="AS125" i="27"/>
  <c r="AR125" i="27"/>
  <c r="AQ125" i="27"/>
  <c r="AP125" i="27"/>
  <c r="AO125" i="27"/>
  <c r="AN125" i="27"/>
  <c r="AM125" i="27"/>
  <c r="AL125" i="27"/>
  <c r="AK125" i="27"/>
  <c r="AJ125" i="27"/>
  <c r="AI125" i="27"/>
  <c r="AH125" i="27"/>
  <c r="AG125" i="27"/>
  <c r="AF125" i="27"/>
  <c r="AE125" i="27"/>
  <c r="AD125" i="27"/>
  <c r="AC125" i="27"/>
  <c r="AB125" i="27"/>
  <c r="AA125" i="27"/>
  <c r="Z125" i="27"/>
  <c r="Y125" i="27"/>
  <c r="X125" i="27"/>
  <c r="W125" i="27"/>
  <c r="V125" i="27"/>
  <c r="U125" i="27"/>
  <c r="T125" i="27"/>
  <c r="S125" i="27"/>
  <c r="R125" i="27"/>
  <c r="Q125" i="27"/>
  <c r="AV124" i="27"/>
  <c r="AU123" i="27"/>
  <c r="AT123" i="27"/>
  <c r="AS123" i="27"/>
  <c r="AR123" i="27"/>
  <c r="AQ123" i="27"/>
  <c r="AP123" i="27"/>
  <c r="AO123" i="27"/>
  <c r="AN123" i="27"/>
  <c r="AM123" i="27"/>
  <c r="AL123" i="27"/>
  <c r="AK123" i="27"/>
  <c r="AJ123" i="27"/>
  <c r="AI123" i="27"/>
  <c r="AH123" i="27"/>
  <c r="AG123" i="27"/>
  <c r="AF123" i="27"/>
  <c r="AE123" i="27"/>
  <c r="AD123" i="27"/>
  <c r="AC123" i="27"/>
  <c r="AB123" i="27"/>
  <c r="AA123" i="27"/>
  <c r="Z123" i="27"/>
  <c r="Y123" i="27"/>
  <c r="X123" i="27"/>
  <c r="W123" i="27"/>
  <c r="V123" i="27"/>
  <c r="U123" i="27"/>
  <c r="T123" i="27"/>
  <c r="S123" i="27"/>
  <c r="R123" i="27"/>
  <c r="Q123" i="27"/>
  <c r="AV122" i="27"/>
  <c r="AU121" i="27"/>
  <c r="AT121" i="27"/>
  <c r="AS121" i="27"/>
  <c r="AR121" i="27"/>
  <c r="AQ121" i="27"/>
  <c r="AP121" i="27"/>
  <c r="AO121" i="27"/>
  <c r="AN121" i="27"/>
  <c r="AM121" i="27"/>
  <c r="AL121" i="27"/>
  <c r="AK121" i="27"/>
  <c r="AJ121" i="27"/>
  <c r="AI121" i="27"/>
  <c r="AH121" i="27"/>
  <c r="AG121" i="27"/>
  <c r="AF121" i="27"/>
  <c r="AE121" i="27"/>
  <c r="AD121" i="27"/>
  <c r="AC121" i="27"/>
  <c r="AB121" i="27"/>
  <c r="AA121" i="27"/>
  <c r="Z121" i="27"/>
  <c r="Y121" i="27"/>
  <c r="X121" i="27"/>
  <c r="W121" i="27"/>
  <c r="V121" i="27"/>
  <c r="U121" i="27"/>
  <c r="T121" i="27"/>
  <c r="S121" i="27"/>
  <c r="R121" i="27"/>
  <c r="AV121" i="27" s="1"/>
  <c r="AX120" i="27" s="1"/>
  <c r="Q121" i="27"/>
  <c r="AV120" i="27"/>
  <c r="AU119" i="27"/>
  <c r="AT119" i="27"/>
  <c r="AS119" i="27"/>
  <c r="AR119" i="27"/>
  <c r="AQ119" i="27"/>
  <c r="AP119" i="27"/>
  <c r="AO119" i="27"/>
  <c r="AN119" i="27"/>
  <c r="AM119" i="27"/>
  <c r="AL119" i="27"/>
  <c r="AK119" i="27"/>
  <c r="AJ119" i="27"/>
  <c r="AI119" i="27"/>
  <c r="AH119" i="27"/>
  <c r="AG119" i="27"/>
  <c r="AF119" i="27"/>
  <c r="AE119" i="27"/>
  <c r="AD119" i="27"/>
  <c r="AC119" i="27"/>
  <c r="AB119" i="27"/>
  <c r="AA119" i="27"/>
  <c r="Z119" i="27"/>
  <c r="Y119" i="27"/>
  <c r="X119" i="27"/>
  <c r="W119" i="27"/>
  <c r="V119" i="27"/>
  <c r="U119" i="27"/>
  <c r="T119" i="27"/>
  <c r="S119" i="27"/>
  <c r="R119" i="27"/>
  <c r="Q119" i="27"/>
  <c r="AV118" i="27"/>
  <c r="AU117" i="27"/>
  <c r="AT117" i="27"/>
  <c r="AS117" i="27"/>
  <c r="AR117" i="27"/>
  <c r="AQ117" i="27"/>
  <c r="AP117" i="27"/>
  <c r="AO117" i="27"/>
  <c r="AN117" i="27"/>
  <c r="AM117" i="27"/>
  <c r="AL117" i="27"/>
  <c r="AK117" i="27"/>
  <c r="AJ117" i="27"/>
  <c r="AI117" i="27"/>
  <c r="AH117" i="27"/>
  <c r="AG117" i="27"/>
  <c r="AF117" i="27"/>
  <c r="AE117" i="27"/>
  <c r="AD117" i="27"/>
  <c r="AC117" i="27"/>
  <c r="AB117" i="27"/>
  <c r="AA117" i="27"/>
  <c r="Z117" i="27"/>
  <c r="Y117" i="27"/>
  <c r="X117" i="27"/>
  <c r="W117" i="27"/>
  <c r="V117" i="27"/>
  <c r="U117" i="27"/>
  <c r="T117" i="27"/>
  <c r="S117" i="27"/>
  <c r="R117" i="27"/>
  <c r="Q117" i="27"/>
  <c r="AV116" i="27"/>
  <c r="AU115" i="27"/>
  <c r="AT115" i="27"/>
  <c r="AS115" i="27"/>
  <c r="AR115" i="27"/>
  <c r="AQ115" i="27"/>
  <c r="AP115" i="27"/>
  <c r="AO115" i="27"/>
  <c r="AN115" i="27"/>
  <c r="AM115" i="27"/>
  <c r="AL115" i="27"/>
  <c r="AK115" i="27"/>
  <c r="AJ115" i="27"/>
  <c r="AI115" i="27"/>
  <c r="AH115" i="27"/>
  <c r="AG115" i="27"/>
  <c r="AF115" i="27"/>
  <c r="AE115" i="27"/>
  <c r="AD115" i="27"/>
  <c r="AC115" i="27"/>
  <c r="AB115" i="27"/>
  <c r="AA115" i="27"/>
  <c r="Z115" i="27"/>
  <c r="Y115" i="27"/>
  <c r="X115" i="27"/>
  <c r="W115" i="27"/>
  <c r="V115" i="27"/>
  <c r="U115" i="27"/>
  <c r="T115" i="27"/>
  <c r="S115" i="27"/>
  <c r="R115" i="27"/>
  <c r="AV115" i="27" s="1"/>
  <c r="AW114" i="27" s="1"/>
  <c r="Q115" i="27"/>
  <c r="AV114" i="27"/>
  <c r="AU113" i="27"/>
  <c r="AT113" i="27"/>
  <c r="AS113" i="27"/>
  <c r="AR113" i="27"/>
  <c r="AQ113" i="27"/>
  <c r="AP113" i="27"/>
  <c r="AO113" i="27"/>
  <c r="AN113" i="27"/>
  <c r="AM113" i="27"/>
  <c r="AL113" i="27"/>
  <c r="AK113" i="27"/>
  <c r="AJ113" i="27"/>
  <c r="AI113" i="27"/>
  <c r="AH113" i="27"/>
  <c r="AG113" i="27"/>
  <c r="AF113" i="27"/>
  <c r="AE113" i="27"/>
  <c r="AD113" i="27"/>
  <c r="AC113" i="27"/>
  <c r="AB113" i="27"/>
  <c r="AA113" i="27"/>
  <c r="Z113" i="27"/>
  <c r="Y113" i="27"/>
  <c r="X113" i="27"/>
  <c r="W113" i="27"/>
  <c r="V113" i="27"/>
  <c r="U113" i="27"/>
  <c r="T113" i="27"/>
  <c r="S113" i="27"/>
  <c r="R113" i="27"/>
  <c r="Q113" i="27"/>
  <c r="AV112" i="27"/>
  <c r="AU111" i="27"/>
  <c r="AT111" i="27"/>
  <c r="AS111" i="27"/>
  <c r="AR111" i="27"/>
  <c r="AQ111" i="27"/>
  <c r="AP111" i="27"/>
  <c r="AO111" i="27"/>
  <c r="AN111" i="27"/>
  <c r="AM111" i="27"/>
  <c r="AL111" i="27"/>
  <c r="AK111" i="27"/>
  <c r="AJ111" i="27"/>
  <c r="AI111" i="27"/>
  <c r="AH111" i="27"/>
  <c r="AG111" i="27"/>
  <c r="AF111" i="27"/>
  <c r="AE111" i="27"/>
  <c r="AD111" i="27"/>
  <c r="AC111" i="27"/>
  <c r="AB111" i="27"/>
  <c r="AA111" i="27"/>
  <c r="Z111" i="27"/>
  <c r="Y111" i="27"/>
  <c r="X111" i="27"/>
  <c r="W111" i="27"/>
  <c r="V111" i="27"/>
  <c r="U111" i="27"/>
  <c r="T111" i="27"/>
  <c r="S111" i="27"/>
  <c r="R111" i="27"/>
  <c r="Q111" i="27"/>
  <c r="AV110" i="27"/>
  <c r="AU109" i="27"/>
  <c r="AT109" i="27"/>
  <c r="AS109" i="27"/>
  <c r="AR109" i="27"/>
  <c r="AQ109" i="27"/>
  <c r="AP109" i="27"/>
  <c r="AO109" i="27"/>
  <c r="AN109" i="27"/>
  <c r="AM109" i="27"/>
  <c r="AL109" i="27"/>
  <c r="AK109" i="27"/>
  <c r="AJ109" i="27"/>
  <c r="AI109" i="27"/>
  <c r="AH109" i="27"/>
  <c r="AG109" i="27"/>
  <c r="AF109" i="27"/>
  <c r="AE109" i="27"/>
  <c r="AD109" i="27"/>
  <c r="AC109" i="27"/>
  <c r="AB109" i="27"/>
  <c r="AA109" i="27"/>
  <c r="Z109" i="27"/>
  <c r="Y109" i="27"/>
  <c r="X109" i="27"/>
  <c r="W109" i="27"/>
  <c r="V109" i="27"/>
  <c r="U109" i="27"/>
  <c r="T109" i="27"/>
  <c r="S109" i="27"/>
  <c r="R109" i="27"/>
  <c r="Q109" i="27"/>
  <c r="AV108" i="27"/>
  <c r="AU107" i="27"/>
  <c r="AT107" i="27"/>
  <c r="AS107" i="27"/>
  <c r="AR107" i="27"/>
  <c r="AQ107" i="27"/>
  <c r="AP107" i="27"/>
  <c r="AO107" i="27"/>
  <c r="AN107" i="27"/>
  <c r="AM107" i="27"/>
  <c r="AL107" i="27"/>
  <c r="AK107" i="27"/>
  <c r="AJ107" i="27"/>
  <c r="AI107" i="27"/>
  <c r="AH107" i="27"/>
  <c r="AG107" i="27"/>
  <c r="AF107" i="27"/>
  <c r="AE107" i="27"/>
  <c r="AD107" i="27"/>
  <c r="AC107" i="27"/>
  <c r="AB107" i="27"/>
  <c r="AA107" i="27"/>
  <c r="Z107" i="27"/>
  <c r="Y107" i="27"/>
  <c r="X107" i="27"/>
  <c r="W107" i="27"/>
  <c r="V107" i="27"/>
  <c r="U107" i="27"/>
  <c r="T107" i="27"/>
  <c r="S107" i="27"/>
  <c r="R107" i="27"/>
  <c r="Q107" i="27"/>
  <c r="AV106" i="27"/>
  <c r="AX103" i="27"/>
  <c r="AU100" i="27"/>
  <c r="AT100" i="27"/>
  <c r="AS100" i="27"/>
  <c r="AR100" i="27"/>
  <c r="AQ100" i="27"/>
  <c r="AP100" i="27"/>
  <c r="AO100" i="27"/>
  <c r="AN100" i="27"/>
  <c r="AM100" i="27"/>
  <c r="AL100" i="27"/>
  <c r="AK100" i="27"/>
  <c r="AJ100" i="27"/>
  <c r="AI100" i="27"/>
  <c r="AH100" i="27"/>
  <c r="AG100" i="27"/>
  <c r="AF100" i="27"/>
  <c r="AE100" i="27"/>
  <c r="AD100" i="27"/>
  <c r="AC100" i="27"/>
  <c r="AB100" i="27"/>
  <c r="AA100" i="27"/>
  <c r="Z100" i="27"/>
  <c r="Y100" i="27"/>
  <c r="X100" i="27"/>
  <c r="W100" i="27"/>
  <c r="V100" i="27"/>
  <c r="U100" i="27"/>
  <c r="T100" i="27"/>
  <c r="S100" i="27"/>
  <c r="R100" i="27"/>
  <c r="Q100" i="27"/>
  <c r="AV99" i="27"/>
  <c r="AU98" i="27"/>
  <c r="AT98" i="27"/>
  <c r="AS98" i="27"/>
  <c r="AR98" i="27"/>
  <c r="AQ98" i="27"/>
  <c r="AP98" i="27"/>
  <c r="AO98" i="27"/>
  <c r="AN98" i="27"/>
  <c r="AM98" i="27"/>
  <c r="AL98" i="27"/>
  <c r="AK98" i="27"/>
  <c r="AJ98" i="27"/>
  <c r="AI98" i="27"/>
  <c r="AH98" i="27"/>
  <c r="AG98" i="27"/>
  <c r="AF98" i="27"/>
  <c r="AE98" i="27"/>
  <c r="AD98" i="27"/>
  <c r="AC98" i="27"/>
  <c r="AB98" i="27"/>
  <c r="AA98" i="27"/>
  <c r="Z98" i="27"/>
  <c r="Y98" i="27"/>
  <c r="X98" i="27"/>
  <c r="W98" i="27"/>
  <c r="V98" i="27"/>
  <c r="U98" i="27"/>
  <c r="T98" i="27"/>
  <c r="S98" i="27"/>
  <c r="AV98" i="27" s="1"/>
  <c r="AW97" i="27" s="1"/>
  <c r="R98" i="27"/>
  <c r="Q98" i="27"/>
  <c r="AV97" i="27"/>
  <c r="AU96" i="27"/>
  <c r="AT96" i="27"/>
  <c r="AS96" i="27"/>
  <c r="AR96" i="27"/>
  <c r="AQ96" i="27"/>
  <c r="AP96" i="27"/>
  <c r="AO96" i="27"/>
  <c r="AN96" i="27"/>
  <c r="AM96" i="27"/>
  <c r="AL96" i="27"/>
  <c r="AK96" i="27"/>
  <c r="AJ96" i="27"/>
  <c r="AI96" i="27"/>
  <c r="AH96" i="27"/>
  <c r="AG96" i="27"/>
  <c r="AF96" i="27"/>
  <c r="AE96" i="27"/>
  <c r="AD96" i="27"/>
  <c r="AC96" i="27"/>
  <c r="AB96" i="27"/>
  <c r="AA96" i="27"/>
  <c r="Z96" i="27"/>
  <c r="Y96" i="27"/>
  <c r="X96" i="27"/>
  <c r="W96" i="27"/>
  <c r="V96" i="27"/>
  <c r="U96" i="27"/>
  <c r="T96" i="27"/>
  <c r="S96" i="27"/>
  <c r="R96" i="27"/>
  <c r="Q96" i="27"/>
  <c r="AV95" i="27"/>
  <c r="AU94" i="27"/>
  <c r="AT94" i="27"/>
  <c r="AS94" i="27"/>
  <c r="AR94" i="27"/>
  <c r="AQ94" i="27"/>
  <c r="AP94" i="27"/>
  <c r="AO94" i="27"/>
  <c r="AN94" i="27"/>
  <c r="AM94" i="27"/>
  <c r="AL94" i="27"/>
  <c r="AK94" i="27"/>
  <c r="AJ94" i="27"/>
  <c r="AI94" i="27"/>
  <c r="AH94" i="27"/>
  <c r="AG94" i="27"/>
  <c r="AF94" i="27"/>
  <c r="AE94" i="27"/>
  <c r="AD94" i="27"/>
  <c r="AC94" i="27"/>
  <c r="AB94" i="27"/>
  <c r="AA94" i="27"/>
  <c r="Z94" i="27"/>
  <c r="Y94" i="27"/>
  <c r="X94" i="27"/>
  <c r="W94" i="27"/>
  <c r="V94" i="27"/>
  <c r="U94" i="27"/>
  <c r="T94" i="27"/>
  <c r="S94" i="27"/>
  <c r="R94" i="27"/>
  <c r="Q94" i="27"/>
  <c r="AV93" i="27"/>
  <c r="AU92" i="27"/>
  <c r="AT92" i="27"/>
  <c r="AS92" i="27"/>
  <c r="AR92" i="27"/>
  <c r="AQ92" i="27"/>
  <c r="AP92" i="27"/>
  <c r="AO92" i="27"/>
  <c r="AN92" i="27"/>
  <c r="AM92" i="27"/>
  <c r="AL92" i="27"/>
  <c r="AK92" i="27"/>
  <c r="AJ92" i="27"/>
  <c r="AI92" i="27"/>
  <c r="AH92" i="27"/>
  <c r="AG92" i="27"/>
  <c r="AF92" i="27"/>
  <c r="AE92" i="27"/>
  <c r="AD92" i="27"/>
  <c r="AC92" i="27"/>
  <c r="AB92" i="27"/>
  <c r="AA92" i="27"/>
  <c r="Z92" i="27"/>
  <c r="Y92" i="27"/>
  <c r="X92" i="27"/>
  <c r="W92" i="27"/>
  <c r="V92" i="27"/>
  <c r="U92" i="27"/>
  <c r="T92" i="27"/>
  <c r="S92" i="27"/>
  <c r="AV92" i="27" s="1"/>
  <c r="AX91" i="27" s="1"/>
  <c r="R92" i="27"/>
  <c r="Q92" i="27"/>
  <c r="AV91" i="27"/>
  <c r="AU90" i="27"/>
  <c r="AT90" i="27"/>
  <c r="AS90" i="27"/>
  <c r="AR90" i="27"/>
  <c r="AQ90" i="27"/>
  <c r="AP90" i="27"/>
  <c r="AO90" i="27"/>
  <c r="AN90" i="27"/>
  <c r="AM90" i="27"/>
  <c r="AL90" i="27"/>
  <c r="AK90" i="27"/>
  <c r="AJ90" i="27"/>
  <c r="AI90" i="27"/>
  <c r="AH90" i="27"/>
  <c r="AG90" i="27"/>
  <c r="AF90" i="27"/>
  <c r="AE90" i="27"/>
  <c r="AD90" i="27"/>
  <c r="AC90" i="27"/>
  <c r="AB90" i="27"/>
  <c r="AA90" i="27"/>
  <c r="Z90" i="27"/>
  <c r="Y90" i="27"/>
  <c r="X90" i="27"/>
  <c r="W90" i="27"/>
  <c r="V90" i="27"/>
  <c r="U90" i="27"/>
  <c r="T90" i="27"/>
  <c r="S90" i="27"/>
  <c r="R90" i="27"/>
  <c r="Q90" i="27"/>
  <c r="AV89" i="27"/>
  <c r="AU88" i="27"/>
  <c r="AT88" i="27"/>
  <c r="AS88" i="27"/>
  <c r="AR88" i="27"/>
  <c r="AQ88" i="27"/>
  <c r="AP88" i="27"/>
  <c r="AO88" i="27"/>
  <c r="AN88" i="27"/>
  <c r="AM88" i="27"/>
  <c r="AL88" i="27"/>
  <c r="AK88" i="27"/>
  <c r="AJ88" i="27"/>
  <c r="AI88" i="27"/>
  <c r="AH88" i="27"/>
  <c r="AG88" i="27"/>
  <c r="AF88" i="27"/>
  <c r="AE88" i="27"/>
  <c r="AD88" i="27"/>
  <c r="AC88" i="27"/>
  <c r="AB88" i="27"/>
  <c r="AA88" i="27"/>
  <c r="Z88" i="27"/>
  <c r="Y88" i="27"/>
  <c r="X88" i="27"/>
  <c r="W88" i="27"/>
  <c r="V88" i="27"/>
  <c r="U88" i="27"/>
  <c r="T88" i="27"/>
  <c r="S88" i="27"/>
  <c r="R88" i="27"/>
  <c r="Q88" i="27"/>
  <c r="AV87" i="27"/>
  <c r="AU86" i="27"/>
  <c r="AT86" i="27"/>
  <c r="AS86" i="27"/>
  <c r="AR86" i="27"/>
  <c r="AQ86" i="27"/>
  <c r="AP86" i="27"/>
  <c r="AO86" i="27"/>
  <c r="AN86" i="27"/>
  <c r="AM86" i="27"/>
  <c r="AL86" i="27"/>
  <c r="AK86" i="27"/>
  <c r="AJ86" i="27"/>
  <c r="AI86" i="27"/>
  <c r="AH86" i="27"/>
  <c r="AG86" i="27"/>
  <c r="AF86" i="27"/>
  <c r="AE86" i="27"/>
  <c r="AD86" i="27"/>
  <c r="AC86" i="27"/>
  <c r="AB86" i="27"/>
  <c r="AA86" i="27"/>
  <c r="Z86" i="27"/>
  <c r="Y86" i="27"/>
  <c r="X86" i="27"/>
  <c r="W86" i="27"/>
  <c r="V86" i="27"/>
  <c r="U86" i="27"/>
  <c r="T86" i="27"/>
  <c r="S86" i="27"/>
  <c r="R86" i="27"/>
  <c r="Q86" i="27"/>
  <c r="AV85" i="27"/>
  <c r="AU84" i="27"/>
  <c r="AT84" i="27"/>
  <c r="AS84" i="27"/>
  <c r="AR84" i="27"/>
  <c r="AQ84" i="27"/>
  <c r="AP84" i="27"/>
  <c r="AO84" i="27"/>
  <c r="AN84" i="27"/>
  <c r="AM84" i="27"/>
  <c r="AL84" i="27"/>
  <c r="AK84" i="27"/>
  <c r="AJ84" i="27"/>
  <c r="AI84" i="27"/>
  <c r="AH84" i="27"/>
  <c r="AG84" i="27"/>
  <c r="AF84" i="27"/>
  <c r="AE84" i="27"/>
  <c r="AD84" i="27"/>
  <c r="AC84" i="27"/>
  <c r="AB84" i="27"/>
  <c r="AA84" i="27"/>
  <c r="Z84" i="27"/>
  <c r="Y84" i="27"/>
  <c r="X84" i="27"/>
  <c r="W84" i="27"/>
  <c r="V84" i="27"/>
  <c r="U84" i="27"/>
  <c r="T84" i="27"/>
  <c r="S84" i="27"/>
  <c r="R84" i="27"/>
  <c r="Q84" i="27"/>
  <c r="AV83" i="27"/>
  <c r="AU82" i="27"/>
  <c r="AT82" i="27"/>
  <c r="AS82" i="27"/>
  <c r="AR82" i="27"/>
  <c r="AQ82" i="27"/>
  <c r="AP82" i="27"/>
  <c r="AO82" i="27"/>
  <c r="AN82" i="27"/>
  <c r="AM82" i="27"/>
  <c r="AL82" i="27"/>
  <c r="AK82" i="27"/>
  <c r="AJ82" i="27"/>
  <c r="AI82" i="27"/>
  <c r="AH82" i="27"/>
  <c r="AG82" i="27"/>
  <c r="AF82" i="27"/>
  <c r="AE82" i="27"/>
  <c r="AD82" i="27"/>
  <c r="AC82" i="27"/>
  <c r="AB82" i="27"/>
  <c r="AA82" i="27"/>
  <c r="Z82" i="27"/>
  <c r="Y82" i="27"/>
  <c r="X82" i="27"/>
  <c r="W82" i="27"/>
  <c r="V82" i="27"/>
  <c r="U82" i="27"/>
  <c r="T82" i="27"/>
  <c r="S82" i="27"/>
  <c r="R82" i="27"/>
  <c r="Q82" i="27"/>
  <c r="AV81" i="27"/>
  <c r="AU80" i="27"/>
  <c r="AT80" i="27"/>
  <c r="AS80" i="27"/>
  <c r="AR80" i="27"/>
  <c r="AQ80" i="27"/>
  <c r="AP80" i="27"/>
  <c r="AO80" i="27"/>
  <c r="AN80" i="27"/>
  <c r="AM80" i="27"/>
  <c r="AL80" i="27"/>
  <c r="AK80" i="27"/>
  <c r="AJ80" i="27"/>
  <c r="AI80" i="27"/>
  <c r="AH80" i="27"/>
  <c r="AG80" i="27"/>
  <c r="AF80" i="27"/>
  <c r="AE80" i="27"/>
  <c r="AD80" i="27"/>
  <c r="AC80" i="27"/>
  <c r="AB80" i="27"/>
  <c r="AA80" i="27"/>
  <c r="Z80" i="27"/>
  <c r="Y80" i="27"/>
  <c r="X80" i="27"/>
  <c r="W80" i="27"/>
  <c r="V80" i="27"/>
  <c r="U80" i="27"/>
  <c r="T80" i="27"/>
  <c r="S80" i="27"/>
  <c r="R80" i="27"/>
  <c r="Q80" i="27"/>
  <c r="AV79" i="27"/>
  <c r="AU78" i="27"/>
  <c r="AT78" i="27"/>
  <c r="AS78" i="27"/>
  <c r="AR78" i="27"/>
  <c r="AQ78" i="27"/>
  <c r="AP78" i="27"/>
  <c r="AO78" i="27"/>
  <c r="AN78" i="27"/>
  <c r="AM78" i="27"/>
  <c r="AL78" i="27"/>
  <c r="AK78" i="27"/>
  <c r="AJ78" i="27"/>
  <c r="AI78" i="27"/>
  <c r="AH78" i="27"/>
  <c r="AG78" i="27"/>
  <c r="AF78" i="27"/>
  <c r="AE78" i="27"/>
  <c r="AD78" i="27"/>
  <c r="AC78" i="27"/>
  <c r="AB78" i="27"/>
  <c r="AA78" i="27"/>
  <c r="Z78" i="27"/>
  <c r="Y78" i="27"/>
  <c r="X78" i="27"/>
  <c r="W78" i="27"/>
  <c r="V78" i="27"/>
  <c r="U78" i="27"/>
  <c r="T78" i="27"/>
  <c r="S78" i="27"/>
  <c r="R78" i="27"/>
  <c r="Q78" i="27"/>
  <c r="AV77" i="27"/>
  <c r="AU76" i="27"/>
  <c r="AT76" i="27"/>
  <c r="AS76" i="27"/>
  <c r="AR76" i="27"/>
  <c r="AQ76" i="27"/>
  <c r="AP76" i="27"/>
  <c r="AO76" i="27"/>
  <c r="AN76" i="27"/>
  <c r="AM76" i="27"/>
  <c r="AL76" i="27"/>
  <c r="AK76" i="27"/>
  <c r="AJ76" i="27"/>
  <c r="AI76" i="27"/>
  <c r="AH76" i="27"/>
  <c r="AG76" i="27"/>
  <c r="AF76" i="27"/>
  <c r="AE76" i="27"/>
  <c r="AD76" i="27"/>
  <c r="AC76" i="27"/>
  <c r="AB76" i="27"/>
  <c r="AA76" i="27"/>
  <c r="Z76" i="27"/>
  <c r="Y76" i="27"/>
  <c r="X76" i="27"/>
  <c r="W76" i="27"/>
  <c r="V76" i="27"/>
  <c r="U76" i="27"/>
  <c r="T76" i="27"/>
  <c r="S76" i="27"/>
  <c r="R76" i="27"/>
  <c r="Q76" i="27"/>
  <c r="AV75" i="27"/>
  <c r="AU74" i="27"/>
  <c r="AT74" i="27"/>
  <c r="AS74" i="27"/>
  <c r="AR74" i="27"/>
  <c r="AQ74" i="27"/>
  <c r="AP74" i="27"/>
  <c r="AO74" i="27"/>
  <c r="AN74" i="27"/>
  <c r="AM74" i="27"/>
  <c r="AL74" i="27"/>
  <c r="AK74" i="27"/>
  <c r="AJ74" i="27"/>
  <c r="AI74" i="27"/>
  <c r="AH74" i="27"/>
  <c r="AG74" i="27"/>
  <c r="AF74" i="27"/>
  <c r="AE74" i="27"/>
  <c r="AD74" i="27"/>
  <c r="AC74" i="27"/>
  <c r="AB74" i="27"/>
  <c r="AA74" i="27"/>
  <c r="Z74" i="27"/>
  <c r="Y74" i="27"/>
  <c r="X74" i="27"/>
  <c r="W74" i="27"/>
  <c r="V74" i="27"/>
  <c r="U74" i="27"/>
  <c r="T74" i="27"/>
  <c r="S74" i="27"/>
  <c r="R74" i="27"/>
  <c r="Q74" i="27"/>
  <c r="AV73" i="27"/>
  <c r="AU72" i="27"/>
  <c r="AT72" i="27"/>
  <c r="AS72" i="27"/>
  <c r="AR72" i="27"/>
  <c r="AQ72" i="27"/>
  <c r="AP72" i="27"/>
  <c r="AO72" i="27"/>
  <c r="AN72" i="27"/>
  <c r="AM72" i="27"/>
  <c r="AL72" i="27"/>
  <c r="AK72" i="27"/>
  <c r="AJ72" i="27"/>
  <c r="AI72" i="27"/>
  <c r="AH72" i="27"/>
  <c r="AG72" i="27"/>
  <c r="AF72" i="27"/>
  <c r="AE72" i="27"/>
  <c r="AD72" i="27"/>
  <c r="AC72" i="27"/>
  <c r="AB72" i="27"/>
  <c r="AA72" i="27"/>
  <c r="Z72" i="27"/>
  <c r="Y72" i="27"/>
  <c r="X72" i="27"/>
  <c r="W72" i="27"/>
  <c r="V72" i="27"/>
  <c r="U72" i="27"/>
  <c r="T72" i="27"/>
  <c r="S72" i="27"/>
  <c r="R72" i="27"/>
  <c r="Q72" i="27"/>
  <c r="AV71" i="27"/>
  <c r="AU70" i="27"/>
  <c r="AT70" i="27"/>
  <c r="AS70" i="27"/>
  <c r="AR70" i="27"/>
  <c r="AQ70" i="27"/>
  <c r="AP70" i="27"/>
  <c r="AO70" i="27"/>
  <c r="AN70" i="27"/>
  <c r="AM70" i="27"/>
  <c r="AL70" i="27"/>
  <c r="AK70" i="27"/>
  <c r="AJ70" i="27"/>
  <c r="AI70" i="27"/>
  <c r="AH70" i="27"/>
  <c r="AG70" i="27"/>
  <c r="AF70" i="27"/>
  <c r="AE70" i="27"/>
  <c r="AD70" i="27"/>
  <c r="AC70" i="27"/>
  <c r="AB70" i="27"/>
  <c r="AA70" i="27"/>
  <c r="Z70" i="27"/>
  <c r="Y70" i="27"/>
  <c r="X70" i="27"/>
  <c r="W70" i="27"/>
  <c r="V70" i="27"/>
  <c r="U70" i="27"/>
  <c r="T70" i="27"/>
  <c r="S70" i="27"/>
  <c r="R70" i="27"/>
  <c r="Q70" i="27"/>
  <c r="AV69" i="27"/>
  <c r="AU68" i="27"/>
  <c r="AT68" i="27"/>
  <c r="AS68" i="27"/>
  <c r="AR68" i="27"/>
  <c r="AQ68" i="27"/>
  <c r="AP68" i="27"/>
  <c r="AO68" i="27"/>
  <c r="AN68" i="27"/>
  <c r="AM68" i="27"/>
  <c r="AL68" i="27"/>
  <c r="AK68" i="27"/>
  <c r="AJ68" i="27"/>
  <c r="AI68" i="27"/>
  <c r="AH68" i="27"/>
  <c r="AG68" i="27"/>
  <c r="AF68" i="27"/>
  <c r="AE68" i="27"/>
  <c r="AD68" i="27"/>
  <c r="AC68" i="27"/>
  <c r="AB68" i="27"/>
  <c r="AA68" i="27"/>
  <c r="Z68" i="27"/>
  <c r="Y68" i="27"/>
  <c r="X68" i="27"/>
  <c r="W68" i="27"/>
  <c r="V68" i="27"/>
  <c r="U68" i="27"/>
  <c r="T68" i="27"/>
  <c r="S68" i="27"/>
  <c r="R68" i="27"/>
  <c r="Q68" i="27"/>
  <c r="AV67" i="27"/>
  <c r="AU66" i="27"/>
  <c r="AT66" i="27"/>
  <c r="AS66" i="27"/>
  <c r="AR66" i="27"/>
  <c r="AQ66" i="27"/>
  <c r="AP66" i="27"/>
  <c r="AO66" i="27"/>
  <c r="AN66" i="27"/>
  <c r="AM66" i="27"/>
  <c r="AL66" i="27"/>
  <c r="AK66" i="27"/>
  <c r="AJ66" i="27"/>
  <c r="AI66" i="27"/>
  <c r="AH66" i="27"/>
  <c r="AG66" i="27"/>
  <c r="AF66" i="27"/>
  <c r="AE66" i="27"/>
  <c r="AD66" i="27"/>
  <c r="AC66" i="27"/>
  <c r="AB66" i="27"/>
  <c r="AA66" i="27"/>
  <c r="Z66" i="27"/>
  <c r="Y66" i="27"/>
  <c r="X66" i="27"/>
  <c r="W66" i="27"/>
  <c r="V66" i="27"/>
  <c r="U66" i="27"/>
  <c r="T66" i="27"/>
  <c r="S66" i="27"/>
  <c r="R66" i="27"/>
  <c r="Q66" i="27"/>
  <c r="AV65" i="27"/>
  <c r="AU64" i="27"/>
  <c r="AT64" i="27"/>
  <c r="AS64" i="27"/>
  <c r="AR64" i="27"/>
  <c r="AQ64" i="27"/>
  <c r="AP64" i="27"/>
  <c r="AO64" i="27"/>
  <c r="AN64" i="27"/>
  <c r="AM64" i="27"/>
  <c r="AL64" i="27"/>
  <c r="AK64" i="27"/>
  <c r="AJ64" i="27"/>
  <c r="AI64" i="27"/>
  <c r="AH64" i="27"/>
  <c r="AG64" i="27"/>
  <c r="AF64" i="27"/>
  <c r="AE64" i="27"/>
  <c r="AD64" i="27"/>
  <c r="AC64" i="27"/>
  <c r="AB64" i="27"/>
  <c r="AA64" i="27"/>
  <c r="Z64" i="27"/>
  <c r="Y64" i="27"/>
  <c r="X64" i="27"/>
  <c r="W64" i="27"/>
  <c r="V64" i="27"/>
  <c r="U64" i="27"/>
  <c r="T64" i="27"/>
  <c r="S64" i="27"/>
  <c r="R64" i="27"/>
  <c r="Q64" i="27"/>
  <c r="AV63" i="27"/>
  <c r="AU62" i="27"/>
  <c r="AT62" i="27"/>
  <c r="AS62" i="27"/>
  <c r="AR62" i="27"/>
  <c r="AQ62" i="27"/>
  <c r="AP62" i="27"/>
  <c r="AO62" i="27"/>
  <c r="AN62" i="27"/>
  <c r="AM62" i="27"/>
  <c r="AL62" i="27"/>
  <c r="AK62" i="27"/>
  <c r="AJ62" i="27"/>
  <c r="AI62" i="27"/>
  <c r="AH62" i="27"/>
  <c r="AG62" i="27"/>
  <c r="AF62" i="27"/>
  <c r="AE62" i="27"/>
  <c r="AD62" i="27"/>
  <c r="AC62" i="27"/>
  <c r="AB62" i="27"/>
  <c r="AA62" i="27"/>
  <c r="Z62" i="27"/>
  <c r="Y62" i="27"/>
  <c r="X62" i="27"/>
  <c r="W62" i="27"/>
  <c r="V62" i="27"/>
  <c r="U62" i="27"/>
  <c r="T62" i="27"/>
  <c r="S62" i="27"/>
  <c r="R62" i="27"/>
  <c r="Q62" i="27"/>
  <c r="AV61" i="27"/>
  <c r="AU60" i="27"/>
  <c r="AT60" i="27"/>
  <c r="AS60" i="27"/>
  <c r="AR60" i="27"/>
  <c r="AQ60" i="27"/>
  <c r="AP60" i="27"/>
  <c r="AO60" i="27"/>
  <c r="AN60" i="27"/>
  <c r="AM60" i="27"/>
  <c r="AL60" i="27"/>
  <c r="AK60" i="27"/>
  <c r="AJ60" i="27"/>
  <c r="AI60" i="27"/>
  <c r="AH60" i="27"/>
  <c r="AG60" i="27"/>
  <c r="AF60" i="27"/>
  <c r="AE60" i="27"/>
  <c r="AD60" i="27"/>
  <c r="AC60" i="27"/>
  <c r="AB60" i="27"/>
  <c r="AA60" i="27"/>
  <c r="Z60" i="27"/>
  <c r="Y60" i="27"/>
  <c r="X60" i="27"/>
  <c r="W60" i="27"/>
  <c r="V60" i="27"/>
  <c r="U60" i="27"/>
  <c r="T60" i="27"/>
  <c r="S60" i="27"/>
  <c r="R60" i="27"/>
  <c r="Q60" i="27"/>
  <c r="AV59" i="27"/>
  <c r="AU58" i="27"/>
  <c r="AT58" i="27"/>
  <c r="AS58" i="27"/>
  <c r="AR58" i="27"/>
  <c r="AQ58" i="27"/>
  <c r="AP58" i="27"/>
  <c r="AO58" i="27"/>
  <c r="AN58" i="27"/>
  <c r="AM58" i="27"/>
  <c r="AL58" i="27"/>
  <c r="AK58" i="27"/>
  <c r="AJ58" i="27"/>
  <c r="AI58" i="27"/>
  <c r="AH58" i="27"/>
  <c r="AG58" i="27"/>
  <c r="AF58" i="27"/>
  <c r="AE58" i="27"/>
  <c r="AD58" i="27"/>
  <c r="AC58" i="27"/>
  <c r="AB58" i="27"/>
  <c r="AA58" i="27"/>
  <c r="Z58" i="27"/>
  <c r="Y58" i="27"/>
  <c r="X58" i="27"/>
  <c r="W58" i="27"/>
  <c r="V58" i="27"/>
  <c r="U58" i="27"/>
  <c r="T58" i="27"/>
  <c r="S58" i="27"/>
  <c r="R58" i="27"/>
  <c r="Q58" i="27"/>
  <c r="AV57" i="27"/>
  <c r="AX54" i="27"/>
  <c r="AU48" i="27"/>
  <c r="AT48" i="27"/>
  <c r="AS48" i="27"/>
  <c r="AR48" i="27"/>
  <c r="AQ48" i="27"/>
  <c r="AP48" i="27"/>
  <c r="AO48" i="27"/>
  <c r="AN48" i="27"/>
  <c r="AM48" i="27"/>
  <c r="AL48" i="27"/>
  <c r="AK48" i="27"/>
  <c r="AJ48" i="27"/>
  <c r="AI48" i="27"/>
  <c r="AH48" i="27"/>
  <c r="AG48" i="27"/>
  <c r="AF48" i="27"/>
  <c r="AE48" i="27"/>
  <c r="AD48" i="27"/>
  <c r="AC48" i="27"/>
  <c r="AB48" i="27"/>
  <c r="AA48" i="27"/>
  <c r="Z48" i="27"/>
  <c r="Y48" i="27"/>
  <c r="X48" i="27"/>
  <c r="W48" i="27"/>
  <c r="V48" i="27"/>
  <c r="U48" i="27"/>
  <c r="T48" i="27"/>
  <c r="AV48" i="27" s="1"/>
  <c r="S48" i="27"/>
  <c r="R48" i="27"/>
  <c r="Q48" i="27"/>
  <c r="AV47" i="27"/>
  <c r="AU46" i="27"/>
  <c r="AT46" i="27"/>
  <c r="AS46" i="27"/>
  <c r="AR46" i="27"/>
  <c r="AQ46" i="27"/>
  <c r="AP46" i="27"/>
  <c r="AO46"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AV45" i="27"/>
  <c r="AU44" i="27"/>
  <c r="AT44" i="27"/>
  <c r="AS44" i="27"/>
  <c r="AR44" i="27"/>
  <c r="AQ44" i="27"/>
  <c r="AP44" i="27"/>
  <c r="AO44"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AV43" i="27"/>
  <c r="AU42" i="27"/>
  <c r="AT42" i="27"/>
  <c r="AS42" i="27"/>
  <c r="AR42" i="27"/>
  <c r="AQ42" i="27"/>
  <c r="AP42" i="27"/>
  <c r="AO42"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AV41" i="27"/>
  <c r="AU40" i="27"/>
  <c r="AT40" i="27"/>
  <c r="AS40" i="27"/>
  <c r="AR40" i="27"/>
  <c r="AQ40" i="27"/>
  <c r="AP40" i="27"/>
  <c r="AO40"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AV39" i="27"/>
  <c r="AU38" i="27"/>
  <c r="AT38" i="27"/>
  <c r="AS38" i="27"/>
  <c r="AR38" i="27"/>
  <c r="AQ38" i="27"/>
  <c r="AP38" i="27"/>
  <c r="AO38"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AV37" i="27"/>
  <c r="AU36" i="27"/>
  <c r="AT36" i="27"/>
  <c r="AS36" i="27"/>
  <c r="AR36" i="27"/>
  <c r="AQ36" i="27"/>
  <c r="AP36" i="27"/>
  <c r="AO36"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AV35" i="27"/>
  <c r="AU34" i="27"/>
  <c r="AT34" i="27"/>
  <c r="AS34" i="27"/>
  <c r="AR34" i="27"/>
  <c r="AQ34" i="27"/>
  <c r="AP34" i="27"/>
  <c r="AO34"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AV33" i="27"/>
  <c r="AU32" i="27"/>
  <c r="AT32" i="27"/>
  <c r="AS32" i="27"/>
  <c r="AR32" i="27"/>
  <c r="AQ32" i="27"/>
  <c r="AP32" i="27"/>
  <c r="AO32"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AV31" i="27"/>
  <c r="AU30" i="27"/>
  <c r="AT30" i="27"/>
  <c r="AS30" i="27"/>
  <c r="AR30" i="27"/>
  <c r="AQ30" i="27"/>
  <c r="AP30" i="27"/>
  <c r="AO30"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AV29" i="27"/>
  <c r="AU28" i="27"/>
  <c r="AT28" i="27"/>
  <c r="AS28" i="27"/>
  <c r="AR28" i="27"/>
  <c r="AQ28" i="27"/>
  <c r="AP28" i="27"/>
  <c r="AO28"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AV27"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AV25" i="27"/>
  <c r="AU24" i="27"/>
  <c r="AT24" i="27"/>
  <c r="AS24" i="27"/>
  <c r="AR24" i="27"/>
  <c r="AQ24" i="27"/>
  <c r="AP24" i="27"/>
  <c r="AO24"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AV23" i="27"/>
  <c r="AU22" i="27"/>
  <c r="AT22" i="27"/>
  <c r="AS22" i="27"/>
  <c r="AR22" i="27"/>
  <c r="AQ22" i="27"/>
  <c r="AP22" i="27"/>
  <c r="AO22" i="27"/>
  <c r="AN22" i="27"/>
  <c r="AM22" i="27"/>
  <c r="AL22" i="27"/>
  <c r="AK22" i="27"/>
  <c r="AJ22" i="27"/>
  <c r="AI22" i="27"/>
  <c r="AH22" i="27"/>
  <c r="AG22" i="27"/>
  <c r="AF22" i="27"/>
  <c r="AE22" i="27"/>
  <c r="AD22" i="27"/>
  <c r="AC22" i="27"/>
  <c r="AB22" i="27"/>
  <c r="AV22" i="27" s="1"/>
  <c r="AW21" i="27" s="1"/>
  <c r="AA22" i="27"/>
  <c r="Z22" i="27"/>
  <c r="Y22" i="27"/>
  <c r="X22" i="27"/>
  <c r="W22" i="27"/>
  <c r="V22" i="27"/>
  <c r="U22" i="27"/>
  <c r="T22" i="27"/>
  <c r="S22" i="27"/>
  <c r="R22" i="27"/>
  <c r="Q22" i="27"/>
  <c r="AV21" i="27"/>
  <c r="AU20" i="27"/>
  <c r="AT20" i="27"/>
  <c r="AS20" i="27"/>
  <c r="AR20" i="27"/>
  <c r="AQ20" i="27"/>
  <c r="AP20" i="27"/>
  <c r="AO20" i="27"/>
  <c r="AN20" i="27"/>
  <c r="AM20" i="27"/>
  <c r="AL20" i="27"/>
  <c r="AK20" i="27"/>
  <c r="AJ20" i="27"/>
  <c r="AI20" i="27"/>
  <c r="AH20" i="27"/>
  <c r="AG20" i="27"/>
  <c r="AF20" i="27"/>
  <c r="AE20" i="27"/>
  <c r="AD20" i="27"/>
  <c r="AC20" i="27"/>
  <c r="AB20" i="27"/>
  <c r="AA20" i="27"/>
  <c r="Z20" i="27"/>
  <c r="Y20" i="27"/>
  <c r="X20" i="27"/>
  <c r="W20" i="27"/>
  <c r="V20" i="27"/>
  <c r="U20" i="27"/>
  <c r="T20" i="27"/>
  <c r="S20" i="27"/>
  <c r="AV20" i="27" s="1"/>
  <c r="R20" i="27"/>
  <c r="Q20" i="27"/>
  <c r="AV19" i="27"/>
  <c r="AU18" i="27"/>
  <c r="AT18" i="27"/>
  <c r="AS18" i="27"/>
  <c r="AR18" i="27"/>
  <c r="AQ18" i="27"/>
  <c r="AP18" i="27"/>
  <c r="AO18"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AV17" i="27"/>
  <c r="AU16" i="27"/>
  <c r="AT16" i="27"/>
  <c r="AS16" i="27"/>
  <c r="AR16" i="27"/>
  <c r="AQ16" i="27"/>
  <c r="AP16" i="27"/>
  <c r="AO16"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AV15" i="27"/>
  <c r="AU14" i="27"/>
  <c r="AT14" i="27"/>
  <c r="AS14" i="27"/>
  <c r="AR14" i="27"/>
  <c r="AQ14" i="27"/>
  <c r="AP14" i="27"/>
  <c r="AO14" i="27"/>
  <c r="AN14" i="27"/>
  <c r="AM14" i="27"/>
  <c r="AL14" i="27"/>
  <c r="AK14" i="27"/>
  <c r="AJ14" i="27"/>
  <c r="AI14" i="27"/>
  <c r="AH14" i="27"/>
  <c r="AG14" i="27"/>
  <c r="AF14" i="27"/>
  <c r="AE14" i="27"/>
  <c r="AD14" i="27"/>
  <c r="AC14" i="27"/>
  <c r="AB14" i="27"/>
  <c r="AA14" i="27"/>
  <c r="Z14" i="27"/>
  <c r="Y14" i="27"/>
  <c r="X14" i="27"/>
  <c r="W14" i="27"/>
  <c r="V14" i="27"/>
  <c r="U14" i="27"/>
  <c r="T14" i="27"/>
  <c r="S14" i="27"/>
  <c r="AV14" i="27" s="1"/>
  <c r="R14" i="27"/>
  <c r="Q14" i="27"/>
  <c r="AV13" i="27"/>
  <c r="B13" i="27"/>
  <c r="B15" i="27" s="1"/>
  <c r="B17" i="27" s="1"/>
  <c r="B19" i="27" s="1"/>
  <c r="B21" i="27" s="1"/>
  <c r="B23" i="27" s="1"/>
  <c r="B25" i="27" s="1"/>
  <c r="B27" i="27" s="1"/>
  <c r="B29" i="27" s="1"/>
  <c r="B31" i="27" s="1"/>
  <c r="B33" i="27" s="1"/>
  <c r="B35" i="27" s="1"/>
  <c r="B37" i="27" s="1"/>
  <c r="B39" i="27" s="1"/>
  <c r="B41" i="27" s="1"/>
  <c r="B43" i="27" s="1"/>
  <c r="B45" i="27" s="1"/>
  <c r="B47" i="27" s="1"/>
  <c r="B57" i="27" s="1"/>
  <c r="B59" i="27" s="1"/>
  <c r="B61" i="27" s="1"/>
  <c r="B63" i="27" s="1"/>
  <c r="B65" i="27" s="1"/>
  <c r="B67" i="27" s="1"/>
  <c r="B69" i="27" s="1"/>
  <c r="B71" i="27" s="1"/>
  <c r="B73" i="27" s="1"/>
  <c r="B75" i="27" s="1"/>
  <c r="B77" i="27" s="1"/>
  <c r="B79" i="27" s="1"/>
  <c r="B81" i="27" s="1"/>
  <c r="B83" i="27" s="1"/>
  <c r="B85" i="27" s="1"/>
  <c r="B87" i="27" s="1"/>
  <c r="B89" i="27" s="1"/>
  <c r="B91" i="27" s="1"/>
  <c r="B93" i="27" s="1"/>
  <c r="B95" i="27" s="1"/>
  <c r="B97" i="27" s="1"/>
  <c r="B99" i="27" s="1"/>
  <c r="B106" i="27" s="1"/>
  <c r="B108" i="27" s="1"/>
  <c r="B110" i="27" s="1"/>
  <c r="B112" i="27" s="1"/>
  <c r="B114" i="27" s="1"/>
  <c r="B116" i="27" s="1"/>
  <c r="B118" i="27" s="1"/>
  <c r="B120" i="27" s="1"/>
  <c r="B122" i="27" s="1"/>
  <c r="B124" i="27" s="1"/>
  <c r="B126" i="27" s="1"/>
  <c r="B128" i="27" s="1"/>
  <c r="B130" i="27" s="1"/>
  <c r="B132" i="27" s="1"/>
  <c r="B134" i="27" s="1"/>
  <c r="B136" i="27" s="1"/>
  <c r="B138" i="27" s="1"/>
  <c r="B140" i="27" s="1"/>
  <c r="B142" i="27" s="1"/>
  <c r="B144" i="27" s="1"/>
  <c r="B146" i="27" s="1"/>
  <c r="B148" i="27" s="1"/>
  <c r="B155" i="27" s="1"/>
  <c r="B157" i="27" s="1"/>
  <c r="B159" i="27" s="1"/>
  <c r="B161" i="27" s="1"/>
  <c r="B163" i="27" s="1"/>
  <c r="B165" i="27" s="1"/>
  <c r="B167" i="27" s="1"/>
  <c r="B169" i="27" s="1"/>
  <c r="B171" i="27" s="1"/>
  <c r="B173" i="27" s="1"/>
  <c r="B175" i="27"/>
  <c r="B177" i="27" s="1"/>
  <c r="B179" i="27" s="1"/>
  <c r="B181" i="27" s="1"/>
  <c r="B183" i="27" s="1"/>
  <c r="B185" i="27" s="1"/>
  <c r="B187" i="27" s="1"/>
  <c r="B189" i="27" s="1"/>
  <c r="B191" i="27" s="1"/>
  <c r="B193" i="27" s="1"/>
  <c r="B195" i="27" s="1"/>
  <c r="B197" i="27" s="1"/>
  <c r="B204" i="27" s="1"/>
  <c r="B206" i="27" s="1"/>
  <c r="B208" i="27" s="1"/>
  <c r="B210" i="27" s="1"/>
  <c r="B212" i="27" s="1"/>
  <c r="B214" i="27" s="1"/>
  <c r="B216" i="27" s="1"/>
  <c r="B218" i="27" s="1"/>
  <c r="B220" i="27" s="1"/>
  <c r="B222" i="27" s="1"/>
  <c r="B224" i="27" s="1"/>
  <c r="B226" i="27" s="1"/>
  <c r="B228" i="27" s="1"/>
  <c r="B230" i="27" s="1"/>
  <c r="B232" i="27" s="1"/>
  <c r="B234" i="27" s="1"/>
  <c r="B236" i="27" s="1"/>
  <c r="B238" i="27" s="1"/>
  <c r="B240" i="27" s="1"/>
  <c r="B242" i="27" s="1"/>
  <c r="B244" i="27" s="1"/>
  <c r="B246" i="27" s="1"/>
  <c r="AU12" i="27"/>
  <c r="AR12" i="27"/>
  <c r="AO12" i="27"/>
  <c r="AN12" i="27"/>
  <c r="AK12" i="27"/>
  <c r="AH12" i="27"/>
  <c r="AG12" i="27"/>
  <c r="AD12" i="27"/>
  <c r="AA12" i="27"/>
  <c r="Z12" i="27"/>
  <c r="W12" i="27"/>
  <c r="T12" i="27"/>
  <c r="S12" i="27"/>
  <c r="AV11" i="27"/>
  <c r="AO10" i="27"/>
  <c r="AN10" i="27"/>
  <c r="AH10" i="27"/>
  <c r="AG10" i="27"/>
  <c r="AA10" i="27"/>
  <c r="Z10" i="27"/>
  <c r="T10" i="27"/>
  <c r="S10" i="27"/>
  <c r="AV9" i="27"/>
  <c r="AU8" i="27"/>
  <c r="AO8" i="27"/>
  <c r="AN8" i="27"/>
  <c r="AH8" i="27"/>
  <c r="AG8" i="27"/>
  <c r="AA8" i="27"/>
  <c r="Z8" i="27"/>
  <c r="T8" i="27"/>
  <c r="S8" i="27"/>
  <c r="AV7" i="27"/>
  <c r="BM6" i="27"/>
  <c r="BM7" i="27" s="1"/>
  <c r="BM8" i="27"/>
  <c r="BM9" i="27"/>
  <c r="BM10" i="27" s="1"/>
  <c r="BM11" i="27" s="1"/>
  <c r="BM12" i="27" s="1"/>
  <c r="BL6" i="27"/>
  <c r="BL7" i="27" s="1"/>
  <c r="BL8" i="27" s="1"/>
  <c r="BL9" i="27" s="1"/>
  <c r="BL10" i="27"/>
  <c r="BL11" i="27" s="1"/>
  <c r="BL12" i="27" s="1"/>
  <c r="AX3" i="27"/>
  <c r="W103" i="27"/>
  <c r="N3" i="27"/>
  <c r="AX3" i="17"/>
  <c r="BM6" i="17"/>
  <c r="BM7" i="17" s="1"/>
  <c r="BM8" i="17" s="1"/>
  <c r="BM9" i="17" s="1"/>
  <c r="BM10" i="17" s="1"/>
  <c r="BM11" i="17" s="1"/>
  <c r="BM12" i="17"/>
  <c r="BL8" i="17"/>
  <c r="BL9" i="17" s="1"/>
  <c r="BL10" i="17" s="1"/>
  <c r="BL11" i="17" s="1"/>
  <c r="BL12" i="17" s="1"/>
  <c r="BL6" i="17"/>
  <c r="BL7" i="17" s="1"/>
  <c r="E6" i="19"/>
  <c r="Q2" i="10"/>
  <c r="B7" i="10"/>
  <c r="B8" i="10" s="1"/>
  <c r="B9" i="10" s="1"/>
  <c r="B10" i="10" s="1"/>
  <c r="B11" i="10"/>
  <c r="B12" i="10"/>
  <c r="B13" i="10" s="1"/>
  <c r="B14" i="10" s="1"/>
  <c r="B15" i="10" s="1"/>
  <c r="B16" i="10" s="1"/>
  <c r="B17" i="10" s="1"/>
  <c r="B18" i="10" s="1"/>
  <c r="B19" i="10" s="1"/>
  <c r="B20" i="10" s="1"/>
  <c r="B21" i="10" s="1"/>
  <c r="B22" i="10" s="1"/>
  <c r="B23" i="10" s="1"/>
  <c r="B24" i="10" s="1"/>
  <c r="B25" i="10" s="1"/>
  <c r="B26" i="10" s="1"/>
  <c r="B27" i="10" s="1"/>
  <c r="B28" i="10"/>
  <c r="B29" i="10" s="1"/>
  <c r="B30"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30" i="10" s="1"/>
  <c r="B131" i="10" s="1"/>
  <c r="B132" i="10" s="1"/>
  <c r="Q33" i="10"/>
  <c r="Q64" i="10"/>
  <c r="Q95" i="10"/>
  <c r="Q126" i="10"/>
  <c r="B133" i="10"/>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Q157" i="10"/>
  <c r="E7" i="12"/>
  <c r="G7" i="12"/>
  <c r="I7" i="12"/>
  <c r="E8" i="12"/>
  <c r="G8" i="12"/>
  <c r="K8" i="12" s="1"/>
  <c r="I8" i="12"/>
  <c r="M8" i="12"/>
  <c r="P8" i="12" s="1"/>
  <c r="K9" i="12"/>
  <c r="M9" i="12"/>
  <c r="K10" i="12"/>
  <c r="M10" i="12"/>
  <c r="K11" i="12"/>
  <c r="M11" i="12" s="1"/>
  <c r="K12" i="12"/>
  <c r="M12" i="12"/>
  <c r="K13" i="12"/>
  <c r="M13" i="12"/>
  <c r="K14" i="12"/>
  <c r="M14" i="12"/>
  <c r="K15" i="12"/>
  <c r="M15" i="12"/>
  <c r="E16" i="12"/>
  <c r="G16" i="12"/>
  <c r="K16" i="12" s="1"/>
  <c r="M16" i="12" s="1"/>
  <c r="P16" i="12" s="1"/>
  <c r="I16" i="12"/>
  <c r="K17" i="12"/>
  <c r="M17" i="12"/>
  <c r="K18" i="12"/>
  <c r="M18" i="12"/>
  <c r="K19" i="12"/>
  <c r="M19" i="12"/>
  <c r="K20" i="12"/>
  <c r="M20" i="12"/>
  <c r="K21" i="12"/>
  <c r="M21" i="12" s="1"/>
  <c r="K22" i="12"/>
  <c r="M22" i="12"/>
  <c r="K23" i="12"/>
  <c r="M23" i="12"/>
  <c r="E24" i="12"/>
  <c r="G24" i="12"/>
  <c r="I24" i="12"/>
  <c r="K25" i="12"/>
  <c r="M25" i="12" s="1"/>
  <c r="K26" i="12"/>
  <c r="M26" i="12"/>
  <c r="K27" i="12"/>
  <c r="M27" i="12"/>
  <c r="K28" i="12"/>
  <c r="M28" i="12" s="1"/>
  <c r="K29" i="12"/>
  <c r="M29" i="12"/>
  <c r="K30" i="12"/>
  <c r="M30" i="12"/>
  <c r="K31" i="12"/>
  <c r="M31" i="12" s="1"/>
  <c r="N3" i="17"/>
  <c r="AV7" i="17"/>
  <c r="S8" i="17"/>
  <c r="T8" i="17"/>
  <c r="Z8" i="17"/>
  <c r="AA8" i="17"/>
  <c r="AG8" i="17"/>
  <c r="AH8" i="17"/>
  <c r="AN8" i="17"/>
  <c r="AO8" i="17"/>
  <c r="AU8" i="17"/>
  <c r="AV9" i="17"/>
  <c r="S10" i="17"/>
  <c r="T10" i="17"/>
  <c r="Z10" i="17"/>
  <c r="AA10" i="17"/>
  <c r="AG10" i="17"/>
  <c r="AH10" i="17"/>
  <c r="AN10" i="17"/>
  <c r="AO10" i="17"/>
  <c r="AV11" i="17"/>
  <c r="S12" i="17"/>
  <c r="T12" i="17"/>
  <c r="W12" i="17"/>
  <c r="Z12" i="17"/>
  <c r="AA12" i="17"/>
  <c r="AD12" i="17"/>
  <c r="AG12" i="17"/>
  <c r="AH12" i="17"/>
  <c r="AK12" i="17"/>
  <c r="AN12" i="17"/>
  <c r="AO12" i="17"/>
  <c r="AR12" i="17"/>
  <c r="AU12" i="17"/>
  <c r="B13" i="17"/>
  <c r="B15" i="17" s="1"/>
  <c r="B17" i="17" s="1"/>
  <c r="B19" i="17" s="1"/>
  <c r="B21" i="17" s="1"/>
  <c r="B23" i="17" s="1"/>
  <c r="B25" i="17" s="1"/>
  <c r="AV13" i="17"/>
  <c r="Q14" i="17"/>
  <c r="R14" i="17"/>
  <c r="S14" i="17"/>
  <c r="T14" i="17"/>
  <c r="U14" i="17"/>
  <c r="V14"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AU14" i="17"/>
  <c r="AV15" i="17"/>
  <c r="Q16" i="17"/>
  <c r="R16" i="17"/>
  <c r="S16" i="17"/>
  <c r="T16" i="17"/>
  <c r="U16" i="17"/>
  <c r="V16"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AU16" i="17"/>
  <c r="AV17" i="17"/>
  <c r="Q18" i="17"/>
  <c r="R18" i="17"/>
  <c r="S18" i="17"/>
  <c r="T18" i="17"/>
  <c r="U18" i="17"/>
  <c r="V18"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AU18" i="17"/>
  <c r="AV19" i="17"/>
  <c r="Q20" i="17"/>
  <c r="R20" i="17"/>
  <c r="S20" i="17"/>
  <c r="T20" i="17"/>
  <c r="U20" i="17"/>
  <c r="V20" i="17"/>
  <c r="W20" i="17"/>
  <c r="X20" i="17"/>
  <c r="Y20" i="17"/>
  <c r="Z20" i="17"/>
  <c r="AA20" i="17"/>
  <c r="AB20" i="17"/>
  <c r="AC20" i="17"/>
  <c r="AD20" i="17"/>
  <c r="AE20" i="17"/>
  <c r="AF20" i="17"/>
  <c r="AG20" i="17"/>
  <c r="AH20" i="17"/>
  <c r="AI20" i="17"/>
  <c r="AJ20" i="17"/>
  <c r="AK20" i="17"/>
  <c r="AL20" i="17"/>
  <c r="AM20" i="17"/>
  <c r="AN20" i="17"/>
  <c r="AO20" i="17"/>
  <c r="AP20" i="17"/>
  <c r="AQ20" i="17"/>
  <c r="AR20" i="17"/>
  <c r="AS20" i="17"/>
  <c r="AT20" i="17"/>
  <c r="AU20" i="17"/>
  <c r="AV21" i="17"/>
  <c r="Q22" i="17"/>
  <c r="R22"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2" i="17"/>
  <c r="AV23" i="17"/>
  <c r="Q24" i="17"/>
  <c r="R24" i="17"/>
  <c r="S24" i="17"/>
  <c r="T24" i="17"/>
  <c r="U24" i="17"/>
  <c r="V24" i="17"/>
  <c r="W24" i="17"/>
  <c r="X24" i="17"/>
  <c r="Y24" i="17"/>
  <c r="Z24" i="17"/>
  <c r="AA24" i="17"/>
  <c r="AB24" i="17"/>
  <c r="AC24" i="17"/>
  <c r="AD24" i="17"/>
  <c r="AE24" i="17"/>
  <c r="AF24" i="17"/>
  <c r="AG24" i="17"/>
  <c r="AH24" i="17"/>
  <c r="AI24" i="17"/>
  <c r="AJ24" i="17"/>
  <c r="AK24" i="17"/>
  <c r="AL24" i="17"/>
  <c r="AM24" i="17"/>
  <c r="AN24" i="17"/>
  <c r="AO24" i="17"/>
  <c r="AP24" i="17"/>
  <c r="AQ24" i="17"/>
  <c r="AR24" i="17"/>
  <c r="AS24" i="17"/>
  <c r="AT24" i="17"/>
  <c r="AU24" i="17"/>
  <c r="AV25" i="17"/>
  <c r="Q26" i="17"/>
  <c r="R26" i="17"/>
  <c r="S26" i="17"/>
  <c r="T26" i="17"/>
  <c r="U26" i="17"/>
  <c r="V26" i="17"/>
  <c r="W26" i="17"/>
  <c r="X26" i="17"/>
  <c r="Y26" i="17"/>
  <c r="Z26" i="17"/>
  <c r="AA26" i="17"/>
  <c r="AB26" i="17"/>
  <c r="AC26" i="17"/>
  <c r="AD26" i="17"/>
  <c r="AE26" i="17"/>
  <c r="AF26" i="17"/>
  <c r="AG26" i="17"/>
  <c r="AH26" i="17"/>
  <c r="AI26" i="17"/>
  <c r="AJ26" i="17"/>
  <c r="AK26" i="17"/>
  <c r="AL26" i="17"/>
  <c r="AM26" i="17"/>
  <c r="AN26" i="17"/>
  <c r="AO26" i="17"/>
  <c r="AP26" i="17"/>
  <c r="AQ26" i="17"/>
  <c r="AR26" i="17"/>
  <c r="AS26" i="17"/>
  <c r="AT26" i="17"/>
  <c r="AU26" i="17"/>
  <c r="B27" i="17"/>
  <c r="B29" i="17" s="1"/>
  <c r="B31" i="17" s="1"/>
  <c r="B33" i="17" s="1"/>
  <c r="B35" i="17" s="1"/>
  <c r="B37" i="17" s="1"/>
  <c r="B39" i="17" s="1"/>
  <c r="B41" i="17" s="1"/>
  <c r="B43" i="17" s="1"/>
  <c r="B45" i="17" s="1"/>
  <c r="B47"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6" i="17" s="1"/>
  <c r="B108" i="17" s="1"/>
  <c r="B110" i="17" s="1"/>
  <c r="B112" i="17" s="1"/>
  <c r="B114" i="17" s="1"/>
  <c r="B116" i="17" s="1"/>
  <c r="B118" i="17" s="1"/>
  <c r="B120" i="17" s="1"/>
  <c r="B122" i="17" s="1"/>
  <c r="B124" i="17" s="1"/>
  <c r="B126" i="17" s="1"/>
  <c r="B128" i="17" s="1"/>
  <c r="B130" i="17" s="1"/>
  <c r="B132" i="17" s="1"/>
  <c r="B134" i="17" s="1"/>
  <c r="B136" i="17" s="1"/>
  <c r="B138" i="17" s="1"/>
  <c r="B140" i="17" s="1"/>
  <c r="B142" i="17" s="1"/>
  <c r="B144" i="17" s="1"/>
  <c r="B146" i="17" s="1"/>
  <c r="B148"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204" i="17" s="1"/>
  <c r="B206" i="17" s="1"/>
  <c r="B208" i="17" s="1"/>
  <c r="B210" i="17" s="1"/>
  <c r="B212" i="17" s="1"/>
  <c r="B214" i="17" s="1"/>
  <c r="B216" i="17" s="1"/>
  <c r="B218" i="17" s="1"/>
  <c r="B220" i="17" s="1"/>
  <c r="B222" i="17" s="1"/>
  <c r="B224" i="17" s="1"/>
  <c r="B226" i="17" s="1"/>
  <c r="B228" i="17" s="1"/>
  <c r="B230" i="17" s="1"/>
  <c r="B232" i="17" s="1"/>
  <c r="B234" i="17" s="1"/>
  <c r="B236" i="17" s="1"/>
  <c r="B238" i="17" s="1"/>
  <c r="B240" i="17" s="1"/>
  <c r="B242" i="17" s="1"/>
  <c r="B244" i="17" s="1"/>
  <c r="B246" i="17" s="1"/>
  <c r="AV27" i="17"/>
  <c r="Q28" i="17"/>
  <c r="R28" i="17"/>
  <c r="S28" i="17"/>
  <c r="T28" i="17"/>
  <c r="U28" i="17"/>
  <c r="V28" i="17"/>
  <c r="W28" i="17"/>
  <c r="X28" i="17"/>
  <c r="Y28" i="17"/>
  <c r="Z28" i="17"/>
  <c r="AA28" i="17"/>
  <c r="AB28" i="17"/>
  <c r="AC28" i="17"/>
  <c r="AD28" i="17"/>
  <c r="AE28" i="17"/>
  <c r="AF28" i="17"/>
  <c r="AG28" i="17"/>
  <c r="AH28" i="17"/>
  <c r="AI28" i="17"/>
  <c r="AJ28" i="17"/>
  <c r="AK28" i="17"/>
  <c r="AL28" i="17"/>
  <c r="AM28" i="17"/>
  <c r="AN28" i="17"/>
  <c r="AO28" i="17"/>
  <c r="AP28" i="17"/>
  <c r="AQ28" i="17"/>
  <c r="AR28" i="17"/>
  <c r="AS28" i="17"/>
  <c r="AT28" i="17"/>
  <c r="AU28" i="17"/>
  <c r="AV29" i="17"/>
  <c r="Q30" i="17"/>
  <c r="R30" i="17"/>
  <c r="S30" i="17"/>
  <c r="T30" i="17"/>
  <c r="U30" i="17"/>
  <c r="V30" i="17"/>
  <c r="W30" i="17"/>
  <c r="X30" i="17"/>
  <c r="Y30" i="17"/>
  <c r="Z30" i="17"/>
  <c r="AA30" i="17"/>
  <c r="AB30" i="17"/>
  <c r="AC30" i="17"/>
  <c r="AD30" i="17"/>
  <c r="AE30" i="17"/>
  <c r="AF30" i="17"/>
  <c r="AG30" i="17"/>
  <c r="AH30" i="17"/>
  <c r="AI30" i="17"/>
  <c r="AJ30" i="17"/>
  <c r="AK30" i="17"/>
  <c r="AL30" i="17"/>
  <c r="AM30" i="17"/>
  <c r="AN30" i="17"/>
  <c r="AO30" i="17"/>
  <c r="AP30" i="17"/>
  <c r="AQ30" i="17"/>
  <c r="AR30" i="17"/>
  <c r="AS30" i="17"/>
  <c r="AT30" i="17"/>
  <c r="AU30" i="17"/>
  <c r="AV31" i="17"/>
  <c r="Q32" i="17"/>
  <c r="R32" i="17"/>
  <c r="S32" i="17"/>
  <c r="T32" i="17"/>
  <c r="U32" i="17"/>
  <c r="V32" i="17"/>
  <c r="W32" i="17"/>
  <c r="X32" i="17"/>
  <c r="Y32" i="17"/>
  <c r="Z32" i="17"/>
  <c r="AA32" i="17"/>
  <c r="AB32" i="17"/>
  <c r="AC32" i="17"/>
  <c r="AD32" i="17"/>
  <c r="AE32" i="17"/>
  <c r="AF32" i="17"/>
  <c r="AG32" i="17"/>
  <c r="AH32" i="17"/>
  <c r="AI32" i="17"/>
  <c r="AJ32" i="17"/>
  <c r="AK32" i="17"/>
  <c r="AL32" i="17"/>
  <c r="AM32" i="17"/>
  <c r="AN32" i="17"/>
  <c r="AO32" i="17"/>
  <c r="AP32" i="17"/>
  <c r="AQ32" i="17"/>
  <c r="AR32" i="17"/>
  <c r="AS32" i="17"/>
  <c r="AT32" i="17"/>
  <c r="AU32" i="17"/>
  <c r="AV33" i="17"/>
  <c r="Q34" i="17"/>
  <c r="R34" i="17"/>
  <c r="S34" i="17"/>
  <c r="T34" i="17"/>
  <c r="U34" i="17"/>
  <c r="V34" i="17"/>
  <c r="W34" i="17"/>
  <c r="X34" i="17"/>
  <c r="Y34" i="17"/>
  <c r="Z34" i="17"/>
  <c r="AV34" i="17" s="1"/>
  <c r="AA34" i="17"/>
  <c r="AB34" i="17"/>
  <c r="AC34" i="17"/>
  <c r="AD34" i="17"/>
  <c r="AE34" i="17"/>
  <c r="AF34" i="17"/>
  <c r="AG34" i="17"/>
  <c r="AH34" i="17"/>
  <c r="AI34" i="17"/>
  <c r="AJ34" i="17"/>
  <c r="AK34" i="17"/>
  <c r="AL34" i="17"/>
  <c r="AM34" i="17"/>
  <c r="AN34" i="17"/>
  <c r="AO34" i="17"/>
  <c r="AP34" i="17"/>
  <c r="AQ34" i="17"/>
  <c r="AR34" i="17"/>
  <c r="AS34" i="17"/>
  <c r="AT34" i="17"/>
  <c r="AU34" i="17"/>
  <c r="AV35" i="17"/>
  <c r="Q36" i="17"/>
  <c r="R36" i="17"/>
  <c r="S36" i="17"/>
  <c r="T36" i="17"/>
  <c r="U36" i="17"/>
  <c r="V36" i="17"/>
  <c r="W36" i="17"/>
  <c r="X36" i="17"/>
  <c r="Y36" i="17"/>
  <c r="Z36" i="17"/>
  <c r="AA36" i="17"/>
  <c r="AB36" i="17"/>
  <c r="AC36" i="17"/>
  <c r="AD36" i="17"/>
  <c r="AE36" i="17"/>
  <c r="AF36" i="17"/>
  <c r="AG36" i="17"/>
  <c r="AH36" i="17"/>
  <c r="AI36" i="17"/>
  <c r="AJ36" i="17"/>
  <c r="AK36" i="17"/>
  <c r="AL36" i="17"/>
  <c r="AM36" i="17"/>
  <c r="AN36" i="17"/>
  <c r="AO36" i="17"/>
  <c r="AP36" i="17"/>
  <c r="AQ36" i="17"/>
  <c r="AR36" i="17"/>
  <c r="AS36" i="17"/>
  <c r="AT36" i="17"/>
  <c r="AU36" i="17"/>
  <c r="AV37" i="17"/>
  <c r="Q38" i="17"/>
  <c r="R38" i="17"/>
  <c r="S38" i="17"/>
  <c r="T38" i="17"/>
  <c r="U38" i="17"/>
  <c r="V38" i="17"/>
  <c r="W38" i="17"/>
  <c r="X38" i="17"/>
  <c r="Y38" i="17"/>
  <c r="Z38" i="17"/>
  <c r="AA38" i="17"/>
  <c r="AB38" i="17"/>
  <c r="AC38" i="17"/>
  <c r="AD38" i="17"/>
  <c r="AE38" i="17"/>
  <c r="AF38" i="17"/>
  <c r="AG38" i="17"/>
  <c r="AH38" i="17"/>
  <c r="AI38" i="17"/>
  <c r="AJ38" i="17"/>
  <c r="AK38" i="17"/>
  <c r="AL38" i="17"/>
  <c r="AM38" i="17"/>
  <c r="AN38" i="17"/>
  <c r="AO38" i="17"/>
  <c r="AP38" i="17"/>
  <c r="AQ38" i="17"/>
  <c r="AR38" i="17"/>
  <c r="AS38" i="17"/>
  <c r="AT38" i="17"/>
  <c r="AU38" i="17"/>
  <c r="AV39" i="17"/>
  <c r="Q40" i="17"/>
  <c r="R40" i="17"/>
  <c r="S40" i="17"/>
  <c r="T40" i="17"/>
  <c r="U40" i="17"/>
  <c r="V40" i="17"/>
  <c r="W40" i="17"/>
  <c r="X40" i="17"/>
  <c r="Y40" i="17"/>
  <c r="Z40" i="17"/>
  <c r="AA40" i="17"/>
  <c r="AB40" i="17"/>
  <c r="AC40" i="17"/>
  <c r="AD40" i="17"/>
  <c r="AE40" i="17"/>
  <c r="AF40" i="17"/>
  <c r="AG40" i="17"/>
  <c r="AH40" i="17"/>
  <c r="AI40" i="17"/>
  <c r="AJ40" i="17"/>
  <c r="AK40" i="17"/>
  <c r="AL40" i="17"/>
  <c r="AM40" i="17"/>
  <c r="AN40" i="17"/>
  <c r="AO40" i="17"/>
  <c r="AP40" i="17"/>
  <c r="AQ40" i="17"/>
  <c r="AR40" i="17"/>
  <c r="AS40" i="17"/>
  <c r="AT40" i="17"/>
  <c r="AU40" i="17"/>
  <c r="AV41" i="17"/>
  <c r="Q42" i="17"/>
  <c r="R42" i="17"/>
  <c r="S42" i="17"/>
  <c r="T42" i="17"/>
  <c r="U42" i="17"/>
  <c r="V42" i="17"/>
  <c r="W42" i="17"/>
  <c r="X42" i="17"/>
  <c r="Y42" i="17"/>
  <c r="Z42" i="17"/>
  <c r="AA42" i="17"/>
  <c r="AB42" i="17"/>
  <c r="AC42" i="17"/>
  <c r="AD42" i="17"/>
  <c r="AE42" i="17"/>
  <c r="AF42" i="17"/>
  <c r="AG42" i="17"/>
  <c r="AH42" i="17"/>
  <c r="AI42" i="17"/>
  <c r="AJ42" i="17"/>
  <c r="AK42" i="17"/>
  <c r="AL42" i="17"/>
  <c r="AM42" i="17"/>
  <c r="AN42" i="17"/>
  <c r="AO42" i="17"/>
  <c r="AP42" i="17"/>
  <c r="AQ42" i="17"/>
  <c r="AR42" i="17"/>
  <c r="AS42" i="17"/>
  <c r="AT42" i="17"/>
  <c r="AU42" i="17"/>
  <c r="AV43" i="17"/>
  <c r="Q44" i="17"/>
  <c r="R44" i="17"/>
  <c r="S44" i="17"/>
  <c r="T44" i="17"/>
  <c r="U44" i="17"/>
  <c r="V44" i="17"/>
  <c r="W44" i="17"/>
  <c r="X44" i="17"/>
  <c r="Y44" i="17"/>
  <c r="Z44" i="17"/>
  <c r="AA44" i="17"/>
  <c r="AB44" i="17"/>
  <c r="AC44" i="17"/>
  <c r="AD44" i="17"/>
  <c r="AE44" i="17"/>
  <c r="AF44" i="17"/>
  <c r="AG44" i="17"/>
  <c r="AH44" i="17"/>
  <c r="AI44" i="17"/>
  <c r="AJ44" i="17"/>
  <c r="AK44" i="17"/>
  <c r="AL44" i="17"/>
  <c r="AM44" i="17"/>
  <c r="AN44" i="17"/>
  <c r="AO44" i="17"/>
  <c r="AP44" i="17"/>
  <c r="AQ44" i="17"/>
  <c r="AR44" i="17"/>
  <c r="AS44" i="17"/>
  <c r="AT44" i="17"/>
  <c r="AU44" i="17"/>
  <c r="AV45" i="17"/>
  <c r="Q46" i="17"/>
  <c r="R46" i="17"/>
  <c r="S46" i="17"/>
  <c r="T46" i="17"/>
  <c r="U46" i="17"/>
  <c r="V46" i="17"/>
  <c r="W46" i="17"/>
  <c r="X46" i="17"/>
  <c r="Y46" i="17"/>
  <c r="Z46" i="17"/>
  <c r="AA46" i="17"/>
  <c r="AB46" i="17"/>
  <c r="AC46" i="17"/>
  <c r="AD46" i="17"/>
  <c r="AE46" i="17"/>
  <c r="AF46" i="17"/>
  <c r="AG46" i="17"/>
  <c r="AH46" i="17"/>
  <c r="AI46" i="17"/>
  <c r="AJ46" i="17"/>
  <c r="AK46" i="17"/>
  <c r="AL46" i="17"/>
  <c r="AM46" i="17"/>
  <c r="AN46" i="17"/>
  <c r="AO46" i="17"/>
  <c r="AP46" i="17"/>
  <c r="AQ46" i="17"/>
  <c r="AR46" i="17"/>
  <c r="AS46" i="17"/>
  <c r="AT46" i="17"/>
  <c r="AU46" i="17"/>
  <c r="AV47" i="17"/>
  <c r="Q48" i="17"/>
  <c r="R48" i="17"/>
  <c r="S48" i="17"/>
  <c r="T48" i="17"/>
  <c r="U48" i="17"/>
  <c r="V48" i="17"/>
  <c r="W48" i="17"/>
  <c r="X48" i="17"/>
  <c r="Y48" i="17"/>
  <c r="Z48" i="17"/>
  <c r="AA48" i="17"/>
  <c r="AB48" i="17"/>
  <c r="AC48" i="17"/>
  <c r="AD48" i="17"/>
  <c r="AE48" i="17"/>
  <c r="AF48" i="17"/>
  <c r="AG48" i="17"/>
  <c r="AH48" i="17"/>
  <c r="AI48" i="17"/>
  <c r="AJ48" i="17"/>
  <c r="AK48" i="17"/>
  <c r="AL48" i="17"/>
  <c r="AM48" i="17"/>
  <c r="AN48" i="17"/>
  <c r="AO48" i="17"/>
  <c r="AP48" i="17"/>
  <c r="AQ48" i="17"/>
  <c r="AR48" i="17"/>
  <c r="AS48" i="17"/>
  <c r="AT48" i="17"/>
  <c r="AU48" i="17"/>
  <c r="AX54" i="17"/>
  <c r="AV57" i="17"/>
  <c r="Q58" i="17"/>
  <c r="R58" i="17"/>
  <c r="S58" i="17"/>
  <c r="T58" i="17"/>
  <c r="U58" i="17"/>
  <c r="V58"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9" i="17"/>
  <c r="Q60" i="17"/>
  <c r="R60" i="17"/>
  <c r="S60" i="17"/>
  <c r="T60" i="17"/>
  <c r="U60" i="17"/>
  <c r="V60" i="17"/>
  <c r="W60" i="17"/>
  <c r="X60" i="17"/>
  <c r="Y60" i="17"/>
  <c r="Z60" i="17"/>
  <c r="AA60" i="17"/>
  <c r="AB60" i="17"/>
  <c r="AC60" i="17"/>
  <c r="AD60" i="17"/>
  <c r="AE60" i="17"/>
  <c r="AF60" i="17"/>
  <c r="AG60" i="17"/>
  <c r="AH60" i="17"/>
  <c r="AI60" i="17"/>
  <c r="AJ60" i="17"/>
  <c r="AK60" i="17"/>
  <c r="AL60" i="17"/>
  <c r="AM60" i="17"/>
  <c r="AN60" i="17"/>
  <c r="AO60" i="17"/>
  <c r="AP60" i="17"/>
  <c r="AQ60" i="17"/>
  <c r="AR60" i="17"/>
  <c r="AS60" i="17"/>
  <c r="AT60" i="17"/>
  <c r="AU60" i="17"/>
  <c r="AV61" i="17"/>
  <c r="Q62" i="17"/>
  <c r="R62" i="17"/>
  <c r="S62" i="17"/>
  <c r="T62" i="17"/>
  <c r="U62" i="17"/>
  <c r="V62" i="17"/>
  <c r="W62" i="17"/>
  <c r="X62" i="17"/>
  <c r="Y62" i="17"/>
  <c r="Z62" i="17"/>
  <c r="AA62" i="17"/>
  <c r="AB62" i="17"/>
  <c r="AC62" i="17"/>
  <c r="AD62" i="17"/>
  <c r="AE62" i="17"/>
  <c r="AF62" i="17"/>
  <c r="AG62" i="17"/>
  <c r="AH62" i="17"/>
  <c r="AI62" i="17"/>
  <c r="AJ62" i="17"/>
  <c r="AK62" i="17"/>
  <c r="AL62" i="17"/>
  <c r="AM62" i="17"/>
  <c r="AN62" i="17"/>
  <c r="AO62" i="17"/>
  <c r="AP62" i="17"/>
  <c r="AQ62" i="17"/>
  <c r="AR62" i="17"/>
  <c r="AS62" i="17"/>
  <c r="AT62" i="17"/>
  <c r="AU62" i="17"/>
  <c r="AV63" i="17"/>
  <c r="Q64" i="17"/>
  <c r="R64" i="17"/>
  <c r="S64" i="17"/>
  <c r="T64" i="17"/>
  <c r="U64" i="17"/>
  <c r="V64" i="17"/>
  <c r="W64" i="17"/>
  <c r="X64" i="17"/>
  <c r="Y64" i="17"/>
  <c r="Z64" i="17"/>
  <c r="AA64" i="17"/>
  <c r="AB64" i="17"/>
  <c r="AC64" i="17"/>
  <c r="AD64" i="17"/>
  <c r="AE64" i="17"/>
  <c r="AF64" i="17"/>
  <c r="AG64" i="17"/>
  <c r="AH64" i="17"/>
  <c r="AI64" i="17"/>
  <c r="AJ64" i="17"/>
  <c r="AK64" i="17"/>
  <c r="AL64" i="17"/>
  <c r="AM64" i="17"/>
  <c r="AN64" i="17"/>
  <c r="AO64" i="17"/>
  <c r="AP64" i="17"/>
  <c r="AQ64" i="17"/>
  <c r="AR64" i="17"/>
  <c r="AS64" i="17"/>
  <c r="AT64" i="17"/>
  <c r="AU64" i="17"/>
  <c r="AV65" i="17"/>
  <c r="Q66" i="17"/>
  <c r="R66" i="17"/>
  <c r="S66" i="17"/>
  <c r="T66" i="17"/>
  <c r="U66" i="17"/>
  <c r="V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AT66" i="17"/>
  <c r="AU66" i="17"/>
  <c r="AV67" i="17"/>
  <c r="Q68" i="17"/>
  <c r="R68" i="17"/>
  <c r="S68" i="17"/>
  <c r="T68" i="17"/>
  <c r="U68" i="17"/>
  <c r="V68" i="17"/>
  <c r="W68" i="17"/>
  <c r="X68" i="17"/>
  <c r="Y68" i="17"/>
  <c r="Z68" i="17"/>
  <c r="AA68" i="17"/>
  <c r="AB68" i="17"/>
  <c r="AC68" i="17"/>
  <c r="AD68" i="17"/>
  <c r="AE68" i="17"/>
  <c r="AF68" i="17"/>
  <c r="AG68" i="17"/>
  <c r="AH68" i="17"/>
  <c r="AI68" i="17"/>
  <c r="AJ68" i="17"/>
  <c r="AK68" i="17"/>
  <c r="AL68" i="17"/>
  <c r="AM68" i="17"/>
  <c r="AN68" i="17"/>
  <c r="AO68" i="17"/>
  <c r="AP68" i="17"/>
  <c r="AQ68" i="17"/>
  <c r="AR68" i="17"/>
  <c r="AS68" i="17"/>
  <c r="AT68" i="17"/>
  <c r="AU68" i="17"/>
  <c r="AV69" i="17"/>
  <c r="Q70" i="17"/>
  <c r="R70" i="17"/>
  <c r="S70" i="17"/>
  <c r="T70" i="17"/>
  <c r="U70" i="17"/>
  <c r="V70" i="17"/>
  <c r="W70" i="17"/>
  <c r="X70" i="17"/>
  <c r="Y70" i="17"/>
  <c r="Z70" i="17"/>
  <c r="AA70" i="17"/>
  <c r="AB70" i="17"/>
  <c r="AC70" i="17"/>
  <c r="AD70" i="17"/>
  <c r="AE70" i="17"/>
  <c r="AF70" i="17"/>
  <c r="AG70" i="17"/>
  <c r="AH70" i="17"/>
  <c r="AI70" i="17"/>
  <c r="AJ70" i="17"/>
  <c r="AK70" i="17"/>
  <c r="AL70" i="17"/>
  <c r="AM70" i="17"/>
  <c r="AN70" i="17"/>
  <c r="AO70" i="17"/>
  <c r="AP70" i="17"/>
  <c r="AQ70" i="17"/>
  <c r="AR70" i="17"/>
  <c r="AS70" i="17"/>
  <c r="AT70" i="17"/>
  <c r="AU70" i="17"/>
  <c r="AV71" i="17"/>
  <c r="Q72" i="17"/>
  <c r="R72" i="17"/>
  <c r="S72" i="17"/>
  <c r="T72" i="17"/>
  <c r="U72" i="17"/>
  <c r="V72" i="17"/>
  <c r="W72" i="17"/>
  <c r="X72" i="17"/>
  <c r="Y72" i="17"/>
  <c r="Z72" i="17"/>
  <c r="AA72" i="17"/>
  <c r="AB72" i="17"/>
  <c r="AC72" i="17"/>
  <c r="AD72" i="17"/>
  <c r="AE72" i="17"/>
  <c r="AF72" i="17"/>
  <c r="AG72" i="17"/>
  <c r="AH72" i="17"/>
  <c r="AI72" i="17"/>
  <c r="AJ72" i="17"/>
  <c r="AK72" i="17"/>
  <c r="AL72" i="17"/>
  <c r="AM72" i="17"/>
  <c r="AN72" i="17"/>
  <c r="AO72" i="17"/>
  <c r="AP72" i="17"/>
  <c r="AQ72" i="17"/>
  <c r="AR72" i="17"/>
  <c r="AS72" i="17"/>
  <c r="AT72" i="17"/>
  <c r="AU72" i="17"/>
  <c r="AV73" i="17"/>
  <c r="Q74" i="17"/>
  <c r="R74" i="17"/>
  <c r="S74" i="17"/>
  <c r="T74" i="17"/>
  <c r="U74" i="17"/>
  <c r="V74" i="17"/>
  <c r="W74" i="17"/>
  <c r="X74" i="17"/>
  <c r="Y74" i="17"/>
  <c r="Z74" i="17"/>
  <c r="AA74" i="17"/>
  <c r="AB74" i="17"/>
  <c r="AC74" i="17"/>
  <c r="AD74" i="17"/>
  <c r="AE74" i="17"/>
  <c r="AF74" i="17"/>
  <c r="AG74" i="17"/>
  <c r="AH74" i="17"/>
  <c r="AI74" i="17"/>
  <c r="AJ74" i="17"/>
  <c r="AK74" i="17"/>
  <c r="AL74" i="17"/>
  <c r="AM74" i="17"/>
  <c r="AN74" i="17"/>
  <c r="AO74" i="17"/>
  <c r="AP74" i="17"/>
  <c r="AQ74" i="17"/>
  <c r="AR74" i="17"/>
  <c r="AS74" i="17"/>
  <c r="AT74" i="17"/>
  <c r="AU74" i="17"/>
  <c r="AV75" i="17"/>
  <c r="Q76" i="17"/>
  <c r="R76" i="17"/>
  <c r="S76" i="17"/>
  <c r="T76" i="17"/>
  <c r="U76" i="17"/>
  <c r="V76" i="17"/>
  <c r="W76" i="17"/>
  <c r="X76" i="17"/>
  <c r="Y76" i="17"/>
  <c r="Z76" i="17"/>
  <c r="AA76" i="17"/>
  <c r="AB76" i="17"/>
  <c r="AC76" i="17"/>
  <c r="AD76" i="17"/>
  <c r="AE76" i="17"/>
  <c r="AF76" i="17"/>
  <c r="AG76" i="17"/>
  <c r="AH76" i="17"/>
  <c r="AI76" i="17"/>
  <c r="AJ76" i="17"/>
  <c r="AK76" i="17"/>
  <c r="AL76" i="17"/>
  <c r="AM76" i="17"/>
  <c r="AN76" i="17"/>
  <c r="AO76" i="17"/>
  <c r="AP76" i="17"/>
  <c r="AQ76" i="17"/>
  <c r="AR76" i="17"/>
  <c r="AS76" i="17"/>
  <c r="AT76" i="17"/>
  <c r="AU76" i="17"/>
  <c r="AV77" i="17"/>
  <c r="Q78" i="17"/>
  <c r="R78" i="17"/>
  <c r="S78" i="17"/>
  <c r="T78" i="17"/>
  <c r="U78" i="17"/>
  <c r="V78" i="17"/>
  <c r="W78" i="17"/>
  <c r="X78" i="17"/>
  <c r="Y78" i="17"/>
  <c r="Z78" i="17"/>
  <c r="AA78" i="17"/>
  <c r="AB78" i="17"/>
  <c r="AC78" i="17"/>
  <c r="AD78" i="17"/>
  <c r="AE78" i="17"/>
  <c r="AF78" i="17"/>
  <c r="AG78" i="17"/>
  <c r="AH78" i="17"/>
  <c r="AI78" i="17"/>
  <c r="AJ78" i="17"/>
  <c r="AK78" i="17"/>
  <c r="AL78" i="17"/>
  <c r="AM78" i="17"/>
  <c r="AN78" i="17"/>
  <c r="AO78" i="17"/>
  <c r="AP78" i="17"/>
  <c r="AQ78" i="17"/>
  <c r="AR78" i="17"/>
  <c r="AS78" i="17"/>
  <c r="AT78" i="17"/>
  <c r="AU78" i="17"/>
  <c r="AV79" i="17"/>
  <c r="Q80" i="17"/>
  <c r="R80" i="17"/>
  <c r="S80" i="17"/>
  <c r="T80" i="17"/>
  <c r="U80" i="17"/>
  <c r="V80" i="17"/>
  <c r="W80" i="17"/>
  <c r="X80" i="17"/>
  <c r="Y80" i="17"/>
  <c r="Z80" i="17"/>
  <c r="AA80" i="17"/>
  <c r="AB80" i="17"/>
  <c r="AC80" i="17"/>
  <c r="AD80" i="17"/>
  <c r="AE80" i="17"/>
  <c r="AF80" i="17"/>
  <c r="AG80" i="17"/>
  <c r="AH80" i="17"/>
  <c r="AI80" i="17"/>
  <c r="AJ80" i="17"/>
  <c r="AK80" i="17"/>
  <c r="AL80" i="17"/>
  <c r="AM80" i="17"/>
  <c r="AN80" i="17"/>
  <c r="AO80" i="17"/>
  <c r="AP80" i="17"/>
  <c r="AQ80" i="17"/>
  <c r="AR80" i="17"/>
  <c r="AS80" i="17"/>
  <c r="AT80" i="17"/>
  <c r="AU80" i="17"/>
  <c r="AV81" i="17"/>
  <c r="Q82" i="17"/>
  <c r="R82" i="17"/>
  <c r="S82" i="17"/>
  <c r="T82" i="17"/>
  <c r="U82" i="17"/>
  <c r="V82" i="17"/>
  <c r="W82" i="17"/>
  <c r="X82" i="17"/>
  <c r="Y82" i="17"/>
  <c r="Z82" i="17"/>
  <c r="AA82" i="17"/>
  <c r="AB82" i="17"/>
  <c r="AC82" i="17"/>
  <c r="AD82" i="17"/>
  <c r="AE82" i="17"/>
  <c r="AF82" i="17"/>
  <c r="AG82" i="17"/>
  <c r="AH82" i="17"/>
  <c r="AI82" i="17"/>
  <c r="AJ82" i="17"/>
  <c r="AK82" i="17"/>
  <c r="AL82" i="17"/>
  <c r="AM82" i="17"/>
  <c r="AN82" i="17"/>
  <c r="AO82" i="17"/>
  <c r="AP82" i="17"/>
  <c r="AQ82" i="17"/>
  <c r="AR82" i="17"/>
  <c r="AS82" i="17"/>
  <c r="AT82" i="17"/>
  <c r="AU82" i="17"/>
  <c r="AV83" i="17"/>
  <c r="Q84" i="17"/>
  <c r="R84" i="17"/>
  <c r="S84" i="17"/>
  <c r="T84" i="17"/>
  <c r="U84" i="17"/>
  <c r="V84" i="17"/>
  <c r="W84" i="17"/>
  <c r="X84" i="17"/>
  <c r="Y84" i="17"/>
  <c r="Z84" i="17"/>
  <c r="AA84" i="17"/>
  <c r="AB84" i="17"/>
  <c r="AC84" i="17"/>
  <c r="AD84" i="17"/>
  <c r="AE84" i="17"/>
  <c r="AF84" i="17"/>
  <c r="AG84" i="17"/>
  <c r="AH84" i="17"/>
  <c r="AI84" i="17"/>
  <c r="AJ84" i="17"/>
  <c r="AK84" i="17"/>
  <c r="AL84" i="17"/>
  <c r="AM84" i="17"/>
  <c r="AN84" i="17"/>
  <c r="AO84" i="17"/>
  <c r="AP84" i="17"/>
  <c r="AQ84" i="17"/>
  <c r="AR84" i="17"/>
  <c r="AS84" i="17"/>
  <c r="AT84" i="17"/>
  <c r="AU84" i="17"/>
  <c r="AV85" i="17"/>
  <c r="Q86" i="17"/>
  <c r="R86" i="17"/>
  <c r="S86" i="17"/>
  <c r="T86" i="17"/>
  <c r="U86" i="17"/>
  <c r="V86" i="17"/>
  <c r="W86" i="17"/>
  <c r="X86" i="17"/>
  <c r="Y86" i="17"/>
  <c r="Z86" i="17"/>
  <c r="AA86" i="17"/>
  <c r="AB86" i="17"/>
  <c r="AC86" i="17"/>
  <c r="AD86" i="17"/>
  <c r="AE86" i="17"/>
  <c r="AF86" i="17"/>
  <c r="AG86" i="17"/>
  <c r="AH86" i="17"/>
  <c r="AI86" i="17"/>
  <c r="AJ86" i="17"/>
  <c r="AK86" i="17"/>
  <c r="AL86" i="17"/>
  <c r="AM86" i="17"/>
  <c r="AN86" i="17"/>
  <c r="AO86" i="17"/>
  <c r="AP86" i="17"/>
  <c r="AQ86" i="17"/>
  <c r="AR86" i="17"/>
  <c r="AS86" i="17"/>
  <c r="AT86" i="17"/>
  <c r="AU86" i="17"/>
  <c r="AV87" i="17"/>
  <c r="Q88" i="17"/>
  <c r="R88" i="17"/>
  <c r="S88" i="17"/>
  <c r="T88" i="17"/>
  <c r="U88" i="17"/>
  <c r="V88" i="17"/>
  <c r="W88" i="17"/>
  <c r="X88" i="17"/>
  <c r="Y88" i="17"/>
  <c r="Z88" i="17"/>
  <c r="AA88" i="17"/>
  <c r="AB88" i="17"/>
  <c r="AC88" i="17"/>
  <c r="AD88" i="17"/>
  <c r="AE88" i="17"/>
  <c r="AF88" i="17"/>
  <c r="AG88" i="17"/>
  <c r="AH88" i="17"/>
  <c r="AI88" i="17"/>
  <c r="AJ88" i="17"/>
  <c r="AK88" i="17"/>
  <c r="AL88" i="17"/>
  <c r="AM88" i="17"/>
  <c r="AN88" i="17"/>
  <c r="AO88" i="17"/>
  <c r="AP88" i="17"/>
  <c r="AQ88" i="17"/>
  <c r="AR88" i="17"/>
  <c r="AS88" i="17"/>
  <c r="AT88" i="17"/>
  <c r="AU88" i="17"/>
  <c r="AV89" i="17"/>
  <c r="Q90" i="17"/>
  <c r="R90" i="17"/>
  <c r="S90" i="17"/>
  <c r="T90" i="17"/>
  <c r="U90" i="17"/>
  <c r="V90" i="17"/>
  <c r="W90" i="17"/>
  <c r="X90" i="17"/>
  <c r="Y90" i="17"/>
  <c r="Z90" i="17"/>
  <c r="AA90" i="17"/>
  <c r="AB90" i="17"/>
  <c r="AC90" i="17"/>
  <c r="AD90" i="17"/>
  <c r="AE90" i="17"/>
  <c r="AF90" i="17"/>
  <c r="AG90" i="17"/>
  <c r="AH90" i="17"/>
  <c r="AI90" i="17"/>
  <c r="AJ90" i="17"/>
  <c r="AK90" i="17"/>
  <c r="AL90" i="17"/>
  <c r="AM90" i="17"/>
  <c r="AN90" i="17"/>
  <c r="AO90" i="17"/>
  <c r="AP90" i="17"/>
  <c r="AQ90" i="17"/>
  <c r="AR90" i="17"/>
  <c r="AS90" i="17"/>
  <c r="AT90" i="17"/>
  <c r="AU90" i="17"/>
  <c r="AV91" i="17"/>
  <c r="Q92" i="17"/>
  <c r="R92" i="17"/>
  <c r="S92" i="17"/>
  <c r="T92" i="17"/>
  <c r="U92" i="17"/>
  <c r="V92" i="17"/>
  <c r="W92" i="17"/>
  <c r="X92" i="17"/>
  <c r="Y92" i="17"/>
  <c r="Z92" i="17"/>
  <c r="AA92" i="17"/>
  <c r="AB92" i="17"/>
  <c r="AC92" i="17"/>
  <c r="AD92" i="17"/>
  <c r="AE92" i="17"/>
  <c r="AF92" i="17"/>
  <c r="AG92" i="17"/>
  <c r="AH92" i="17"/>
  <c r="AI92" i="17"/>
  <c r="AJ92" i="17"/>
  <c r="AK92" i="17"/>
  <c r="AL92" i="17"/>
  <c r="AM92" i="17"/>
  <c r="AN92" i="17"/>
  <c r="AO92" i="17"/>
  <c r="AP92" i="17"/>
  <c r="AQ92" i="17"/>
  <c r="AR92" i="17"/>
  <c r="AS92" i="17"/>
  <c r="AT92" i="17"/>
  <c r="AU92" i="17"/>
  <c r="AV93" i="17"/>
  <c r="Q94" i="17"/>
  <c r="R94" i="17"/>
  <c r="S94" i="17"/>
  <c r="T94" i="17"/>
  <c r="U94" i="17"/>
  <c r="V94" i="17"/>
  <c r="W94" i="17"/>
  <c r="X94" i="17"/>
  <c r="Y94" i="17"/>
  <c r="Z94" i="17"/>
  <c r="AA94" i="17"/>
  <c r="AB94" i="17"/>
  <c r="AC94" i="17"/>
  <c r="AD94" i="17"/>
  <c r="AE94" i="17"/>
  <c r="AF94" i="17"/>
  <c r="AG94" i="17"/>
  <c r="AH94" i="17"/>
  <c r="AI94" i="17"/>
  <c r="AJ94" i="17"/>
  <c r="AK94" i="17"/>
  <c r="AL94" i="17"/>
  <c r="AM94" i="17"/>
  <c r="AN94" i="17"/>
  <c r="AO94" i="17"/>
  <c r="AP94" i="17"/>
  <c r="AQ94" i="17"/>
  <c r="AR94" i="17"/>
  <c r="AS94" i="17"/>
  <c r="AT94" i="17"/>
  <c r="AU94" i="17"/>
  <c r="AV95" i="17"/>
  <c r="Q96" i="17"/>
  <c r="R96" i="17"/>
  <c r="S96" i="17"/>
  <c r="T96" i="17"/>
  <c r="U96" i="17"/>
  <c r="V96" i="17"/>
  <c r="W96" i="17"/>
  <c r="X96" i="17"/>
  <c r="Y96" i="17"/>
  <c r="Z96" i="17"/>
  <c r="AA96" i="17"/>
  <c r="AB96" i="17"/>
  <c r="AC96" i="17"/>
  <c r="AD96" i="17"/>
  <c r="AE96" i="17"/>
  <c r="AF96" i="17"/>
  <c r="AG96" i="17"/>
  <c r="AH96" i="17"/>
  <c r="AI96" i="17"/>
  <c r="AJ96" i="17"/>
  <c r="AK96" i="17"/>
  <c r="AL96" i="17"/>
  <c r="AM96" i="17"/>
  <c r="AN96" i="17"/>
  <c r="AO96" i="17"/>
  <c r="AP96" i="17"/>
  <c r="AQ96" i="17"/>
  <c r="AR96" i="17"/>
  <c r="AS96" i="17"/>
  <c r="AT96" i="17"/>
  <c r="AU96" i="17"/>
  <c r="AV97" i="17"/>
  <c r="Q98" i="17"/>
  <c r="R98" i="17"/>
  <c r="S98" i="17"/>
  <c r="T98" i="17"/>
  <c r="U98" i="17"/>
  <c r="V98" i="17"/>
  <c r="W98" i="17"/>
  <c r="X98" i="17"/>
  <c r="Y98" i="17"/>
  <c r="Z98" i="17"/>
  <c r="AA98" i="17"/>
  <c r="AB98" i="17"/>
  <c r="AC98" i="17"/>
  <c r="AD98" i="17"/>
  <c r="AE98" i="17"/>
  <c r="AF98" i="17"/>
  <c r="AG98" i="17"/>
  <c r="AH98" i="17"/>
  <c r="AI98" i="17"/>
  <c r="AJ98" i="17"/>
  <c r="AK98" i="17"/>
  <c r="AL98" i="17"/>
  <c r="AM98" i="17"/>
  <c r="AN98" i="17"/>
  <c r="AO98" i="17"/>
  <c r="AP98" i="17"/>
  <c r="AQ98" i="17"/>
  <c r="AR98" i="17"/>
  <c r="AS98" i="17"/>
  <c r="AT98" i="17"/>
  <c r="AU98" i="17"/>
  <c r="AV99" i="17"/>
  <c r="Q100" i="17"/>
  <c r="R100" i="17"/>
  <c r="S100" i="17"/>
  <c r="T100" i="17"/>
  <c r="U100" i="17"/>
  <c r="V100" i="17"/>
  <c r="W100" i="17"/>
  <c r="X100" i="17"/>
  <c r="Y100" i="17"/>
  <c r="Z100" i="17"/>
  <c r="AA100" i="17"/>
  <c r="AB100" i="17"/>
  <c r="AC100" i="17"/>
  <c r="AD100" i="17"/>
  <c r="AE100" i="17"/>
  <c r="AF100" i="17"/>
  <c r="AG100" i="17"/>
  <c r="AH100" i="17"/>
  <c r="AI100" i="17"/>
  <c r="AJ100" i="17"/>
  <c r="AK100" i="17"/>
  <c r="AL100" i="17"/>
  <c r="AM100" i="17"/>
  <c r="AN100" i="17"/>
  <c r="AO100" i="17"/>
  <c r="AP100" i="17"/>
  <c r="AQ100" i="17"/>
  <c r="AR100" i="17"/>
  <c r="AS100" i="17"/>
  <c r="AT100" i="17"/>
  <c r="AU100" i="17"/>
  <c r="AX103" i="17"/>
  <c r="AV106" i="17"/>
  <c r="Q107" i="17"/>
  <c r="R107" i="17"/>
  <c r="S107" i="17"/>
  <c r="T107" i="17"/>
  <c r="U107" i="17"/>
  <c r="V107" i="17"/>
  <c r="W107" i="17"/>
  <c r="X107" i="17"/>
  <c r="Y107" i="17"/>
  <c r="Z107" i="17"/>
  <c r="AA107" i="17"/>
  <c r="AB107" i="17"/>
  <c r="AC107" i="17"/>
  <c r="AD107" i="17"/>
  <c r="AE107" i="17"/>
  <c r="AF107" i="17"/>
  <c r="AG107" i="17"/>
  <c r="AH107" i="17"/>
  <c r="AI107" i="17"/>
  <c r="AJ107" i="17"/>
  <c r="AK107" i="17"/>
  <c r="AL107" i="17"/>
  <c r="AM107" i="17"/>
  <c r="AN107" i="17"/>
  <c r="AO107" i="17"/>
  <c r="AP107" i="17"/>
  <c r="AQ107" i="17"/>
  <c r="AR107" i="17"/>
  <c r="AS107" i="17"/>
  <c r="AT107" i="17"/>
  <c r="AU107" i="17"/>
  <c r="AV108" i="17"/>
  <c r="Q109" i="17"/>
  <c r="R109" i="17"/>
  <c r="S109" i="17"/>
  <c r="T109" i="17"/>
  <c r="U109" i="17"/>
  <c r="V109" i="17"/>
  <c r="W109" i="17"/>
  <c r="X109" i="17"/>
  <c r="Y109" i="17"/>
  <c r="Z109" i="17"/>
  <c r="AA109" i="17"/>
  <c r="AB109" i="17"/>
  <c r="AC109" i="17"/>
  <c r="AD109" i="17"/>
  <c r="AE109" i="17"/>
  <c r="AF109" i="17"/>
  <c r="AG109" i="17"/>
  <c r="AH109" i="17"/>
  <c r="AI109" i="17"/>
  <c r="AJ109" i="17"/>
  <c r="AK109" i="17"/>
  <c r="AL109" i="17"/>
  <c r="AM109" i="17"/>
  <c r="AN109" i="17"/>
  <c r="AO109" i="17"/>
  <c r="AP109" i="17"/>
  <c r="AQ109" i="17"/>
  <c r="AR109" i="17"/>
  <c r="AS109" i="17"/>
  <c r="AT109" i="17"/>
  <c r="AU109" i="17"/>
  <c r="AV110" i="17"/>
  <c r="Q111" i="17"/>
  <c r="R111" i="17"/>
  <c r="S111" i="17"/>
  <c r="T111" i="17"/>
  <c r="U111" i="17"/>
  <c r="V111" i="17"/>
  <c r="W111" i="17"/>
  <c r="X111" i="17"/>
  <c r="Y111" i="17"/>
  <c r="Z111" i="17"/>
  <c r="AA111" i="17"/>
  <c r="AB111" i="17"/>
  <c r="AC111" i="17"/>
  <c r="AD111" i="17"/>
  <c r="AE111" i="17"/>
  <c r="AF111" i="17"/>
  <c r="AG111" i="17"/>
  <c r="AH111" i="17"/>
  <c r="AI111" i="17"/>
  <c r="AJ111" i="17"/>
  <c r="AK111" i="17"/>
  <c r="AL111" i="17"/>
  <c r="AM111" i="17"/>
  <c r="AN111" i="17"/>
  <c r="AO111" i="17"/>
  <c r="AP111" i="17"/>
  <c r="AQ111" i="17"/>
  <c r="AR111" i="17"/>
  <c r="AS111" i="17"/>
  <c r="AT111" i="17"/>
  <c r="AU111" i="17"/>
  <c r="AV112" i="17"/>
  <c r="Q113" i="17"/>
  <c r="R113" i="17"/>
  <c r="S113" i="17"/>
  <c r="T113" i="17"/>
  <c r="U113" i="17"/>
  <c r="V113" i="17"/>
  <c r="W113" i="17"/>
  <c r="X113" i="17"/>
  <c r="Y113" i="17"/>
  <c r="Z113" i="17"/>
  <c r="AA113" i="17"/>
  <c r="AB113" i="17"/>
  <c r="AC113" i="17"/>
  <c r="AD113" i="17"/>
  <c r="AE113" i="17"/>
  <c r="AF113" i="17"/>
  <c r="AG113" i="17"/>
  <c r="AH113" i="17"/>
  <c r="AI113" i="17"/>
  <c r="AJ113" i="17"/>
  <c r="AK113" i="17"/>
  <c r="AL113" i="17"/>
  <c r="AM113" i="17"/>
  <c r="AN113" i="17"/>
  <c r="AO113" i="17"/>
  <c r="AP113" i="17"/>
  <c r="AQ113" i="17"/>
  <c r="AR113" i="17"/>
  <c r="AS113" i="17"/>
  <c r="AT113" i="17"/>
  <c r="AU113" i="17"/>
  <c r="AV114" i="17"/>
  <c r="Q115" i="17"/>
  <c r="R115" i="17"/>
  <c r="S115" i="17"/>
  <c r="T115" i="17"/>
  <c r="U115" i="17"/>
  <c r="V115" i="17"/>
  <c r="W115" i="17"/>
  <c r="X115" i="17"/>
  <c r="Y115" i="17"/>
  <c r="Z115" i="17"/>
  <c r="AA115" i="17"/>
  <c r="AB115" i="17"/>
  <c r="AC115" i="17"/>
  <c r="AD115" i="17"/>
  <c r="AE115" i="17"/>
  <c r="AF115" i="17"/>
  <c r="AG115" i="17"/>
  <c r="AH115" i="17"/>
  <c r="AI115" i="17"/>
  <c r="AJ115" i="17"/>
  <c r="AK115" i="17"/>
  <c r="AL115" i="17"/>
  <c r="AM115" i="17"/>
  <c r="AN115" i="17"/>
  <c r="AO115" i="17"/>
  <c r="AP115" i="17"/>
  <c r="AQ115" i="17"/>
  <c r="AR115" i="17"/>
  <c r="AS115" i="17"/>
  <c r="AT115" i="17"/>
  <c r="AU115" i="17"/>
  <c r="AV116" i="17"/>
  <c r="Q117" i="17"/>
  <c r="R117" i="17"/>
  <c r="S117" i="17"/>
  <c r="T117" i="17"/>
  <c r="U117" i="17"/>
  <c r="V117" i="17"/>
  <c r="W117" i="17"/>
  <c r="X117" i="17"/>
  <c r="Y117" i="17"/>
  <c r="Z117" i="17"/>
  <c r="AA117" i="17"/>
  <c r="AB117" i="17"/>
  <c r="AC117" i="17"/>
  <c r="AD117" i="17"/>
  <c r="AE117" i="17"/>
  <c r="AF117" i="17"/>
  <c r="AG117" i="17"/>
  <c r="AH117" i="17"/>
  <c r="AI117" i="17"/>
  <c r="AJ117" i="17"/>
  <c r="AK117" i="17"/>
  <c r="AL117" i="17"/>
  <c r="AM117" i="17"/>
  <c r="AN117" i="17"/>
  <c r="AO117" i="17"/>
  <c r="AP117" i="17"/>
  <c r="AQ117" i="17"/>
  <c r="AR117" i="17"/>
  <c r="AS117" i="17"/>
  <c r="AT117" i="17"/>
  <c r="AU117" i="17"/>
  <c r="AV118" i="17"/>
  <c r="Q119" i="17"/>
  <c r="R119" i="17"/>
  <c r="S119" i="17"/>
  <c r="T119" i="17"/>
  <c r="U119" i="17"/>
  <c r="V119" i="17"/>
  <c r="W119" i="17"/>
  <c r="X119" i="17"/>
  <c r="Y119" i="17"/>
  <c r="Z119" i="17"/>
  <c r="AA119" i="17"/>
  <c r="AB119" i="17"/>
  <c r="AC119" i="17"/>
  <c r="AD119" i="17"/>
  <c r="AE119" i="17"/>
  <c r="AF119" i="17"/>
  <c r="AG119" i="17"/>
  <c r="AH119" i="17"/>
  <c r="AI119" i="17"/>
  <c r="AJ119" i="17"/>
  <c r="AK119" i="17"/>
  <c r="AL119" i="17"/>
  <c r="AM119" i="17"/>
  <c r="AN119" i="17"/>
  <c r="AO119" i="17"/>
  <c r="AP119" i="17"/>
  <c r="AQ119" i="17"/>
  <c r="AR119" i="17"/>
  <c r="AS119" i="17"/>
  <c r="AT119" i="17"/>
  <c r="AU119" i="17"/>
  <c r="AV120" i="17"/>
  <c r="Q121" i="17"/>
  <c r="R121" i="17"/>
  <c r="S121" i="17"/>
  <c r="T121" i="17"/>
  <c r="U121" i="17"/>
  <c r="V121" i="17"/>
  <c r="W121" i="17"/>
  <c r="X121" i="17"/>
  <c r="Y121" i="17"/>
  <c r="Z121" i="17"/>
  <c r="AA121" i="17"/>
  <c r="AB121" i="17"/>
  <c r="AC121" i="17"/>
  <c r="AD121" i="17"/>
  <c r="AE121" i="17"/>
  <c r="AF121" i="17"/>
  <c r="AG121" i="17"/>
  <c r="AH121" i="17"/>
  <c r="AI121" i="17"/>
  <c r="AJ121" i="17"/>
  <c r="AK121" i="17"/>
  <c r="AL121" i="17"/>
  <c r="AM121" i="17"/>
  <c r="AN121" i="17"/>
  <c r="AO121" i="17"/>
  <c r="AP121" i="17"/>
  <c r="AQ121" i="17"/>
  <c r="AR121" i="17"/>
  <c r="AS121" i="17"/>
  <c r="AT121" i="17"/>
  <c r="AU121" i="17"/>
  <c r="AV122" i="17"/>
  <c r="Q123" i="17"/>
  <c r="R123" i="17"/>
  <c r="S123" i="17"/>
  <c r="T123" i="17"/>
  <c r="U123" i="17"/>
  <c r="V123" i="17"/>
  <c r="W123" i="17"/>
  <c r="X123" i="17"/>
  <c r="Y123" i="17"/>
  <c r="Z123" i="17"/>
  <c r="AA123" i="17"/>
  <c r="AB123" i="17"/>
  <c r="AC123" i="17"/>
  <c r="AD123" i="17"/>
  <c r="AE123" i="17"/>
  <c r="AF123" i="17"/>
  <c r="AG123" i="17"/>
  <c r="AH123" i="17"/>
  <c r="AI123" i="17"/>
  <c r="AJ123" i="17"/>
  <c r="AK123" i="17"/>
  <c r="AL123" i="17"/>
  <c r="AM123" i="17"/>
  <c r="AN123" i="17"/>
  <c r="AO123" i="17"/>
  <c r="AP123" i="17"/>
  <c r="AQ123" i="17"/>
  <c r="AR123" i="17"/>
  <c r="AS123" i="17"/>
  <c r="AT123" i="17"/>
  <c r="AU123" i="17"/>
  <c r="AV124" i="17"/>
  <c r="Q125" i="17"/>
  <c r="R125" i="17"/>
  <c r="S125" i="17"/>
  <c r="T125" i="17"/>
  <c r="U125" i="17"/>
  <c r="V125" i="17"/>
  <c r="W125" i="17"/>
  <c r="X125" i="17"/>
  <c r="Y125" i="17"/>
  <c r="Z125" i="17"/>
  <c r="AA125" i="17"/>
  <c r="AB125" i="17"/>
  <c r="AV125" i="17" s="1"/>
  <c r="AW124" i="17" s="1"/>
  <c r="AC125" i="17"/>
  <c r="AD125" i="17"/>
  <c r="AE125" i="17"/>
  <c r="AF125" i="17"/>
  <c r="AG125" i="17"/>
  <c r="AH125" i="17"/>
  <c r="AI125" i="17"/>
  <c r="AJ125" i="17"/>
  <c r="AK125" i="17"/>
  <c r="AL125" i="17"/>
  <c r="AM125" i="17"/>
  <c r="AN125" i="17"/>
  <c r="AO125" i="17"/>
  <c r="AP125" i="17"/>
  <c r="AQ125" i="17"/>
  <c r="AR125" i="17"/>
  <c r="AS125" i="17"/>
  <c r="AT125" i="17"/>
  <c r="AU125" i="17"/>
  <c r="AV126" i="17"/>
  <c r="Q127" i="17"/>
  <c r="R127" i="17"/>
  <c r="S127" i="17"/>
  <c r="T127" i="17"/>
  <c r="U127" i="17"/>
  <c r="V127" i="17"/>
  <c r="W127" i="17"/>
  <c r="X127" i="17"/>
  <c r="Y127" i="17"/>
  <c r="Z127" i="17"/>
  <c r="AA127" i="17"/>
  <c r="AB127" i="17"/>
  <c r="AC127" i="17"/>
  <c r="AD127" i="17"/>
  <c r="AE127" i="17"/>
  <c r="AF127" i="17"/>
  <c r="AG127" i="17"/>
  <c r="AH127" i="17"/>
  <c r="AI127" i="17"/>
  <c r="AJ127" i="17"/>
  <c r="AK127" i="17"/>
  <c r="AL127" i="17"/>
  <c r="AM127" i="17"/>
  <c r="AN127" i="17"/>
  <c r="AO127" i="17"/>
  <c r="AP127" i="17"/>
  <c r="AQ127" i="17"/>
  <c r="AR127" i="17"/>
  <c r="AS127" i="17"/>
  <c r="AT127" i="17"/>
  <c r="AU127" i="17"/>
  <c r="AV128" i="17"/>
  <c r="Q129" i="17"/>
  <c r="R129" i="17"/>
  <c r="S129" i="17"/>
  <c r="T129" i="17"/>
  <c r="U129" i="17"/>
  <c r="V129" i="17"/>
  <c r="W129" i="17"/>
  <c r="X129" i="17"/>
  <c r="Y129" i="17"/>
  <c r="Z129" i="17"/>
  <c r="AA129" i="17"/>
  <c r="AB129" i="17"/>
  <c r="AC129" i="17"/>
  <c r="AD129" i="17"/>
  <c r="AE129" i="17"/>
  <c r="AF129" i="17"/>
  <c r="AG129" i="17"/>
  <c r="AH129" i="17"/>
  <c r="AI129" i="17"/>
  <c r="AJ129" i="17"/>
  <c r="AK129" i="17"/>
  <c r="AL129" i="17"/>
  <c r="AM129" i="17"/>
  <c r="AN129" i="17"/>
  <c r="AO129" i="17"/>
  <c r="AP129" i="17"/>
  <c r="AQ129" i="17"/>
  <c r="AR129" i="17"/>
  <c r="AS129" i="17"/>
  <c r="AT129" i="17"/>
  <c r="AU129" i="17"/>
  <c r="AV130" i="17"/>
  <c r="Q131" i="17"/>
  <c r="R131" i="17"/>
  <c r="S131" i="17"/>
  <c r="T131" i="17"/>
  <c r="U131" i="17"/>
  <c r="V131" i="17"/>
  <c r="W131" i="17"/>
  <c r="X131" i="17"/>
  <c r="Y131" i="17"/>
  <c r="Z131" i="17"/>
  <c r="AA131" i="17"/>
  <c r="AB131" i="17"/>
  <c r="AC131" i="17"/>
  <c r="AD131" i="17"/>
  <c r="AE131" i="17"/>
  <c r="AF131" i="17"/>
  <c r="AG131" i="17"/>
  <c r="AH131" i="17"/>
  <c r="AI131" i="17"/>
  <c r="AJ131" i="17"/>
  <c r="AK131" i="17"/>
  <c r="AL131" i="17"/>
  <c r="AM131" i="17"/>
  <c r="AN131" i="17"/>
  <c r="AO131" i="17"/>
  <c r="AP131" i="17"/>
  <c r="AQ131" i="17"/>
  <c r="AR131" i="17"/>
  <c r="AS131" i="17"/>
  <c r="AT131" i="17"/>
  <c r="AU131" i="17"/>
  <c r="AV132" i="17"/>
  <c r="Q133" i="17"/>
  <c r="R133" i="17"/>
  <c r="S133" i="17"/>
  <c r="T133" i="17"/>
  <c r="U133" i="17"/>
  <c r="V133" i="17"/>
  <c r="W133" i="17"/>
  <c r="X133" i="17"/>
  <c r="Y133" i="17"/>
  <c r="Z133" i="17"/>
  <c r="AA133" i="17"/>
  <c r="AB133" i="17"/>
  <c r="AC133" i="17"/>
  <c r="AD133" i="17"/>
  <c r="AE133" i="17"/>
  <c r="AF133" i="17"/>
  <c r="AG133" i="17"/>
  <c r="AH133" i="17"/>
  <c r="AI133" i="17"/>
  <c r="AJ133" i="17"/>
  <c r="AK133" i="17"/>
  <c r="AL133" i="17"/>
  <c r="AM133" i="17"/>
  <c r="AN133" i="17"/>
  <c r="AO133" i="17"/>
  <c r="AP133" i="17"/>
  <c r="AQ133" i="17"/>
  <c r="AR133" i="17"/>
  <c r="AS133" i="17"/>
  <c r="AT133" i="17"/>
  <c r="AU133" i="17"/>
  <c r="AV134" i="17"/>
  <c r="Q135" i="17"/>
  <c r="R135" i="17"/>
  <c r="S135" i="17"/>
  <c r="T135" i="17"/>
  <c r="U135" i="17"/>
  <c r="V135" i="17"/>
  <c r="W135" i="17"/>
  <c r="X135" i="17"/>
  <c r="Y135" i="17"/>
  <c r="Z135" i="17"/>
  <c r="AA135" i="17"/>
  <c r="AB135" i="17"/>
  <c r="AC135" i="17"/>
  <c r="AD135" i="17"/>
  <c r="AE135" i="17"/>
  <c r="AF135" i="17"/>
  <c r="AG135" i="17"/>
  <c r="AH135" i="17"/>
  <c r="AI135" i="17"/>
  <c r="AJ135" i="17"/>
  <c r="AK135" i="17"/>
  <c r="AL135" i="17"/>
  <c r="AM135" i="17"/>
  <c r="AN135" i="17"/>
  <c r="AO135" i="17"/>
  <c r="AP135" i="17"/>
  <c r="AQ135" i="17"/>
  <c r="AR135" i="17"/>
  <c r="AS135" i="17"/>
  <c r="AT135" i="17"/>
  <c r="AU135" i="17"/>
  <c r="AV136"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8"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40"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2"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4"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6"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8"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X152" i="17"/>
  <c r="AV155"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7"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9"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1"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3"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5"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7"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9"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1"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3"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5"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7"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9"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1"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3"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5"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7"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9"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1"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3"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5"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7"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X201" i="17"/>
  <c r="AV204"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6"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8"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10"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2"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4"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6"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8"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20"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2"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4"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6"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8"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30"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2"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4"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6"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8"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40"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2"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4"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6"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J4" i="16"/>
  <c r="J5" i="16"/>
  <c r="J6" i="16"/>
  <c r="J7" i="16"/>
  <c r="J8" i="16"/>
  <c r="J9" i="16"/>
  <c r="J10" i="16"/>
  <c r="J11" i="16"/>
  <c r="J12" i="16"/>
  <c r="J13" i="16"/>
  <c r="J14" i="16"/>
  <c r="J15" i="16"/>
  <c r="J16" i="16"/>
  <c r="J17" i="16"/>
  <c r="J18" i="16"/>
  <c r="J19" i="16"/>
  <c r="J20" i="16"/>
  <c r="J21" i="16"/>
  <c r="J22" i="16"/>
  <c r="J23" i="16"/>
  <c r="J24" i="16"/>
  <c r="J25" i="16"/>
  <c r="J26" i="16"/>
  <c r="J27" i="16"/>
  <c r="J28" i="16"/>
  <c r="J30" i="16"/>
  <c r="J32" i="16"/>
  <c r="J33" i="16"/>
  <c r="J34" i="16"/>
  <c r="J35" i="16"/>
  <c r="J36" i="16"/>
  <c r="J37" i="16"/>
  <c r="J38" i="16"/>
  <c r="J39" i="16"/>
  <c r="J40" i="16"/>
  <c r="J41" i="16"/>
  <c r="J42" i="16"/>
  <c r="J43" i="16"/>
  <c r="J44" i="16"/>
  <c r="J45" i="16"/>
  <c r="J46" i="16"/>
  <c r="J47" i="16"/>
  <c r="J59" i="16"/>
  <c r="J60" i="16"/>
  <c r="J61" i="16"/>
  <c r="J63" i="16"/>
  <c r="AP12" i="17" s="1"/>
  <c r="J64" i="16"/>
  <c r="B7" i="5"/>
  <c r="B8" i="5"/>
  <c r="B9" i="5" s="1"/>
  <c r="B10" i="5" s="1"/>
  <c r="B11" i="5" s="1"/>
  <c r="B12" i="5" s="1"/>
  <c r="B13" i="5" s="1"/>
  <c r="B14" i="5" s="1"/>
  <c r="B15" i="5" s="1"/>
  <c r="B16" i="5" s="1"/>
  <c r="B17" i="5" s="1"/>
  <c r="B18" i="5" s="1"/>
  <c r="B19" i="5" s="1"/>
  <c r="B20"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N28" i="5"/>
  <c r="N51" i="5"/>
  <c r="N74" i="5"/>
  <c r="L4" i="15"/>
  <c r="N4" i="15"/>
  <c r="F3" i="8" s="1"/>
  <c r="AV48" i="28"/>
  <c r="AV60" i="28"/>
  <c r="AV62" i="28"/>
  <c r="AW61" i="28" s="1"/>
  <c r="AV68" i="28"/>
  <c r="AX67" i="28" s="1"/>
  <c r="AV70" i="28"/>
  <c r="AW69" i="28" s="1"/>
  <c r="AV72" i="28"/>
  <c r="AV74" i="28"/>
  <c r="AX73" i="28" s="1"/>
  <c r="AV76" i="28"/>
  <c r="AW75" i="28" s="1"/>
  <c r="AV80" i="28"/>
  <c r="AV84" i="28"/>
  <c r="AV86" i="28"/>
  <c r="AW85" i="28" s="1"/>
  <c r="AV92" i="28"/>
  <c r="AV94" i="28"/>
  <c r="AV96" i="28"/>
  <c r="AV98" i="28"/>
  <c r="AV100" i="28"/>
  <c r="AX99" i="28" s="1"/>
  <c r="AV190" i="28"/>
  <c r="AV192" i="28"/>
  <c r="AV196" i="28"/>
  <c r="AV198" i="28"/>
  <c r="AV209" i="28"/>
  <c r="AV211" i="28"/>
  <c r="AX210" i="28" s="1"/>
  <c r="AV213" i="28"/>
  <c r="AW212" i="28" s="1"/>
  <c r="AV215" i="28"/>
  <c r="AV217" i="28"/>
  <c r="AX216" i="28" s="1"/>
  <c r="AV219" i="28"/>
  <c r="AV221" i="28"/>
  <c r="AX220" i="28" s="1"/>
  <c r="AV225" i="28"/>
  <c r="AX224" i="28" s="1"/>
  <c r="AV227" i="28"/>
  <c r="AV233" i="28"/>
  <c r="AV235" i="28"/>
  <c r="AV237" i="28"/>
  <c r="AV239" i="28"/>
  <c r="AX238" i="28" s="1"/>
  <c r="AV241" i="28"/>
  <c r="AX240" i="28" s="1"/>
  <c r="AV243" i="28"/>
  <c r="AW242" i="28" s="1"/>
  <c r="AV245" i="28"/>
  <c r="Q12" i="28"/>
  <c r="AS12" i="28"/>
  <c r="Y12" i="27"/>
  <c r="AE12" i="28"/>
  <c r="R12" i="17"/>
  <c r="AV231" i="17"/>
  <c r="AV225" i="17"/>
  <c r="AX224" i="17" s="1"/>
  <c r="AV198" i="17"/>
  <c r="AX197" i="17" s="1"/>
  <c r="AV90" i="17"/>
  <c r="AW89" i="17" s="1"/>
  <c r="AX89" i="17"/>
  <c r="AV82" i="17"/>
  <c r="AX81" i="17" s="1"/>
  <c r="AV170" i="17"/>
  <c r="AX169" i="17"/>
  <c r="AV160" i="17"/>
  <c r="AV80" i="17"/>
  <c r="AV149" i="17"/>
  <c r="AX148" i="17" s="1"/>
  <c r="AV145" i="17"/>
  <c r="AW144" i="17" s="1"/>
  <c r="AV143" i="17"/>
  <c r="AV137" i="17"/>
  <c r="AX136" i="17" s="1"/>
  <c r="AV131" i="17"/>
  <c r="AV127" i="17"/>
  <c r="AX126" i="17" s="1"/>
  <c r="AV123" i="17"/>
  <c r="AV121" i="17"/>
  <c r="AV117" i="17"/>
  <c r="AW116" i="17" s="1"/>
  <c r="AV111" i="17"/>
  <c r="AV84" i="17"/>
  <c r="AV76" i="17"/>
  <c r="AX75" i="17"/>
  <c r="AV68" i="17"/>
  <c r="AV72" i="17"/>
  <c r="AV64" i="17"/>
  <c r="AW63" i="17" s="1"/>
  <c r="AV24" i="27"/>
  <c r="AV26" i="27"/>
  <c r="AV30" i="27"/>
  <c r="AV36" i="27"/>
  <c r="AV38" i="27"/>
  <c r="AW37" i="27" s="1"/>
  <c r="AV40" i="27"/>
  <c r="AW39" i="27" s="1"/>
  <c r="AV42" i="27"/>
  <c r="AW41" i="27" s="1"/>
  <c r="AV186" i="27"/>
  <c r="AV192" i="27"/>
  <c r="AV194" i="27"/>
  <c r="AV196" i="27"/>
  <c r="AV198" i="27"/>
  <c r="AV205" i="27"/>
  <c r="AX204" i="27" s="1"/>
  <c r="AV209" i="27"/>
  <c r="AX208" i="27" s="1"/>
  <c r="AV211" i="27"/>
  <c r="AV217" i="27"/>
  <c r="AV219" i="27"/>
  <c r="AX218" i="27"/>
  <c r="AV221" i="27"/>
  <c r="AV223" i="27"/>
  <c r="AX222" i="27" s="1"/>
  <c r="AV225" i="27"/>
  <c r="AV235" i="27"/>
  <c r="AX234" i="27"/>
  <c r="AV237" i="27"/>
  <c r="AX236" i="27" s="1"/>
  <c r="AV239" i="27"/>
  <c r="AV243" i="27"/>
  <c r="AX242" i="27" s="1"/>
  <c r="AV247" i="27"/>
  <c r="AV20" i="28"/>
  <c r="AV22" i="28"/>
  <c r="AX21" i="28" s="1"/>
  <c r="AV24" i="28"/>
  <c r="AV28" i="28"/>
  <c r="AX27" i="28" s="1"/>
  <c r="AV34" i="28"/>
  <c r="AW33" i="28" s="1"/>
  <c r="AV36" i="28"/>
  <c r="AW35" i="28" s="1"/>
  <c r="AV38" i="28"/>
  <c r="AX37" i="28" s="1"/>
  <c r="AV44" i="28"/>
  <c r="AV158" i="28"/>
  <c r="AX157" i="28" s="1"/>
  <c r="AW159" i="28"/>
  <c r="AV162" i="28"/>
  <c r="AW161" i="28" s="1"/>
  <c r="AV168" i="28"/>
  <c r="AV170" i="28"/>
  <c r="AV172" i="28"/>
  <c r="AX171" i="28" s="1"/>
  <c r="AV174" i="28"/>
  <c r="AV176" i="28"/>
  <c r="AW175" i="28" s="1"/>
  <c r="AV180" i="28"/>
  <c r="AV182" i="28"/>
  <c r="AV186" i="28"/>
  <c r="AV188" i="28"/>
  <c r="AV48" i="17"/>
  <c r="AW47" i="17" s="1"/>
  <c r="AV20" i="17"/>
  <c r="AX19" i="17" s="1"/>
  <c r="AW19" i="17"/>
  <c r="AV62" i="27"/>
  <c r="AV68" i="27"/>
  <c r="AX67" i="27" s="1"/>
  <c r="AV70" i="27"/>
  <c r="AV74" i="27"/>
  <c r="AW73" i="27" s="1"/>
  <c r="AV76" i="27"/>
  <c r="AW75" i="27" s="1"/>
  <c r="AV80" i="27"/>
  <c r="AW79" i="27" s="1"/>
  <c r="AV84" i="27"/>
  <c r="AW83" i="27" s="1"/>
  <c r="AV86" i="27"/>
  <c r="AX85" i="27" s="1"/>
  <c r="AV90" i="27"/>
  <c r="AV94" i="27"/>
  <c r="AV100" i="27"/>
  <c r="AX99" i="27" s="1"/>
  <c r="AV247" i="28"/>
  <c r="AV60" i="17"/>
  <c r="AV46" i="17"/>
  <c r="AX45" i="17" s="1"/>
  <c r="AV109" i="27"/>
  <c r="AX108" i="27"/>
  <c r="AV111" i="27"/>
  <c r="AW110" i="27" s="1"/>
  <c r="AV113" i="27"/>
  <c r="AV117" i="27"/>
  <c r="AX116" i="27"/>
  <c r="AV123" i="27"/>
  <c r="AW122" i="27" s="1"/>
  <c r="AV129" i="27"/>
  <c r="AX128" i="27" s="1"/>
  <c r="AV133" i="27"/>
  <c r="AV135" i="27"/>
  <c r="AV137" i="27"/>
  <c r="AV139" i="27"/>
  <c r="AX138" i="27" s="1"/>
  <c r="AV141" i="27"/>
  <c r="AV147" i="27"/>
  <c r="AW146" i="27" s="1"/>
  <c r="AV149" i="27"/>
  <c r="AX148" i="27" s="1"/>
  <c r="AV24" i="17"/>
  <c r="AX23" i="17" s="1"/>
  <c r="AW23" i="17"/>
  <c r="AV16" i="17"/>
  <c r="AV160" i="27"/>
  <c r="AX159" i="27" s="1"/>
  <c r="AV164" i="27"/>
  <c r="AW163" i="27" s="1"/>
  <c r="AV166" i="27"/>
  <c r="AV172" i="27"/>
  <c r="AV174" i="27"/>
  <c r="AX173" i="27" s="1"/>
  <c r="AV176" i="27"/>
  <c r="AX175" i="27"/>
  <c r="AV178" i="27"/>
  <c r="AX177" i="27" s="1"/>
  <c r="AV180" i="27"/>
  <c r="AV182" i="27"/>
  <c r="AV184" i="27"/>
  <c r="AX183" i="27" s="1"/>
  <c r="AV58" i="28"/>
  <c r="AW57" i="28" s="1"/>
  <c r="AV107" i="28"/>
  <c r="AV109" i="28"/>
  <c r="AX108" i="28"/>
  <c r="AV111" i="28"/>
  <c r="AW110" i="28" s="1"/>
  <c r="AV113" i="28"/>
  <c r="AV115" i="28"/>
  <c r="AX114" i="28" s="1"/>
  <c r="AV117" i="28"/>
  <c r="AX116" i="28"/>
  <c r="AV119" i="28"/>
  <c r="AV121" i="28"/>
  <c r="AV123" i="28"/>
  <c r="AV125" i="28"/>
  <c r="AV127" i="28"/>
  <c r="AX126" i="28" s="1"/>
  <c r="AV129" i="28"/>
  <c r="AW128" i="28" s="1"/>
  <c r="AV131" i="28"/>
  <c r="AW130" i="28" s="1"/>
  <c r="AV133" i="28"/>
  <c r="AX132" i="28" s="1"/>
  <c r="AV135" i="28"/>
  <c r="AV137" i="28"/>
  <c r="AV139" i="28"/>
  <c r="AV141" i="28"/>
  <c r="AX140" i="28" s="1"/>
  <c r="AV143" i="28"/>
  <c r="AX142" i="28" s="1"/>
  <c r="AV145" i="28"/>
  <c r="AV147" i="28"/>
  <c r="AV149" i="28"/>
  <c r="AW148" i="28" s="1"/>
  <c r="AX148" i="28"/>
  <c r="AW13" i="28"/>
  <c r="AX15" i="28"/>
  <c r="AX17" i="28"/>
  <c r="AW21" i="28"/>
  <c r="AX25" i="28"/>
  <c r="AW25" i="28"/>
  <c r="AW27" i="28"/>
  <c r="AX31" i="28"/>
  <c r="AW31" i="28"/>
  <c r="AX33" i="28"/>
  <c r="AX35" i="28"/>
  <c r="AW37" i="28"/>
  <c r="AW59" i="28"/>
  <c r="AX59" i="28"/>
  <c r="AX61" i="28"/>
  <c r="AX63" i="28"/>
  <c r="AW65" i="28"/>
  <c r="AX65" i="28"/>
  <c r="AW67" i="28"/>
  <c r="AX69" i="28"/>
  <c r="AW71" i="28"/>
  <c r="AX71" i="28"/>
  <c r="AW73" i="28"/>
  <c r="AW77" i="28"/>
  <c r="AX77" i="28"/>
  <c r="AW79" i="28"/>
  <c r="AX79" i="28"/>
  <c r="AW81" i="28"/>
  <c r="AX81" i="28"/>
  <c r="AX57" i="28"/>
  <c r="W201" i="28"/>
  <c r="W103" i="28"/>
  <c r="W54" i="28"/>
  <c r="W152" i="28"/>
  <c r="AV42" i="28"/>
  <c r="AW41" i="28" s="1"/>
  <c r="AV46" i="28"/>
  <c r="AX85" i="28"/>
  <c r="AX87" i="28"/>
  <c r="AW87" i="28"/>
  <c r="AX89" i="28"/>
  <c r="AW89" i="28"/>
  <c r="AX91" i="28"/>
  <c r="AW91" i="28"/>
  <c r="AX93" i="28"/>
  <c r="AW93" i="28"/>
  <c r="AX95" i="28"/>
  <c r="AW95" i="28"/>
  <c r="AW99" i="28"/>
  <c r="Q5" i="28"/>
  <c r="Q153" i="28" s="1"/>
  <c r="AX106" i="28"/>
  <c r="AW106" i="28"/>
  <c r="AW108" i="28"/>
  <c r="AX110" i="28"/>
  <c r="AX112" i="28"/>
  <c r="AW112" i="28"/>
  <c r="AW114" i="28"/>
  <c r="AX122" i="28"/>
  <c r="AW122" i="28"/>
  <c r="AW126" i="28"/>
  <c r="AX128" i="28"/>
  <c r="AX130" i="28"/>
  <c r="AW132" i="28"/>
  <c r="AX138" i="28"/>
  <c r="AW138" i="28"/>
  <c r="AW140" i="28"/>
  <c r="AX146" i="28"/>
  <c r="AW146" i="28"/>
  <c r="AV156" i="28"/>
  <c r="AW155" i="28" s="1"/>
  <c r="AX159" i="28"/>
  <c r="AX161" i="28"/>
  <c r="AX163" i="28"/>
  <c r="AW163" i="28"/>
  <c r="AX165" i="28"/>
  <c r="AW165" i="28"/>
  <c r="AX169" i="28"/>
  <c r="AW169" i="28"/>
  <c r="AW171" i="28"/>
  <c r="AX175" i="28"/>
  <c r="AX177" i="28"/>
  <c r="AW177" i="28"/>
  <c r="AX179" i="28"/>
  <c r="AW179" i="28"/>
  <c r="AX181" i="28"/>
  <c r="AW181" i="28"/>
  <c r="AX183" i="28"/>
  <c r="AX187" i="28"/>
  <c r="AW187" i="28"/>
  <c r="AX189" i="28"/>
  <c r="AW189" i="28"/>
  <c r="AX191" i="28"/>
  <c r="AW191" i="28"/>
  <c r="AX193" i="28"/>
  <c r="AW193" i="28"/>
  <c r="AX197" i="28"/>
  <c r="AW197" i="28"/>
  <c r="AX204" i="28"/>
  <c r="AW204" i="28"/>
  <c r="AX206" i="28"/>
  <c r="AW206" i="28"/>
  <c r="AX208" i="28"/>
  <c r="AW208" i="28"/>
  <c r="AW210" i="28"/>
  <c r="AX212" i="28"/>
  <c r="AW216" i="28"/>
  <c r="AX218" i="28"/>
  <c r="AW218" i="28"/>
  <c r="AW220" i="28"/>
  <c r="AX222" i="28"/>
  <c r="AW222" i="28"/>
  <c r="AW224" i="28"/>
  <c r="AX228" i="28"/>
  <c r="AW228" i="28"/>
  <c r="AX230" i="28"/>
  <c r="AW230" i="28"/>
  <c r="AX232" i="28"/>
  <c r="AW232" i="28"/>
  <c r="AX234" i="28"/>
  <c r="AW234" i="28"/>
  <c r="AX236" i="28"/>
  <c r="AW236" i="28"/>
  <c r="AW238" i="28"/>
  <c r="AW240" i="28"/>
  <c r="AX242" i="28"/>
  <c r="AX244" i="28"/>
  <c r="AW244" i="28"/>
  <c r="AX21" i="27"/>
  <c r="AX37" i="27"/>
  <c r="AX39" i="27"/>
  <c r="AX41" i="27"/>
  <c r="AX47" i="27"/>
  <c r="AW47" i="27"/>
  <c r="AW67" i="27"/>
  <c r="AX73" i="27"/>
  <c r="AX75" i="27"/>
  <c r="AX79" i="27"/>
  <c r="AX83" i="27"/>
  <c r="AX89" i="27"/>
  <c r="AW89" i="27"/>
  <c r="AW91" i="27"/>
  <c r="AX97" i="27"/>
  <c r="AW99" i="27"/>
  <c r="W201" i="27"/>
  <c r="W152" i="27"/>
  <c r="W54" i="27"/>
  <c r="AX112" i="27"/>
  <c r="AW112" i="27"/>
  <c r="AX114" i="27"/>
  <c r="AW120" i="27"/>
  <c r="AX126" i="27"/>
  <c r="AW126" i="27"/>
  <c r="AW128" i="27"/>
  <c r="AX136" i="27"/>
  <c r="AW136" i="27"/>
  <c r="AW138" i="27"/>
  <c r="AX144" i="27"/>
  <c r="AX146" i="27"/>
  <c r="AV158" i="27"/>
  <c r="AW157" i="27" s="1"/>
  <c r="AX161" i="27"/>
  <c r="AW161" i="27"/>
  <c r="AX163" i="27"/>
  <c r="AX169" i="27"/>
  <c r="AW169" i="27"/>
  <c r="AW173" i="27"/>
  <c r="AW177" i="27"/>
  <c r="AX193" i="27"/>
  <c r="AW193" i="27"/>
  <c r="AX195" i="27"/>
  <c r="AW195" i="27"/>
  <c r="AW204" i="27"/>
  <c r="AW208" i="27"/>
  <c r="AX214" i="27"/>
  <c r="AW214" i="27"/>
  <c r="AX216" i="27"/>
  <c r="AW216" i="27"/>
  <c r="AW218" i="27"/>
  <c r="AX220" i="27"/>
  <c r="AW220" i="27"/>
  <c r="AW222" i="27"/>
  <c r="AX228" i="27"/>
  <c r="AW228" i="27"/>
  <c r="AW234" i="27"/>
  <c r="AW236" i="27"/>
  <c r="AW240" i="27"/>
  <c r="AW242" i="27"/>
  <c r="AX246" i="27"/>
  <c r="AW246" i="27"/>
  <c r="AV156" i="27"/>
  <c r="AX155" i="27" s="1"/>
  <c r="AW197" i="17"/>
  <c r="AV186" i="17"/>
  <c r="AW185" i="17" s="1"/>
  <c r="AV184" i="17"/>
  <c r="AV176" i="17"/>
  <c r="AX175" i="17" s="1"/>
  <c r="AV174" i="17"/>
  <c r="AX79" i="17"/>
  <c r="AW79" i="17"/>
  <c r="AX63" i="17"/>
  <c r="AW148" i="17"/>
  <c r="AW136" i="17"/>
  <c r="AW130" i="17"/>
  <c r="AX130" i="17"/>
  <c r="AX124" i="17"/>
  <c r="AX116" i="17"/>
  <c r="AW75" i="17"/>
  <c r="AW45" i="17"/>
  <c r="AV192" i="17"/>
  <c r="AW81" i="17"/>
  <c r="AV156" i="17"/>
  <c r="AW155" i="17" s="1"/>
  <c r="W54" i="17"/>
  <c r="W103" i="17"/>
  <c r="W152" i="17"/>
  <c r="W201" i="17"/>
  <c r="AW116" i="28"/>
  <c r="AX47" i="17"/>
  <c r="AW148" i="27"/>
  <c r="AW116" i="27"/>
  <c r="AW108" i="27"/>
  <c r="AW85" i="27"/>
  <c r="AW169" i="17"/>
  <c r="AW183" i="27"/>
  <c r="AW175" i="27"/>
  <c r="AW159" i="27"/>
  <c r="AX39" i="28"/>
  <c r="AW39" i="28"/>
  <c r="AX155" i="28"/>
  <c r="AX45" i="28"/>
  <c r="AW45" i="28"/>
  <c r="Q202" i="28"/>
  <c r="Q104" i="28"/>
  <c r="AX41" i="28"/>
  <c r="AW155" i="27"/>
  <c r="AX157" i="27"/>
  <c r="AX155" i="17"/>
  <c r="AX185" i="17"/>
  <c r="P4" i="15"/>
  <c r="Q5" i="27"/>
  <c r="Q5" i="17"/>
  <c r="R5" i="17" s="1"/>
  <c r="S28" i="9"/>
  <c r="U12" i="9"/>
  <c r="Q104" i="17"/>
  <c r="Q6" i="17"/>
  <c r="Q56" i="17" s="1"/>
  <c r="R55" i="17"/>
  <c r="AU5" i="27"/>
  <c r="AU104" i="27"/>
  <c r="AU153" i="27"/>
  <c r="AU202" i="27"/>
  <c r="AU6" i="27"/>
  <c r="AU105" i="27" s="1"/>
  <c r="AU55" i="27"/>
  <c r="AU203" i="27"/>
  <c r="AU154" i="27"/>
  <c r="AU56" i="27"/>
  <c r="R5" i="28" l="1"/>
  <c r="Q6" i="28"/>
  <c r="Q55" i="28"/>
  <c r="AW33" i="17"/>
  <c r="AX33" i="17"/>
  <c r="AW142" i="28"/>
  <c r="AV32" i="17"/>
  <c r="AV26" i="17"/>
  <c r="AV30" i="17"/>
  <c r="AX191" i="17"/>
  <c r="AW191" i="17"/>
  <c r="AW185" i="27"/>
  <c r="AX185" i="27"/>
  <c r="AV42" i="17"/>
  <c r="AX181" i="27"/>
  <c r="AW181" i="27"/>
  <c r="AW224" i="17"/>
  <c r="Q105" i="17"/>
  <c r="Q154" i="17"/>
  <c r="Q203" i="17"/>
  <c r="AW173" i="17"/>
  <c r="AX173" i="17"/>
  <c r="AW134" i="28"/>
  <c r="AX134" i="28"/>
  <c r="AX140" i="27"/>
  <c r="AW140" i="27"/>
  <c r="AX173" i="28"/>
  <c r="AW173" i="28"/>
  <c r="AW23" i="28"/>
  <c r="AX23" i="28"/>
  <c r="AW83" i="17"/>
  <c r="AX83" i="17"/>
  <c r="AW97" i="28"/>
  <c r="AX97" i="28"/>
  <c r="AX120" i="28"/>
  <c r="AW120" i="28"/>
  <c r="AX179" i="27"/>
  <c r="AW179" i="27"/>
  <c r="AX69" i="27"/>
  <c r="AW69" i="27"/>
  <c r="AW159" i="17"/>
  <c r="AX159" i="17"/>
  <c r="AQ12" i="28"/>
  <c r="AP12" i="28"/>
  <c r="AC12" i="27"/>
  <c r="U12" i="28"/>
  <c r="AP12" i="27"/>
  <c r="AJ12" i="28"/>
  <c r="AJ12" i="27"/>
  <c r="AC12" i="28"/>
  <c r="AB12" i="28"/>
  <c r="AI12" i="28"/>
  <c r="AB12" i="27"/>
  <c r="AQ12" i="17"/>
  <c r="AB12" i="17"/>
  <c r="AC12" i="17"/>
  <c r="AQ12" i="27"/>
  <c r="V12" i="27"/>
  <c r="U12" i="27"/>
  <c r="V12" i="28"/>
  <c r="AJ12" i="17"/>
  <c r="AI12" i="27"/>
  <c r="U12" i="17"/>
  <c r="AI12" i="17"/>
  <c r="V12" i="17"/>
  <c r="AW118" i="28"/>
  <c r="AX118" i="28"/>
  <c r="AX230" i="17"/>
  <c r="AW230" i="17"/>
  <c r="AV227" i="17"/>
  <c r="AW183" i="17"/>
  <c r="AX183" i="17"/>
  <c r="AX110" i="17"/>
  <c r="AW110" i="17"/>
  <c r="AW61" i="27"/>
  <c r="AX61" i="27"/>
  <c r="AX167" i="28"/>
  <c r="AW167" i="28"/>
  <c r="AW144" i="28"/>
  <c r="AX144" i="28"/>
  <c r="AX142" i="17"/>
  <c r="AW142" i="17"/>
  <c r="E1" i="5"/>
  <c r="E3" i="8"/>
  <c r="E21" i="8" s="1"/>
  <c r="AW175" i="17"/>
  <c r="AW132" i="27"/>
  <c r="AX132" i="27"/>
  <c r="AW246" i="28"/>
  <c r="AX246" i="28"/>
  <c r="AX29" i="27"/>
  <c r="AW29" i="27"/>
  <c r="AW120" i="17"/>
  <c r="AX120" i="17"/>
  <c r="AX144" i="17"/>
  <c r="AX122" i="27"/>
  <c r="AW157" i="28"/>
  <c r="AX124" i="28"/>
  <c r="AW124" i="28"/>
  <c r="AW25" i="27"/>
  <c r="AX25" i="27"/>
  <c r="AX83" i="28"/>
  <c r="AW83" i="28"/>
  <c r="AX15" i="17"/>
  <c r="AW15" i="17"/>
  <c r="Q6" i="27"/>
  <c r="R5" i="27"/>
  <c r="Q153" i="27"/>
  <c r="Q202" i="27"/>
  <c r="Q55" i="27"/>
  <c r="Q104" i="27"/>
  <c r="AV247" i="17"/>
  <c r="AW165" i="27"/>
  <c r="AX165" i="27"/>
  <c r="R6" i="17"/>
  <c r="S5" i="17"/>
  <c r="R104" i="17"/>
  <c r="R153" i="17"/>
  <c r="R202" i="17"/>
  <c r="AX238" i="27"/>
  <c r="AW238" i="27"/>
  <c r="AW23" i="27"/>
  <c r="AX23" i="27"/>
  <c r="AW43" i="28"/>
  <c r="AX43" i="28"/>
  <c r="AX197" i="27"/>
  <c r="AW197" i="27"/>
  <c r="AX122" i="17"/>
  <c r="AW122" i="17"/>
  <c r="AV36" i="17"/>
  <c r="AW13" i="27"/>
  <c r="AX13" i="27"/>
  <c r="AX19" i="27"/>
  <c r="AW19" i="27"/>
  <c r="AX29" i="28"/>
  <c r="AW29" i="28"/>
  <c r="AX185" i="28"/>
  <c r="AW185" i="28"/>
  <c r="AX71" i="17"/>
  <c r="AW71" i="17"/>
  <c r="AV86" i="17"/>
  <c r="AV78" i="17"/>
  <c r="AV44" i="17"/>
  <c r="AV38" i="17"/>
  <c r="AW67" i="17"/>
  <c r="AX67" i="17"/>
  <c r="AS12" i="17"/>
  <c r="AF12" i="27"/>
  <c r="AL12" i="17"/>
  <c r="AE12" i="27"/>
  <c r="AT12" i="28"/>
  <c r="AL12" i="27"/>
  <c r="AM12" i="27"/>
  <c r="AM12" i="17"/>
  <c r="AT12" i="27"/>
  <c r="X12" i="17"/>
  <c r="R12" i="27"/>
  <c r="Q12" i="17"/>
  <c r="AS12" i="27"/>
  <c r="AF12" i="17"/>
  <c r="AL12" i="28"/>
  <c r="Y12" i="28"/>
  <c r="X12" i="27"/>
  <c r="R12" i="28"/>
  <c r="AV12" i="28" s="1"/>
  <c r="AF12" i="28"/>
  <c r="X12" i="28"/>
  <c r="Y12" i="17"/>
  <c r="AE12" i="17"/>
  <c r="Q12" i="27"/>
  <c r="AV245" i="17"/>
  <c r="AV239" i="17"/>
  <c r="AV233" i="17"/>
  <c r="AV221" i="17"/>
  <c r="AV215" i="17"/>
  <c r="AV209" i="17"/>
  <c r="AV180" i="17"/>
  <c r="AV223" i="17"/>
  <c r="AV217" i="17"/>
  <c r="AV207" i="17"/>
  <c r="AX75" i="28"/>
  <c r="AX134" i="27"/>
  <c r="AW134" i="27"/>
  <c r="AT12" i="17"/>
  <c r="AP10" i="28"/>
  <c r="AD10" i="28"/>
  <c r="R10" i="28"/>
  <c r="AC10" i="28"/>
  <c r="Q10" i="28"/>
  <c r="AV10" i="28" s="1"/>
  <c r="AS10" i="27"/>
  <c r="U10" i="27"/>
  <c r="AB10" i="28"/>
  <c r="AL10" i="28"/>
  <c r="AP10" i="27"/>
  <c r="AD10" i="27"/>
  <c r="R10" i="27"/>
  <c r="AK10" i="28"/>
  <c r="Y10" i="28"/>
  <c r="AI10" i="28"/>
  <c r="AT10" i="28"/>
  <c r="V10" i="28"/>
  <c r="AL10" i="27"/>
  <c r="Y10" i="17"/>
  <c r="AS10" i="28"/>
  <c r="AR10" i="28"/>
  <c r="AF10" i="28"/>
  <c r="AJ10" i="27"/>
  <c r="X10" i="27"/>
  <c r="AQ10" i="28"/>
  <c r="AE10" i="28"/>
  <c r="AQ10" i="27"/>
  <c r="R10" i="17"/>
  <c r="AE10" i="17"/>
  <c r="AQ10" i="17"/>
  <c r="AM10" i="28"/>
  <c r="AF10" i="17"/>
  <c r="AR10" i="17"/>
  <c r="AJ10" i="28"/>
  <c r="Y10" i="27"/>
  <c r="AS10" i="17"/>
  <c r="AK10" i="27"/>
  <c r="V10" i="27"/>
  <c r="V10" i="17"/>
  <c r="AI10" i="17"/>
  <c r="AU10" i="17"/>
  <c r="AI10" i="27"/>
  <c r="W10" i="17"/>
  <c r="AJ10" i="17"/>
  <c r="X10" i="28"/>
  <c r="Q10" i="27"/>
  <c r="AL10" i="17"/>
  <c r="W10" i="28"/>
  <c r="AF10" i="27"/>
  <c r="AM10" i="17"/>
  <c r="AE10" i="27"/>
  <c r="U10" i="17"/>
  <c r="AP10" i="17"/>
  <c r="AC10" i="27"/>
  <c r="X10" i="17"/>
  <c r="AT10" i="17"/>
  <c r="AT10" i="27"/>
  <c r="W10" i="27"/>
  <c r="AC10" i="17"/>
  <c r="U10" i="28"/>
  <c r="AR10" i="27"/>
  <c r="AD10" i="17"/>
  <c r="AB10" i="17"/>
  <c r="AK10" i="17"/>
  <c r="AU10" i="27"/>
  <c r="AM10" i="27"/>
  <c r="AB10" i="27"/>
  <c r="Q10" i="17"/>
  <c r="AV241" i="17"/>
  <c r="Q153" i="17"/>
  <c r="Q202" i="17"/>
  <c r="Q55" i="17"/>
  <c r="AW126" i="17"/>
  <c r="AX59" i="17"/>
  <c r="AW59" i="17"/>
  <c r="AX19" i="28"/>
  <c r="AW19" i="28"/>
  <c r="AM12" i="28"/>
  <c r="AV178" i="17"/>
  <c r="AV162" i="17"/>
  <c r="AV94" i="17"/>
  <c r="AV88" i="17"/>
  <c r="AX136" i="28"/>
  <c r="AW136" i="28"/>
  <c r="AW93" i="27"/>
  <c r="AX93" i="27"/>
  <c r="AW35" i="27"/>
  <c r="AX35" i="27"/>
  <c r="AX210" i="27"/>
  <c r="AW210" i="27"/>
  <c r="AX226" i="28"/>
  <c r="AW226" i="28"/>
  <c r="AV158" i="17"/>
  <c r="AV139" i="17"/>
  <c r="AV133" i="17"/>
  <c r="AV129" i="17"/>
  <c r="AV213" i="17"/>
  <c r="AV62" i="17"/>
  <c r="AV58" i="17"/>
  <c r="AV243" i="17"/>
  <c r="AV237" i="17"/>
  <c r="AV219" i="17"/>
  <c r="AX47" i="28"/>
  <c r="AW47" i="28"/>
  <c r="AX214" i="28"/>
  <c r="AW214" i="28"/>
  <c r="T15" i="8"/>
  <c r="Q32" i="8"/>
  <c r="AV188" i="17"/>
  <c r="AV182" i="17"/>
  <c r="AV164" i="17"/>
  <c r="AV147" i="17"/>
  <c r="AV66" i="17"/>
  <c r="AV18" i="27"/>
  <c r="AV44" i="27"/>
  <c r="AV64" i="27"/>
  <c r="AV82" i="27"/>
  <c r="AV88" i="27"/>
  <c r="AX110" i="27"/>
  <c r="AW195" i="28"/>
  <c r="AX195" i="28"/>
  <c r="AL8" i="28"/>
  <c r="AK8" i="28"/>
  <c r="Y8" i="28"/>
  <c r="AJ8" i="28"/>
  <c r="X8" i="28"/>
  <c r="AT8" i="28"/>
  <c r="V8" i="28"/>
  <c r="AL8" i="27"/>
  <c r="Q8" i="17"/>
  <c r="AC8" i="17"/>
  <c r="AS8" i="28"/>
  <c r="U8" i="28"/>
  <c r="AP8" i="28"/>
  <c r="AD8" i="28"/>
  <c r="R8" i="28"/>
  <c r="AT8" i="27"/>
  <c r="V8" i="27"/>
  <c r="U8" i="17"/>
  <c r="AS8" i="17"/>
  <c r="AB8" i="28"/>
  <c r="AR8" i="27"/>
  <c r="AM8" i="28"/>
  <c r="AP8" i="27"/>
  <c r="AC8" i="27"/>
  <c r="X8" i="17"/>
  <c r="AK8" i="17"/>
  <c r="AB8" i="27"/>
  <c r="Y8" i="17"/>
  <c r="AL8" i="17"/>
  <c r="AR8" i="28"/>
  <c r="W8" i="28"/>
  <c r="AM8" i="17"/>
  <c r="AQ8" i="28"/>
  <c r="AK8" i="27"/>
  <c r="Y8" i="27"/>
  <c r="AB8" i="17"/>
  <c r="Q8" i="28"/>
  <c r="AJ8" i="27"/>
  <c r="X8" i="27"/>
  <c r="AD8" i="17"/>
  <c r="AP8" i="17"/>
  <c r="U8" i="27"/>
  <c r="R8" i="17"/>
  <c r="AF8" i="17"/>
  <c r="AR8" i="17"/>
  <c r="AT8" i="17"/>
  <c r="AI8" i="28"/>
  <c r="AI8" i="27"/>
  <c r="Q8" i="27"/>
  <c r="AJ8" i="17"/>
  <c r="AF8" i="28"/>
  <c r="AE8" i="28"/>
  <c r="AC8" i="28"/>
  <c r="AF8" i="27"/>
  <c r="AQ8" i="17"/>
  <c r="AE8" i="27"/>
  <c r="AD8" i="27"/>
  <c r="AS8" i="27"/>
  <c r="AI8" i="17"/>
  <c r="AQ8" i="27"/>
  <c r="V8" i="17"/>
  <c r="W8" i="17"/>
  <c r="AE8" i="17"/>
  <c r="AM8" i="27"/>
  <c r="AW171" i="27"/>
  <c r="AX171" i="27"/>
  <c r="AW224" i="27"/>
  <c r="AX224" i="27"/>
  <c r="AX191" i="27"/>
  <c r="AW191" i="27"/>
  <c r="AV235" i="17"/>
  <c r="AV229" i="17"/>
  <c r="AV211" i="17"/>
  <c r="AV205" i="17"/>
  <c r="AV194" i="17"/>
  <c r="R8" i="27"/>
  <c r="R6" i="28"/>
  <c r="R104" i="28"/>
  <c r="AV190" i="17"/>
  <c r="AV172" i="17"/>
  <c r="AV166" i="17"/>
  <c r="AV74" i="17"/>
  <c r="AV40" i="17"/>
  <c r="AV196" i="17"/>
  <c r="AV119" i="17"/>
  <c r="AV113" i="17"/>
  <c r="AV107" i="17"/>
  <c r="W8" i="27"/>
  <c r="AV22" i="17"/>
  <c r="AV16" i="27"/>
  <c r="AV28" i="27"/>
  <c r="AV34" i="27"/>
  <c r="AV46" i="27"/>
  <c r="AV60" i="27"/>
  <c r="AV66" i="27"/>
  <c r="AV72" i="27"/>
  <c r="AV78" i="27"/>
  <c r="AV168" i="17"/>
  <c r="AV96" i="17"/>
  <c r="AV115" i="17"/>
  <c r="AV109" i="17"/>
  <c r="AV98" i="17"/>
  <c r="AX167" i="27"/>
  <c r="AW167" i="27"/>
  <c r="AV141" i="17"/>
  <c r="AV135" i="17"/>
  <c r="AV100" i="17"/>
  <c r="AV96" i="27"/>
  <c r="AV107" i="27"/>
  <c r="AV119" i="27"/>
  <c r="AV125" i="27"/>
  <c r="AV131" i="27"/>
  <c r="AV143" i="27"/>
  <c r="AV92" i="17"/>
  <c r="AV18" i="17"/>
  <c r="AV28" i="17"/>
  <c r="AV32" i="27"/>
  <c r="AV58" i="27"/>
  <c r="AV188" i="27"/>
  <c r="AV190" i="27"/>
  <c r="AV207" i="27"/>
  <c r="AV213" i="27"/>
  <c r="AV227" i="27"/>
  <c r="AV231" i="27"/>
  <c r="AV233" i="27"/>
  <c r="AV245" i="27"/>
  <c r="AV70" i="17"/>
  <c r="K24" i="12"/>
  <c r="M24" i="12" s="1"/>
  <c r="P24" i="12" s="1"/>
  <c r="AV14" i="17"/>
  <c r="T3" i="17"/>
  <c r="T3" i="27"/>
  <c r="T3" i="28"/>
  <c r="Q56" i="28" l="1"/>
  <c r="Q105" i="28"/>
  <c r="Q154" i="28"/>
  <c r="Q203" i="28"/>
  <c r="R55" i="28"/>
  <c r="R202" i="28"/>
  <c r="S5" i="28"/>
  <c r="R153" i="28"/>
  <c r="AW11" i="28"/>
  <c r="AX11" i="28"/>
  <c r="AX167" i="17"/>
  <c r="AW167" i="17"/>
  <c r="AX85" i="17"/>
  <c r="AW85" i="17"/>
  <c r="AV8" i="28"/>
  <c r="AW9" i="28"/>
  <c r="AX9" i="28"/>
  <c r="S6" i="17"/>
  <c r="T5" i="17"/>
  <c r="S153" i="17"/>
  <c r="S55" i="17"/>
  <c r="S104" i="17"/>
  <c r="S202" i="17"/>
  <c r="AW242" i="17"/>
  <c r="AX242" i="17"/>
  <c r="AW208" i="17"/>
  <c r="AX208" i="17"/>
  <c r="E2" i="9"/>
  <c r="E17" i="9"/>
  <c r="AX187" i="27"/>
  <c r="AW187" i="27"/>
  <c r="AX214" i="17"/>
  <c r="AW214" i="17"/>
  <c r="E51" i="5"/>
  <c r="E74" i="5"/>
  <c r="E28" i="5"/>
  <c r="T201" i="17"/>
  <c r="T54" i="17"/>
  <c r="T152" i="17"/>
  <c r="T103" i="17"/>
  <c r="AX57" i="27"/>
  <c r="AW57" i="27"/>
  <c r="AX134" i="17"/>
  <c r="AW134" i="17"/>
  <c r="AW59" i="27"/>
  <c r="AX59" i="27"/>
  <c r="AW73" i="17"/>
  <c r="AX73" i="17"/>
  <c r="AW61" i="17"/>
  <c r="AX61" i="17"/>
  <c r="AW220" i="17"/>
  <c r="AX220" i="17"/>
  <c r="AW218" i="17"/>
  <c r="AX218" i="17"/>
  <c r="AX222" i="17"/>
  <c r="AW222" i="17"/>
  <c r="AV8" i="27"/>
  <c r="AW181" i="17"/>
  <c r="AX181" i="17"/>
  <c r="AW179" i="17"/>
  <c r="AX179" i="17"/>
  <c r="AX99" i="17"/>
  <c r="AW99" i="17"/>
  <c r="AX57" i="17"/>
  <c r="AW57" i="17"/>
  <c r="AX31" i="27"/>
  <c r="AW31" i="27"/>
  <c r="AV8" i="17"/>
  <c r="AX87" i="27"/>
  <c r="AW87" i="27"/>
  <c r="AW212" i="17"/>
  <c r="AX212" i="17"/>
  <c r="AW232" i="17"/>
  <c r="AX232" i="17"/>
  <c r="AW246" i="17"/>
  <c r="AX246" i="17"/>
  <c r="AX226" i="17"/>
  <c r="AW226" i="17"/>
  <c r="AW206" i="27"/>
  <c r="AX206" i="27"/>
  <c r="AW189" i="27"/>
  <c r="AX189" i="27"/>
  <c r="T54" i="27"/>
  <c r="T103" i="27"/>
  <c r="T152" i="27"/>
  <c r="T201" i="27"/>
  <c r="AW81" i="27"/>
  <c r="AX81" i="27"/>
  <c r="AW128" i="17"/>
  <c r="AX128" i="17"/>
  <c r="AX238" i="17"/>
  <c r="AW238" i="17"/>
  <c r="AW29" i="17"/>
  <c r="AX29" i="17"/>
  <c r="AX112" i="17"/>
  <c r="AW112" i="17"/>
  <c r="AX163" i="17"/>
  <c r="AW163" i="17"/>
  <c r="R56" i="17"/>
  <c r="R154" i="17"/>
  <c r="R105" i="17"/>
  <c r="R203" i="17"/>
  <c r="AW13" i="17"/>
  <c r="AX13" i="17"/>
  <c r="AX171" i="17"/>
  <c r="AW171" i="17"/>
  <c r="AX27" i="27"/>
  <c r="AW27" i="27"/>
  <c r="AW244" i="17"/>
  <c r="AX244" i="17"/>
  <c r="AV12" i="17"/>
  <c r="AW25" i="17"/>
  <c r="AX25" i="17"/>
  <c r="AW204" i="17"/>
  <c r="AX204" i="17"/>
  <c r="AX106" i="27"/>
  <c r="AW106" i="27"/>
  <c r="AX41" i="17"/>
  <c r="AW41" i="17"/>
  <c r="AX95" i="27"/>
  <c r="AW95" i="27"/>
  <c r="AX228" i="17"/>
  <c r="AW228" i="17"/>
  <c r="AW187" i="17"/>
  <c r="AX187" i="17"/>
  <c r="AW45" i="27"/>
  <c r="AX45" i="27"/>
  <c r="AW33" i="27"/>
  <c r="AX33" i="27"/>
  <c r="AW69" i="17"/>
  <c r="AX69" i="17"/>
  <c r="AX138" i="17"/>
  <c r="AW138" i="17"/>
  <c r="AW31" i="17"/>
  <c r="AX31" i="17"/>
  <c r="AW210" i="17"/>
  <c r="AX210" i="17"/>
  <c r="AW236" i="17"/>
  <c r="AX236" i="17"/>
  <c r="AX195" i="17"/>
  <c r="AW195" i="17"/>
  <c r="AW39" i="17"/>
  <c r="AX39" i="17"/>
  <c r="AW132" i="17"/>
  <c r="AX132" i="17"/>
  <c r="AW97" i="17"/>
  <c r="AX97" i="17"/>
  <c r="AX43" i="27"/>
  <c r="AW43" i="27"/>
  <c r="R56" i="28"/>
  <c r="R203" i="28"/>
  <c r="R105" i="28"/>
  <c r="R154" i="28"/>
  <c r="AW93" i="17"/>
  <c r="AX93" i="17"/>
  <c r="AX118" i="27"/>
  <c r="AW118" i="27"/>
  <c r="AX77" i="27"/>
  <c r="AW77" i="27"/>
  <c r="T152" i="28"/>
  <c r="T103" i="28"/>
  <c r="T54" i="28"/>
  <c r="T201" i="28"/>
  <c r="AX234" i="17"/>
  <c r="AW234" i="17"/>
  <c r="AW140" i="17"/>
  <c r="AX140" i="17"/>
  <c r="AX165" i="17"/>
  <c r="AW165" i="17"/>
  <c r="AW27" i="17"/>
  <c r="AX27" i="17"/>
  <c r="AW17" i="17"/>
  <c r="AX17" i="17"/>
  <c r="AX63" i="27"/>
  <c r="AW63" i="27"/>
  <c r="AW244" i="27"/>
  <c r="AX244" i="27"/>
  <c r="AW15" i="27"/>
  <c r="AX15" i="27"/>
  <c r="AX87" i="17"/>
  <c r="AW87" i="17"/>
  <c r="AV12" i="27"/>
  <c r="AW232" i="27"/>
  <c r="AX232" i="27"/>
  <c r="AW142" i="27"/>
  <c r="AX142" i="27"/>
  <c r="AW108" i="17"/>
  <c r="AX108" i="17"/>
  <c r="AX21" i="17"/>
  <c r="AW21" i="17"/>
  <c r="AX17" i="27"/>
  <c r="AW17" i="27"/>
  <c r="AX157" i="17"/>
  <c r="AW157" i="17"/>
  <c r="AX240" i="17"/>
  <c r="AW240" i="17"/>
  <c r="AW37" i="17"/>
  <c r="AX37" i="17"/>
  <c r="AX230" i="27"/>
  <c r="AW230" i="27"/>
  <c r="AW130" i="27"/>
  <c r="AX130" i="27"/>
  <c r="AW114" i="17"/>
  <c r="AX114" i="17"/>
  <c r="AX65" i="17"/>
  <c r="AW65" i="17"/>
  <c r="AX161" i="17"/>
  <c r="AW161" i="17"/>
  <c r="AV10" i="17"/>
  <c r="AW206" i="17"/>
  <c r="AX206" i="17"/>
  <c r="AW43" i="17"/>
  <c r="AX43" i="17"/>
  <c r="R6" i="27"/>
  <c r="R55" i="27"/>
  <c r="R202" i="27"/>
  <c r="R104" i="27"/>
  <c r="R153" i="27"/>
  <c r="S5" i="27"/>
  <c r="AW212" i="27"/>
  <c r="AX212" i="27"/>
  <c r="AX118" i="17"/>
  <c r="AW118" i="17"/>
  <c r="AW71" i="27"/>
  <c r="AX71" i="27"/>
  <c r="AW65" i="27"/>
  <c r="AX65" i="27"/>
  <c r="AW189" i="17"/>
  <c r="AX189" i="17"/>
  <c r="AW91" i="17"/>
  <c r="AX91" i="17"/>
  <c r="AV10" i="27"/>
  <c r="AX226" i="27"/>
  <c r="AW226" i="27"/>
  <c r="AX124" i="27"/>
  <c r="AW124" i="27"/>
  <c r="AW95" i="17"/>
  <c r="AX95" i="17"/>
  <c r="AX106" i="17"/>
  <c r="AW106" i="17"/>
  <c r="AW193" i="17"/>
  <c r="AX193" i="17"/>
  <c r="AW146" i="17"/>
  <c r="AX146" i="17"/>
  <c r="AX177" i="17"/>
  <c r="AW177" i="17"/>
  <c r="AX216" i="17"/>
  <c r="AW216" i="17"/>
  <c r="AX77" i="17"/>
  <c r="AW77" i="17"/>
  <c r="AW35" i="17"/>
  <c r="AX35" i="17"/>
  <c r="Q203" i="27"/>
  <c r="Q105" i="27"/>
  <c r="Q154" i="27"/>
  <c r="Q56" i="27"/>
  <c r="S153" i="28" l="1"/>
  <c r="S104" i="28"/>
  <c r="S202" i="28"/>
  <c r="S6" i="28"/>
  <c r="S55" i="28"/>
  <c r="T5" i="28"/>
  <c r="AX11" i="17"/>
  <c r="AW11" i="17"/>
  <c r="S154" i="17"/>
  <c r="S56" i="17"/>
  <c r="S203" i="17"/>
  <c r="S105" i="17"/>
  <c r="AX7" i="17"/>
  <c r="AW7" i="17"/>
  <c r="AW7" i="28"/>
  <c r="AX7" i="28"/>
  <c r="T153" i="17"/>
  <c r="T104" i="17"/>
  <c r="U5" i="17"/>
  <c r="T202" i="17"/>
  <c r="T6" i="17"/>
  <c r="T55" i="17"/>
  <c r="R154" i="27"/>
  <c r="R56" i="27"/>
  <c r="R203" i="27"/>
  <c r="R105" i="27"/>
  <c r="AW9" i="27"/>
  <c r="AX9" i="27"/>
  <c r="AW9" i="17"/>
  <c r="AX9" i="17"/>
  <c r="S202" i="27"/>
  <c r="S104" i="27"/>
  <c r="S6" i="27"/>
  <c r="S55" i="27"/>
  <c r="T5" i="27"/>
  <c r="S153" i="27"/>
  <c r="AX11" i="27"/>
  <c r="AW11" i="27"/>
  <c r="AW7" i="27"/>
  <c r="AX7" i="27"/>
  <c r="T6" i="28" l="1"/>
  <c r="T153" i="28"/>
  <c r="T202" i="28"/>
  <c r="U5" i="28"/>
  <c r="T55" i="28"/>
  <c r="T104" i="28"/>
  <c r="S56" i="28"/>
  <c r="S105" i="28"/>
  <c r="S203" i="28"/>
  <c r="S154" i="28"/>
  <c r="T154" i="17"/>
  <c r="T105" i="17"/>
  <c r="T203" i="17"/>
  <c r="T56" i="17"/>
  <c r="U5" i="27"/>
  <c r="T55" i="27"/>
  <c r="T6" i="27"/>
  <c r="T104" i="27"/>
  <c r="T153" i="27"/>
  <c r="T202" i="27"/>
  <c r="S105" i="27"/>
  <c r="S56" i="27"/>
  <c r="S203" i="27"/>
  <c r="S154" i="27"/>
  <c r="U104" i="17"/>
  <c r="U55" i="17"/>
  <c r="U6" i="17"/>
  <c r="U202" i="17"/>
  <c r="U153" i="17"/>
  <c r="V5" i="17"/>
  <c r="V5" i="28" l="1"/>
  <c r="U153" i="28"/>
  <c r="U104" i="28"/>
  <c r="U202" i="28"/>
  <c r="U6" i="28"/>
  <c r="U55" i="28"/>
  <c r="T203" i="28"/>
  <c r="T105" i="28"/>
  <c r="T154" i="28"/>
  <c r="T56" i="28"/>
  <c r="T56" i="27"/>
  <c r="T105" i="27"/>
  <c r="T154" i="27"/>
  <c r="T203" i="27"/>
  <c r="U104" i="27"/>
  <c r="V5" i="27"/>
  <c r="U55" i="27"/>
  <c r="U153" i="27"/>
  <c r="U6" i="27"/>
  <c r="U202" i="27"/>
  <c r="V202" i="17"/>
  <c r="W5" i="17"/>
  <c r="V104" i="17"/>
  <c r="V153" i="17"/>
  <c r="V6" i="17"/>
  <c r="V55" i="17"/>
  <c r="U56" i="17"/>
  <c r="U154" i="17"/>
  <c r="U105" i="17"/>
  <c r="U203" i="17"/>
  <c r="U105" i="28" l="1"/>
  <c r="U56" i="28"/>
  <c r="U203" i="28"/>
  <c r="U154" i="28"/>
  <c r="V104" i="28"/>
  <c r="W5" i="28"/>
  <c r="V55" i="28"/>
  <c r="V202" i="28"/>
  <c r="V6" i="28"/>
  <c r="V153" i="28"/>
  <c r="V203" i="17"/>
  <c r="V56" i="17"/>
  <c r="V105" i="17"/>
  <c r="V154" i="17"/>
  <c r="V202" i="27"/>
  <c r="V104" i="27"/>
  <c r="V6" i="27"/>
  <c r="W5" i="27"/>
  <c r="V153" i="27"/>
  <c r="V55" i="27"/>
  <c r="U105" i="27"/>
  <c r="U56" i="27"/>
  <c r="U203" i="27"/>
  <c r="U154" i="27"/>
  <c r="W104" i="17"/>
  <c r="W153" i="17"/>
  <c r="X5" i="17"/>
  <c r="W6" i="17"/>
  <c r="W55" i="17"/>
  <c r="W202" i="17"/>
  <c r="V56" i="28" l="1"/>
  <c r="V154" i="28"/>
  <c r="V203" i="28"/>
  <c r="V105" i="28"/>
  <c r="W6" i="28"/>
  <c r="W153" i="28"/>
  <c r="W55" i="28"/>
  <c r="W202" i="28"/>
  <c r="X5" i="28"/>
  <c r="W104" i="28"/>
  <c r="W55" i="27"/>
  <c r="W6" i="27"/>
  <c r="W202" i="27"/>
  <c r="W153" i="27"/>
  <c r="W104" i="27"/>
  <c r="X5" i="27"/>
  <c r="W203" i="17"/>
  <c r="W105" i="17"/>
  <c r="W56" i="17"/>
  <c r="W154" i="17"/>
  <c r="V203" i="27"/>
  <c r="V154" i="27"/>
  <c r="V56" i="27"/>
  <c r="V105" i="27"/>
  <c r="X202" i="17"/>
  <c r="Y5" i="17"/>
  <c r="X104" i="17"/>
  <c r="X55" i="17"/>
  <c r="X6" i="17"/>
  <c r="X153" i="17"/>
  <c r="X104" i="28" l="1"/>
  <c r="X6" i="28"/>
  <c r="X202" i="28"/>
  <c r="X153" i="28"/>
  <c r="Y5" i="28"/>
  <c r="X55" i="28"/>
  <c r="W203" i="28"/>
  <c r="W56" i="28"/>
  <c r="W154" i="28"/>
  <c r="W105" i="28"/>
  <c r="X104" i="27"/>
  <c r="X202" i="27"/>
  <c r="X153" i="27"/>
  <c r="X55" i="27"/>
  <c r="Y5" i="27"/>
  <c r="X6" i="27"/>
  <c r="X203" i="17"/>
  <c r="X56" i="17"/>
  <c r="X154" i="17"/>
  <c r="X105" i="17"/>
  <c r="Z5" i="17"/>
  <c r="Y6" i="17"/>
  <c r="Y153" i="17"/>
  <c r="Y55" i="17"/>
  <c r="Y104" i="17"/>
  <c r="Y202" i="17"/>
  <c r="W154" i="27"/>
  <c r="W56" i="27"/>
  <c r="W203" i="27"/>
  <c r="W105" i="27"/>
  <c r="Z5" i="28" l="1"/>
  <c r="Y202" i="28"/>
  <c r="Y6" i="28"/>
  <c r="Y153" i="28"/>
  <c r="Y104" i="28"/>
  <c r="Y55" i="28"/>
  <c r="X154" i="28"/>
  <c r="X105" i="28"/>
  <c r="X56" i="28"/>
  <c r="X203" i="28"/>
  <c r="X154" i="27"/>
  <c r="X105" i="27"/>
  <c r="X203" i="27"/>
  <c r="X56" i="27"/>
  <c r="Y105" i="17"/>
  <c r="Y154" i="17"/>
  <c r="Y56" i="17"/>
  <c r="Y203" i="17"/>
  <c r="Z5" i="27"/>
  <c r="Y104" i="27"/>
  <c r="Y55" i="27"/>
  <c r="Y153" i="27"/>
  <c r="Y202" i="27"/>
  <c r="Y6" i="27"/>
  <c r="Z104" i="17"/>
  <c r="AA5" i="17"/>
  <c r="Z202" i="17"/>
  <c r="Z153" i="17"/>
  <c r="Z55" i="17"/>
  <c r="Z6" i="17"/>
  <c r="Z202" i="28" l="1"/>
  <c r="Z153" i="28"/>
  <c r="Z6" i="28"/>
  <c r="Z55" i="28"/>
  <c r="AA5" i="28"/>
  <c r="Z104" i="28"/>
  <c r="Y154" i="28"/>
  <c r="Y56" i="28"/>
  <c r="Y203" i="28"/>
  <c r="Y105" i="28"/>
  <c r="Z153" i="27"/>
  <c r="AA5" i="27"/>
  <c r="Z55" i="27"/>
  <c r="Z6" i="27"/>
  <c r="Z104" i="27"/>
  <c r="Z202" i="27"/>
  <c r="AB5" i="17"/>
  <c r="AA55" i="17"/>
  <c r="AA6" i="17"/>
  <c r="AA153" i="17"/>
  <c r="AA104" i="17"/>
  <c r="AA202" i="17"/>
  <c r="Z56" i="17"/>
  <c r="Z203" i="17"/>
  <c r="Z154" i="17"/>
  <c r="Z105" i="17"/>
  <c r="Y56" i="27"/>
  <c r="Y154" i="27"/>
  <c r="Y203" i="27"/>
  <c r="Y105" i="27"/>
  <c r="AA202" i="28" l="1"/>
  <c r="AA6" i="28"/>
  <c r="AA153" i="28"/>
  <c r="AA104" i="28"/>
  <c r="AA55" i="28"/>
  <c r="AB5" i="28"/>
  <c r="Z154" i="28"/>
  <c r="Z203" i="28"/>
  <c r="Z56" i="28"/>
  <c r="Z105" i="28"/>
  <c r="AA105" i="17"/>
  <c r="AA203" i="17"/>
  <c r="AA154" i="17"/>
  <c r="AA56" i="17"/>
  <c r="AB202" i="17"/>
  <c r="AB6" i="17"/>
  <c r="AC5" i="17"/>
  <c r="AB104" i="17"/>
  <c r="AB153" i="17"/>
  <c r="AB55" i="17"/>
  <c r="AA6" i="27"/>
  <c r="AA104" i="27"/>
  <c r="AA202" i="27"/>
  <c r="AA153" i="27"/>
  <c r="AB5" i="27"/>
  <c r="AA55" i="27"/>
  <c r="Z105" i="27"/>
  <c r="Z56" i="27"/>
  <c r="Z203" i="27"/>
  <c r="Z154" i="27"/>
  <c r="AA154" i="28" l="1"/>
  <c r="AA56" i="28"/>
  <c r="AA105" i="28"/>
  <c r="AA203" i="28"/>
  <c r="AC5" i="28"/>
  <c r="AB55" i="28"/>
  <c r="AB6" i="28"/>
  <c r="AB153" i="28"/>
  <c r="AB104" i="28"/>
  <c r="AB202" i="28"/>
  <c r="AC55" i="17"/>
  <c r="AC202" i="17"/>
  <c r="AC104" i="17"/>
  <c r="AC6" i="17"/>
  <c r="AD5" i="17"/>
  <c r="AC153" i="17"/>
  <c r="AB55" i="27"/>
  <c r="AB6" i="27"/>
  <c r="AC5" i="27"/>
  <c r="AB104" i="27"/>
  <c r="AB153" i="27"/>
  <c r="AB202" i="27"/>
  <c r="AA105" i="27"/>
  <c r="AA154" i="27"/>
  <c r="AA203" i="27"/>
  <c r="AA56" i="27"/>
  <c r="AB154" i="17"/>
  <c r="AB203" i="17"/>
  <c r="AB105" i="17"/>
  <c r="AB56" i="17"/>
  <c r="AD5" i="28" l="1"/>
  <c r="AC104" i="28"/>
  <c r="AC202" i="28"/>
  <c r="AC6" i="28"/>
  <c r="AC153" i="28"/>
  <c r="AC55" i="28"/>
  <c r="AB154" i="28"/>
  <c r="AB56" i="28"/>
  <c r="AB203" i="28"/>
  <c r="AB105" i="28"/>
  <c r="AC6" i="27"/>
  <c r="AC153" i="27"/>
  <c r="AC202" i="27"/>
  <c r="AC55" i="27"/>
  <c r="AD5" i="27"/>
  <c r="AC104" i="27"/>
  <c r="AE5" i="17"/>
  <c r="AD55" i="17"/>
  <c r="AD104" i="17"/>
  <c r="AD202" i="17"/>
  <c r="AD153" i="17"/>
  <c r="AD6" i="17"/>
  <c r="AC56" i="17"/>
  <c r="AC203" i="17"/>
  <c r="AC105" i="17"/>
  <c r="AC154" i="17"/>
  <c r="AB105" i="27"/>
  <c r="AB56" i="27"/>
  <c r="AB203" i="27"/>
  <c r="AB154" i="27"/>
  <c r="AC154" i="28" l="1"/>
  <c r="AC105" i="28"/>
  <c r="AC203" i="28"/>
  <c r="AC56" i="28"/>
  <c r="AD153" i="28"/>
  <c r="AE5" i="28"/>
  <c r="AD104" i="28"/>
  <c r="AD202" i="28"/>
  <c r="AD55" i="28"/>
  <c r="AD6" i="28"/>
  <c r="AD105" i="17"/>
  <c r="AD203" i="17"/>
  <c r="AD154" i="17"/>
  <c r="AD56" i="17"/>
  <c r="AD153" i="27"/>
  <c r="AD55" i="27"/>
  <c r="AD6" i="27"/>
  <c r="AD104" i="27"/>
  <c r="AE5" i="27"/>
  <c r="AD202" i="27"/>
  <c r="AE202" i="17"/>
  <c r="AE6" i="17"/>
  <c r="AF5" i="17"/>
  <c r="AE55" i="17"/>
  <c r="AE104" i="17"/>
  <c r="AE153" i="17"/>
  <c r="AC154" i="27"/>
  <c r="AC105" i="27"/>
  <c r="AC56" i="27"/>
  <c r="AC203" i="27"/>
  <c r="AD154" i="28" l="1"/>
  <c r="AD203" i="28"/>
  <c r="AD105" i="28"/>
  <c r="AD56" i="28"/>
  <c r="AE202" i="28"/>
  <c r="AE6" i="28"/>
  <c r="AE153" i="28"/>
  <c r="AE55" i="28"/>
  <c r="AF5" i="28"/>
  <c r="AE104" i="28"/>
  <c r="AE6" i="27"/>
  <c r="AF5" i="27"/>
  <c r="AE104" i="27"/>
  <c r="AE202" i="27"/>
  <c r="AE55" i="27"/>
  <c r="AE153" i="27"/>
  <c r="AD56" i="27"/>
  <c r="AD154" i="27"/>
  <c r="AD105" i="27"/>
  <c r="AD203" i="27"/>
  <c r="AE203" i="17"/>
  <c r="AE154" i="17"/>
  <c r="AE105" i="17"/>
  <c r="AE56" i="17"/>
  <c r="AF55" i="17"/>
  <c r="AF104" i="17"/>
  <c r="AF153" i="17"/>
  <c r="AG5" i="17"/>
  <c r="AF6" i="17"/>
  <c r="AF202" i="17"/>
  <c r="AF202" i="28" l="1"/>
  <c r="AF6" i="28"/>
  <c r="AG5" i="28"/>
  <c r="AF104" i="28"/>
  <c r="AF55" i="28"/>
  <c r="AF153" i="28"/>
  <c r="AE105" i="28"/>
  <c r="AE154" i="28"/>
  <c r="AE203" i="28"/>
  <c r="AE56" i="28"/>
  <c r="AF56" i="17"/>
  <c r="AF203" i="17"/>
  <c r="AF154" i="17"/>
  <c r="AF105" i="17"/>
  <c r="AG55" i="17"/>
  <c r="AG202" i="17"/>
  <c r="AH5" i="17"/>
  <c r="AG6" i="17"/>
  <c r="AG104" i="17"/>
  <c r="AG153" i="17"/>
  <c r="AF6" i="27"/>
  <c r="AF104" i="27"/>
  <c r="AF153" i="27"/>
  <c r="AG5" i="27"/>
  <c r="AF55" i="27"/>
  <c r="AF202" i="27"/>
  <c r="AE105" i="27"/>
  <c r="AE203" i="27"/>
  <c r="AE56" i="27"/>
  <c r="AE154" i="27"/>
  <c r="AG104" i="28" l="1"/>
  <c r="AG6" i="28"/>
  <c r="AG153" i="28"/>
  <c r="AH5" i="28"/>
  <c r="AG202" i="28"/>
  <c r="AG55" i="28"/>
  <c r="AF154" i="28"/>
  <c r="AF105" i="28"/>
  <c r="AF203" i="28"/>
  <c r="AF56" i="28"/>
  <c r="AH6" i="17"/>
  <c r="AI5" i="17"/>
  <c r="AH202" i="17"/>
  <c r="AH153" i="17"/>
  <c r="AH104" i="17"/>
  <c r="AH55" i="17"/>
  <c r="AF154" i="27"/>
  <c r="AF56" i="27"/>
  <c r="AF105" i="27"/>
  <c r="AF203" i="27"/>
  <c r="AG203" i="17"/>
  <c r="AG154" i="17"/>
  <c r="AG105" i="17"/>
  <c r="AG56" i="17"/>
  <c r="AG6" i="27"/>
  <c r="AH5" i="27"/>
  <c r="AG153" i="27"/>
  <c r="AG104" i="27"/>
  <c r="AG55" i="27"/>
  <c r="AG202" i="27"/>
  <c r="AH153" i="28" l="1"/>
  <c r="AH202" i="28"/>
  <c r="AH55" i="28"/>
  <c r="AH6" i="28"/>
  <c r="AH104" i="28"/>
  <c r="AI5" i="28"/>
  <c r="AG56" i="28"/>
  <c r="AG154" i="28"/>
  <c r="AG105" i="28"/>
  <c r="AG203" i="28"/>
  <c r="AI202" i="17"/>
  <c r="AI55" i="17"/>
  <c r="AI153" i="17"/>
  <c r="AJ5" i="17"/>
  <c r="AI6" i="17"/>
  <c r="AI104" i="17"/>
  <c r="AH104" i="27"/>
  <c r="AH202" i="27"/>
  <c r="AH6" i="27"/>
  <c r="AH55" i="27"/>
  <c r="AH153" i="27"/>
  <c r="AI5" i="27"/>
  <c r="AH203" i="17"/>
  <c r="AH56" i="17"/>
  <c r="AH105" i="17"/>
  <c r="AH154" i="17"/>
  <c r="AG203" i="27"/>
  <c r="AG56" i="27"/>
  <c r="AG105" i="27"/>
  <c r="AG154" i="27"/>
  <c r="AI6" i="28" l="1"/>
  <c r="AI153" i="28"/>
  <c r="AI55" i="28"/>
  <c r="AI104" i="28"/>
  <c r="AJ5" i="28"/>
  <c r="AI202" i="28"/>
  <c r="AH203" i="28"/>
  <c r="AH105" i="28"/>
  <c r="AH56" i="28"/>
  <c r="AH154" i="28"/>
  <c r="AK5" i="17"/>
  <c r="AJ55" i="17"/>
  <c r="AJ104" i="17"/>
  <c r="AJ153" i="17"/>
  <c r="AJ6" i="17"/>
  <c r="AJ202" i="17"/>
  <c r="AI56" i="17"/>
  <c r="AI203" i="17"/>
  <c r="AI154" i="17"/>
  <c r="AI105" i="17"/>
  <c r="AH154" i="27"/>
  <c r="AH105" i="27"/>
  <c r="AH203" i="27"/>
  <c r="AH56" i="27"/>
  <c r="AI6" i="27"/>
  <c r="AI153" i="27"/>
  <c r="AI202" i="27"/>
  <c r="AI104" i="27"/>
  <c r="AI55" i="27"/>
  <c r="AJ5" i="27"/>
  <c r="AJ6" i="28" l="1"/>
  <c r="AJ202" i="28"/>
  <c r="AJ55" i="28"/>
  <c r="AJ153" i="28"/>
  <c r="AJ104" i="28"/>
  <c r="AK5" i="28"/>
  <c r="AI56" i="28"/>
  <c r="AI203" i="28"/>
  <c r="AI105" i="28"/>
  <c r="AI154" i="28"/>
  <c r="AJ154" i="17"/>
  <c r="AJ105" i="17"/>
  <c r="AJ203" i="17"/>
  <c r="AJ56" i="17"/>
  <c r="AI203" i="27"/>
  <c r="AI105" i="27"/>
  <c r="AI154" i="27"/>
  <c r="AI56" i="27"/>
  <c r="AJ55" i="27"/>
  <c r="AJ6" i="27"/>
  <c r="AJ202" i="27"/>
  <c r="AJ153" i="27"/>
  <c r="AK5" i="27"/>
  <c r="AJ104" i="27"/>
  <c r="AL5" i="17"/>
  <c r="AK202" i="17"/>
  <c r="AK153" i="17"/>
  <c r="AK6" i="17"/>
  <c r="AK55" i="17"/>
  <c r="AK104" i="17"/>
  <c r="AK202" i="28" l="1"/>
  <c r="AK55" i="28"/>
  <c r="AK104" i="28"/>
  <c r="AK153" i="28"/>
  <c r="AK6" i="28"/>
  <c r="AL5" i="28"/>
  <c r="AJ203" i="28"/>
  <c r="AJ105" i="28"/>
  <c r="AJ56" i="28"/>
  <c r="AJ154" i="28"/>
  <c r="AJ154" i="27"/>
  <c r="AJ203" i="27"/>
  <c r="AJ105" i="27"/>
  <c r="AJ56" i="27"/>
  <c r="AK154" i="17"/>
  <c r="AK56" i="17"/>
  <c r="AK105" i="17"/>
  <c r="AK203" i="17"/>
  <c r="AK104" i="27"/>
  <c r="AK55" i="27"/>
  <c r="AL5" i="27"/>
  <c r="AK153" i="27"/>
  <c r="AK202" i="27"/>
  <c r="AK6" i="27"/>
  <c r="AM5" i="17"/>
  <c r="AL153" i="17"/>
  <c r="AL202" i="17"/>
  <c r="AL55" i="17"/>
  <c r="AL104" i="17"/>
  <c r="AL6" i="17"/>
  <c r="AK105" i="28" l="1"/>
  <c r="AK203" i="28"/>
  <c r="AK56" i="28"/>
  <c r="AK154" i="28"/>
  <c r="AL104" i="28"/>
  <c r="AM5" i="28"/>
  <c r="AL153" i="28"/>
  <c r="AL6" i="28"/>
  <c r="AL55" i="28"/>
  <c r="AL202" i="28"/>
  <c r="AL203" i="17"/>
  <c r="AL154" i="17"/>
  <c r="AL56" i="17"/>
  <c r="AL105" i="17"/>
  <c r="AM6" i="17"/>
  <c r="AM104" i="17"/>
  <c r="AM153" i="17"/>
  <c r="AN5" i="17"/>
  <c r="AM202" i="17"/>
  <c r="AM55" i="17"/>
  <c r="AL104" i="27"/>
  <c r="AM5" i="27"/>
  <c r="AL202" i="27"/>
  <c r="AL55" i="27"/>
  <c r="AL6" i="27"/>
  <c r="AL153" i="27"/>
  <c r="AK105" i="27"/>
  <c r="AK154" i="27"/>
  <c r="AK56" i="27"/>
  <c r="AK203" i="27"/>
  <c r="AL203" i="28" l="1"/>
  <c r="AL154" i="28"/>
  <c r="AL56" i="28"/>
  <c r="AL105" i="28"/>
  <c r="AM55" i="28"/>
  <c r="AM6" i="28"/>
  <c r="AM153" i="28"/>
  <c r="AM104" i="28"/>
  <c r="AN5" i="28"/>
  <c r="AM202" i="28"/>
  <c r="AM56" i="17"/>
  <c r="AM154" i="17"/>
  <c r="AM203" i="17"/>
  <c r="AM105" i="17"/>
  <c r="AM6" i="27"/>
  <c r="AM153" i="27"/>
  <c r="AM55" i="27"/>
  <c r="AN5" i="27"/>
  <c r="AM104" i="27"/>
  <c r="AM202" i="27"/>
  <c r="AL105" i="27"/>
  <c r="AL154" i="27"/>
  <c r="AL203" i="27"/>
  <c r="AL56" i="27"/>
  <c r="AN55" i="17"/>
  <c r="AO5" i="17"/>
  <c r="AN104" i="17"/>
  <c r="AN153" i="17"/>
  <c r="AN202" i="17"/>
  <c r="AN6" i="17"/>
  <c r="AN202" i="28" l="1"/>
  <c r="AN6" i="28"/>
  <c r="AN104" i="28"/>
  <c r="AN153" i="28"/>
  <c r="AO5" i="28"/>
  <c r="AN55" i="28"/>
  <c r="AM203" i="28"/>
  <c r="AM154" i="28"/>
  <c r="AM105" i="28"/>
  <c r="AM56" i="28"/>
  <c r="AN203" i="17"/>
  <c r="AN56" i="17"/>
  <c r="AN105" i="17"/>
  <c r="AN154" i="17"/>
  <c r="AM105" i="27"/>
  <c r="AM154" i="27"/>
  <c r="AM56" i="27"/>
  <c r="AM203" i="27"/>
  <c r="AN153" i="27"/>
  <c r="AN55" i="27"/>
  <c r="AO5" i="27"/>
  <c r="AN202" i="27"/>
  <c r="AN6" i="27"/>
  <c r="AN104" i="27"/>
  <c r="AO104" i="17"/>
  <c r="AO202" i="17"/>
  <c r="AP5" i="17"/>
  <c r="AO6" i="17"/>
  <c r="AO55" i="17"/>
  <c r="AO153" i="17"/>
  <c r="AP5" i="28" l="1"/>
  <c r="AO153" i="28"/>
  <c r="AO55" i="28"/>
  <c r="AO6" i="28"/>
  <c r="AO104" i="28"/>
  <c r="AO202" i="28"/>
  <c r="AN154" i="28"/>
  <c r="AN105" i="28"/>
  <c r="AN56" i="28"/>
  <c r="AN203" i="28"/>
  <c r="AP55" i="17"/>
  <c r="AP153" i="17"/>
  <c r="AP202" i="17"/>
  <c r="AP6" i="17"/>
  <c r="AP104" i="17"/>
  <c r="AQ5" i="17"/>
  <c r="AO56" i="17"/>
  <c r="AO154" i="17"/>
  <c r="AO105" i="17"/>
  <c r="AO203" i="17"/>
  <c r="AO55" i="27"/>
  <c r="AP5" i="27"/>
  <c r="AO202" i="27"/>
  <c r="AO153" i="27"/>
  <c r="AO6" i="27"/>
  <c r="AO104" i="27"/>
  <c r="AN203" i="27"/>
  <c r="AN56" i="27"/>
  <c r="AN154" i="27"/>
  <c r="AN105" i="27"/>
  <c r="AO105" i="28" l="1"/>
  <c r="AO56" i="28"/>
  <c r="AO203" i="28"/>
  <c r="AO154" i="28"/>
  <c r="AP202" i="28"/>
  <c r="AQ5" i="28"/>
  <c r="AP55" i="28"/>
  <c r="AP6" i="28"/>
  <c r="AP104" i="28"/>
  <c r="AP153" i="28"/>
  <c r="AQ5" i="27"/>
  <c r="AP6" i="27"/>
  <c r="AP202" i="27"/>
  <c r="AP153" i="27"/>
  <c r="AP104" i="27"/>
  <c r="AP55" i="27"/>
  <c r="AQ55" i="17"/>
  <c r="AQ202" i="17"/>
  <c r="AQ6" i="17"/>
  <c r="AQ104" i="17"/>
  <c r="AQ153" i="17"/>
  <c r="AR5" i="17"/>
  <c r="AP105" i="17"/>
  <c r="AP56" i="17"/>
  <c r="AP203" i="17"/>
  <c r="AP154" i="17"/>
  <c r="AO105" i="27"/>
  <c r="AO56" i="27"/>
  <c r="AO203" i="27"/>
  <c r="AO154" i="27"/>
  <c r="AP56" i="28" l="1"/>
  <c r="AP203" i="28"/>
  <c r="AP105" i="28"/>
  <c r="AP154" i="28"/>
  <c r="AQ55" i="28"/>
  <c r="AQ202" i="28"/>
  <c r="AQ104" i="28"/>
  <c r="AQ6" i="28"/>
  <c r="AQ153" i="28"/>
  <c r="AR5" i="28"/>
  <c r="AP105" i="27"/>
  <c r="AP56" i="27"/>
  <c r="AP203" i="27"/>
  <c r="AP154" i="27"/>
  <c r="AR5" i="27"/>
  <c r="AQ104" i="27"/>
  <c r="AQ6" i="27"/>
  <c r="AQ153" i="27"/>
  <c r="AQ55" i="27"/>
  <c r="AQ202" i="27"/>
  <c r="AR202" i="17"/>
  <c r="AR153" i="17"/>
  <c r="AR55" i="17"/>
  <c r="AR104" i="17"/>
  <c r="AR6" i="17"/>
  <c r="AS5" i="17"/>
  <c r="AQ105" i="17"/>
  <c r="AQ154" i="17"/>
  <c r="AQ56" i="17"/>
  <c r="AQ203" i="17"/>
  <c r="AQ203" i="28" l="1"/>
  <c r="AQ154" i="28"/>
  <c r="AQ56" i="28"/>
  <c r="AQ105" i="28"/>
  <c r="AR202" i="28"/>
  <c r="AR6" i="28"/>
  <c r="AS5" i="28"/>
  <c r="AR153" i="28"/>
  <c r="AR55" i="28"/>
  <c r="AR104" i="28"/>
  <c r="AQ105" i="27"/>
  <c r="AQ154" i="27"/>
  <c r="AQ56" i="27"/>
  <c r="AQ203" i="27"/>
  <c r="AR202" i="27"/>
  <c r="AR55" i="27"/>
  <c r="AR104" i="27"/>
  <c r="AS5" i="27"/>
  <c r="AR153" i="27"/>
  <c r="AR6" i="27"/>
  <c r="AS55" i="17"/>
  <c r="AS153" i="17"/>
  <c r="AS104" i="17"/>
  <c r="AT5" i="17"/>
  <c r="AS202" i="17"/>
  <c r="AS6" i="17"/>
  <c r="AR203" i="17"/>
  <c r="AR56" i="17"/>
  <c r="AR105" i="17"/>
  <c r="AR154" i="17"/>
  <c r="AR154" i="28" l="1"/>
  <c r="AR203" i="28"/>
  <c r="AR56" i="28"/>
  <c r="AR105" i="28"/>
  <c r="AS6" i="28"/>
  <c r="AS55" i="28"/>
  <c r="AS153" i="28"/>
  <c r="AS104" i="28"/>
  <c r="AS202" i="28"/>
  <c r="AT5" i="28"/>
  <c r="AS6" i="27"/>
  <c r="AS153" i="27"/>
  <c r="AS202" i="27"/>
  <c r="AT5" i="27"/>
  <c r="AS104" i="27"/>
  <c r="AS55" i="27"/>
  <c r="AR105" i="27"/>
  <c r="AR56" i="27"/>
  <c r="AR203" i="27"/>
  <c r="AR154" i="27"/>
  <c r="AU5" i="17"/>
  <c r="AT202" i="17"/>
  <c r="AT6" i="17"/>
  <c r="AT153" i="17"/>
  <c r="AT55" i="17"/>
  <c r="AT104" i="17"/>
  <c r="AS154" i="17"/>
  <c r="AS203" i="17"/>
  <c r="AS105" i="17"/>
  <c r="AS56" i="17"/>
  <c r="AS56" i="28" l="1"/>
  <c r="AS203" i="28"/>
  <c r="AS154" i="28"/>
  <c r="AS105" i="28"/>
  <c r="AT202" i="28"/>
  <c r="AT153" i="28"/>
  <c r="AT104" i="28"/>
  <c r="AU5" i="28"/>
  <c r="AT55" i="28"/>
  <c r="AT6" i="28"/>
  <c r="AT56" i="17"/>
  <c r="AT203" i="17"/>
  <c r="AT105" i="17"/>
  <c r="AT154" i="17"/>
  <c r="AT55" i="27"/>
  <c r="AT6" i="27"/>
  <c r="AT104" i="27"/>
  <c r="AT202" i="27"/>
  <c r="AT153" i="27"/>
  <c r="AU104" i="17"/>
  <c r="AU202" i="17"/>
  <c r="AU6" i="17"/>
  <c r="AU55" i="17"/>
  <c r="AU153" i="17"/>
  <c r="AS154" i="27"/>
  <c r="AS203" i="27"/>
  <c r="AS105" i="27"/>
  <c r="AS56" i="27"/>
  <c r="AT203" i="28" l="1"/>
  <c r="AT56" i="28"/>
  <c r="AT105" i="28"/>
  <c r="AT154" i="28"/>
  <c r="AU153" i="28"/>
  <c r="AU104" i="28"/>
  <c r="AU6" i="28"/>
  <c r="AU55" i="28"/>
  <c r="AU202" i="28"/>
  <c r="AU56" i="17"/>
  <c r="AU105" i="17"/>
  <c r="AU154" i="17"/>
  <c r="AU203" i="17"/>
  <c r="AT56" i="27"/>
  <c r="AT105" i="27"/>
  <c r="AT203" i="27"/>
  <c r="AT154" i="27"/>
  <c r="AU56" i="28" l="1"/>
  <c r="AU154" i="28"/>
  <c r="AU105" i="28"/>
  <c r="AU203" i="28"/>
</calcChain>
</file>

<file path=xl/sharedStrings.xml><?xml version="1.0" encoding="utf-8"?>
<sst xmlns="http://schemas.openxmlformats.org/spreadsheetml/2006/main" count="2342" uniqueCount="602">
  <si>
    <t>処遇改善加算等</t>
    <rPh sb="0" eb="2">
      <t>ショグウ</t>
    </rPh>
    <rPh sb="2" eb="4">
      <t>カイゼン</t>
    </rPh>
    <rPh sb="4" eb="6">
      <t>カサン</t>
    </rPh>
    <rPh sb="6" eb="7">
      <t>トウ</t>
    </rPh>
    <phoneticPr fontId="2"/>
  </si>
  <si>
    <t>450時間</t>
    <rPh sb="3" eb="5">
      <t>ジカン</t>
    </rPh>
    <phoneticPr fontId="2"/>
  </si>
  <si>
    <t>40人</t>
    <rPh sb="2" eb="3">
      <t>ニン</t>
    </rPh>
    <phoneticPr fontId="2"/>
  </si>
  <si>
    <t>10人</t>
    <rPh sb="2" eb="3">
      <t>ニン</t>
    </rPh>
    <phoneticPr fontId="2"/>
  </si>
  <si>
    <t>実人員配置方法</t>
  </si>
  <si>
    <t>常勤換算方法</t>
    <phoneticPr fontId="2"/>
  </si>
  <si>
    <t>４　障害福祉サービス費の請求状況</t>
    <rPh sb="2" eb="4">
      <t>ショウガイ</t>
    </rPh>
    <rPh sb="4" eb="6">
      <t>フクシ</t>
    </rPh>
    <rPh sb="10" eb="11">
      <t>ヒ</t>
    </rPh>
    <rPh sb="12" eb="14">
      <t>セイキュウ</t>
    </rPh>
    <rPh sb="14" eb="16">
      <t>ジョウキョウ</t>
    </rPh>
    <phoneticPr fontId="2"/>
  </si>
  <si>
    <t>管理者</t>
    <rPh sb="0" eb="3">
      <t>カンリシャ</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</si>
  <si>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</si>
  <si>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</si>
  <si>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</si>
  <si>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</si>
  <si>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月</t>
    <rPh sb="0" eb="1">
      <t>ガツ</t>
    </rPh>
    <phoneticPr fontId="2"/>
  </si>
  <si>
    <t>人</t>
    <rPh sb="0" eb="1">
      <t>ニン</t>
    </rPh>
    <phoneticPr fontId="2"/>
  </si>
  <si>
    <t>サービス種類</t>
    <rPh sb="4" eb="6">
      <t>シュルイ</t>
    </rPh>
    <phoneticPr fontId="2"/>
  </si>
  <si>
    <t>１　職員の配置状況（既存資料の添付可）</t>
    <rPh sb="2" eb="4">
      <t>ショクイン</t>
    </rPh>
    <rPh sb="5" eb="7">
      <t>ハイチ</t>
    </rPh>
    <rPh sb="7" eb="9">
      <t>ジョウキョウ</t>
    </rPh>
    <rPh sb="10" eb="12">
      <t>キソン</t>
    </rPh>
    <rPh sb="12" eb="14">
      <t>シリョウ</t>
    </rPh>
    <rPh sb="15" eb="17">
      <t>テンプ</t>
    </rPh>
    <rPh sb="17" eb="18">
      <t>カ</t>
    </rPh>
    <phoneticPr fontId="2"/>
  </si>
  <si>
    <t>職　　　　種</t>
    <rPh sb="0" eb="1">
      <t>ショク</t>
    </rPh>
    <rPh sb="5" eb="6">
      <t>タネ</t>
    </rPh>
    <phoneticPr fontId="2"/>
  </si>
  <si>
    <t>氏　　　　名</t>
    <rPh sb="0" eb="1">
      <t>シ</t>
    </rPh>
    <rPh sb="5" eb="6">
      <t>メイ</t>
    </rPh>
    <phoneticPr fontId="2"/>
  </si>
  <si>
    <t>年齢</t>
    <rPh sb="0" eb="2">
      <t>ネンレイ</t>
    </rPh>
    <phoneticPr fontId="2"/>
  </si>
  <si>
    <t>資格</t>
    <rPh sb="0" eb="2">
      <t>シカク</t>
    </rPh>
    <phoneticPr fontId="2"/>
  </si>
  <si>
    <t>勤続年数</t>
    <rPh sb="0" eb="2">
      <t>キンゾク</t>
    </rPh>
    <rPh sb="2" eb="4">
      <t>ネンスウ</t>
    </rPh>
    <phoneticPr fontId="2"/>
  </si>
  <si>
    <t>例</t>
    <rPh sb="0" eb="1">
      <t>レイ</t>
    </rPh>
    <phoneticPr fontId="2"/>
  </si>
  <si>
    <t>○○　○○</t>
    <phoneticPr fontId="2"/>
  </si>
  <si>
    <t>サービス提供責任者</t>
    <rPh sb="4" eb="6">
      <t>テイキョウ</t>
    </rPh>
    <rPh sb="6" eb="8">
      <t>セキニン</t>
    </rPh>
    <rPh sb="8" eb="9">
      <t>シャ</t>
    </rPh>
    <phoneticPr fontId="2"/>
  </si>
  <si>
    <t>△△　△△</t>
    <phoneticPr fontId="2"/>
  </si>
  <si>
    <t>注</t>
    <rPh sb="0" eb="1">
      <t>チュウ</t>
    </rPh>
    <phoneticPr fontId="2"/>
  </si>
  <si>
    <t>(1)</t>
    <phoneticPr fontId="2"/>
  </si>
  <si>
    <t>身体介護を伴う</t>
    <rPh sb="0" eb="2">
      <t>シンタイ</t>
    </rPh>
    <rPh sb="2" eb="4">
      <t>カイゴ</t>
    </rPh>
    <rPh sb="5" eb="6">
      <t>トモナ</t>
    </rPh>
    <phoneticPr fontId="2"/>
  </si>
  <si>
    <t>身体介護を伴わない</t>
    <rPh sb="0" eb="2">
      <t>シンタイ</t>
    </rPh>
    <rPh sb="2" eb="4">
      <t>カイゴ</t>
    </rPh>
    <rPh sb="5" eb="6">
      <t>トモナ</t>
    </rPh>
    <phoneticPr fontId="2"/>
  </si>
  <si>
    <t>初回加算</t>
    <rPh sb="0" eb="2">
      <t>ショカイ</t>
    </rPh>
    <rPh sb="2" eb="4">
      <t>カサン</t>
    </rPh>
    <phoneticPr fontId="2"/>
  </si>
  <si>
    <t>緊急時対応加算</t>
    <rPh sb="0" eb="3">
      <t>キンキュウジ</t>
    </rPh>
    <rPh sb="3" eb="5">
      <t>タイオウ</t>
    </rPh>
    <rPh sb="5" eb="7">
      <t>カサン</t>
    </rPh>
    <phoneticPr fontId="2"/>
  </si>
  <si>
    <t>特別地域加算</t>
    <rPh sb="0" eb="2">
      <t>トクベツ</t>
    </rPh>
    <rPh sb="2" eb="4">
      <t>チイキ</t>
    </rPh>
    <rPh sb="4" eb="6">
      <t>カサン</t>
    </rPh>
    <phoneticPr fontId="2"/>
  </si>
  <si>
    <t>利用者負担上限額管理加算</t>
    <rPh sb="0" eb="3">
      <t>リヨウシャ</t>
    </rPh>
    <rPh sb="3" eb="5">
      <t>フタン</t>
    </rPh>
    <rPh sb="5" eb="7">
      <t>ジョウゲン</t>
    </rPh>
    <rPh sb="7" eb="8">
      <t>ガク</t>
    </rPh>
    <rPh sb="8" eb="10">
      <t>カンリ</t>
    </rPh>
    <rPh sb="10" eb="12">
      <t>カサン</t>
    </rPh>
    <phoneticPr fontId="2"/>
  </si>
  <si>
    <t>喀痰吸引等支援体制加算</t>
    <rPh sb="0" eb="2">
      <t>カクタン</t>
    </rPh>
    <rPh sb="2" eb="5">
      <t>キュウイントウ</t>
    </rPh>
    <rPh sb="5" eb="7">
      <t>シエン</t>
    </rPh>
    <rPh sb="7" eb="9">
      <t>タイセイ</t>
    </rPh>
    <rPh sb="9" eb="11">
      <t>カサン</t>
    </rPh>
    <phoneticPr fontId="2"/>
  </si>
  <si>
    <t>特定事業所加算</t>
    <rPh sb="0" eb="2">
      <t>トクテイ</t>
    </rPh>
    <rPh sb="2" eb="5">
      <t>ジギョウショ</t>
    </rPh>
    <rPh sb="5" eb="7">
      <t>カサン</t>
    </rPh>
    <phoneticPr fontId="2"/>
  </si>
  <si>
    <t>(2)</t>
    <phoneticPr fontId="2"/>
  </si>
  <si>
    <t>移動介護加算</t>
    <rPh sb="0" eb="2">
      <t>イドウ</t>
    </rPh>
    <rPh sb="2" eb="4">
      <t>カイゴ</t>
    </rPh>
    <rPh sb="4" eb="6">
      <t>カサン</t>
    </rPh>
    <phoneticPr fontId="2"/>
  </si>
  <si>
    <t>Ⅰ型</t>
    <rPh sb="1" eb="2">
      <t>ガタ</t>
    </rPh>
    <phoneticPr fontId="2"/>
  </si>
  <si>
    <t>Ⅱ型</t>
    <rPh sb="1" eb="2">
      <t>ガタ</t>
    </rPh>
    <phoneticPr fontId="2"/>
  </si>
  <si>
    <t>Ⅲ型</t>
    <rPh sb="1" eb="2">
      <t>ガタ</t>
    </rPh>
    <phoneticPr fontId="2"/>
  </si>
  <si>
    <t>なし</t>
    <phoneticPr fontId="2"/>
  </si>
  <si>
    <t>なし</t>
    <phoneticPr fontId="2"/>
  </si>
  <si>
    <t>(3)</t>
    <phoneticPr fontId="2"/>
  </si>
  <si>
    <t>(4)</t>
    <phoneticPr fontId="2"/>
  </si>
  <si>
    <t>利用者氏名</t>
    <rPh sb="0" eb="3">
      <t>リヨウシャ</t>
    </rPh>
    <rPh sb="3" eb="5">
      <t>シメイ</t>
    </rPh>
    <phoneticPr fontId="2"/>
  </si>
  <si>
    <t>（１）　苦情処理の状況</t>
    <rPh sb="4" eb="6">
      <t>クジョウ</t>
    </rPh>
    <rPh sb="6" eb="8">
      <t>ショリ</t>
    </rPh>
    <rPh sb="9" eb="11">
      <t>ジョウキョウ</t>
    </rPh>
    <phoneticPr fontId="2"/>
  </si>
  <si>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</si>
  <si>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</si>
  <si>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</si>
  <si>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合計</t>
    <rPh sb="0" eb="2">
      <t>ゴウケイ</t>
    </rPh>
    <phoneticPr fontId="2"/>
  </si>
  <si>
    <t>時間</t>
    <rPh sb="0" eb="2">
      <t>ジカン</t>
    </rPh>
    <phoneticPr fontId="2"/>
  </si>
  <si>
    <t>訪問介護</t>
    <rPh sb="0" eb="2">
      <t>ホウモン</t>
    </rPh>
    <rPh sb="2" eb="4">
      <t>カイゴ</t>
    </rPh>
    <phoneticPr fontId="2"/>
  </si>
  <si>
    <t>介護予防訪問介護</t>
    <rPh sb="0" eb="2">
      <t>カイゴ</t>
    </rPh>
    <rPh sb="2" eb="4">
      <t>ヨボウ</t>
    </rPh>
    <rPh sb="4" eb="6">
      <t>ホウモン</t>
    </rPh>
    <rPh sb="6" eb="8">
      <t>カイゴ</t>
    </rPh>
    <phoneticPr fontId="2"/>
  </si>
  <si>
    <t>移動支援</t>
    <rPh sb="0" eb="2">
      <t>イドウ</t>
    </rPh>
    <rPh sb="2" eb="4">
      <t>シエン</t>
    </rPh>
    <phoneticPr fontId="2"/>
  </si>
  <si>
    <t>各月の実利用者数　計</t>
    <rPh sb="0" eb="2">
      <t>カクツキ</t>
    </rPh>
    <rPh sb="3" eb="4">
      <t>ジツ</t>
    </rPh>
    <rPh sb="4" eb="6">
      <t>リヨウ</t>
    </rPh>
    <rPh sb="6" eb="7">
      <t>シャ</t>
    </rPh>
    <rPh sb="7" eb="8">
      <t>スウ</t>
    </rPh>
    <rPh sb="9" eb="10">
      <t>ケイ</t>
    </rPh>
    <phoneticPr fontId="2"/>
  </si>
  <si>
    <t>各月の実従業者数　計</t>
    <rPh sb="0" eb="2">
      <t>カクツキ</t>
    </rPh>
    <rPh sb="3" eb="4">
      <t>ジツ</t>
    </rPh>
    <rPh sb="4" eb="5">
      <t>ジュウ</t>
    </rPh>
    <rPh sb="5" eb="8">
      <t>ギョウシャスウ</t>
    </rPh>
    <rPh sb="9" eb="10">
      <t>ケイ</t>
    </rPh>
    <phoneticPr fontId="2"/>
  </si>
  <si>
    <t>行動障害支援連携加算</t>
    <rPh sb="0" eb="2">
      <t>コウドウ</t>
    </rPh>
    <rPh sb="2" eb="4">
      <t>ショウガイ</t>
    </rPh>
    <rPh sb="4" eb="6">
      <t>シエン</t>
    </rPh>
    <rPh sb="6" eb="8">
      <t>レンケイ</t>
    </rPh>
    <rPh sb="8" eb="9">
      <t>カ</t>
    </rPh>
    <rPh sb="9" eb="10">
      <t>サン</t>
    </rPh>
    <phoneticPr fontId="2"/>
  </si>
  <si>
    <t>Ⅳ型</t>
    <rPh sb="1" eb="2">
      <t>ガタ</t>
    </rPh>
    <phoneticPr fontId="2"/>
  </si>
  <si>
    <t>性別</t>
  </si>
  <si>
    <t>年齢</t>
  </si>
  <si>
    <t>障害
種別</t>
  </si>
  <si>
    <t>障害
支援
区分</t>
  </si>
  <si>
    <t>併用
サービス</t>
  </si>
  <si>
    <t>男</t>
  </si>
  <si>
    <t>知的</t>
  </si>
  <si>
    <t>特定処遇改善加算</t>
    <rPh sb="0" eb="2">
      <t>トクテイ</t>
    </rPh>
    <rPh sb="2" eb="4">
      <t>ショグウ</t>
    </rPh>
    <rPh sb="4" eb="6">
      <t>カイゼン</t>
    </rPh>
    <rPh sb="6" eb="8">
      <t>カサン</t>
    </rPh>
    <phoneticPr fontId="2"/>
  </si>
  <si>
    <t>重度訪問介護　　　</t>
    <rPh sb="0" eb="2">
      <t>ジュウド</t>
    </rPh>
    <rPh sb="2" eb="4">
      <t>ホウモン</t>
    </rPh>
    <rPh sb="4" eb="6">
      <t>カイゴ</t>
    </rPh>
    <phoneticPr fontId="2"/>
  </si>
  <si>
    <t>生活介護</t>
    <phoneticPr fontId="2"/>
  </si>
  <si>
    <t>５－１　（居宅介護）　居宅介護等計画の作成状況・支給決定内容等</t>
    <rPh sb="11" eb="13">
      <t>キョタク</t>
    </rPh>
    <rPh sb="13" eb="15">
      <t>カイゴ</t>
    </rPh>
    <rPh sb="15" eb="16">
      <t>トウ</t>
    </rPh>
    <rPh sb="16" eb="18">
      <t>ケイカク</t>
    </rPh>
    <rPh sb="19" eb="21">
      <t>サクセイ</t>
    </rPh>
    <rPh sb="21" eb="23">
      <t>ジョウキョウ</t>
    </rPh>
    <phoneticPr fontId="2"/>
  </si>
  <si>
    <t>福祉専門職員等連携加算</t>
    <rPh sb="0" eb="2">
      <t>フクシ</t>
    </rPh>
    <rPh sb="2" eb="4">
      <t>センモン</t>
    </rPh>
    <rPh sb="4" eb="6">
      <t>ショクイン</t>
    </rPh>
    <rPh sb="6" eb="7">
      <t>トウ</t>
    </rPh>
    <rPh sb="7" eb="9">
      <t>レンケイ</t>
    </rPh>
    <rPh sb="9" eb="11">
      <t>カサン</t>
    </rPh>
    <phoneticPr fontId="2"/>
  </si>
  <si>
    <t>移動介護緊急時支援加算</t>
    <rPh sb="0" eb="2">
      <t>イドウ</t>
    </rPh>
    <rPh sb="2" eb="4">
      <t>カイゴ</t>
    </rPh>
    <rPh sb="4" eb="7">
      <t>キンキュウジ</t>
    </rPh>
    <rPh sb="7" eb="9">
      <t>シエン</t>
    </rPh>
    <rPh sb="9" eb="11">
      <t>カサン</t>
    </rPh>
    <phoneticPr fontId="2"/>
  </si>
  <si>
    <t>○</t>
  </si>
  <si>
    <t>×</t>
  </si>
  <si>
    <t>利用頻度</t>
    <rPh sb="0" eb="2">
      <t>リヨウ</t>
    </rPh>
    <rPh sb="2" eb="4">
      <t>ヒンド</t>
    </rPh>
    <phoneticPr fontId="2"/>
  </si>
  <si>
    <t>半年以内</t>
    <rPh sb="0" eb="2">
      <t>ハントシ</t>
    </rPh>
    <rPh sb="2" eb="4">
      <t>イナイ</t>
    </rPh>
    <phoneticPr fontId="2"/>
  </si>
  <si>
    <t>半年～1年以内</t>
    <rPh sb="0" eb="2">
      <t>ハントシ</t>
    </rPh>
    <rPh sb="4" eb="5">
      <t>ネン</t>
    </rPh>
    <rPh sb="5" eb="7">
      <t>イナイ</t>
    </rPh>
    <phoneticPr fontId="2"/>
  </si>
  <si>
    <t>1年～3年以内</t>
    <rPh sb="1" eb="2">
      <t>ネン</t>
    </rPh>
    <rPh sb="4" eb="5">
      <t>ネン</t>
    </rPh>
    <rPh sb="5" eb="7">
      <t>イナイ</t>
    </rPh>
    <phoneticPr fontId="2"/>
  </si>
  <si>
    <t>3年以上</t>
    <rPh sb="1" eb="4">
      <t>ネンイジョウ</t>
    </rPh>
    <phoneticPr fontId="2"/>
  </si>
  <si>
    <t>利用開始時期
（契約時期）</t>
    <rPh sb="0" eb="2">
      <t>リヨウ</t>
    </rPh>
    <rPh sb="2" eb="4">
      <t>カイシ</t>
    </rPh>
    <rPh sb="4" eb="6">
      <t>ジキ</t>
    </rPh>
    <rPh sb="8" eb="10">
      <t>ケイヤク</t>
    </rPh>
    <rPh sb="10" eb="12">
      <t>ジキ</t>
    </rPh>
    <phoneticPr fontId="2"/>
  </si>
  <si>
    <t>浜松　太郎</t>
    <rPh sb="0" eb="2">
      <t>ハママツ</t>
    </rPh>
    <rPh sb="3" eb="5">
      <t>タロウ</t>
    </rPh>
    <phoneticPr fontId="2"/>
  </si>
  <si>
    <t>No.</t>
    <phoneticPr fontId="2"/>
  </si>
  <si>
    <t>年</t>
    <rPh sb="0" eb="1">
      <t>ネン</t>
    </rPh>
    <phoneticPr fontId="2"/>
  </si>
  <si>
    <t>火</t>
  </si>
  <si>
    <t>水</t>
  </si>
  <si>
    <t>木</t>
  </si>
  <si>
    <t>金</t>
  </si>
  <si>
    <t>土</t>
  </si>
  <si>
    <t>日</t>
  </si>
  <si>
    <t>通院等乗降介助</t>
    <rPh sb="0" eb="2">
      <t>ツウイン</t>
    </rPh>
    <rPh sb="2" eb="3">
      <t>トウ</t>
    </rPh>
    <rPh sb="3" eb="5">
      <t>ジョウコウ</t>
    </rPh>
    <rPh sb="5" eb="7">
      <t>カイジョ</t>
    </rPh>
    <phoneticPr fontId="2"/>
  </si>
  <si>
    <t>通院等介助</t>
    <rPh sb="0" eb="2">
      <t>ツウイン</t>
    </rPh>
    <rPh sb="2" eb="3">
      <t>トウ</t>
    </rPh>
    <rPh sb="3" eb="5">
      <t>カイジョ</t>
    </rPh>
    <phoneticPr fontId="2"/>
  </si>
  <si>
    <t>身体介護中心</t>
    <phoneticPr fontId="2"/>
  </si>
  <si>
    <t>家事援助中心</t>
    <phoneticPr fontId="2"/>
  </si>
  <si>
    <t>～30分</t>
    <rPh sb="3" eb="4">
      <t>フン</t>
    </rPh>
    <phoneticPr fontId="2"/>
  </si>
  <si>
    <t>30分～1時間</t>
    <rPh sb="2" eb="3">
      <t>フン</t>
    </rPh>
    <rPh sb="5" eb="7">
      <t>ジカン</t>
    </rPh>
    <phoneticPr fontId="2"/>
  </si>
  <si>
    <t>1時間～1時間30分</t>
    <rPh sb="1" eb="3">
      <t>ジカン</t>
    </rPh>
    <rPh sb="5" eb="7">
      <t>ジカン</t>
    </rPh>
    <rPh sb="9" eb="10">
      <t>フン</t>
    </rPh>
    <phoneticPr fontId="2"/>
  </si>
  <si>
    <t>1時間30分～2時間</t>
    <rPh sb="1" eb="3">
      <t>ジカン</t>
    </rPh>
    <rPh sb="5" eb="6">
      <t>フン</t>
    </rPh>
    <rPh sb="8" eb="10">
      <t>ジカン</t>
    </rPh>
    <phoneticPr fontId="2"/>
  </si>
  <si>
    <t>2時間～2時間30分</t>
    <rPh sb="1" eb="3">
      <t>ジカン</t>
    </rPh>
    <rPh sb="5" eb="7">
      <t>ジカン</t>
    </rPh>
    <rPh sb="9" eb="10">
      <t>フン</t>
    </rPh>
    <phoneticPr fontId="2"/>
  </si>
  <si>
    <t>2時間30分～3時間</t>
    <rPh sb="1" eb="3">
      <t>ジカン</t>
    </rPh>
    <rPh sb="5" eb="6">
      <t>フン</t>
    </rPh>
    <rPh sb="8" eb="10">
      <t>ジカン</t>
    </rPh>
    <phoneticPr fontId="2"/>
  </si>
  <si>
    <t>3時間～</t>
    <rPh sb="1" eb="3">
      <t>ジカン</t>
    </rPh>
    <phoneticPr fontId="2"/>
  </si>
  <si>
    <t>1時間30分～</t>
    <rPh sb="1" eb="3">
      <t>ジカン</t>
    </rPh>
    <rPh sb="5" eb="6">
      <t>フン</t>
    </rPh>
    <phoneticPr fontId="2"/>
  </si>
  <si>
    <t>30分～45分</t>
    <rPh sb="2" eb="3">
      <t>フン</t>
    </rPh>
    <rPh sb="6" eb="7">
      <t>フン</t>
    </rPh>
    <phoneticPr fontId="2"/>
  </si>
  <si>
    <t>45分～1時間</t>
    <rPh sb="2" eb="3">
      <t>フン</t>
    </rPh>
    <rPh sb="5" eb="7">
      <t>ジカン</t>
    </rPh>
    <phoneticPr fontId="2"/>
  </si>
  <si>
    <t>1時間～1時間15分</t>
    <rPh sb="1" eb="3">
      <t>ジカン</t>
    </rPh>
    <rPh sb="5" eb="7">
      <t>ジカン</t>
    </rPh>
    <rPh sb="9" eb="10">
      <t>フン</t>
    </rPh>
    <phoneticPr fontId="2"/>
  </si>
  <si>
    <t>1時間15分～1時間30分</t>
    <rPh sb="1" eb="3">
      <t>ジカン</t>
    </rPh>
    <rPh sb="5" eb="6">
      <t>フン</t>
    </rPh>
    <rPh sb="8" eb="10">
      <t>ジカン</t>
    </rPh>
    <rPh sb="12" eb="13">
      <t>フン</t>
    </rPh>
    <phoneticPr fontId="2"/>
  </si>
  <si>
    <t>算定回数</t>
    <rPh sb="0" eb="2">
      <t>サンテイ</t>
    </rPh>
    <rPh sb="2" eb="4">
      <t>カイスウ</t>
    </rPh>
    <phoneticPr fontId="2"/>
  </si>
  <si>
    <t>～1時間</t>
    <rPh sb="2" eb="4">
      <t>ジカン</t>
    </rPh>
    <phoneticPr fontId="2"/>
  </si>
  <si>
    <t>3時間30分～4時間</t>
    <rPh sb="1" eb="3">
      <t>ジカン</t>
    </rPh>
    <rPh sb="5" eb="6">
      <t>フン</t>
    </rPh>
    <rPh sb="8" eb="10">
      <t>ジカン</t>
    </rPh>
    <phoneticPr fontId="2"/>
  </si>
  <si>
    <t>4時間～8時間</t>
    <rPh sb="1" eb="3">
      <t>ジカン</t>
    </rPh>
    <rPh sb="5" eb="7">
      <t>ジカン</t>
    </rPh>
    <phoneticPr fontId="2"/>
  </si>
  <si>
    <t>8時間～12時間</t>
    <rPh sb="1" eb="3">
      <t>ジカン</t>
    </rPh>
    <rPh sb="6" eb="8">
      <t>ジカン</t>
    </rPh>
    <phoneticPr fontId="2"/>
  </si>
  <si>
    <t>12時間～16時間</t>
    <rPh sb="2" eb="4">
      <t>ジカン</t>
    </rPh>
    <rPh sb="7" eb="9">
      <t>ジカン</t>
    </rPh>
    <phoneticPr fontId="2"/>
  </si>
  <si>
    <t>16時間～20時間</t>
    <rPh sb="2" eb="4">
      <t>ジカン</t>
    </rPh>
    <rPh sb="7" eb="9">
      <t>ジカン</t>
    </rPh>
    <phoneticPr fontId="2"/>
  </si>
  <si>
    <t>20時間～24時間</t>
    <rPh sb="2" eb="4">
      <t>ジカン</t>
    </rPh>
    <rPh sb="7" eb="9">
      <t>ジカン</t>
    </rPh>
    <phoneticPr fontId="2"/>
  </si>
  <si>
    <t>3時間～3時間30分</t>
    <rPh sb="1" eb="3">
      <t>ジカン</t>
    </rPh>
    <rPh sb="5" eb="7">
      <t>ジカン</t>
    </rPh>
    <rPh sb="9" eb="10">
      <t>フン</t>
    </rPh>
    <phoneticPr fontId="2"/>
  </si>
  <si>
    <t>4時間～4時間30分</t>
    <rPh sb="1" eb="3">
      <t>ジカン</t>
    </rPh>
    <rPh sb="5" eb="7">
      <t>ジカン</t>
    </rPh>
    <rPh sb="9" eb="10">
      <t>フン</t>
    </rPh>
    <phoneticPr fontId="2"/>
  </si>
  <si>
    <t>4時間30分～5時間</t>
    <rPh sb="1" eb="3">
      <t>ジカン</t>
    </rPh>
    <rPh sb="5" eb="6">
      <t>フン</t>
    </rPh>
    <rPh sb="8" eb="10">
      <t>ジカン</t>
    </rPh>
    <phoneticPr fontId="2"/>
  </si>
  <si>
    <t>5時間～5時間30分</t>
    <rPh sb="1" eb="3">
      <t>ジカン</t>
    </rPh>
    <rPh sb="5" eb="7">
      <t>ジカン</t>
    </rPh>
    <rPh sb="9" eb="10">
      <t>フン</t>
    </rPh>
    <phoneticPr fontId="2"/>
  </si>
  <si>
    <t>5時間30分～6時間</t>
    <rPh sb="1" eb="3">
      <t>ジカン</t>
    </rPh>
    <rPh sb="5" eb="6">
      <t>フン</t>
    </rPh>
    <rPh sb="8" eb="10">
      <t>ジカン</t>
    </rPh>
    <phoneticPr fontId="2"/>
  </si>
  <si>
    <t>6時間～6時間30分</t>
    <rPh sb="1" eb="3">
      <t>ジカン</t>
    </rPh>
    <rPh sb="5" eb="7">
      <t>ジカン</t>
    </rPh>
    <rPh sb="9" eb="10">
      <t>フン</t>
    </rPh>
    <phoneticPr fontId="2"/>
  </si>
  <si>
    <t>6時間30分～7時間</t>
    <rPh sb="1" eb="3">
      <t>ジカン</t>
    </rPh>
    <rPh sb="5" eb="6">
      <t>フン</t>
    </rPh>
    <rPh sb="8" eb="10">
      <t>ジカン</t>
    </rPh>
    <phoneticPr fontId="2"/>
  </si>
  <si>
    <t>7時間～7時間30分</t>
    <rPh sb="1" eb="3">
      <t>ジカン</t>
    </rPh>
    <rPh sb="5" eb="7">
      <t>ジカン</t>
    </rPh>
    <rPh sb="9" eb="10">
      <t>フン</t>
    </rPh>
    <phoneticPr fontId="2"/>
  </si>
  <si>
    <t>7時間30分～</t>
    <rPh sb="1" eb="3">
      <t>ジカン</t>
    </rPh>
    <rPh sb="5" eb="6">
      <t>フン</t>
    </rPh>
    <phoneticPr fontId="2"/>
  </si>
  <si>
    <t>2人の居宅介護従業者による支援に伴う算定　（基本部分×200％）</t>
    <rPh sb="1" eb="2">
      <t>リ</t>
    </rPh>
    <rPh sb="3" eb="5">
      <t>キョタク</t>
    </rPh>
    <rPh sb="5" eb="7">
      <t>カイゴ</t>
    </rPh>
    <rPh sb="7" eb="10">
      <t>ジュウギョウシャ</t>
    </rPh>
    <rPh sb="13" eb="15">
      <t>シエン</t>
    </rPh>
    <rPh sb="16" eb="17">
      <t>トモナ</t>
    </rPh>
    <rPh sb="18" eb="20">
      <t>サンテイ</t>
    </rPh>
    <rPh sb="22" eb="24">
      <t>キホン</t>
    </rPh>
    <rPh sb="24" eb="26">
      <t>ブブン</t>
    </rPh>
    <phoneticPr fontId="2"/>
  </si>
  <si>
    <t>基礎研修修了者による支援に伴う減算　（基本部分×70％ or ×90％）</t>
    <rPh sb="0" eb="2">
      <t>キソ</t>
    </rPh>
    <rPh sb="2" eb="4">
      <t>ケンシュウ</t>
    </rPh>
    <rPh sb="4" eb="7">
      <t>シュウリョウシャ</t>
    </rPh>
    <rPh sb="10" eb="12">
      <t>シエン</t>
    </rPh>
    <rPh sb="13" eb="14">
      <t>トモナ</t>
    </rPh>
    <rPh sb="15" eb="17">
      <t>ゲンサン</t>
    </rPh>
    <phoneticPr fontId="2"/>
  </si>
  <si>
    <t>重度訪問介護研修修了者による支援に伴う算定　　（重度訪問介護の単価 or 基本部分×90％）</t>
    <rPh sb="0" eb="2">
      <t>ジュウド</t>
    </rPh>
    <rPh sb="2" eb="4">
      <t>ホウモン</t>
    </rPh>
    <rPh sb="4" eb="6">
      <t>カイゴ</t>
    </rPh>
    <rPh sb="6" eb="8">
      <t>ケンシュウ</t>
    </rPh>
    <rPh sb="8" eb="11">
      <t>シュウリョウシャ</t>
    </rPh>
    <rPh sb="14" eb="16">
      <t>シエン</t>
    </rPh>
    <rPh sb="17" eb="18">
      <t>トモナ</t>
    </rPh>
    <rPh sb="19" eb="21">
      <t>サンテイ</t>
    </rPh>
    <rPh sb="24" eb="26">
      <t>ジュウド</t>
    </rPh>
    <rPh sb="26" eb="28">
      <t>ホウモン</t>
    </rPh>
    <rPh sb="28" eb="30">
      <t>カイゴ</t>
    </rPh>
    <rPh sb="31" eb="33">
      <t>タンカ</t>
    </rPh>
    <phoneticPr fontId="2"/>
  </si>
  <si>
    <t>同一敷地内建物に居住する利用者への支援に伴う減算　（基本部分×90％）</t>
    <rPh sb="0" eb="2">
      <t>ドウイツ</t>
    </rPh>
    <rPh sb="2" eb="4">
      <t>シキチ</t>
    </rPh>
    <rPh sb="4" eb="5">
      <t>ナイ</t>
    </rPh>
    <rPh sb="5" eb="7">
      <t>タテモノ</t>
    </rPh>
    <rPh sb="8" eb="10">
      <t>キョジュウ</t>
    </rPh>
    <rPh sb="12" eb="15">
      <t>リヨウシャ</t>
    </rPh>
    <rPh sb="17" eb="19">
      <t>シエン</t>
    </rPh>
    <rPh sb="20" eb="21">
      <t>トモナ</t>
    </rPh>
    <rPh sb="22" eb="24">
      <t>ゲンサン</t>
    </rPh>
    <phoneticPr fontId="2"/>
  </si>
  <si>
    <t>利用者のうち同一建物に居住する者が20人以上の場合の減算　（基本部分×90％）</t>
    <rPh sb="6" eb="8">
      <t>ドウイツ</t>
    </rPh>
    <rPh sb="8" eb="10">
      <t>タテモノ</t>
    </rPh>
    <rPh sb="11" eb="13">
      <t>キョジュウ</t>
    </rPh>
    <rPh sb="15" eb="16">
      <t>モノ</t>
    </rPh>
    <rPh sb="19" eb="22">
      <t>ニンイジョウ</t>
    </rPh>
    <rPh sb="23" eb="25">
      <t>バアイ</t>
    </rPh>
    <rPh sb="26" eb="28">
      <t>ゲンサン</t>
    </rPh>
    <phoneticPr fontId="2"/>
  </si>
  <si>
    <t>利用者のうち同一建物に居住する者が50人以上の場合の減算　（基本部分×85％）</t>
    <rPh sb="6" eb="8">
      <t>ドウイツ</t>
    </rPh>
    <rPh sb="8" eb="10">
      <t>タテモノ</t>
    </rPh>
    <rPh sb="11" eb="13">
      <t>キョジュウ</t>
    </rPh>
    <rPh sb="15" eb="16">
      <t>モノ</t>
    </rPh>
    <rPh sb="19" eb="22">
      <t>ニンイジョウ</t>
    </rPh>
    <rPh sb="23" eb="25">
      <t>バアイ</t>
    </rPh>
    <rPh sb="26" eb="28">
      <t>ゲンサン</t>
    </rPh>
    <phoneticPr fontId="2"/>
  </si>
  <si>
    <t>夜間又は早朝の支援に伴う加算　（＋基本部分×25％）</t>
    <rPh sb="0" eb="2">
      <t>ヤカン</t>
    </rPh>
    <rPh sb="2" eb="3">
      <t>マタ</t>
    </rPh>
    <rPh sb="4" eb="6">
      <t>ソウチョウ</t>
    </rPh>
    <rPh sb="7" eb="9">
      <t>シエン</t>
    </rPh>
    <rPh sb="10" eb="11">
      <t>トモナ</t>
    </rPh>
    <rPh sb="12" eb="14">
      <t>カサン</t>
    </rPh>
    <phoneticPr fontId="2"/>
  </si>
  <si>
    <t>深夜の支援に伴う加算　（＋基本部分×50％）</t>
    <rPh sb="0" eb="2">
      <t>シンヤ</t>
    </rPh>
    <rPh sb="3" eb="5">
      <t>シエン</t>
    </rPh>
    <rPh sb="6" eb="7">
      <t>トモナ</t>
    </rPh>
    <rPh sb="8" eb="10">
      <t>カサン</t>
    </rPh>
    <phoneticPr fontId="2"/>
  </si>
  <si>
    <t>初任者研修課程修了者等が計画作成をしている場合の減算　（基本部分×70％）</t>
    <rPh sb="21" eb="23">
      <t>バアイ</t>
    </rPh>
    <rPh sb="24" eb="26">
      <t>ゲンサン</t>
    </rPh>
    <phoneticPr fontId="2"/>
  </si>
  <si>
    <t>重度障害者への支援に伴う加算　（＋基本部分×15％）</t>
    <rPh sb="0" eb="2">
      <t>ジュウド</t>
    </rPh>
    <rPh sb="2" eb="5">
      <t>ショウガイシャ</t>
    </rPh>
    <rPh sb="7" eb="9">
      <t>シエン</t>
    </rPh>
    <rPh sb="10" eb="11">
      <t>トモナ</t>
    </rPh>
    <rPh sb="12" eb="14">
      <t>カサン</t>
    </rPh>
    <phoneticPr fontId="2"/>
  </si>
  <si>
    <t>90日以上利用減算　（基本部分×80％）</t>
    <rPh sb="2" eb="5">
      <t>ニチイジョウ</t>
    </rPh>
    <rPh sb="5" eb="7">
      <t>リヨウ</t>
    </rPh>
    <rPh sb="7" eb="9">
      <t>ゲンサン</t>
    </rPh>
    <phoneticPr fontId="2"/>
  </si>
  <si>
    <t>基礎研修修了者による支援に伴う減算　（基本部分×90％）</t>
    <rPh sb="0" eb="2">
      <t>キソ</t>
    </rPh>
    <rPh sb="2" eb="4">
      <t>ケンシュウ</t>
    </rPh>
    <rPh sb="4" eb="7">
      <t>シュウリョウシャ</t>
    </rPh>
    <rPh sb="10" eb="12">
      <t>シエン</t>
    </rPh>
    <rPh sb="13" eb="14">
      <t>トモナ</t>
    </rPh>
    <rPh sb="15" eb="17">
      <t>ゲンサン</t>
    </rPh>
    <phoneticPr fontId="2"/>
  </si>
  <si>
    <t>2人の同行援護従業者による支援に伴う算定　（基本部分×200％）</t>
    <rPh sb="1" eb="2">
      <t>リ</t>
    </rPh>
    <rPh sb="3" eb="5">
      <t>ドウコウ</t>
    </rPh>
    <rPh sb="5" eb="7">
      <t>エンゴ</t>
    </rPh>
    <rPh sb="7" eb="10">
      <t>ジュウギョウシャ</t>
    </rPh>
    <rPh sb="13" eb="15">
      <t>シエン</t>
    </rPh>
    <rPh sb="16" eb="17">
      <t>トモナ</t>
    </rPh>
    <rPh sb="18" eb="20">
      <t>サンテイ</t>
    </rPh>
    <rPh sb="22" eb="24">
      <t>キホン</t>
    </rPh>
    <rPh sb="24" eb="26">
      <t>ブブン</t>
    </rPh>
    <phoneticPr fontId="2"/>
  </si>
  <si>
    <t>盲ろう者向け通訳通訳・介助員による支援に伴う減算　（基本部分×90％）</t>
    <rPh sb="0" eb="1">
      <t>モウ</t>
    </rPh>
    <rPh sb="3" eb="4">
      <t>シャ</t>
    </rPh>
    <rPh sb="4" eb="5">
      <t>ム</t>
    </rPh>
    <rPh sb="6" eb="8">
      <t>ツウヤク</t>
    </rPh>
    <rPh sb="8" eb="10">
      <t>ツウヤク</t>
    </rPh>
    <rPh sb="11" eb="13">
      <t>カイジョ</t>
    </rPh>
    <rPh sb="13" eb="14">
      <t>イン</t>
    </rPh>
    <rPh sb="17" eb="19">
      <t>シエン</t>
    </rPh>
    <rPh sb="20" eb="21">
      <t>トモナ</t>
    </rPh>
    <rPh sb="22" eb="24">
      <t>ゲンサン</t>
    </rPh>
    <phoneticPr fontId="2"/>
  </si>
  <si>
    <t>盲ろう者に対する盲ろう者向け通訳通訳・介助員による支援に伴う加算　（＋基本部分×25％）</t>
    <rPh sb="0" eb="1">
      <t>モウ</t>
    </rPh>
    <rPh sb="3" eb="4">
      <t>シャ</t>
    </rPh>
    <rPh sb="5" eb="6">
      <t>タイ</t>
    </rPh>
    <rPh sb="30" eb="32">
      <t>カサン</t>
    </rPh>
    <phoneticPr fontId="2"/>
  </si>
  <si>
    <t>障害支援区分3に該当する利用者への支援に対する加算　（＋基本部分×20％）</t>
    <rPh sb="0" eb="2">
      <t>ショウガイ</t>
    </rPh>
    <rPh sb="2" eb="4">
      <t>シエン</t>
    </rPh>
    <rPh sb="4" eb="6">
      <t>クブン</t>
    </rPh>
    <rPh sb="8" eb="10">
      <t>ガイトウ</t>
    </rPh>
    <rPh sb="12" eb="15">
      <t>リヨウシャ</t>
    </rPh>
    <rPh sb="17" eb="19">
      <t>シエン</t>
    </rPh>
    <rPh sb="20" eb="21">
      <t>タイ</t>
    </rPh>
    <rPh sb="23" eb="25">
      <t>カサン</t>
    </rPh>
    <rPh sb="28" eb="30">
      <t>キホン</t>
    </rPh>
    <rPh sb="30" eb="32">
      <t>ブブン</t>
    </rPh>
    <phoneticPr fontId="2"/>
  </si>
  <si>
    <t>障害支援区分4に該当する利用者への支援に対する加算　（＋基本部分×40％）</t>
    <rPh sb="0" eb="2">
      <t>ショウガイ</t>
    </rPh>
    <rPh sb="2" eb="4">
      <t>シエン</t>
    </rPh>
    <rPh sb="4" eb="6">
      <t>クブン</t>
    </rPh>
    <rPh sb="8" eb="10">
      <t>ガイトウ</t>
    </rPh>
    <rPh sb="12" eb="15">
      <t>リヨウシャ</t>
    </rPh>
    <rPh sb="17" eb="19">
      <t>シエン</t>
    </rPh>
    <rPh sb="20" eb="21">
      <t>タイ</t>
    </rPh>
    <rPh sb="23" eb="25">
      <t>カサン</t>
    </rPh>
    <rPh sb="28" eb="30">
      <t>キホン</t>
    </rPh>
    <rPh sb="30" eb="32">
      <t>ブブン</t>
    </rPh>
    <phoneticPr fontId="2"/>
  </si>
  <si>
    <t>支援計画シートが未作成の場合の減算　（基本部分×95％）</t>
    <rPh sb="0" eb="2">
      <t>シエン</t>
    </rPh>
    <rPh sb="2" eb="4">
      <t>ケイカク</t>
    </rPh>
    <rPh sb="8" eb="11">
      <t>ミサクセイ</t>
    </rPh>
    <rPh sb="12" eb="14">
      <t>バアイ</t>
    </rPh>
    <rPh sb="15" eb="17">
      <t>ゲンサン</t>
    </rPh>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</si>
  <si>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</si>
  <si>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</si>
  <si>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</si>
  <si>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</si>
  <si>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</si>
  <si>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【共通】基本情報　※事業所番号ごとに作成すること</t>
    <rPh sb="1" eb="3">
      <t>キョウツウ</t>
    </rPh>
    <rPh sb="4" eb="6">
      <t>キホン</t>
    </rPh>
    <rPh sb="6" eb="8">
      <t>ジョウホウ</t>
    </rPh>
    <rPh sb="10" eb="12">
      <t>ジギョウ</t>
    </rPh>
    <rPh sb="12" eb="13">
      <t>ショ</t>
    </rPh>
    <rPh sb="13" eb="15">
      <t>バンゴウ</t>
    </rPh>
    <rPh sb="18" eb="20">
      <t>サクセイ</t>
    </rPh>
    <phoneticPr fontId="2"/>
  </si>
  <si>
    <t>P1　職員の配置状況</t>
    <rPh sb="3" eb="5">
      <t>ショクイン</t>
    </rPh>
    <rPh sb="6" eb="8">
      <t>ハイチ</t>
    </rPh>
    <rPh sb="8" eb="10">
      <t>ジョウキョウ</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</si>
  <si>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</si>
  <si>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</si>
  <si>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</si>
  <si>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</si>
  <si>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</si>
  <si>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</si>
  <si>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</si>
  <si>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</si>
  <si>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</si>
  <si>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</si>
  <si>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</si>
  <si>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</si>
  <si>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</si>
  <si>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</si>
  <si>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</si>
  <si>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</si>
  <si>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</si>
  <si>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</si>
  <si>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</si>
  <si>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</si>
  <si>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</si>
  <si>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</si>
  <si>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</si>
  <si>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</si>
  <si>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</si>
  <si>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</si>
  <si>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支給決定障害者・保護者に関する市町への通知に係る記録</t>
    <rPh sb="8" eb="11">
      <t>ホゴシャ</t>
    </rPh>
    <phoneticPr fontId="2"/>
  </si>
  <si>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2"/>
  </si>
  <si>
    <t>個別支援計画等原案の同意に関する記録</t>
    <rPh sb="6" eb="7">
      <t>トウ</t>
    </rPh>
    <phoneticPr fontId="2"/>
  </si>
  <si>
    <t>金銭の支払を求める同意に関する記録</t>
    <phoneticPr fontId="2"/>
  </si>
  <si>
    <t>⑨</t>
    <phoneticPr fontId="2"/>
  </si>
  <si>
    <t>受給者証写し</t>
    <phoneticPr fontId="2"/>
  </si>
  <si>
    <t>⑩</t>
    <phoneticPr fontId="2"/>
  </si>
  <si>
    <t>利用申込み受付簿</t>
    <phoneticPr fontId="2"/>
  </si>
  <si>
    <t>⑪</t>
    <phoneticPr fontId="2"/>
  </si>
  <si>
    <t>⑫</t>
    <phoneticPr fontId="2"/>
  </si>
  <si>
    <t>職員研修に関する記録</t>
    <rPh sb="0" eb="2">
      <t>ショクイン</t>
    </rPh>
    <rPh sb="2" eb="4">
      <t>ケンシュウ</t>
    </rPh>
    <rPh sb="5" eb="6">
      <t>カン</t>
    </rPh>
    <rPh sb="8" eb="10">
      <t>キロク</t>
    </rPh>
    <phoneticPr fontId="2"/>
  </si>
  <si>
    <t>苦情の内容等の記録</t>
    <phoneticPr fontId="2"/>
  </si>
  <si>
    <t>事故の状況及び事故に際して採った処置についての記録</t>
    <phoneticPr fontId="2"/>
  </si>
  <si>
    <t>（4）</t>
    <phoneticPr fontId="2"/>
  </si>
  <si>
    <t>自立支援給付費等及び利用者負担額に関する書類</t>
    <rPh sb="7" eb="8">
      <t>トウ</t>
    </rPh>
    <rPh sb="8" eb="9">
      <t>オヨ</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</si>
  <si>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</si>
  <si>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</si>
  <si>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</si>
  <si>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</si>
  <si>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</si>
  <si>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各種加算関係書類</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</si>
  <si>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</si>
  <si>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</si>
  <si>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</si>
  <si>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</si>
  <si>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</si>
  <si>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指定障害福祉サービス事業者・障害者支援施設・一般相談・特定相談支援事業者指導資料</t>
    <rPh sb="14" eb="17">
      <t>ショウガイシャ</t>
    </rPh>
    <rPh sb="17" eb="19">
      <t>シエン</t>
    </rPh>
    <rPh sb="19" eb="21">
      <t>シセツ</t>
    </rPh>
    <rPh sb="22" eb="24">
      <t>イッパン</t>
    </rPh>
    <rPh sb="24" eb="26">
      <t>ソウダン</t>
    </rPh>
    <rPh sb="27" eb="29">
      <t>トクテイ</t>
    </rPh>
    <rPh sb="29" eb="31">
      <t>ソウダン</t>
    </rPh>
    <rPh sb="31" eb="33">
      <t>シエン</t>
    </rPh>
    <rPh sb="33" eb="36">
      <t>ジギョウシャ</t>
    </rPh>
    <phoneticPr fontId="2"/>
  </si>
  <si>
    <t>（令和</t>
    <phoneticPr fontId="2"/>
  </si>
  <si>
    <t>日現在）</t>
    <rPh sb="0" eb="1">
      <t>ニチ</t>
    </rPh>
    <rPh sb="1" eb="3">
      <t>ゲンザイ</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</si>
  <si>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</si>
  <si>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</si>
  <si>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</si>
  <si>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</si>
  <si>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</si>
  <si>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</si>
  <si>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</si>
  <si>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</si>
  <si>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</si>
  <si>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</si>
  <si>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契約者の数</t>
    <rPh sb="0" eb="3">
      <t>ケイヤクシャ</t>
    </rPh>
    <rPh sb="4" eb="5">
      <t>カズ</t>
    </rPh>
    <phoneticPr fontId="2"/>
  </si>
  <si>
    <t xml:space="preserve">平成 </t>
    <rPh sb="0" eb="2">
      <t>ヘイセイ</t>
    </rPh>
    <phoneticPr fontId="2"/>
  </si>
  <si>
    <t>日</t>
    <rPh sb="0" eb="1">
      <t>ニチ</t>
    </rPh>
    <phoneticPr fontId="2"/>
  </si>
  <si>
    <t xml:space="preserve">令和 </t>
    <rPh sb="0" eb="2">
      <t>レイワ</t>
    </rPh>
    <phoneticPr fontId="2"/>
  </si>
  <si>
    <t>併設事業所</t>
    <rPh sb="0" eb="2">
      <t>ヘイセツ</t>
    </rPh>
    <rPh sb="2" eb="4">
      <t>ジギョウ</t>
    </rPh>
    <rPh sb="4" eb="5">
      <t>ショ</t>
    </rPh>
    <phoneticPr fontId="2"/>
  </si>
  <si>
    <t>バックアップ
施設等</t>
    <rPh sb="7" eb="10">
      <t>シセツトウ</t>
    </rPh>
    <phoneticPr fontId="2"/>
  </si>
  <si>
    <t>●前回指導結果通知に基づく指導事項（助言指導を含む。）の改善状況</t>
  </si>
  <si>
    <t xml:space="preserve"> （前回指導実施日</t>
    <phoneticPr fontId="2"/>
  </si>
  <si>
    <t>日）</t>
    <rPh sb="0" eb="1">
      <t>ニチ</t>
    </rPh>
    <phoneticPr fontId="2"/>
  </si>
  <si>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</si>
  <si>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</si>
  <si>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</si>
  <si>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</si>
  <si>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療養介護</t>
    <rPh sb="0" eb="2">
      <t>リョウヨウ</t>
    </rPh>
    <rPh sb="2" eb="4">
      <t>カイゴ</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</si>
  <si>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</si>
  <si>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</si>
  <si>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</si>
  <si>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</si>
  <si>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</si>
  <si>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</si>
  <si>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</si>
  <si>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</si>
  <si>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</si>
  <si>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</si>
  <si>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</si>
  <si>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</si>
  <si>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１　登録ヘルパーも含め、当該事業所の職員として勤務するすべての職員について記載すること。</t>
    <rPh sb="2" eb="4">
      <t>トウロク</t>
    </rPh>
    <rPh sb="9" eb="10">
      <t>フク</t>
    </rPh>
    <rPh sb="12" eb="14">
      <t>トウガイ</t>
    </rPh>
    <rPh sb="14" eb="17">
      <t>ジギョウショ</t>
    </rPh>
    <rPh sb="18" eb="20">
      <t>ショクイン</t>
    </rPh>
    <rPh sb="23" eb="25">
      <t>キンム</t>
    </rPh>
    <rPh sb="31" eb="33">
      <t>ショクイン</t>
    </rPh>
    <rPh sb="37" eb="39">
      <t>キサイ</t>
    </rPh>
    <phoneticPr fontId="2"/>
  </si>
  <si>
    <t>２　直接処遇職員（介護職員等）の勤務状況</t>
    <rPh sb="2" eb="4">
      <t>チョクセツ</t>
    </rPh>
    <rPh sb="4" eb="6">
      <t>ショグウ</t>
    </rPh>
    <rPh sb="6" eb="8">
      <t>ショクイン</t>
    </rPh>
    <rPh sb="9" eb="11">
      <t>カイゴ</t>
    </rPh>
    <rPh sb="11" eb="13">
      <t>ショクイン</t>
    </rPh>
    <rPh sb="13" eb="14">
      <t>トウ</t>
    </rPh>
    <rPh sb="16" eb="18">
      <t>キンム</t>
    </rPh>
    <rPh sb="18" eb="20">
      <t>ジョウキョウ</t>
    </rPh>
    <phoneticPr fontId="2"/>
  </si>
  <si>
    <t>(1)　シフト別の勤務形態</t>
    <rPh sb="7" eb="8">
      <t>ベツ</t>
    </rPh>
    <rPh sb="9" eb="11">
      <t>キンム</t>
    </rPh>
    <rPh sb="11" eb="13">
      <t>ケイタイ</t>
    </rPh>
    <phoneticPr fontId="2"/>
  </si>
  <si>
    <t>記号</t>
    <rPh sb="0" eb="2">
      <t>キゴウ</t>
    </rPh>
    <phoneticPr fontId="2"/>
  </si>
  <si>
    <t>始業時間</t>
    <rPh sb="0" eb="2">
      <t>シギョウ</t>
    </rPh>
    <rPh sb="2" eb="4">
      <t>ジカン</t>
    </rPh>
    <phoneticPr fontId="2"/>
  </si>
  <si>
    <t>終業時間</t>
    <rPh sb="0" eb="2">
      <t>シュウギョウ</t>
    </rPh>
    <rPh sb="2" eb="4">
      <t>ジカン</t>
    </rPh>
    <phoneticPr fontId="2"/>
  </si>
  <si>
    <t>休憩時間</t>
    <rPh sb="0" eb="2">
      <t>キュウケイ</t>
    </rPh>
    <rPh sb="2" eb="4">
      <t>ジカン</t>
    </rPh>
    <phoneticPr fontId="2"/>
  </si>
  <si>
    <t>実働時間</t>
    <rPh sb="0" eb="2">
      <t>ジツドウ</t>
    </rPh>
    <rPh sb="2" eb="4">
      <t>ジカン</t>
    </rPh>
    <phoneticPr fontId="2"/>
  </si>
  <si>
    <t>備考</t>
    <rPh sb="0" eb="2">
      <t>ビコウ</t>
    </rPh>
    <phoneticPr fontId="2"/>
  </si>
  <si>
    <t>A</t>
    <phoneticPr fontId="2"/>
  </si>
  <si>
    <t>：</t>
    <phoneticPr fontId="2"/>
  </si>
  <si>
    <t>～</t>
    <phoneticPr fontId="2"/>
  </si>
  <si>
    <t>（</t>
    <phoneticPr fontId="2"/>
  </si>
  <si>
    <t>）</t>
    <phoneticPr fontId="2"/>
  </si>
  <si>
    <t>B</t>
    <phoneticPr fontId="2"/>
  </si>
  <si>
    <t>：</t>
    <phoneticPr fontId="2"/>
  </si>
  <si>
    <t>～</t>
    <phoneticPr fontId="2"/>
  </si>
  <si>
    <t>（</t>
    <phoneticPr fontId="2"/>
  </si>
  <si>
    <t>）</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</si>
  <si>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</si>
  <si>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</si>
  <si>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</si>
  <si>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</si>
  <si>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</si>
  <si>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</si>
  <si>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</si>
  <si>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</si>
  <si>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</si>
  <si>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</si>
  <si>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</si>
  <si>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</si>
  <si>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</si>
  <si>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【記載例】</t>
    <rPh sb="1" eb="3">
      <t>キサイ</t>
    </rPh>
    <rPh sb="3" eb="4">
      <t>レイ</t>
    </rPh>
    <phoneticPr fontId="2"/>
  </si>
  <si>
    <t>B</t>
    <phoneticPr fontId="2"/>
  </si>
  <si>
    <t>育児・介護休業法に係る短時間勤務該当者</t>
    <rPh sb="0" eb="2">
      <t>イクジ</t>
    </rPh>
    <rPh sb="3" eb="5">
      <t>カイゴ</t>
    </rPh>
    <rPh sb="5" eb="8">
      <t>キュウギョウホウ</t>
    </rPh>
    <rPh sb="9" eb="10">
      <t>カカ</t>
    </rPh>
    <rPh sb="11" eb="14">
      <t>タンジカン</t>
    </rPh>
    <rPh sb="14" eb="16">
      <t>キンム</t>
    </rPh>
    <rPh sb="16" eb="19">
      <t>ガイトウシャ</t>
    </rPh>
    <phoneticPr fontId="2"/>
  </si>
  <si>
    <t>C</t>
    <phoneticPr fontId="2"/>
  </si>
  <si>
    <t>月分実績</t>
    <rPh sb="0" eb="1">
      <t>ガツ</t>
    </rPh>
    <rPh sb="1" eb="2">
      <t>ブン</t>
    </rPh>
    <rPh sb="2" eb="4">
      <t>ジッセキ</t>
    </rPh>
    <phoneticPr fontId="2"/>
  </si>
  <si>
    <t>）</t>
    <phoneticPr fontId="2"/>
  </si>
  <si>
    <t>当該事業所の常勤の職員が当該月に勤務すべき時間数</t>
    <rPh sb="12" eb="14">
      <t>トウガイ</t>
    </rPh>
    <rPh sb="14" eb="15">
      <t>ツキ</t>
    </rPh>
    <phoneticPr fontId="2"/>
  </si>
  <si>
    <t xml:space="preserve"> 時間／日</t>
    <rPh sb="1" eb="3">
      <t>ジカン</t>
    </rPh>
    <rPh sb="4" eb="5">
      <t>ニチ</t>
    </rPh>
    <phoneticPr fontId="2"/>
  </si>
  <si>
    <t xml:space="preserve"> 時間／週</t>
    <rPh sb="1" eb="3">
      <t>ジカン</t>
    </rPh>
    <rPh sb="4" eb="5">
      <t>シュウ</t>
    </rPh>
    <phoneticPr fontId="2"/>
  </si>
  <si>
    <t xml:space="preserve"> 時間／月</t>
    <rPh sb="1" eb="3">
      <t>ジカン</t>
    </rPh>
    <rPh sb="4" eb="5">
      <t>ツキ</t>
    </rPh>
    <phoneticPr fontId="2"/>
  </si>
  <si>
    <t>職　　種</t>
    <rPh sb="0" eb="1">
      <t>ショク</t>
    </rPh>
    <rPh sb="3" eb="4">
      <t>タネ</t>
    </rPh>
    <phoneticPr fontId="2"/>
  </si>
  <si>
    <t>氏　　名</t>
    <rPh sb="0" eb="1">
      <t>シ</t>
    </rPh>
    <rPh sb="3" eb="4">
      <t>メイ</t>
    </rPh>
    <phoneticPr fontId="2"/>
  </si>
  <si>
    <t>勤務
形態</t>
    <rPh sb="0" eb="2">
      <t>キンム</t>
    </rPh>
    <rPh sb="3" eb="5">
      <t>ケイタイ</t>
    </rPh>
    <phoneticPr fontId="2"/>
  </si>
  <si>
    <t>勤務日数</t>
    <rPh sb="0" eb="2">
      <t>キンム</t>
    </rPh>
    <rPh sb="2" eb="4">
      <t>ニッスウ</t>
    </rPh>
    <phoneticPr fontId="2"/>
  </si>
  <si>
    <t>常勤換算</t>
    <rPh sb="0" eb="2">
      <t>ジョウキン</t>
    </rPh>
    <rPh sb="2" eb="4">
      <t>カンサン</t>
    </rPh>
    <phoneticPr fontId="2"/>
  </si>
  <si>
    <t>勤務時間</t>
    <rPh sb="0" eb="2">
      <t>キンム</t>
    </rPh>
    <rPh sb="2" eb="4">
      <t>ジカン</t>
    </rPh>
    <phoneticPr fontId="2"/>
  </si>
  <si>
    <t>○○　○○</t>
    <phoneticPr fontId="2"/>
  </si>
  <si>
    <t>常勤
兼務</t>
    <rPh sb="0" eb="2">
      <t>ジョウキン</t>
    </rPh>
    <rPh sb="3" eb="5">
      <t>ケンム</t>
    </rPh>
    <phoneticPr fontId="2"/>
  </si>
  <si>
    <t>A</t>
    <phoneticPr fontId="2"/>
  </si>
  <si>
    <t>月</t>
    <phoneticPr fontId="2"/>
  </si>
  <si>
    <t>常勤
専従</t>
    <rPh sb="0" eb="2">
      <t>ジョウキン</t>
    </rPh>
    <rPh sb="3" eb="5">
      <t>センジュウ</t>
    </rPh>
    <phoneticPr fontId="2"/>
  </si>
  <si>
    <t>非常勤
専従</t>
    <rPh sb="0" eb="3">
      <t>ヒジョウキン</t>
    </rPh>
    <rPh sb="4" eb="6">
      <t>センジュウ</t>
    </rPh>
    <phoneticPr fontId="2"/>
  </si>
  <si>
    <t>非常勤
兼務</t>
    <rPh sb="0" eb="3">
      <t>ヒジョウキン</t>
    </rPh>
    <rPh sb="4" eb="6">
      <t>ケンム</t>
    </rPh>
    <phoneticPr fontId="2"/>
  </si>
  <si>
    <t>××　××</t>
    <phoneticPr fontId="2"/>
  </si>
  <si>
    <t>B</t>
    <phoneticPr fontId="2"/>
  </si>
  <si>
    <t>△△　△△</t>
    <phoneticPr fontId="2"/>
  </si>
  <si>
    <t>サービス提供責任者</t>
    <rPh sb="4" eb="6">
      <t>テイキョウ</t>
    </rPh>
    <rPh sb="6" eb="9">
      <t>セキニンシャ</t>
    </rPh>
    <phoneticPr fontId="2"/>
  </si>
  <si>
    <t>ヘルパー</t>
    <phoneticPr fontId="2"/>
  </si>
  <si>
    <t>ヘルパー</t>
    <phoneticPr fontId="2"/>
  </si>
  <si>
    <r>
      <t>注１　始業時間及び終業時間は</t>
    </r>
    <r>
      <rPr>
        <sz val="10"/>
        <color indexed="10"/>
        <rFont val="ＭＳ Ｐゴシック"/>
        <family val="3"/>
        <charset val="128"/>
      </rPr>
      <t>24時間表記</t>
    </r>
    <r>
      <rPr>
        <sz val="10"/>
        <rFont val="ＭＳ Ｐゴシック"/>
        <family val="3"/>
        <charset val="128"/>
      </rPr>
      <t>とすること。</t>
    </r>
    <rPh sb="0" eb="1">
      <t>チュウ</t>
    </rPh>
    <rPh sb="3" eb="5">
      <t>シギョウ</t>
    </rPh>
    <rPh sb="5" eb="7">
      <t>ジカン</t>
    </rPh>
    <rPh sb="7" eb="8">
      <t>オヨ</t>
    </rPh>
    <rPh sb="9" eb="11">
      <t>シュウギョウ</t>
    </rPh>
    <rPh sb="11" eb="13">
      <t>ジカン</t>
    </rPh>
    <rPh sb="16" eb="18">
      <t>ジカン</t>
    </rPh>
    <rPh sb="18" eb="20">
      <t>ヒョウキ</t>
    </rPh>
    <phoneticPr fontId="2"/>
  </si>
  <si>
    <t xml:space="preserve">注２　休憩時間は、1時間の場合「1:00」、45分の場合「00:45」と入力すること。 </t>
    <rPh sb="0" eb="1">
      <t>チュウ</t>
    </rPh>
    <rPh sb="13" eb="15">
      <t>バアイ</t>
    </rPh>
    <rPh sb="26" eb="28">
      <t>バアイ</t>
    </rPh>
    <phoneticPr fontId="2"/>
  </si>
  <si>
    <t>※休憩時間がない場合も「0：00」と入力すること。</t>
    <phoneticPr fontId="2"/>
  </si>
  <si>
    <t>※上記のうち、サービス提供責任者の配置計算で採用している方法を選択すること。</t>
    <rPh sb="1" eb="3">
      <t>ジョウキ</t>
    </rPh>
    <rPh sb="11" eb="13">
      <t>テイキョウ</t>
    </rPh>
    <rPh sb="13" eb="16">
      <t>セキニンシャ</t>
    </rPh>
    <rPh sb="17" eb="19">
      <t>ハイチ</t>
    </rPh>
    <rPh sb="19" eb="21">
      <t>ケイサン</t>
    </rPh>
    <rPh sb="22" eb="24">
      <t>サイヨウ</t>
    </rPh>
    <rPh sb="28" eb="30">
      <t>ホウホウ</t>
    </rPh>
    <rPh sb="31" eb="33">
      <t>センタク</t>
    </rPh>
    <phoneticPr fontId="2"/>
  </si>
  <si>
    <t>※居宅介護のうち通院等乗降介助のみを利用した利用者については、１人あたり0.1人として計算すること。</t>
    <rPh sb="1" eb="3">
      <t>キョタク</t>
    </rPh>
    <rPh sb="3" eb="5">
      <t>カイゴ</t>
    </rPh>
    <rPh sb="8" eb="11">
      <t>ツウイントウ</t>
    </rPh>
    <rPh sb="11" eb="13">
      <t>ジョウコウ</t>
    </rPh>
    <rPh sb="13" eb="15">
      <t>カイジョ</t>
    </rPh>
    <rPh sb="18" eb="20">
      <t>リヨウ</t>
    </rPh>
    <rPh sb="22" eb="25">
      <t>リヨウシャ</t>
    </rPh>
    <rPh sb="32" eb="33">
      <t>ニン</t>
    </rPh>
    <rPh sb="39" eb="40">
      <t>ニン</t>
    </rPh>
    <rPh sb="43" eb="45">
      <t>ケイサン</t>
    </rPh>
    <phoneticPr fontId="2"/>
  </si>
  <si>
    <t>月延べサービス提供時間 計
（待機時間・移動時間を除く。）</t>
    <rPh sb="0" eb="1">
      <t>ツキ</t>
    </rPh>
    <rPh sb="1" eb="2">
      <t>ノ</t>
    </rPh>
    <rPh sb="7" eb="9">
      <t>テイキョウ</t>
    </rPh>
    <rPh sb="9" eb="11">
      <t>ジカン</t>
    </rPh>
    <rPh sb="12" eb="13">
      <t>ケイ</t>
    </rPh>
    <rPh sb="15" eb="17">
      <t>タイキ</t>
    </rPh>
    <rPh sb="17" eb="19">
      <t>ジカン</t>
    </rPh>
    <rPh sb="20" eb="22">
      <t>イドウ</t>
    </rPh>
    <rPh sb="22" eb="24">
      <t>ジカン</t>
    </rPh>
    <rPh sb="25" eb="26">
      <t>ノゾ</t>
    </rPh>
    <phoneticPr fontId="2"/>
  </si>
  <si>
    <t>※サービス提供責任者が各指定サービスを兼務する場合（各事業を一体に運営する場合に限る）、「サービス提供時間」は
  各事業それぞれに記載し、「実利用者数」「実従業者数」は、いずれも居宅介護の欄に各サービスの合計を記載すること。</t>
    <rPh sb="11" eb="12">
      <t>カク</t>
    </rPh>
    <rPh sb="12" eb="14">
      <t>シテイ</t>
    </rPh>
    <rPh sb="19" eb="21">
      <t>ケンム</t>
    </rPh>
    <rPh sb="23" eb="25">
      <t>バアイ</t>
    </rPh>
    <rPh sb="26" eb="29">
      <t>カクジギョウ</t>
    </rPh>
    <rPh sb="30" eb="32">
      <t>イッタイ</t>
    </rPh>
    <rPh sb="33" eb="35">
      <t>ウンエイ</t>
    </rPh>
    <rPh sb="37" eb="39">
      <t>バアイ</t>
    </rPh>
    <rPh sb="40" eb="41">
      <t>カギ</t>
    </rPh>
    <rPh sb="49" eb="51">
      <t>テイキョウ</t>
    </rPh>
    <rPh sb="51" eb="53">
      <t>ジカン</t>
    </rPh>
    <rPh sb="58" eb="61">
      <t>カクジギョウ</t>
    </rPh>
    <rPh sb="66" eb="68">
      <t>キサイ</t>
    </rPh>
    <rPh sb="71" eb="72">
      <t>ジツ</t>
    </rPh>
    <rPh sb="72" eb="75">
      <t>リヨウシャ</t>
    </rPh>
    <rPh sb="75" eb="76">
      <t>スウ</t>
    </rPh>
    <rPh sb="78" eb="79">
      <t>ジツ</t>
    </rPh>
    <rPh sb="79" eb="80">
      <t>ジュウ</t>
    </rPh>
    <rPh sb="80" eb="83">
      <t>ギョウシャスウ</t>
    </rPh>
    <rPh sb="97" eb="98">
      <t>カク</t>
    </rPh>
    <rPh sb="103" eb="105">
      <t>ゴウケイ</t>
    </rPh>
    <rPh sb="106" eb="108">
      <t>キサイ</t>
    </rPh>
    <phoneticPr fontId="2"/>
  </si>
  <si>
    <t>※「実利用者数」について、上記のサービスを複数利用する利用者は、二重計上せず、
　いずれかひとつのサービスに記載すること。ただし、上記の場合を除く。</t>
    <rPh sb="2" eb="3">
      <t>ジツ</t>
    </rPh>
    <rPh sb="3" eb="5">
      <t>リヨウ</t>
    </rPh>
    <rPh sb="5" eb="6">
      <t>シャ</t>
    </rPh>
    <rPh sb="6" eb="7">
      <t>スウ</t>
    </rPh>
    <rPh sb="13" eb="15">
      <t>ジョウキ</t>
    </rPh>
    <rPh sb="21" eb="23">
      <t>フクスウ</t>
    </rPh>
    <rPh sb="23" eb="25">
      <t>リヨウ</t>
    </rPh>
    <rPh sb="27" eb="30">
      <t>リヨウシャ</t>
    </rPh>
    <rPh sb="32" eb="34">
      <t>２ジュウ</t>
    </rPh>
    <rPh sb="34" eb="36">
      <t>ケイジョウ</t>
    </rPh>
    <rPh sb="54" eb="56">
      <t>キサイ</t>
    </rPh>
    <phoneticPr fontId="2"/>
  </si>
  <si>
    <t>３か月平均
(a)</t>
    <rPh sb="2" eb="5">
      <t>ツキヘイキン</t>
    </rPh>
    <phoneticPr fontId="2"/>
  </si>
  <si>
    <t>係数
(b)</t>
    <rPh sb="0" eb="2">
      <t>ケイスウ</t>
    </rPh>
    <phoneticPr fontId="2"/>
  </si>
  <si>
    <t>※サービス提供責任者を事業ごとに別に配置する場合（障害と介護で別のサ責を配置している場合等）は、
　「サービス提供時間」「実利用者数」「実従業者数」いずれもサ責の配置事業ごと別に記載すること。</t>
    <rPh sb="16" eb="17">
      <t>ベツ</t>
    </rPh>
    <rPh sb="18" eb="20">
      <t>ハイチ</t>
    </rPh>
    <rPh sb="25" eb="27">
      <t>ショウガイ</t>
    </rPh>
    <rPh sb="28" eb="30">
      <t>カイゴ</t>
    </rPh>
    <rPh sb="31" eb="32">
      <t>ベツ</t>
    </rPh>
    <rPh sb="34" eb="35">
      <t>セキ</t>
    </rPh>
    <rPh sb="36" eb="38">
      <t>ハイチ</t>
    </rPh>
    <rPh sb="42" eb="44">
      <t>バアイ</t>
    </rPh>
    <rPh sb="44" eb="45">
      <t>トウ</t>
    </rPh>
    <rPh sb="61" eb="62">
      <t>ジツ</t>
    </rPh>
    <rPh sb="62" eb="64">
      <t>リヨウ</t>
    </rPh>
    <rPh sb="64" eb="65">
      <t>シャ</t>
    </rPh>
    <rPh sb="65" eb="66">
      <t>スウ</t>
    </rPh>
    <rPh sb="68" eb="69">
      <t>ジツ</t>
    </rPh>
    <rPh sb="69" eb="70">
      <t>ジュウ</t>
    </rPh>
    <rPh sb="70" eb="73">
      <t>ギョウシャスウ</t>
    </rPh>
    <rPh sb="79" eb="80">
      <t>セキ</t>
    </rPh>
    <rPh sb="81" eb="83">
      <t>ハイチ</t>
    </rPh>
    <rPh sb="87" eb="88">
      <t>ベツ</t>
    </rPh>
    <rPh sb="89" eb="91">
      <t>キサイ</t>
    </rPh>
    <phoneticPr fontId="2"/>
  </si>
  <si>
    <t>必置数
(a)÷(b)</t>
    <rPh sb="0" eb="2">
      <t>ヒッチ</t>
    </rPh>
    <rPh sb="1" eb="2">
      <t>チ</t>
    </rPh>
    <rPh sb="2" eb="3">
      <t>スウ</t>
    </rPh>
    <phoneticPr fontId="2"/>
  </si>
  <si>
    <t>（1）　サービス提供責任者の配置計算</t>
    <phoneticPr fontId="2"/>
  </si>
  <si>
    <t>（2）　配置数根拠</t>
    <rPh sb="4" eb="6">
      <t>ハイチ</t>
    </rPh>
    <rPh sb="6" eb="7">
      <t>スウ</t>
    </rPh>
    <rPh sb="7" eb="9">
      <t>コンキョ</t>
    </rPh>
    <phoneticPr fontId="2"/>
  </si>
  <si>
    <r>
      <t>３　サービス提供責任者配置数の根拠　</t>
    </r>
    <r>
      <rPr>
        <sz val="11"/>
        <rFont val="ＭＳ Ｐゴシック"/>
        <family val="3"/>
        <charset val="128"/>
      </rPr>
      <t>（直近３か月のサービス提供時間・実利用者数・従業者数の状況）</t>
    </r>
    <rPh sb="6" eb="8">
      <t>テイキョウ</t>
    </rPh>
    <rPh sb="8" eb="11">
      <t>セキニンシャ</t>
    </rPh>
    <rPh sb="11" eb="13">
      <t>ハイチ</t>
    </rPh>
    <rPh sb="13" eb="14">
      <t>スウ</t>
    </rPh>
    <rPh sb="15" eb="17">
      <t>コンキョ</t>
    </rPh>
    <rPh sb="19" eb="21">
      <t>チョッキン</t>
    </rPh>
    <rPh sb="23" eb="24">
      <t>ゲツ</t>
    </rPh>
    <rPh sb="45" eb="47">
      <t>ジョウキョウ</t>
    </rPh>
    <phoneticPr fontId="2"/>
  </si>
  <si>
    <t>ベースアップ等支援加算</t>
    <rPh sb="6" eb="7">
      <t>トウ</t>
    </rPh>
    <rPh sb="7" eb="9">
      <t>シエン</t>
    </rPh>
    <rPh sb="9" eb="11">
      <t>カサン</t>
    </rPh>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</si>
  <si>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</si>
  <si>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</si>
  <si>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</si>
  <si>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</si>
  <si>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</si>
  <si>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</si>
  <si>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</si>
  <si>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</si>
  <si>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</si>
  <si>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</si>
  <si>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
関する基準
※共生型事業所のみ</t>
    <rPh sb="20" eb="23">
      <t>キョウセイガタ</t>
    </rPh>
    <rPh sb="23" eb="25">
      <t>ジギョウ</t>
    </rPh>
    <rPh sb="25" eb="26">
      <t>ショ</t>
    </rPh>
    <phoneticPr fontId="2"/>
  </si>
  <si>
    <t>変更の届出等</t>
  </si>
  <si>
    <t>給付費の算定及び取り扱い</t>
  </si>
  <si>
    <t>業務管理体制の整備、運用
※1</t>
    <rPh sb="0" eb="2">
      <t>ギョウム</t>
    </rPh>
    <rPh sb="2" eb="4">
      <t>カンリ</t>
    </rPh>
    <rPh sb="4" eb="6">
      <t>タイセイ</t>
    </rPh>
    <rPh sb="7" eb="9">
      <t>セイビ</t>
    </rPh>
    <rPh sb="10" eb="12">
      <t>ウンヨウ</t>
    </rPh>
    <phoneticPr fontId="2"/>
  </si>
  <si>
    <t>※1　法令順守責任者の役割及びその業務内容、業務が法令に適合することを確保するための規程等、
　　　 業務執行状況の監査の実施状況</t>
    <rPh sb="3" eb="5">
      <t>ホウレイ</t>
    </rPh>
    <rPh sb="5" eb="7">
      <t>ジュンシュ</t>
    </rPh>
    <rPh sb="7" eb="10">
      <t>セキニンシャ</t>
    </rPh>
    <rPh sb="11" eb="13">
      <t>ヤクワリ</t>
    </rPh>
    <rPh sb="13" eb="14">
      <t>オヨ</t>
    </rPh>
    <rPh sb="17" eb="19">
      <t>ギョウム</t>
    </rPh>
    <rPh sb="19" eb="21">
      <t>ナイヨウ</t>
    </rPh>
    <rPh sb="22" eb="24">
      <t>ギョウム</t>
    </rPh>
    <rPh sb="25" eb="27">
      <t>ホウレイ</t>
    </rPh>
    <rPh sb="28" eb="30">
      <t>テキゴウ</t>
    </rPh>
    <rPh sb="35" eb="37">
      <t>カクホ</t>
    </rPh>
    <rPh sb="42" eb="44">
      <t>キテイ</t>
    </rPh>
    <rPh sb="44" eb="45">
      <t>トウ</t>
    </rPh>
    <rPh sb="51" eb="53">
      <t>ギョウム</t>
    </rPh>
    <rPh sb="53" eb="55">
      <t>シッコウ</t>
    </rPh>
    <rPh sb="55" eb="57">
      <t>ジョウキョウ</t>
    </rPh>
    <rPh sb="58" eb="60">
      <t>カンサ</t>
    </rPh>
    <rPh sb="61" eb="63">
      <t>ジッシ</t>
    </rPh>
    <rPh sb="63" eb="65">
      <t>ジョウキョウ</t>
    </rPh>
    <phoneticPr fontId="2"/>
  </si>
  <si>
    <t>サービス種別</t>
    <rPh sb="4" eb="6">
      <t>シュベツ</t>
    </rPh>
    <phoneticPr fontId="2"/>
  </si>
  <si>
    <t>月</t>
    <rPh sb="0" eb="1">
      <t>ツキ</t>
    </rPh>
    <phoneticPr fontId="2"/>
  </si>
  <si>
    <t>令和</t>
    <rPh sb="0" eb="1">
      <t>レイ</t>
    </rPh>
    <rPh sb="1" eb="2">
      <t>ワ</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</si>
  <si>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</si>
  <si>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</si>
  <si>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t>・「主眼事項及び着眼点」の各項目について自己点検結果を記載すること。</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</si>
  <si>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t>居住地</t>
    <rPh sb="0" eb="3">
      <t>キョジュウチ</t>
    </rPh>
    <phoneticPr fontId="2"/>
  </si>
  <si>
    <t>身体介護</t>
    <rPh sb="0" eb="2">
      <t>シンタイ</t>
    </rPh>
    <rPh sb="2" eb="4">
      <t>カイゴ</t>
    </rPh>
    <phoneticPr fontId="2"/>
  </si>
  <si>
    <t>家事援助</t>
    <rPh sb="0" eb="2">
      <t>カジ</t>
    </rPh>
    <rPh sb="2" eb="4">
      <t>エンジョ</t>
    </rPh>
    <phoneticPr fontId="2"/>
  </si>
  <si>
    <t>週2回</t>
    <rPh sb="0" eb="1">
      <t>シュウ</t>
    </rPh>
    <rPh sb="2" eb="3">
      <t>カイ</t>
    </rPh>
    <phoneticPr fontId="2"/>
  </si>
  <si>
    <t>週4回</t>
    <rPh sb="0" eb="1">
      <t>シュウ</t>
    </rPh>
    <rPh sb="2" eb="3">
      <t>カイ</t>
    </rPh>
    <phoneticPr fontId="2"/>
  </si>
  <si>
    <t>中区</t>
  </si>
  <si>
    <t>５－２　（重度訪問介護）　居宅介護等計画の作成状況・支給決定内容等</t>
    <rPh sb="5" eb="7">
      <t>ジュウド</t>
    </rPh>
    <rPh sb="7" eb="9">
      <t>ホウモン</t>
    </rPh>
    <rPh sb="9" eb="11">
      <t>カイゴ</t>
    </rPh>
    <rPh sb="13" eb="15">
      <t>キョタク</t>
    </rPh>
    <rPh sb="15" eb="17">
      <t>カイゴ</t>
    </rPh>
    <rPh sb="17" eb="18">
      <t>トウ</t>
    </rPh>
    <rPh sb="18" eb="20">
      <t>ケイカク</t>
    </rPh>
    <rPh sb="21" eb="23">
      <t>サクセイ</t>
    </rPh>
    <rPh sb="23" eb="25">
      <t>ジョウキョウ</t>
    </rPh>
    <phoneticPr fontId="2"/>
  </si>
  <si>
    <t>【居宅介護等事業所用】</t>
    <rPh sb="1" eb="3">
      <t>キョタク</t>
    </rPh>
    <rPh sb="3" eb="5">
      <t>カイゴ</t>
    </rPh>
    <rPh sb="5" eb="6">
      <t>トウ</t>
    </rPh>
    <rPh sb="6" eb="8">
      <t>ジギョウ</t>
    </rPh>
    <rPh sb="8" eb="9">
      <t>ショ</t>
    </rPh>
    <rPh sb="9" eb="10">
      <t>ヨウ</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</si>
  <si>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</si>
  <si>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</si>
  <si>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</si>
  <si>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</si>
  <si>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居宅
介護</t>
    <rPh sb="0" eb="2">
      <t>キョタク</t>
    </rPh>
    <rPh sb="3" eb="5">
      <t>カイゴ</t>
    </rPh>
    <phoneticPr fontId="2"/>
  </si>
  <si>
    <t>重度
訪問</t>
    <rPh sb="0" eb="2">
      <t>ジュウド</t>
    </rPh>
    <rPh sb="3" eb="5">
      <t>ホウモン</t>
    </rPh>
    <phoneticPr fontId="2"/>
  </si>
  <si>
    <t>行動
援護</t>
    <rPh sb="0" eb="2">
      <t>コウドウ</t>
    </rPh>
    <rPh sb="3" eb="5">
      <t>エンゴ</t>
    </rPh>
    <phoneticPr fontId="2"/>
  </si>
  <si>
    <t>同行
援護</t>
    <rPh sb="0" eb="2">
      <t>ドウコウ</t>
    </rPh>
    <rPh sb="3" eb="5">
      <t>エンゴ</t>
    </rPh>
    <phoneticPr fontId="2"/>
  </si>
  <si>
    <t>従</t>
  </si>
  <si>
    <t>サ</t>
  </si>
  <si>
    <t>同事業所</t>
  </si>
  <si>
    <t>管理者兼サービス提供責任者</t>
  </si>
  <si>
    <t>サービス提供責任者</t>
  </si>
  <si>
    <t>ヘルパー</t>
  </si>
  <si>
    <t>□□　□□</t>
    <phoneticPr fontId="2"/>
  </si>
  <si>
    <t>-</t>
    <phoneticPr fontId="2"/>
  </si>
  <si>
    <t>非常勤／兼務</t>
    <rPh sb="4" eb="6">
      <t>ケンム</t>
    </rPh>
    <phoneticPr fontId="2"/>
  </si>
  <si>
    <t>非常勤／専従</t>
    <phoneticPr fontId="2"/>
  </si>
  <si>
    <t>常勤／兼務</t>
  </si>
  <si>
    <t>常勤／兼務</t>
    <phoneticPr fontId="2"/>
  </si>
  <si>
    <t>常勤／専従</t>
  </si>
  <si>
    <t>常勤／専従</t>
    <phoneticPr fontId="2"/>
  </si>
  <si>
    <t>兼務先</t>
    <rPh sb="0" eb="2">
      <t>ケンム</t>
    </rPh>
    <rPh sb="2" eb="3">
      <t>サキ</t>
    </rPh>
    <phoneticPr fontId="2"/>
  </si>
  <si>
    <t>同事業所</t>
    <phoneticPr fontId="2"/>
  </si>
  <si>
    <t>他法人</t>
    <phoneticPr fontId="2"/>
  </si>
  <si>
    <t>他法人</t>
    <phoneticPr fontId="2"/>
  </si>
  <si>
    <t>同法人
他事業所</t>
    <phoneticPr fontId="2"/>
  </si>
  <si>
    <t>実務者研修、ヘルパー２級</t>
    <rPh sb="0" eb="3">
      <t>ジツムシャ</t>
    </rPh>
    <rPh sb="3" eb="5">
      <t>ケンシュウ</t>
    </rPh>
    <rPh sb="11" eb="12">
      <t>キュウ</t>
    </rPh>
    <phoneticPr fontId="2"/>
  </si>
  <si>
    <t>介護福祉士、同行援護従事者養成研修（一般・応用）</t>
    <rPh sb="0" eb="2">
      <t>カイゴ</t>
    </rPh>
    <rPh sb="2" eb="5">
      <t>フクシシ</t>
    </rPh>
    <rPh sb="6" eb="8">
      <t>ドウコウ</t>
    </rPh>
    <rPh sb="8" eb="10">
      <t>エンゴ</t>
    </rPh>
    <rPh sb="10" eb="13">
      <t>ジュウジシャ</t>
    </rPh>
    <rPh sb="13" eb="15">
      <t>ヨウセイ</t>
    </rPh>
    <rPh sb="15" eb="17">
      <t>ケンシュウ</t>
    </rPh>
    <rPh sb="18" eb="20">
      <t>イッパン</t>
    </rPh>
    <rPh sb="21" eb="23">
      <t>オウヨウ</t>
    </rPh>
    <phoneticPr fontId="2"/>
  </si>
  <si>
    <t>居宅介護職員初任者研修、同行援護従事者養成研修（一般）</t>
    <rPh sb="0" eb="2">
      <t>キョタク</t>
    </rPh>
    <rPh sb="2" eb="4">
      <t>カイゴ</t>
    </rPh>
    <rPh sb="4" eb="6">
      <t>ショクイン</t>
    </rPh>
    <rPh sb="6" eb="9">
      <t>ショニンシャ</t>
    </rPh>
    <rPh sb="9" eb="11">
      <t>ケンシュウ</t>
    </rPh>
    <phoneticPr fontId="2"/>
  </si>
  <si>
    <t>1年未満</t>
    <rPh sb="1" eb="2">
      <t>ネン</t>
    </rPh>
    <rPh sb="2" eb="4">
      <t>ミマン</t>
    </rPh>
    <phoneticPr fontId="2"/>
  </si>
  <si>
    <t>10年以上</t>
    <rPh sb="2" eb="5">
      <t>ネンイジョウ</t>
    </rPh>
    <phoneticPr fontId="2"/>
  </si>
  <si>
    <t>1年以上
3年未満</t>
    <rPh sb="1" eb="4">
      <t>ネンイジョウ</t>
    </rPh>
    <rPh sb="6" eb="7">
      <t>ネン</t>
    </rPh>
    <rPh sb="7" eb="9">
      <t>ミマン</t>
    </rPh>
    <phoneticPr fontId="2"/>
  </si>
  <si>
    <t>3年以上
5年未満</t>
    <rPh sb="1" eb="4">
      <t>ネンイジョウ</t>
    </rPh>
    <rPh sb="6" eb="7">
      <t>ネン</t>
    </rPh>
    <rPh sb="7" eb="9">
      <t>ミマン</t>
    </rPh>
    <phoneticPr fontId="2"/>
  </si>
  <si>
    <t>5年以上
10年未満</t>
    <rPh sb="1" eb="4">
      <t>ネンイジョウ</t>
    </rPh>
    <rPh sb="7" eb="8">
      <t>ネン</t>
    </rPh>
    <rPh sb="8" eb="10">
      <t>ミマン</t>
    </rPh>
    <phoneticPr fontId="2"/>
  </si>
  <si>
    <t>5年以上</t>
    <rPh sb="1" eb="4">
      <t>ネンイジョウ</t>
    </rPh>
    <phoneticPr fontId="2"/>
  </si>
  <si>
    <t>勤務形態</t>
    <rPh sb="0" eb="2">
      <t>キンム</t>
    </rPh>
    <rPh sb="2" eb="4">
      <t>ケイタイ</t>
    </rPh>
    <phoneticPr fontId="2"/>
  </si>
  <si>
    <t>法人代表者</t>
    <phoneticPr fontId="2"/>
  </si>
  <si>
    <t>管理者</t>
    <phoneticPr fontId="2"/>
  </si>
  <si>
    <t>左記サービスの
当初指定年月日</t>
    <rPh sb="0" eb="1">
      <t>ヒダリ</t>
    </rPh>
    <rPh sb="1" eb="2">
      <t>キ</t>
    </rPh>
    <rPh sb="8" eb="10">
      <t>トウショ</t>
    </rPh>
    <rPh sb="10" eb="12">
      <t>シテイ</t>
    </rPh>
    <rPh sb="12" eb="15">
      <t>ネンガッピ</t>
    </rPh>
    <phoneticPr fontId="2"/>
  </si>
  <si>
    <t>登①</t>
    <rPh sb="0" eb="1">
      <t>ノボル</t>
    </rPh>
    <phoneticPr fontId="2"/>
  </si>
  <si>
    <t>登②</t>
    <rPh sb="0" eb="1">
      <t>ノボル</t>
    </rPh>
    <phoneticPr fontId="2"/>
  </si>
  <si>
    <t>登③</t>
    <rPh sb="0" eb="1">
      <t>ノボル</t>
    </rPh>
    <phoneticPr fontId="2"/>
  </si>
  <si>
    <t>登④</t>
    <rPh sb="0" eb="1">
      <t>ノボル</t>
    </rPh>
    <phoneticPr fontId="2"/>
  </si>
  <si>
    <t>登⑤</t>
    <rPh sb="0" eb="1">
      <t>ノボル</t>
    </rPh>
    <phoneticPr fontId="2"/>
  </si>
  <si>
    <t>登⑥</t>
    <rPh sb="0" eb="1">
      <t>ノボル</t>
    </rPh>
    <phoneticPr fontId="2"/>
  </si>
  <si>
    <t>登⑦</t>
    <rPh sb="0" eb="1">
      <t>ノボル</t>
    </rPh>
    <phoneticPr fontId="2"/>
  </si>
  <si>
    <t>登⑧</t>
    <rPh sb="0" eb="1">
      <t>ノボル</t>
    </rPh>
    <phoneticPr fontId="2"/>
  </si>
  <si>
    <t>登⑨</t>
    <rPh sb="0" eb="1">
      <t>ノボル</t>
    </rPh>
    <phoneticPr fontId="2"/>
  </si>
  <si>
    <t>登⑩</t>
    <rPh sb="0" eb="1">
      <t>ノボル</t>
    </rPh>
    <phoneticPr fontId="2"/>
  </si>
  <si>
    <t>正</t>
  </si>
  <si>
    <t>登</t>
    <phoneticPr fontId="2"/>
  </si>
  <si>
    <t>雇用
形態</t>
    <rPh sb="0" eb="2">
      <t>コヨウ</t>
    </rPh>
    <rPh sb="3" eb="5">
      <t>ケイタイ</t>
    </rPh>
    <phoneticPr fontId="2"/>
  </si>
  <si>
    <t>３　勤務年数は、当該事業所における勤務年数を選択すること。</t>
    <rPh sb="2" eb="4">
      <t>キンム</t>
    </rPh>
    <rPh sb="4" eb="6">
      <t>ネンスウ</t>
    </rPh>
    <rPh sb="8" eb="10">
      <t>トウガイ</t>
    </rPh>
    <rPh sb="10" eb="13">
      <t>ジギョウショ</t>
    </rPh>
    <rPh sb="17" eb="19">
      <t>キンム</t>
    </rPh>
    <rPh sb="19" eb="21">
      <t>ネンスウ</t>
    </rPh>
    <rPh sb="20" eb="21">
      <t>スウ</t>
    </rPh>
    <rPh sb="22" eb="24">
      <t>センタク</t>
    </rPh>
    <phoneticPr fontId="2"/>
  </si>
  <si>
    <t>４　勤務形態は、「常勤／専従」、「常勤／兼務」、「非常勤／専従」、「非常勤／兼務」のいずれかを選択すること。</t>
    <rPh sb="47" eb="49">
      <t>センタク</t>
    </rPh>
    <phoneticPr fontId="2"/>
  </si>
  <si>
    <t>５　兼務先は、「同事業所内」、「同法人他事業所」、「他法人」から選択すること。</t>
    <rPh sb="8" eb="9">
      <t>ドウ</t>
    </rPh>
    <rPh sb="9" eb="12">
      <t>ジギョウショ</t>
    </rPh>
    <rPh sb="12" eb="13">
      <t>ナイ</t>
    </rPh>
    <rPh sb="16" eb="17">
      <t>ドウ</t>
    </rPh>
    <rPh sb="17" eb="19">
      <t>ホウジン</t>
    </rPh>
    <rPh sb="19" eb="20">
      <t>タ</t>
    </rPh>
    <rPh sb="20" eb="22">
      <t>ジギョウ</t>
    </rPh>
    <rPh sb="22" eb="23">
      <t>ショ</t>
    </rPh>
    <rPh sb="26" eb="27">
      <t>タ</t>
    </rPh>
    <rPh sb="27" eb="29">
      <t>ホウジン</t>
    </rPh>
    <rPh sb="32" eb="34">
      <t>センタク</t>
    </rPh>
    <phoneticPr fontId="2"/>
  </si>
  <si>
    <t>６　資格は、介護福祉士、実務者研修、看護師、各種修了した研修名等を記載すること。</t>
    <rPh sb="12" eb="15">
      <t>ジツムシャ</t>
    </rPh>
    <rPh sb="15" eb="17">
      <t>ケンシュウ</t>
    </rPh>
    <rPh sb="22" eb="24">
      <t>カクシュ</t>
    </rPh>
    <rPh sb="24" eb="26">
      <t>シュウリョウ</t>
    </rPh>
    <rPh sb="28" eb="30">
      <t>ケンシュウ</t>
    </rPh>
    <rPh sb="30" eb="31">
      <t>メイ</t>
    </rPh>
    <phoneticPr fontId="2"/>
  </si>
  <si>
    <t>７　K～Ｎ列は各サービスの従事状況を記入することとし、サービス提供責任者は「サ」、従業者は「従」、従事しない事業は「×」を選択すること。</t>
    <rPh sb="5" eb="6">
      <t>レツ</t>
    </rPh>
    <rPh sb="7" eb="8">
      <t>カク</t>
    </rPh>
    <rPh sb="13" eb="15">
      <t>ジュウジ</t>
    </rPh>
    <rPh sb="15" eb="17">
      <t>ジョウキョウ</t>
    </rPh>
    <rPh sb="18" eb="20">
      <t>キニュウ</t>
    </rPh>
    <rPh sb="61" eb="63">
      <t>センタク</t>
    </rPh>
    <phoneticPr fontId="2"/>
  </si>
  <si>
    <t>２　雇用形態は、正規職員は「正」、非正規雇用職員は「非」、登録ヘルパーは「登」を選択すること。</t>
    <rPh sb="2" eb="4">
      <t>コヨウ</t>
    </rPh>
    <rPh sb="4" eb="6">
      <t>ケイタイ</t>
    </rPh>
    <rPh sb="8" eb="10">
      <t>セイキ</t>
    </rPh>
    <rPh sb="10" eb="12">
      <t>ショクイン</t>
    </rPh>
    <rPh sb="14" eb="15">
      <t>セイ</t>
    </rPh>
    <rPh sb="17" eb="18">
      <t>ヒ</t>
    </rPh>
    <rPh sb="18" eb="20">
      <t>セイキ</t>
    </rPh>
    <rPh sb="20" eb="22">
      <t>コヨウ</t>
    </rPh>
    <rPh sb="22" eb="24">
      <t>ショクイン</t>
    </rPh>
    <rPh sb="26" eb="27">
      <t>ヒ</t>
    </rPh>
    <rPh sb="29" eb="31">
      <t>トウロク</t>
    </rPh>
    <rPh sb="37" eb="38">
      <t>トウ</t>
    </rPh>
    <rPh sb="40" eb="42">
      <t>センタク</t>
    </rPh>
    <phoneticPr fontId="2"/>
  </si>
  <si>
    <t>登⑪</t>
    <rPh sb="0" eb="1">
      <t>ノボル</t>
    </rPh>
    <phoneticPr fontId="2"/>
  </si>
  <si>
    <t>登⑫</t>
    <rPh sb="0" eb="1">
      <t>ノボル</t>
    </rPh>
    <phoneticPr fontId="2"/>
  </si>
  <si>
    <t>登⑬</t>
    <rPh sb="0" eb="1">
      <t>ノボル</t>
    </rPh>
    <phoneticPr fontId="2"/>
  </si>
  <si>
    <t>登⑭</t>
    <rPh sb="0" eb="1">
      <t>ノボル</t>
    </rPh>
    <phoneticPr fontId="2"/>
  </si>
  <si>
    <t>登⑮</t>
    <rPh sb="0" eb="1">
      <t>ノボル</t>
    </rPh>
    <phoneticPr fontId="2"/>
  </si>
  <si>
    <t>Ｐ</t>
    <phoneticPr fontId="2"/>
  </si>
  <si>
    <t>Ｑ</t>
    <phoneticPr fontId="2"/>
  </si>
  <si>
    <t>Ｒ</t>
    <phoneticPr fontId="2"/>
  </si>
  <si>
    <t>アセスメントの
実　　施　　日</t>
    <rPh sb="8" eb="9">
      <t>ジツ</t>
    </rPh>
    <rPh sb="11" eb="12">
      <t>シ</t>
    </rPh>
    <rPh sb="14" eb="15">
      <t>ビ</t>
    </rPh>
    <phoneticPr fontId="2"/>
  </si>
  <si>
    <t>居宅介護計画の
作　　成　　日</t>
    <rPh sb="0" eb="2">
      <t>キョタク</t>
    </rPh>
    <rPh sb="2" eb="4">
      <t>カイゴ</t>
    </rPh>
    <rPh sb="4" eb="6">
      <t>ケイカク</t>
    </rPh>
    <rPh sb="8" eb="9">
      <t>サク</t>
    </rPh>
    <rPh sb="11" eb="12">
      <t>ナリ</t>
    </rPh>
    <rPh sb="14" eb="15">
      <t>ビ</t>
    </rPh>
    <phoneticPr fontId="2"/>
  </si>
  <si>
    <t>利用者の
同 意 日</t>
    <rPh sb="0" eb="3">
      <t>リヨウシャ</t>
    </rPh>
    <rPh sb="5" eb="6">
      <t>ドウ</t>
    </rPh>
    <rPh sb="7" eb="8">
      <t>イ</t>
    </rPh>
    <rPh sb="9" eb="10">
      <t>ビ</t>
    </rPh>
    <phoneticPr fontId="2"/>
  </si>
  <si>
    <t>登録ヘルパー</t>
    <rPh sb="0" eb="2">
      <t>トウロク</t>
    </rPh>
    <phoneticPr fontId="2"/>
  </si>
  <si>
    <t>※管理者が他の職種と兼務する場合は、職種ごとに分けて記載すること。</t>
    <rPh sb="1" eb="4">
      <t>カンリシャ</t>
    </rPh>
    <rPh sb="5" eb="6">
      <t>タ</t>
    </rPh>
    <rPh sb="7" eb="9">
      <t>ショクシュ</t>
    </rPh>
    <rPh sb="10" eb="12">
      <t>ケンム</t>
    </rPh>
    <rPh sb="14" eb="16">
      <t>バアイ</t>
    </rPh>
    <rPh sb="18" eb="20">
      <t>ショクシュ</t>
    </rPh>
    <rPh sb="23" eb="24">
      <t>ワ</t>
    </rPh>
    <rPh sb="26" eb="28">
      <t>キサイ</t>
    </rPh>
    <phoneticPr fontId="2"/>
  </si>
  <si>
    <t>(2)　勤務実績　（直近3か月分の実績）</t>
    <rPh sb="4" eb="6">
      <t>キンム</t>
    </rPh>
    <rPh sb="6" eb="8">
      <t>ジッセキ</t>
    </rPh>
    <rPh sb="10" eb="12">
      <t>チョッキン</t>
    </rPh>
    <rPh sb="17" eb="19">
      <t>ジッセキ</t>
    </rPh>
    <phoneticPr fontId="2"/>
  </si>
  <si>
    <t>S</t>
    <phoneticPr fontId="2"/>
  </si>
  <si>
    <t>T</t>
    <phoneticPr fontId="2"/>
  </si>
  <si>
    <t>U</t>
    <phoneticPr fontId="2"/>
  </si>
  <si>
    <t>V</t>
    <phoneticPr fontId="2"/>
  </si>
  <si>
    <t>W</t>
    <phoneticPr fontId="2"/>
  </si>
  <si>
    <t>X</t>
    <phoneticPr fontId="2"/>
  </si>
  <si>
    <t>Y</t>
    <phoneticPr fontId="2"/>
  </si>
  <si>
    <t>Z</t>
    <phoneticPr fontId="2"/>
  </si>
  <si>
    <t>（２）　事故等の状況</t>
    <rPh sb="4" eb="6">
      <t>ジコ</t>
    </rPh>
    <rPh sb="6" eb="7">
      <t>トウ</t>
    </rPh>
    <rPh sb="8" eb="10">
      <t>ジョウキョウ</t>
    </rPh>
    <phoneticPr fontId="2"/>
  </si>
  <si>
    <t>宿泊型自立訓練</t>
    <rPh sb="0" eb="3">
      <t>シュクハクガタ</t>
    </rPh>
    <rPh sb="3" eb="5">
      <t>ジリツ</t>
    </rPh>
    <rPh sb="5" eb="7">
      <t>クンレン</t>
    </rPh>
    <phoneticPr fontId="1"/>
  </si>
  <si>
    <t>自立生活援助</t>
    <rPh sb="0" eb="2">
      <t>ジリツ</t>
    </rPh>
    <rPh sb="2" eb="4">
      <t>セイカツ</t>
    </rPh>
    <rPh sb="4" eb="6">
      <t>エンジョ</t>
    </rPh>
    <phoneticPr fontId="1"/>
  </si>
  <si>
    <t>就労定着支援</t>
    <rPh sb="0" eb="2">
      <t>シュウロウ</t>
    </rPh>
    <rPh sb="2" eb="4">
      <t>テイチャク</t>
    </rPh>
    <rPh sb="4" eb="6">
      <t>シエン</t>
    </rPh>
    <phoneticPr fontId="1"/>
  </si>
  <si>
    <t>身体拘束廃止未実施減算</t>
    <rPh sb="0" eb="2">
      <t>シンタイ</t>
    </rPh>
    <rPh sb="2" eb="4">
      <t>コウソク</t>
    </rPh>
    <rPh sb="4" eb="6">
      <t>ハイシ</t>
    </rPh>
    <rPh sb="6" eb="7">
      <t>ミ</t>
    </rPh>
    <rPh sb="7" eb="9">
      <t>ジッシ</t>
    </rPh>
    <rPh sb="9" eb="11">
      <t>ゲンサン</t>
    </rPh>
    <phoneticPr fontId="2"/>
  </si>
  <si>
    <t>実人員</t>
    <rPh sb="0" eb="1">
      <t>ジツ</t>
    </rPh>
    <rPh sb="1" eb="3">
      <t>ジンイン</t>
    </rPh>
    <phoneticPr fontId="2"/>
  </si>
  <si>
    <t>障害支援区分6に該当する利用者への支援に対する加算
（＋基本部分×8.5％）</t>
    <rPh sb="0" eb="2">
      <t>ショウガイ</t>
    </rPh>
    <rPh sb="2" eb="4">
      <t>シエン</t>
    </rPh>
    <rPh sb="4" eb="6">
      <t>クブン</t>
    </rPh>
    <rPh sb="8" eb="10">
      <t>ガイトウ</t>
    </rPh>
    <rPh sb="12" eb="15">
      <t>リヨウシャ</t>
    </rPh>
    <rPh sb="17" eb="19">
      <t>シエン</t>
    </rPh>
    <rPh sb="20" eb="21">
      <t>タイ</t>
    </rPh>
    <rPh sb="23" eb="25">
      <t>カサン</t>
    </rPh>
    <phoneticPr fontId="2"/>
  </si>
  <si>
    <t>2人の居宅介護従業者による支援のうち熟練者の同行に伴う算定
（基本部分×185％）</t>
    <rPh sb="1" eb="2">
      <t>リ</t>
    </rPh>
    <rPh sb="3" eb="5">
      <t>キョタク</t>
    </rPh>
    <rPh sb="5" eb="7">
      <t>カイゴ</t>
    </rPh>
    <rPh sb="7" eb="10">
      <t>ジュウギョウシャ</t>
    </rPh>
    <rPh sb="13" eb="15">
      <t>シエン</t>
    </rPh>
    <rPh sb="18" eb="21">
      <t>ジュクレンシャ</t>
    </rPh>
    <rPh sb="22" eb="24">
      <t>ドウコウ</t>
    </rPh>
    <rPh sb="25" eb="26">
      <t>トモナ</t>
    </rPh>
    <rPh sb="27" eb="29">
      <t>サンテイ</t>
    </rPh>
    <phoneticPr fontId="2"/>
  </si>
  <si>
    <t>登②</t>
    <rPh sb="0" eb="1">
      <t>トウ</t>
    </rPh>
    <phoneticPr fontId="2"/>
  </si>
  <si>
    <t>登①</t>
    <rPh sb="0" eb="1">
      <t>トウ</t>
    </rPh>
    <phoneticPr fontId="2"/>
  </si>
  <si>
    <t>【居宅介護】</t>
    <rPh sb="1" eb="3">
      <t>キョタク</t>
    </rPh>
    <rPh sb="3" eb="5">
      <t>カイゴ</t>
    </rPh>
    <phoneticPr fontId="2"/>
  </si>
  <si>
    <t>【重度訪問介護】</t>
    <rPh sb="1" eb="3">
      <t>ジュウド</t>
    </rPh>
    <rPh sb="3" eb="5">
      <t>ホウモン</t>
    </rPh>
    <rPh sb="5" eb="7">
      <t>カイゴ</t>
    </rPh>
    <phoneticPr fontId="2"/>
  </si>
  <si>
    <t>【行動援護】</t>
    <phoneticPr fontId="2"/>
  </si>
  <si>
    <t>【同行援護】</t>
    <phoneticPr fontId="2"/>
  </si>
  <si>
    <t>P3-1　職員の勤務状況（２）勤務実績　（直近3か月分の実績）</t>
    <rPh sb="5" eb="7">
      <t>ショクイン</t>
    </rPh>
    <rPh sb="8" eb="10">
      <t>キンム</t>
    </rPh>
    <rPh sb="10" eb="12">
      <t>ジョウキョウ</t>
    </rPh>
    <phoneticPr fontId="2"/>
  </si>
  <si>
    <t>P3-2　職員の勤務状況（２）勤務実績　（直近3か月分の実績）</t>
    <rPh sb="5" eb="7">
      <t>ショクイン</t>
    </rPh>
    <rPh sb="8" eb="10">
      <t>キンム</t>
    </rPh>
    <rPh sb="10" eb="12">
      <t>ジョウキョウ</t>
    </rPh>
    <phoneticPr fontId="2"/>
  </si>
  <si>
    <t>P3-3　職員の勤務状況（２）勤務実績　（直近3か月分の実績）</t>
    <rPh sb="5" eb="7">
      <t>ショクイン</t>
    </rPh>
    <rPh sb="8" eb="10">
      <t>キンム</t>
    </rPh>
    <rPh sb="10" eb="12">
      <t>ジョウキョウ</t>
    </rPh>
    <phoneticPr fontId="2"/>
  </si>
  <si>
    <t>P4　サービス提供責任者配置数の根拠</t>
    <rPh sb="7" eb="9">
      <t>テイキョウ</t>
    </rPh>
    <rPh sb="9" eb="12">
      <t>セキニンシャ</t>
    </rPh>
    <rPh sb="12" eb="14">
      <t>ハイチ</t>
    </rPh>
    <rPh sb="14" eb="15">
      <t>スウ</t>
    </rPh>
    <rPh sb="16" eb="18">
      <t>コンキョ</t>
    </rPh>
    <phoneticPr fontId="2"/>
  </si>
  <si>
    <t>（例）1時間30分の勤務⇒「1：30」、2時間の勤務⇒「2：00」</t>
    <rPh sb="1" eb="2">
      <t>レイ</t>
    </rPh>
    <rPh sb="4" eb="6">
      <t>ジカン</t>
    </rPh>
    <rPh sb="8" eb="9">
      <t>フン</t>
    </rPh>
    <rPh sb="10" eb="12">
      <t>キンム</t>
    </rPh>
    <rPh sb="21" eb="23">
      <t>ジカン</t>
    </rPh>
    <rPh sb="24" eb="26">
      <t>キンム</t>
    </rPh>
    <phoneticPr fontId="2"/>
  </si>
  <si>
    <t xml:space="preserve">注３　シフト管理が困難な登録ヘルパーについては、従事する時間数を入力すること。 </t>
    <rPh sb="0" eb="1">
      <t>チュウ</t>
    </rPh>
    <rPh sb="6" eb="8">
      <t>カンリ</t>
    </rPh>
    <rPh sb="9" eb="11">
      <t>コンナン</t>
    </rPh>
    <rPh sb="12" eb="14">
      <t>トウロク</t>
    </rPh>
    <rPh sb="24" eb="26">
      <t>ジュウジ</t>
    </rPh>
    <rPh sb="28" eb="31">
      <t>ジカンスウ</t>
    </rPh>
    <rPh sb="32" eb="34">
      <t>ニュウリョク</t>
    </rPh>
    <phoneticPr fontId="2"/>
  </si>
  <si>
    <t>注４　シフト記号が不足する場合は適宜行を追加し、任意のシフト記号を設けること。</t>
    <rPh sb="0" eb="1">
      <t>チュウ</t>
    </rPh>
    <rPh sb="6" eb="8">
      <t>キゴウ</t>
    </rPh>
    <rPh sb="9" eb="11">
      <t>フソク</t>
    </rPh>
    <rPh sb="13" eb="15">
      <t>バアイ</t>
    </rPh>
    <rPh sb="16" eb="18">
      <t>テキギ</t>
    </rPh>
    <rPh sb="18" eb="19">
      <t>ギョウ</t>
    </rPh>
    <rPh sb="20" eb="22">
      <t>ツイカ</t>
    </rPh>
    <rPh sb="24" eb="26">
      <t>ニンイ</t>
    </rPh>
    <rPh sb="30" eb="32">
      <t>キゴウ</t>
    </rPh>
    <rPh sb="33" eb="34">
      <t>モウ</t>
    </rPh>
    <phoneticPr fontId="2"/>
  </si>
  <si>
    <t>※P2で作成したシフト記号を記載すること。なお、公休の場合は空欄とすること。</t>
    <rPh sb="4" eb="6">
      <t>サクセイ</t>
    </rPh>
    <rPh sb="11" eb="13">
      <t>キゴウ</t>
    </rPh>
    <rPh sb="14" eb="16">
      <t>キサイ</t>
    </rPh>
    <rPh sb="24" eb="26">
      <t>コウキュウ</t>
    </rPh>
    <rPh sb="27" eb="29">
      <t>バアイ</t>
    </rPh>
    <rPh sb="30" eb="32">
      <t>クウラン</t>
    </rPh>
    <phoneticPr fontId="2"/>
  </si>
  <si>
    <t>2人
介助</t>
    <rPh sb="0" eb="2">
      <t>フタリ</t>
    </rPh>
    <rPh sb="3" eb="5">
      <t>カイジョ</t>
    </rPh>
    <phoneticPr fontId="2"/>
  </si>
  <si>
    <t>５－４　（同行援護）　居宅介護等計画の作成状況・支給決定内容等</t>
    <rPh sb="5" eb="7">
      <t>ドウコウ</t>
    </rPh>
    <rPh sb="7" eb="9">
      <t>エンゴ</t>
    </rPh>
    <rPh sb="11" eb="13">
      <t>キョタク</t>
    </rPh>
    <rPh sb="13" eb="15">
      <t>カイゴ</t>
    </rPh>
    <rPh sb="15" eb="16">
      <t>トウ</t>
    </rPh>
    <rPh sb="16" eb="18">
      <t>ケイカク</t>
    </rPh>
    <rPh sb="19" eb="21">
      <t>サクセイ</t>
    </rPh>
    <rPh sb="21" eb="23">
      <t>ジョウキョウ</t>
    </rPh>
    <phoneticPr fontId="2"/>
  </si>
  <si>
    <r>
      <t>６　苦情処理、事故発生時の対応等　</t>
    </r>
    <r>
      <rPr>
        <sz val="11"/>
        <rFont val="ＭＳ Ｐゴシック"/>
        <family val="3"/>
        <charset val="128"/>
      </rPr>
      <t>（直近１年の状況）</t>
    </r>
    <rPh sb="2" eb="4">
      <t>クジョウ</t>
    </rPh>
    <rPh sb="4" eb="6">
      <t>ショリ</t>
    </rPh>
    <rPh sb="7" eb="9">
      <t>ジコ</t>
    </rPh>
    <rPh sb="9" eb="12">
      <t>ハッセイジ</t>
    </rPh>
    <rPh sb="13" eb="15">
      <t>タイオウ</t>
    </rPh>
    <rPh sb="15" eb="16">
      <t>トウ</t>
    </rPh>
    <rPh sb="18" eb="20">
      <t>チョッキン</t>
    </rPh>
    <rPh sb="21" eb="22">
      <t>ネン</t>
    </rPh>
    <rPh sb="23" eb="25">
      <t>ジョウキョウ</t>
    </rPh>
    <phoneticPr fontId="2"/>
  </si>
  <si>
    <t>ヒヤリハット件数</t>
    <rPh sb="6" eb="8">
      <t>ケンスウ</t>
    </rPh>
    <phoneticPr fontId="2"/>
  </si>
  <si>
    <t>交通事故件数</t>
    <rPh sb="0" eb="2">
      <t>コウツウ</t>
    </rPh>
    <rPh sb="2" eb="4">
      <t>ジコ</t>
    </rPh>
    <rPh sb="4" eb="6">
      <t>ケンスウ</t>
    </rPh>
    <phoneticPr fontId="2"/>
  </si>
  <si>
    <t>（３）　利用申込み・契約解除の状況</t>
    <rPh sb="4" eb="6">
      <t>リヨウ</t>
    </rPh>
    <rPh sb="6" eb="8">
      <t>モウシコ</t>
    </rPh>
    <rPh sb="10" eb="12">
      <t>ケイヤク</t>
    </rPh>
    <rPh sb="12" eb="14">
      <t>カイジョ</t>
    </rPh>
    <rPh sb="15" eb="17">
      <t>ジョウキョウ</t>
    </rPh>
    <phoneticPr fontId="2"/>
  </si>
  <si>
    <t>重度訪問</t>
    <rPh sb="0" eb="2">
      <t>ジュウド</t>
    </rPh>
    <rPh sb="2" eb="4">
      <t>ホウモン</t>
    </rPh>
    <phoneticPr fontId="2"/>
  </si>
  <si>
    <t>申込数</t>
    <rPh sb="0" eb="2">
      <t>モウシコミ</t>
    </rPh>
    <rPh sb="2" eb="3">
      <t>スウ</t>
    </rPh>
    <phoneticPr fontId="2"/>
  </si>
  <si>
    <t>契約終了数</t>
    <rPh sb="0" eb="2">
      <t>ケイヤク</t>
    </rPh>
    <rPh sb="2" eb="4">
      <t>シュウリョウ</t>
    </rPh>
    <rPh sb="4" eb="5">
      <t>スウ</t>
    </rPh>
    <phoneticPr fontId="2"/>
  </si>
  <si>
    <t>新規契約数</t>
    <rPh sb="0" eb="2">
      <t>シンキ</t>
    </rPh>
    <rPh sb="2" eb="5">
      <t>ケイヤクスウ</t>
    </rPh>
    <phoneticPr fontId="2"/>
  </si>
  <si>
    <t>居宅介護計画の作成等　※新規・変更問わず直近のもの</t>
    <rPh sb="0" eb="2">
      <t>キョタク</t>
    </rPh>
    <rPh sb="2" eb="4">
      <t>カイゴ</t>
    </rPh>
    <rPh sb="4" eb="6">
      <t>ケイカク</t>
    </rPh>
    <rPh sb="7" eb="9">
      <t>サクセイ</t>
    </rPh>
    <rPh sb="9" eb="10">
      <t>トウ</t>
    </rPh>
    <rPh sb="12" eb="14">
      <t>シンキ</t>
    </rPh>
    <rPh sb="15" eb="17">
      <t>ヘンコウ</t>
    </rPh>
    <rPh sb="17" eb="18">
      <t>ト</t>
    </rPh>
    <rPh sb="20" eb="22">
      <t>チョッキン</t>
    </rPh>
    <phoneticPr fontId="2"/>
  </si>
  <si>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</si>
  <si>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</si>
  <si>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（３）　身体拘束等の禁止</t>
    <rPh sb="4" eb="6">
      <t>シンタイ</t>
    </rPh>
    <rPh sb="6" eb="8">
      <t>コウソク</t>
    </rPh>
    <rPh sb="8" eb="9">
      <t>トウ</t>
    </rPh>
    <rPh sb="10" eb="12">
      <t>キンシ</t>
    </rPh>
    <phoneticPr fontId="2"/>
  </si>
  <si>
    <t>（４）　虐待の防止</t>
    <rPh sb="4" eb="6">
      <t>ギャクタイ</t>
    </rPh>
    <rPh sb="7" eb="9">
      <t>ボウシ</t>
    </rPh>
    <phoneticPr fontId="2"/>
  </si>
  <si>
    <t>策定済</t>
    <rPh sb="0" eb="2">
      <t>サクテイ</t>
    </rPh>
    <rPh sb="2" eb="3">
      <t>ズ</t>
    </rPh>
    <phoneticPr fontId="2"/>
  </si>
  <si>
    <t>策定中</t>
    <rPh sb="0" eb="3">
      <t>サクテイチュウ</t>
    </rPh>
    <phoneticPr fontId="2"/>
  </si>
  <si>
    <t>未策定</t>
    <rPh sb="0" eb="1">
      <t>ミ</t>
    </rPh>
    <rPh sb="1" eb="3">
      <t>サクテイ</t>
    </rPh>
    <phoneticPr fontId="2"/>
  </si>
  <si>
    <t>実施済</t>
    <rPh sb="0" eb="2">
      <t>ジッシ</t>
    </rPh>
    <rPh sb="2" eb="3">
      <t>ズミ</t>
    </rPh>
    <phoneticPr fontId="2"/>
  </si>
  <si>
    <t>実施予定</t>
    <rPh sb="0" eb="2">
      <t>ジッシ</t>
    </rPh>
    <rPh sb="2" eb="4">
      <t>ヨテイ</t>
    </rPh>
    <phoneticPr fontId="2"/>
  </si>
  <si>
    <t>実施時期未定</t>
    <rPh sb="0" eb="2">
      <t>ジッシ</t>
    </rPh>
    <rPh sb="2" eb="4">
      <t>ジキ</t>
    </rPh>
    <rPh sb="4" eb="6">
      <t>ミテイ</t>
    </rPh>
    <phoneticPr fontId="2"/>
  </si>
  <si>
    <t>対応済</t>
    <rPh sb="0" eb="2">
      <t>タイオウ</t>
    </rPh>
    <rPh sb="2" eb="3">
      <t>ズ</t>
    </rPh>
    <phoneticPr fontId="2"/>
  </si>
  <si>
    <t>未対応</t>
    <rPh sb="0" eb="3">
      <t>ミタイオウ</t>
    </rPh>
    <phoneticPr fontId="2"/>
  </si>
  <si>
    <t>案件なし</t>
    <rPh sb="0" eb="2">
      <t>アンケン</t>
    </rPh>
    <phoneticPr fontId="2"/>
  </si>
  <si>
    <t>未設置</t>
    <rPh sb="0" eb="3">
      <t>ミセッチ</t>
    </rPh>
    <phoneticPr fontId="2"/>
  </si>
  <si>
    <t>身体拘束等の記録（委員会の議事録及び研修の記録等）</t>
    <phoneticPr fontId="2"/>
  </si>
  <si>
    <t>虐待防止のための取組みがわかる記録・書類（委員会の議事録及び研修の記録等）</t>
    <rPh sb="0" eb="2">
      <t>ギャクタイ</t>
    </rPh>
    <rPh sb="2" eb="4">
      <t>ボウシ</t>
    </rPh>
    <rPh sb="8" eb="10">
      <t>トリク</t>
    </rPh>
    <rPh sb="15" eb="17">
      <t>キロク</t>
    </rPh>
    <rPh sb="18" eb="20">
      <t>ショルイ</t>
    </rPh>
    <phoneticPr fontId="2"/>
  </si>
  <si>
    <t>法定代理受領の通知の写し</t>
    <rPh sb="0" eb="2">
      <t>ホウテイ</t>
    </rPh>
    <rPh sb="2" eb="4">
      <t>ダイリ</t>
    </rPh>
    <rPh sb="4" eb="6">
      <t>ジュリョウ</t>
    </rPh>
    <rPh sb="7" eb="9">
      <t>ツウチ</t>
    </rPh>
    <rPh sb="10" eb="11">
      <t>ウツ</t>
    </rPh>
    <phoneticPr fontId="2"/>
  </si>
  <si>
    <t>⑬</t>
    <phoneticPr fontId="2"/>
  </si>
  <si>
    <t>利用契約に関する書類</t>
    <rPh sb="0" eb="2">
      <t>リヨウ</t>
    </rPh>
    <rPh sb="2" eb="4">
      <t>ケイヤク</t>
    </rPh>
    <rPh sb="5" eb="6">
      <t>カン</t>
    </rPh>
    <rPh sb="8" eb="10">
      <t>ショルイ</t>
    </rPh>
    <phoneticPr fontId="2"/>
  </si>
  <si>
    <t>自己
負担</t>
    <rPh sb="0" eb="2">
      <t>ジコ</t>
    </rPh>
    <rPh sb="3" eb="5">
      <t>フタン</t>
    </rPh>
    <phoneticPr fontId="2"/>
  </si>
  <si>
    <t>５－３　（行動援護）　居宅介護等計画の作成状況・支給決定内容等</t>
    <phoneticPr fontId="2"/>
  </si>
  <si>
    <t>うち介護保険への
移行に伴うもの</t>
    <rPh sb="2" eb="4">
      <t>カイゴ</t>
    </rPh>
    <rPh sb="4" eb="6">
      <t>ホケン</t>
    </rPh>
    <rPh sb="9" eb="11">
      <t>イコウ</t>
    </rPh>
    <rPh sb="12" eb="13">
      <t>トモナ</t>
    </rPh>
    <phoneticPr fontId="2"/>
  </si>
  <si>
    <t>サービスの提供の記録(実績記録票、その他ケース記録など）</t>
    <rPh sb="11" eb="13">
      <t>ジッセキ</t>
    </rPh>
    <rPh sb="13" eb="15">
      <t>キロク</t>
    </rPh>
    <rPh sb="15" eb="16">
      <t>ヒョウ</t>
    </rPh>
    <rPh sb="19" eb="20">
      <t>タ</t>
    </rPh>
    <rPh sb="23" eb="25">
      <t>キロク</t>
    </rPh>
    <phoneticPr fontId="2"/>
  </si>
  <si>
    <t>短期入所（空床型）</t>
    <rPh sb="0" eb="2">
      <t>タンキ</t>
    </rPh>
    <rPh sb="2" eb="4">
      <t>ニュウショ</t>
    </rPh>
    <rPh sb="5" eb="7">
      <t>クウショウ</t>
    </rPh>
    <rPh sb="7" eb="8">
      <t>ガタ</t>
    </rPh>
    <phoneticPr fontId="2"/>
  </si>
  <si>
    <t>短期入所（併設型）</t>
    <rPh sb="0" eb="2">
      <t>タンキ</t>
    </rPh>
    <rPh sb="2" eb="4">
      <t>ニュウショ</t>
    </rPh>
    <rPh sb="5" eb="7">
      <t>ヘイセツ</t>
    </rPh>
    <phoneticPr fontId="2"/>
  </si>
  <si>
    <t>短期入所（単独型）</t>
    <rPh sb="0" eb="2">
      <t>タンキ</t>
    </rPh>
    <rPh sb="2" eb="4">
      <t>ニュウショ</t>
    </rPh>
    <rPh sb="5" eb="7">
      <t>タンドク</t>
    </rPh>
    <phoneticPr fontId="2"/>
  </si>
  <si>
    <t>（1）</t>
    <phoneticPr fontId="2"/>
  </si>
  <si>
    <t>指定基準に関する書類</t>
    <rPh sb="0" eb="2">
      <t>シテイ</t>
    </rPh>
    <rPh sb="2" eb="4">
      <t>キジュン</t>
    </rPh>
    <rPh sb="5" eb="6">
      <t>カン</t>
    </rPh>
    <rPh sb="8" eb="10">
      <t>ショルイ</t>
    </rPh>
    <phoneticPr fontId="2"/>
  </si>
  <si>
    <t>①</t>
    <phoneticPr fontId="2"/>
  </si>
  <si>
    <t>指定基準省令と解釈通知</t>
    <rPh sb="0" eb="2">
      <t>シテイ</t>
    </rPh>
    <rPh sb="2" eb="4">
      <t>キジュン</t>
    </rPh>
    <rPh sb="4" eb="6">
      <t>ショウレイ</t>
    </rPh>
    <rPh sb="7" eb="9">
      <t>カイシャク</t>
    </rPh>
    <rPh sb="9" eb="11">
      <t>ツウチ</t>
    </rPh>
    <phoneticPr fontId="2"/>
  </si>
  <si>
    <t>②</t>
    <phoneticPr fontId="2"/>
  </si>
  <si>
    <t>報酬告示と留意事項通知</t>
    <rPh sb="0" eb="2">
      <t>ホウシュウ</t>
    </rPh>
    <rPh sb="2" eb="4">
      <t>コクジ</t>
    </rPh>
    <rPh sb="5" eb="7">
      <t>リュウイ</t>
    </rPh>
    <rPh sb="7" eb="9">
      <t>ジコウ</t>
    </rPh>
    <rPh sb="9" eb="11">
      <t>ツウチ</t>
    </rPh>
    <phoneticPr fontId="2"/>
  </si>
  <si>
    <t>（5）</t>
    <phoneticPr fontId="2"/>
  </si>
  <si>
    <t>９　業務継続計画、衛生管理、身体拘束の禁止、虐待の防止及び情報公表に関する取組状況</t>
    <rPh sb="2" eb="4">
      <t>ギョウム</t>
    </rPh>
    <rPh sb="4" eb="6">
      <t>ケイゾク</t>
    </rPh>
    <rPh sb="6" eb="8">
      <t>ケイカク</t>
    </rPh>
    <rPh sb="9" eb="11">
      <t>エイセイ</t>
    </rPh>
    <rPh sb="11" eb="13">
      <t>カンリ</t>
    </rPh>
    <rPh sb="14" eb="16">
      <t>シンタイ</t>
    </rPh>
    <rPh sb="16" eb="18">
      <t>コウソク</t>
    </rPh>
    <rPh sb="19" eb="21">
      <t>キンシ</t>
    </rPh>
    <rPh sb="22" eb="24">
      <t>ギャクタイ</t>
    </rPh>
    <rPh sb="25" eb="27">
      <t>ボウシ</t>
    </rPh>
    <rPh sb="27" eb="28">
      <t>オヨ</t>
    </rPh>
    <rPh sb="29" eb="31">
      <t>ジョウホウ</t>
    </rPh>
    <rPh sb="31" eb="33">
      <t>コウヒョウ</t>
    </rPh>
    <rPh sb="34" eb="35">
      <t>カン</t>
    </rPh>
    <rPh sb="37" eb="39">
      <t>トリクミ</t>
    </rPh>
    <rPh sb="39" eb="41">
      <t>ジョウキョウ</t>
    </rPh>
    <phoneticPr fontId="2"/>
  </si>
  <si>
    <t>　①感染症に係る業務継続計画</t>
    <phoneticPr fontId="2"/>
  </si>
  <si>
    <t>策定日</t>
    <rPh sb="0" eb="3">
      <t>サクテイヒ</t>
    </rPh>
    <phoneticPr fontId="2"/>
  </si>
  <si>
    <t>　①感染症の予防及びまん延防止のための対策を検討する委員会</t>
    <rPh sb="2" eb="5">
      <t>カンセンショウ</t>
    </rPh>
    <rPh sb="6" eb="8">
      <t>ヨボウ</t>
    </rPh>
    <rPh sb="8" eb="9">
      <t>オヨ</t>
    </rPh>
    <rPh sb="12" eb="13">
      <t>エン</t>
    </rPh>
    <rPh sb="13" eb="15">
      <t>ボウシ</t>
    </rPh>
    <rPh sb="19" eb="21">
      <t>タイサク</t>
    </rPh>
    <rPh sb="22" eb="24">
      <t>ケントウ</t>
    </rPh>
    <rPh sb="26" eb="29">
      <t>イインカイ</t>
    </rPh>
    <phoneticPr fontId="2"/>
  </si>
  <si>
    <t>直近の開催日</t>
    <rPh sb="0" eb="2">
      <t>チョッキン</t>
    </rPh>
    <rPh sb="3" eb="6">
      <t>カイサイビ</t>
    </rPh>
    <phoneticPr fontId="2"/>
  </si>
  <si>
    <t>委員会結果を従業者へ周知した日</t>
    <rPh sb="0" eb="3">
      <t>イインカイ</t>
    </rPh>
    <rPh sb="3" eb="5">
      <t>ケッカ</t>
    </rPh>
    <rPh sb="6" eb="9">
      <t>ジュウギョウシャ</t>
    </rPh>
    <rPh sb="10" eb="12">
      <t>シュウチ</t>
    </rPh>
    <rPh sb="14" eb="15">
      <t>ヒ</t>
    </rPh>
    <phoneticPr fontId="2"/>
  </si>
  <si>
    <t>　②災害に係る業務継続計画</t>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</si>
  <si>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</si>
  <si>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整備状況</t>
    <rPh sb="0" eb="2">
      <t>セイビ</t>
    </rPh>
    <rPh sb="2" eb="4">
      <t>ジョウキョウ</t>
    </rPh>
    <phoneticPr fontId="2"/>
  </si>
  <si>
    <t>　③業務継続計画に基づく研修の実施（感染症及び災害）</t>
    <rPh sb="9" eb="10">
      <t>モト</t>
    </rPh>
    <rPh sb="12" eb="14">
      <t>ケンシュウ</t>
    </rPh>
    <rPh sb="15" eb="17">
      <t>ジッシ</t>
    </rPh>
    <rPh sb="18" eb="21">
      <t>カンセンショウ</t>
    </rPh>
    <rPh sb="21" eb="22">
      <t>オヨ</t>
    </rPh>
    <rPh sb="23" eb="25">
      <t>サイガイ</t>
    </rPh>
    <phoneticPr fontId="2"/>
  </si>
  <si>
    <t>直近1年間の
実施回数</t>
    <rPh sb="0" eb="2">
      <t>チョッキン</t>
    </rPh>
    <rPh sb="3" eb="4">
      <t>ネン</t>
    </rPh>
    <rPh sb="4" eb="5">
      <t>アイダ</t>
    </rPh>
    <rPh sb="7" eb="9">
      <t>ジッシ</t>
    </rPh>
    <rPh sb="9" eb="11">
      <t>カイスウ</t>
    </rPh>
    <phoneticPr fontId="2"/>
  </si>
  <si>
    <t>　③感染症の予防及びまん延防止のための研修</t>
    <rPh sb="19" eb="21">
      <t>ケンシュウ</t>
    </rPh>
    <phoneticPr fontId="2"/>
  </si>
  <si>
    <t>直近の実施日</t>
    <rPh sb="0" eb="2">
      <t>チョッキン</t>
    </rPh>
    <rPh sb="3" eb="6">
      <t>ジッシビ</t>
    </rPh>
    <phoneticPr fontId="2"/>
  </si>
  <si>
    <t>　④業務継続計画に基づく訓練の実施（感染症及び災害）</t>
    <rPh sb="9" eb="10">
      <t>モト</t>
    </rPh>
    <rPh sb="12" eb="14">
      <t>クンレン</t>
    </rPh>
    <rPh sb="15" eb="17">
      <t>ジッシ</t>
    </rPh>
    <rPh sb="18" eb="21">
      <t>カンセンショウ</t>
    </rPh>
    <rPh sb="21" eb="22">
      <t>オヨ</t>
    </rPh>
    <rPh sb="23" eb="25">
      <t>サイガイ</t>
    </rPh>
    <phoneticPr fontId="2"/>
  </si>
  <si>
    <t>　④感染症の予防及びまん延防止のための訓練</t>
    <rPh sb="19" eb="21">
      <t>クンレン</t>
    </rPh>
    <phoneticPr fontId="2"/>
  </si>
  <si>
    <t>　①やむを得ず身体拘束等を行う場合の必要な事項の記録</t>
    <rPh sb="5" eb="6">
      <t>エ</t>
    </rPh>
    <rPh sb="7" eb="9">
      <t>シンタイ</t>
    </rPh>
    <rPh sb="9" eb="11">
      <t>コウソク</t>
    </rPh>
    <rPh sb="11" eb="12">
      <t>トウ</t>
    </rPh>
    <rPh sb="13" eb="14">
      <t>オコナ</t>
    </rPh>
    <rPh sb="15" eb="17">
      <t>バアイ</t>
    </rPh>
    <rPh sb="18" eb="20">
      <t>ヒツヨウ</t>
    </rPh>
    <rPh sb="21" eb="23">
      <t>ジコウ</t>
    </rPh>
    <rPh sb="24" eb="26">
      <t>キロク</t>
    </rPh>
    <phoneticPr fontId="2"/>
  </si>
  <si>
    <t>身体拘束実施の有無</t>
    <rPh sb="0" eb="4">
      <t>シンタイコウソク</t>
    </rPh>
    <rPh sb="4" eb="6">
      <t>ジッシ</t>
    </rPh>
    <rPh sb="7" eb="9">
      <t>ウム</t>
    </rPh>
    <phoneticPr fontId="2"/>
  </si>
  <si>
    <t>　①虐待の防止のための対策を検討する委員会</t>
    <rPh sb="2" eb="4">
      <t>ギャクタイ</t>
    </rPh>
    <rPh sb="5" eb="7">
      <t>ボウシ</t>
    </rPh>
    <rPh sb="11" eb="13">
      <t>タイサク</t>
    </rPh>
    <rPh sb="14" eb="16">
      <t>ケントウ</t>
    </rPh>
    <phoneticPr fontId="2"/>
  </si>
  <si>
    <t>記録の作成</t>
    <rPh sb="0" eb="2">
      <t>キロク</t>
    </rPh>
    <rPh sb="3" eb="5">
      <t>サクセイ</t>
    </rPh>
    <phoneticPr fontId="2"/>
  </si>
  <si>
    <t>　②身体拘束等の適正化のための対策を検討する委員会</t>
    <rPh sb="2" eb="4">
      <t>シンタイ</t>
    </rPh>
    <rPh sb="4" eb="6">
      <t>コウソク</t>
    </rPh>
    <rPh sb="6" eb="7">
      <t>トウ</t>
    </rPh>
    <rPh sb="8" eb="11">
      <t>テキセイカ</t>
    </rPh>
    <rPh sb="15" eb="17">
      <t>タイサク</t>
    </rPh>
    <rPh sb="18" eb="20">
      <t>ケントウ</t>
    </rPh>
    <phoneticPr fontId="2"/>
  </si>
  <si>
    <t>　②虐待防止担当者名</t>
    <rPh sb="2" eb="4">
      <t>ギャクタイ</t>
    </rPh>
    <rPh sb="4" eb="6">
      <t>ボウシ</t>
    </rPh>
    <rPh sb="6" eb="9">
      <t>タントウシャ</t>
    </rPh>
    <rPh sb="9" eb="10">
      <t>メイ</t>
    </rPh>
    <phoneticPr fontId="2"/>
  </si>
  <si>
    <t>担当者氏名</t>
    <rPh sb="0" eb="3">
      <t>タントウシャ</t>
    </rPh>
    <rPh sb="3" eb="5">
      <t>シメイ</t>
    </rPh>
    <phoneticPr fontId="2"/>
  </si>
  <si>
    <t>　③身体拘束等の適正化のための指針</t>
    <rPh sb="2" eb="4">
      <t>シンタイ</t>
    </rPh>
    <rPh sb="4" eb="6">
      <t>コウソク</t>
    </rPh>
    <rPh sb="6" eb="7">
      <t>トウ</t>
    </rPh>
    <rPh sb="8" eb="11">
      <t>テキセイカ</t>
    </rPh>
    <rPh sb="15" eb="17">
      <t>シシン</t>
    </rPh>
    <phoneticPr fontId="2"/>
  </si>
  <si>
    <t>　③虐待防止のための指針</t>
    <rPh sb="2" eb="4">
      <t>ギャクタイ</t>
    </rPh>
    <rPh sb="4" eb="6">
      <t>ボウシ</t>
    </rPh>
    <rPh sb="10" eb="12">
      <t>シシン</t>
    </rPh>
    <phoneticPr fontId="2"/>
  </si>
  <si>
    <t>整備状況</t>
    <rPh sb="0" eb="4">
      <t>セイビジョウキョウ</t>
    </rPh>
    <phoneticPr fontId="2"/>
  </si>
  <si>
    <t>　④身体拘束等の適正化のための研修</t>
    <rPh sb="2" eb="4">
      <t>シンタイ</t>
    </rPh>
    <rPh sb="4" eb="6">
      <t>コウソク</t>
    </rPh>
    <rPh sb="6" eb="7">
      <t>トウ</t>
    </rPh>
    <rPh sb="8" eb="11">
      <t>テキセイカ</t>
    </rPh>
    <rPh sb="15" eb="17">
      <t>ケンシュウ</t>
    </rPh>
    <phoneticPr fontId="2"/>
  </si>
  <si>
    <t>　④虐待防止のための研修</t>
    <rPh sb="2" eb="4">
      <t>ギャクタイ</t>
    </rPh>
    <rPh sb="4" eb="6">
      <t>ボウシ</t>
    </rPh>
    <rPh sb="10" eb="12">
      <t>ケンシュウ</t>
    </rPh>
    <phoneticPr fontId="2"/>
  </si>
  <si>
    <t>（５）　情報公表</t>
    <rPh sb="4" eb="8">
      <t>ジョウホウコウヒョウ</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</si>
  <si>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</si>
  <si>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公表の有無</t>
    <rPh sb="0" eb="2">
      <t>コウヒョウ</t>
    </rPh>
    <rPh sb="3" eb="5">
      <t>ウム</t>
    </rPh>
    <phoneticPr fontId="2"/>
  </si>
  <si>
    <t>直近の公表年度</t>
    <rPh sb="0" eb="2">
      <t>チョッキン</t>
    </rPh>
    <rPh sb="3" eb="5">
      <t>コウヒョウ</t>
    </rPh>
    <rPh sb="5" eb="7">
      <t>ネンド</t>
    </rPh>
    <phoneticPr fontId="2"/>
  </si>
  <si>
    <t xml:space="preserve"> ・ 特に指定のあるもの以外は、運営指導実施予定日の属する月の
　　前々月末時点の状況を記入してください。</t>
    <rPh sb="41" eb="43">
      <t>ジョウキョウ</t>
    </rPh>
    <phoneticPr fontId="2"/>
  </si>
  <si>
    <t xml:space="preserve"> ・ 次の書類はすべてのサービスに共通するものではありません。
 ・ 準備すべき書類の中で該当するものがない場合は、
  　今回の指導のためだけに新たに作成する必要はありません。
 ・ 会場配置図を参考にご用意ください。（会場内に準備してください。）
 ・ 指導当日に追加資料の提示を求める場合があります。
 ・ 指導対象は、基本的に運営指導を行う前年度から指導日の当月までが原則となりますが、
    さかのぼって資料を求める場合があります。</t>
    <rPh sb="142" eb="143">
      <t>モト</t>
    </rPh>
    <rPh sb="188" eb="190">
      <t>ゲンソク</t>
    </rPh>
    <rPh sb="214" eb="216">
      <t>バアイ</t>
    </rPh>
    <phoneticPr fontId="2"/>
  </si>
  <si>
    <t>運営指導年月日</t>
    <rPh sb="4" eb="7">
      <t>ネンガッピ</t>
    </rPh>
    <phoneticPr fontId="2"/>
  </si>
  <si>
    <r>
      <t xml:space="preserve">（1）事故件数
</t>
    </r>
    <r>
      <rPr>
        <sz val="9"/>
        <rFont val="ＭＳ Ｐゴシック"/>
        <family val="3"/>
        <charset val="128"/>
      </rPr>
      <t>（医療機関への受診を要したもの）</t>
    </r>
    <rPh sb="3" eb="5">
      <t>ジコ</t>
    </rPh>
    <rPh sb="5" eb="7">
      <t>ケンスウ</t>
    </rPh>
    <rPh sb="9" eb="11">
      <t>イリョウ</t>
    </rPh>
    <rPh sb="11" eb="13">
      <t>キカン</t>
    </rPh>
    <rPh sb="15" eb="17">
      <t>ジュシン</t>
    </rPh>
    <rPh sb="18" eb="19">
      <t>ヨウ</t>
    </rPh>
    <phoneticPr fontId="2"/>
  </si>
  <si>
    <t>（1）のうち、市に報告した件数</t>
    <rPh sb="7" eb="8">
      <t>シ</t>
    </rPh>
    <rPh sb="9" eb="11">
      <t>ホウコク</t>
    </rPh>
    <rPh sb="13" eb="15">
      <t>ケンスウ</t>
    </rPh>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</si>
  <si>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</si>
  <si>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</si>
  <si>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</si>
  <si>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点検実施日</t>
    <rPh sb="0" eb="2">
      <t>テンケン</t>
    </rPh>
    <rPh sb="2" eb="4">
      <t>ジッシ</t>
    </rPh>
    <rPh sb="4" eb="5">
      <t>ビ</t>
    </rPh>
    <phoneticPr fontId="2"/>
  </si>
  <si>
    <t>検　査　日</t>
    <rPh sb="0" eb="1">
      <t>ケン</t>
    </rPh>
    <rPh sb="2" eb="3">
      <t>サ</t>
    </rPh>
    <rPh sb="4" eb="5">
      <t>ビ</t>
    </rPh>
    <phoneticPr fontId="2"/>
  </si>
  <si>
    <t>している</t>
    <phoneticPr fontId="2"/>
  </si>
  <si>
    <t>行っている</t>
    <rPh sb="0" eb="1">
      <t>オコナ</t>
    </rPh>
    <phoneticPr fontId="2"/>
  </si>
  <si>
    <t>有</t>
    <rPh sb="0" eb="1">
      <t>アリ</t>
    </rPh>
    <phoneticPr fontId="2"/>
  </si>
  <si>
    <t>法人名</t>
  </si>
  <si>
    <t>事業者（法人）番号</t>
  </si>
  <si>
    <t>静岡県</t>
    <rPh sb="0" eb="3">
      <t>シズオカケン</t>
    </rPh>
    <phoneticPr fontId="2"/>
  </si>
  <si>
    <t>していない</t>
    <phoneticPr fontId="2"/>
  </si>
  <si>
    <t>行っていない</t>
    <rPh sb="0" eb="1">
      <t>オコナ</t>
    </rPh>
    <phoneticPr fontId="2"/>
  </si>
  <si>
    <t>無</t>
    <rPh sb="0" eb="1">
      <t>ナ</t>
    </rPh>
    <phoneticPr fontId="2"/>
  </si>
  <si>
    <t>対応者氏名</t>
  </si>
  <si>
    <t>法令遵守責任者氏名</t>
  </si>
  <si>
    <t>（法人役職名：　　　　　）</t>
    <rPh sb="1" eb="3">
      <t>ホウジン</t>
    </rPh>
    <rPh sb="3" eb="6">
      <t>ヤクショクメイ</t>
    </rPh>
    <phoneticPr fontId="2"/>
  </si>
  <si>
    <t>厚生労働省</t>
    <rPh sb="0" eb="5">
      <t>コウセイロウドウショウ</t>
    </rPh>
    <phoneticPr fontId="2"/>
  </si>
  <si>
    <t>事業所一覧</t>
    <rPh sb="0" eb="3">
      <t>ジギョウショ</t>
    </rPh>
    <rPh sb="3" eb="5">
      <t>イチラン</t>
    </rPh>
    <phoneticPr fontId="2"/>
  </si>
  <si>
    <r>
      <t>※法人が運営する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t>
    </r>
    <rPh sb="1" eb="3">
      <t>ホウジン</t>
    </rPh>
    <rPh sb="4" eb="6">
      <t>ウンエイ</t>
    </rPh>
    <rPh sb="8" eb="14">
      <t>ショウガイフクシカンケイ</t>
    </rPh>
    <rPh sb="15" eb="17">
      <t>シセツ</t>
    </rPh>
    <rPh sb="18" eb="21">
      <t>ジギョウショ</t>
    </rPh>
    <rPh sb="21" eb="22">
      <t>スベ</t>
    </rPh>
    <rPh sb="28" eb="31">
      <t>ジギョウショ</t>
    </rPh>
    <rPh sb="31" eb="32">
      <t>メイ</t>
    </rPh>
    <rPh sb="37" eb="38">
      <t>メイ</t>
    </rPh>
    <rPh sb="39" eb="44">
      <t>シテイネンガッピ</t>
    </rPh>
    <rPh sb="45" eb="48">
      <t>ジギョウショ</t>
    </rPh>
    <rPh sb="48" eb="50">
      <t>バンゴウ</t>
    </rPh>
    <rPh sb="51" eb="54">
      <t>ジギョウショ</t>
    </rPh>
    <rPh sb="54" eb="57">
      <t>ショザイチ</t>
    </rPh>
    <rPh sb="58" eb="59">
      <t>ワ</t>
    </rPh>
    <rPh sb="61" eb="63">
      <t>シリョウ</t>
    </rPh>
    <rPh sb="64" eb="66">
      <t>テンプ</t>
    </rPh>
    <rPh sb="74" eb="76">
      <t>ニンイ</t>
    </rPh>
    <rPh sb="76" eb="78">
      <t>ヨウシキ</t>
    </rPh>
    <phoneticPr fontId="2"/>
  </si>
  <si>
    <t>項目</t>
  </si>
  <si>
    <t>対象</t>
  </si>
  <si>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</si>
  <si>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</si>
  <si>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</si>
  <si>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確認書類</t>
  </si>
  <si>
    <t>Ⅰ届出</t>
    <rPh sb="1" eb="3">
      <t>トドケデ</t>
    </rPh>
    <phoneticPr fontId="2"/>
  </si>
  <si>
    <t>全て</t>
  </si>
  <si>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</si>
  <si>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</si>
  <si>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</si>
  <si>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</si>
  <si>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</si>
  <si>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</si>
  <si>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</si>
  <si>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◎法令遵守責任者の設置　</t>
  </si>
  <si>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</si>
  <si>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</si>
  <si>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</si>
  <si>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</si>
  <si>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○法令遵守規程の整備</t>
  </si>
  <si>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</si>
  <si>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</si>
  <si>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</si>
  <si>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</si>
  <si>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</si>
  <si>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</si>
  <si>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</si>
  <si>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</si>
  <si>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</si>
  <si>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</si>
  <si>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</si>
  <si>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</si>
  <si>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</si>
  <si>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</si>
  <si>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</si>
  <si>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</si>
  <si>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</si>
  <si>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</si>
  <si>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</si>
  <si>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</si>
  <si>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</si>
  <si>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</si>
  <si>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</si>
  <si>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</si>
  <si>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</si>
  <si>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</si>
  <si>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P2　職員の勤務状況（１）シフト別の勤務形態※</t>
    <rPh sb="3" eb="5">
      <t>ショクイン</t>
    </rPh>
    <rPh sb="6" eb="8">
      <t>キンム</t>
    </rPh>
    <rPh sb="8" eb="10">
      <t>ジョウキョウ</t>
    </rPh>
    <phoneticPr fontId="2"/>
  </si>
  <si>
    <t>P5-1　利用者情報及び居宅介護等計画の作成状況（居宅介護）</t>
    <rPh sb="12" eb="14">
      <t>キョタク</t>
    </rPh>
    <rPh sb="14" eb="16">
      <t>カイゴ</t>
    </rPh>
    <rPh sb="16" eb="17">
      <t>トウ</t>
    </rPh>
    <rPh sb="25" eb="27">
      <t>キョタク</t>
    </rPh>
    <rPh sb="27" eb="29">
      <t>カイゴ</t>
    </rPh>
    <phoneticPr fontId="2"/>
  </si>
  <si>
    <t>P5-2　利用者情報及び居宅介護等計画の作成状況（重度訪問介護）</t>
    <rPh sb="12" eb="14">
      <t>キョタク</t>
    </rPh>
    <rPh sb="14" eb="16">
      <t>カイゴ</t>
    </rPh>
    <rPh sb="16" eb="17">
      <t>トウ</t>
    </rPh>
    <rPh sb="25" eb="27">
      <t>ジュウド</t>
    </rPh>
    <rPh sb="27" eb="29">
      <t>ホウモン</t>
    </rPh>
    <rPh sb="29" eb="31">
      <t>カイゴ</t>
    </rPh>
    <phoneticPr fontId="2"/>
  </si>
  <si>
    <t>P5-3　利用者情報及び居宅介護等計画の作成状況（行動援護）</t>
    <rPh sb="12" eb="14">
      <t>キョタク</t>
    </rPh>
    <rPh sb="14" eb="16">
      <t>カイゴ</t>
    </rPh>
    <rPh sb="16" eb="17">
      <t>トウ</t>
    </rPh>
    <rPh sb="25" eb="27">
      <t>コウドウ</t>
    </rPh>
    <rPh sb="27" eb="29">
      <t>エンゴ</t>
    </rPh>
    <phoneticPr fontId="2"/>
  </si>
  <si>
    <t>P5-4　利用者情報及び居宅介護等計画の作成状況（同行援護）</t>
    <rPh sb="12" eb="14">
      <t>キョタク</t>
    </rPh>
    <rPh sb="14" eb="16">
      <t>カイゴ</t>
    </rPh>
    <rPh sb="16" eb="17">
      <t>トウ</t>
    </rPh>
    <rPh sb="25" eb="27">
      <t>ドウコウ</t>
    </rPh>
    <rPh sb="27" eb="29">
      <t>エンゴ</t>
    </rPh>
    <phoneticPr fontId="2"/>
  </si>
  <si>
    <t>P9　障害福祉サービス事業者（障害者・児施設、事業者）業務管理体制に係る一般検査調書</t>
    <phoneticPr fontId="2"/>
  </si>
  <si>
    <t>P8　主眼事項・着眼点自己点検</t>
    <phoneticPr fontId="2"/>
  </si>
  <si>
    <t>P6　苦情・事故の対応記録</t>
    <rPh sb="3" eb="5">
      <t>クジョウ</t>
    </rPh>
    <rPh sb="6" eb="8">
      <t>ジコ</t>
    </rPh>
    <rPh sb="9" eb="11">
      <t>タイオウ</t>
    </rPh>
    <rPh sb="11" eb="13">
      <t>キロク</t>
    </rPh>
    <phoneticPr fontId="2"/>
  </si>
  <si>
    <t>P7　業務継続計画、衛生管理、身体拘束の禁止及び虐待の防止に関する取組状況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</si>
</sst>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d;@"/>
    <numFmt numFmtId="177" formatCode="0.0_ "/>
    <numFmt numFmtId="178" formatCode="0.00_ "/>
    <numFmt numFmtId="179" formatCode="0.0_);[Red]\(0.0\)"/>
    <numFmt numFmtId="180" formatCode="0&quot;人&quot;"/>
    <numFmt numFmtId="181" formatCode="0&quot;回&quot;"/>
    <numFmt numFmtId="182" formatCode="#,##0.0"/>
    <numFmt numFmtId="183" formatCode="h:mm;@"/>
    <numFmt numFmtId="184" formatCode="#&quot;日&quot;"/>
    <numFmt numFmtId="185" formatCode="0.00&quot;h&quot;"/>
    <numFmt numFmtId="186" formatCode="yyyy&quot;年&quot;m&quot;月&quot;d&quot;日&quot;;@"/>
    <numFmt numFmtId="187" formatCode="[$-411]ge\.m\.d;@"/>
    <numFmt numFmtId="188" formatCode="#,##0&quot;円&quot;"/>
    <numFmt numFmtId="189" formatCode="0&quot;件&quot;"/>
  </numFmts>
  <fonts count="6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10"/>
      <name val="ＭＳ Ｐゴシック"/>
      <family val="3"/>
      <charset val="128"/>
    </font>
    <font>
      <u/>
      <sz val="11"/>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5"/>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indexed="9"/>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sz val="18"/>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sz val="11"/>
      <color theme="0"/>
      <name val="ＭＳ Ｐゴシック"/>
      <family val="3"/>
      <charset val="128"/>
      <scheme val="minor"/>
    </font>
    <font>
      <sz val="12"/>
      <name val="Meiryo UI"/>
      <family val="3"/>
      <charset val="128"/>
    </font>
    <font>
      <sz val="10.5"/>
      <name val="ＭＳ 明朝"/>
      <family val="1"/>
      <charset val="128"/>
    </font>
    <font>
      <sz val="10.5"/>
      <color theme="1"/>
      <name val="ＭＳ 明朝"/>
      <family val="1"/>
      <charset val="128"/>
    </font>
    <font>
      <sz val="10.5"/>
      <color rgb="FF0000FF"/>
      <name val="ＭＳ 明朝"/>
      <family val="1"/>
      <charset val="128"/>
    </font>
    <font>
      <b/>
      <sz val="10.5"/>
      <name val="ＭＳ 明朝"/>
      <family val="1"/>
      <charset val="128"/>
    </font>
    <font>
      <b/>
      <u/>
      <sz val="10.5"/>
      <name val="ＭＳ 明朝"/>
      <family val="1"/>
      <charset val="128"/>
    </font>
    <font>
      <sz val="11"/>
      <color theme="1"/>
      <name val="ＭＳ Ｐゴシック"/>
      <family val="3"/>
      <charset val="128"/>
    </font>
    <font>
      <sz val="9"/>
      <name val="ＭＳ 明朝"/>
      <family val="1"/>
      <charset val="128"/>
    </font>
    <font>
      <sz val="9"/>
      <color theme="1"/>
      <name val="ＭＳ 明朝"/>
      <family val="1"/>
      <charset val="128"/>
    </font>
    <font>
      <sz val="11"/>
      <name val="ＭＳ 明朝"/>
      <family val="1"/>
      <charset val="128"/>
    </font>
    <font>
      <sz val="9"/>
      <color rgb="FFFF0000"/>
      <name val="ＭＳ 明朝"/>
      <family val="1"/>
      <charset val="128"/>
    </font>
    <font>
      <b/>
      <sz val="9"/>
      <name val="ＭＳ 明朝"/>
      <family val="1"/>
      <charset val="128"/>
    </font>
    <font>
      <u/>
      <sz val="9"/>
      <name val="ＭＳ 明朝"/>
      <family val="1"/>
      <charset val="128"/>
    </font>
    <font>
      <b/>
      <u/>
      <sz val="9"/>
      <name val="ＭＳ 明朝"/>
      <family val="1"/>
      <charset val="128"/>
    </font>
    <font>
      <sz val="10.5"/>
      <name val="Century"/>
      <family val="1"/>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rgb="FFDDFFDD"/>
        <bgColor indexed="64"/>
      </patternFill>
    </fill>
    <fill>
      <patternFill patternType="solid">
        <fgColor rgb="FFFFFFCC"/>
        <bgColor indexed="64"/>
      </patternFill>
    </fill>
    <fill>
      <patternFill patternType="solid">
        <fgColor theme="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D9FFD9"/>
        <bgColor indexed="64"/>
      </patternFill>
    </fill>
    <fill>
      <patternFill patternType="solid">
        <fgColor rgb="FFFFFF00"/>
        <bgColor indexed="64"/>
      </patternFill>
    </fill>
    <fill>
      <patternFill patternType="solid">
        <fgColor rgb="FFFFFF99"/>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mediumDash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50">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1" fillId="0" borderId="0"/>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24" fillId="4" borderId="0" applyNumberFormat="0" applyBorder="0" applyAlignment="0" applyProtection="0">
      <alignment vertical="center"/>
    </xf>
  </cellStyleXfs>
  <cellXfs count="747">
    <xf numFmtId="0" fontId="0" fillId="0" borderId="0" xfId="0">
      <alignment vertical="center"/>
    </xf>
    <xf numFmtId="0" fontId="0" fillId="24" borderId="0" xfId="0" applyFill="1">
      <alignment vertical="center"/>
    </xf>
    <xf numFmtId="0" fontId="0" fillId="24" borderId="0" xfId="0" applyFill="1" applyBorder="1" applyAlignment="1">
      <alignment horizontal="center" vertical="center"/>
    </xf>
    <xf numFmtId="0" fontId="3" fillId="24" borderId="0" xfId="0" applyFont="1" applyFill="1">
      <alignment vertical="center"/>
    </xf>
    <xf numFmtId="0" fontId="1" fillId="24" borderId="0" xfId="0" applyFont="1" applyFill="1">
      <alignment vertical="center"/>
    </xf>
    <xf numFmtId="0" fontId="4" fillId="24" borderId="0" xfId="0" applyFont="1" applyFill="1">
      <alignment vertical="center"/>
    </xf>
    <xf numFmtId="0" fontId="4" fillId="24" borderId="0" xfId="0" applyFont="1" applyFill="1" applyAlignment="1">
      <alignment vertical="center"/>
    </xf>
    <xf numFmtId="49" fontId="5" fillId="24" borderId="0" xfId="0" applyNumberFormat="1" applyFont="1" applyFill="1" applyAlignment="1">
      <alignment horizontal="center" vertical="center"/>
    </xf>
    <xf numFmtId="0" fontId="4" fillId="24" borderId="0" xfId="0" applyFont="1" applyFill="1" applyAlignment="1">
      <alignment horizontal="left" vertical="center"/>
    </xf>
    <xf numFmtId="0" fontId="0" fillId="24" borderId="0" xfId="0" applyFill="1" applyBorder="1" applyAlignment="1">
      <alignment horizontal="left" vertical="center"/>
    </xf>
    <xf numFmtId="0" fontId="0" fillId="24" borderId="0" xfId="0" applyFill="1" applyBorder="1">
      <alignment vertical="center"/>
    </xf>
    <xf numFmtId="0" fontId="6" fillId="24" borderId="0" xfId="0" applyFont="1" applyFill="1">
      <alignment vertical="center"/>
    </xf>
    <xf numFmtId="49" fontId="0" fillId="24" borderId="0" xfId="0" applyNumberFormat="1" applyFill="1">
      <alignment vertical="center"/>
    </xf>
    <xf numFmtId="0" fontId="4" fillId="24" borderId="10" xfId="0" applyFont="1" applyFill="1" applyBorder="1" applyAlignment="1">
      <alignment vertical="center"/>
    </xf>
    <xf numFmtId="0" fontId="0" fillId="24" borderId="0" xfId="0" applyFill="1" applyBorder="1" applyAlignment="1">
      <alignment vertical="center" wrapText="1"/>
    </xf>
    <xf numFmtId="0" fontId="7" fillId="24" borderId="0" xfId="48" applyFont="1" applyFill="1">
      <alignment vertical="center"/>
    </xf>
    <xf numFmtId="0" fontId="4" fillId="24" borderId="0" xfId="0" applyFont="1" applyFill="1" applyBorder="1" applyAlignment="1">
      <alignment vertical="center"/>
    </xf>
    <xf numFmtId="0" fontId="0" fillId="24" borderId="0" xfId="0" applyFill="1" applyAlignment="1">
      <alignment horizontal="center" vertical="center"/>
    </xf>
    <xf numFmtId="0" fontId="0" fillId="24" borderId="0" xfId="0" applyFill="1" applyBorder="1" applyAlignment="1">
      <alignment horizontal="center" vertical="center" shrinkToFit="1"/>
    </xf>
    <xf numFmtId="0" fontId="4" fillId="24" borderId="11" xfId="0" applyFont="1" applyFill="1" applyBorder="1" applyAlignment="1">
      <alignment horizontal="center" vertical="center"/>
    </xf>
    <xf numFmtId="0" fontId="0" fillId="24" borderId="0" xfId="0" applyFont="1" applyFill="1">
      <alignment vertical="center"/>
    </xf>
    <xf numFmtId="0" fontId="4" fillId="24" borderId="11" xfId="0" applyFont="1" applyFill="1" applyBorder="1" applyAlignment="1">
      <alignment horizontal="center" vertical="center" shrinkToFit="1"/>
    </xf>
    <xf numFmtId="0" fontId="0" fillId="24" borderId="12" xfId="0" applyFont="1" applyFill="1" applyBorder="1" applyAlignment="1">
      <alignment horizontal="center" vertical="center" shrinkToFit="1"/>
    </xf>
    <xf numFmtId="0" fontId="0" fillId="24" borderId="0" xfId="0" applyFill="1" applyAlignment="1">
      <alignment vertical="center" shrinkToFit="1"/>
    </xf>
    <xf numFmtId="0" fontId="0" fillId="24" borderId="0" xfId="0" applyFill="1" applyAlignment="1">
      <alignment horizontal="right" vertical="center" shrinkToFit="1"/>
    </xf>
    <xf numFmtId="0" fontId="0" fillId="24" borderId="0" xfId="0" applyFill="1" applyBorder="1" applyAlignment="1">
      <alignment vertical="center" shrinkToFit="1"/>
    </xf>
    <xf numFmtId="49" fontId="5" fillId="24" borderId="0" xfId="0" applyNumberFormat="1" applyFont="1" applyFill="1" applyAlignment="1">
      <alignment horizontal="center" vertical="center" shrinkToFit="1"/>
    </xf>
    <xf numFmtId="0" fontId="4" fillId="24" borderId="10" xfId="0" applyFont="1" applyFill="1" applyBorder="1" applyAlignment="1">
      <alignment vertical="center" shrinkToFit="1"/>
    </xf>
    <xf numFmtId="0" fontId="4" fillId="24" borderId="0" xfId="0" applyFont="1" applyFill="1" applyBorder="1" applyAlignment="1">
      <alignment vertical="center" shrinkToFit="1"/>
    </xf>
    <xf numFmtId="0" fontId="0" fillId="24" borderId="0" xfId="0" applyFill="1" applyAlignment="1">
      <alignment horizontal="center" vertical="center" shrinkToFit="1"/>
    </xf>
    <xf numFmtId="0" fontId="4" fillId="24" borderId="10" xfId="0" applyFont="1" applyFill="1" applyBorder="1" applyAlignment="1">
      <alignment horizontal="center" vertical="center" shrinkToFit="1"/>
    </xf>
    <xf numFmtId="0" fontId="4" fillId="24" borderId="11" xfId="0" applyFont="1" applyFill="1" applyBorder="1" applyAlignment="1">
      <alignment horizontal="center" vertical="center" wrapText="1"/>
    </xf>
    <xf numFmtId="0" fontId="4" fillId="24" borderId="13" xfId="0" applyFont="1" applyFill="1" applyBorder="1" applyAlignment="1">
      <alignment horizontal="center" vertical="center"/>
    </xf>
    <xf numFmtId="0" fontId="0" fillId="24" borderId="13" xfId="0" applyFill="1" applyBorder="1" applyAlignment="1">
      <alignment horizontal="center" vertical="center"/>
    </xf>
    <xf numFmtId="0" fontId="32" fillId="24" borderId="0" xfId="0" applyFont="1" applyFill="1" applyBorder="1">
      <alignment vertical="center"/>
    </xf>
    <xf numFmtId="0" fontId="32" fillId="24" borderId="0" xfId="0" applyFont="1" applyFill="1">
      <alignment vertical="center"/>
    </xf>
    <xf numFmtId="0" fontId="32" fillId="24" borderId="14" xfId="0" applyFont="1" applyFill="1" applyBorder="1" applyAlignment="1">
      <alignment horizontal="center" vertical="center" wrapText="1"/>
    </xf>
    <xf numFmtId="0" fontId="33" fillId="0" borderId="15" xfId="0" applyFont="1" applyFill="1" applyBorder="1" applyAlignment="1">
      <alignment horizontal="center" vertical="center"/>
    </xf>
    <xf numFmtId="0" fontId="33" fillId="0" borderId="0" xfId="0" applyFont="1" applyFill="1" applyBorder="1" applyAlignment="1">
      <alignment vertical="center"/>
    </xf>
    <xf numFmtId="0" fontId="32" fillId="24" borderId="0" xfId="0" applyFont="1" applyFill="1" applyBorder="1" applyAlignment="1">
      <alignment horizontal="center" vertical="center"/>
    </xf>
    <xf numFmtId="0" fontId="32" fillId="24" borderId="0" xfId="0" applyFont="1" applyFill="1" applyAlignment="1">
      <alignment vertical="center" wrapText="1"/>
    </xf>
    <xf numFmtId="49" fontId="32" fillId="0" borderId="16" xfId="0" applyNumberFormat="1" applyFont="1" applyFill="1" applyBorder="1" applyAlignment="1">
      <alignment horizontal="right" vertical="center"/>
    </xf>
    <xf numFmtId="0" fontId="32" fillId="0" borderId="17" xfId="0" applyFont="1" applyFill="1" applyBorder="1" applyAlignment="1">
      <alignment horizontal="right" vertical="center"/>
    </xf>
    <xf numFmtId="0" fontId="32" fillId="0" borderId="17" xfId="0" applyFont="1" applyFill="1" applyBorder="1" applyAlignment="1">
      <alignment vertical="center"/>
    </xf>
    <xf numFmtId="0" fontId="32" fillId="24" borderId="12" xfId="0" applyFont="1" applyFill="1" applyBorder="1" applyAlignment="1">
      <alignment horizontal="center" vertical="center" wrapText="1"/>
    </xf>
    <xf numFmtId="0" fontId="32" fillId="27" borderId="11" xfId="0" applyFont="1" applyFill="1" applyBorder="1" applyAlignment="1" applyProtection="1">
      <alignment horizontal="center" vertical="center"/>
      <protection locked="0"/>
    </xf>
    <xf numFmtId="49" fontId="32" fillId="0" borderId="18" xfId="0" applyNumberFormat="1" applyFont="1" applyFill="1" applyBorder="1" applyAlignment="1">
      <alignment horizontal="right" vertical="center"/>
    </xf>
    <xf numFmtId="0" fontId="32" fillId="0" borderId="19" xfId="0" applyFont="1" applyFill="1" applyBorder="1" applyAlignment="1">
      <alignment vertical="center"/>
    </xf>
    <xf numFmtId="0" fontId="32" fillId="27" borderId="20" xfId="0" applyFont="1" applyFill="1" applyBorder="1" applyAlignment="1" applyProtection="1">
      <alignment horizontal="center" vertical="center"/>
      <protection locked="0"/>
    </xf>
    <xf numFmtId="49" fontId="32" fillId="0" borderId="0" xfId="0" applyNumberFormat="1" applyFont="1" applyFill="1" applyBorder="1" applyAlignment="1">
      <alignment horizontal="right" vertical="center"/>
    </xf>
    <xf numFmtId="0" fontId="32" fillId="0" borderId="0" xfId="0" applyFont="1" applyFill="1" applyBorder="1" applyAlignment="1">
      <alignment vertical="center"/>
    </xf>
    <xf numFmtId="0" fontId="33" fillId="0" borderId="21" xfId="0" applyFont="1" applyFill="1" applyBorder="1" applyAlignment="1">
      <alignment horizontal="center" vertical="center"/>
    </xf>
    <xf numFmtId="0" fontId="33" fillId="0" borderId="22" xfId="0" applyFont="1" applyFill="1" applyBorder="1" applyAlignment="1">
      <alignment vertical="center"/>
    </xf>
    <xf numFmtId="0" fontId="33" fillId="0" borderId="22" xfId="0" applyFont="1" applyFill="1" applyBorder="1" applyAlignment="1">
      <alignment horizontal="center" vertical="center"/>
    </xf>
    <xf numFmtId="0" fontId="32" fillId="0" borderId="17" xfId="0" applyFont="1" applyFill="1" applyBorder="1" applyAlignment="1">
      <alignment vertical="center" wrapText="1"/>
    </xf>
    <xf numFmtId="0" fontId="32" fillId="24" borderId="11" xfId="0" applyFont="1" applyFill="1" applyBorder="1" applyAlignment="1">
      <alignment horizontal="center" vertical="center" wrapText="1"/>
    </xf>
    <xf numFmtId="0" fontId="32" fillId="0" borderId="16" xfId="0" applyFont="1" applyFill="1" applyBorder="1" applyAlignment="1">
      <alignment horizontal="right" vertical="center" wrapText="1"/>
    </xf>
    <xf numFmtId="0" fontId="32" fillId="27" borderId="11" xfId="0" applyFont="1" applyFill="1" applyBorder="1" applyAlignment="1" applyProtection="1">
      <alignment horizontal="center" vertical="center" wrapText="1"/>
      <protection locked="0"/>
    </xf>
    <xf numFmtId="49" fontId="32" fillId="0" borderId="16" xfId="0" applyNumberFormat="1" applyFont="1" applyFill="1" applyBorder="1" applyAlignment="1">
      <alignment horizontal="center" vertical="center"/>
    </xf>
    <xf numFmtId="0" fontId="32" fillId="24" borderId="0" xfId="0" applyFont="1" applyFill="1" applyAlignment="1">
      <alignment horizontal="center" vertical="center"/>
    </xf>
    <xf numFmtId="0" fontId="34" fillId="24" borderId="0" xfId="0" applyFont="1" applyFill="1">
      <alignment vertical="center"/>
    </xf>
    <xf numFmtId="0" fontId="34" fillId="24" borderId="0" xfId="0" applyFont="1" applyFill="1" applyBorder="1" applyAlignment="1">
      <alignment horizontal="center" vertical="center" wrapText="1"/>
    </xf>
    <xf numFmtId="0" fontId="34" fillId="24" borderId="0" xfId="0" applyFont="1" applyFill="1" applyBorder="1" applyAlignment="1">
      <alignment horizontal="center" vertical="center"/>
    </xf>
    <xf numFmtId="0" fontId="34" fillId="28" borderId="10" xfId="0" applyFont="1" applyFill="1" applyBorder="1" applyAlignment="1" applyProtection="1">
      <alignment vertical="center"/>
      <protection locked="0"/>
    </xf>
    <xf numFmtId="0" fontId="34" fillId="24" borderId="0" xfId="0" applyFont="1" applyFill="1" applyAlignment="1">
      <alignment horizontal="center" vertical="center"/>
    </xf>
    <xf numFmtId="0" fontId="34" fillId="28" borderId="0" xfId="0" applyFont="1" applyFill="1" applyProtection="1">
      <alignment vertical="center"/>
      <protection locked="0"/>
    </xf>
    <xf numFmtId="0" fontId="34" fillId="24" borderId="0" xfId="0" applyFont="1" applyFill="1" applyAlignment="1">
      <alignment horizontal="left" vertical="center"/>
    </xf>
    <xf numFmtId="0" fontId="32" fillId="24" borderId="11" xfId="0" applyFont="1" applyFill="1" applyBorder="1" applyAlignment="1">
      <alignment horizontal="center" vertical="center"/>
    </xf>
    <xf numFmtId="0" fontId="32" fillId="28" borderId="11" xfId="0" applyFont="1" applyFill="1" applyBorder="1" applyAlignment="1" applyProtection="1">
      <alignment horizontal="center" vertical="center"/>
      <protection locked="0"/>
    </xf>
    <xf numFmtId="0" fontId="34" fillId="24" borderId="23" xfId="0" applyFont="1" applyFill="1" applyBorder="1" applyAlignment="1">
      <alignment vertical="center"/>
    </xf>
    <xf numFmtId="0" fontId="34" fillId="24" borderId="24" xfId="0" applyFont="1" applyFill="1" applyBorder="1" applyAlignment="1">
      <alignment vertical="center"/>
    </xf>
    <xf numFmtId="49" fontId="34" fillId="28" borderId="0" xfId="0" applyNumberFormat="1" applyFont="1" applyFill="1" applyBorder="1" applyAlignment="1" applyProtection="1">
      <alignment horizontal="center" vertical="center"/>
      <protection locked="0"/>
    </xf>
    <xf numFmtId="49" fontId="35" fillId="28" borderId="25" xfId="0" applyNumberFormat="1" applyFont="1" applyFill="1" applyBorder="1" applyAlignment="1" applyProtection="1">
      <alignment horizontal="center" vertical="center"/>
      <protection locked="0"/>
    </xf>
    <xf numFmtId="0" fontId="34" fillId="24" borderId="26" xfId="0" applyFont="1" applyFill="1" applyBorder="1" applyAlignment="1">
      <alignment horizontal="center" vertical="center"/>
    </xf>
    <xf numFmtId="0" fontId="34" fillId="24" borderId="10" xfId="0" applyFont="1" applyFill="1" applyBorder="1" applyAlignment="1">
      <alignment horizontal="center" vertical="center"/>
    </xf>
    <xf numFmtId="49" fontId="34" fillId="28" borderId="10" xfId="0" applyNumberFormat="1" applyFont="1" applyFill="1" applyBorder="1" applyAlignment="1" applyProtection="1">
      <alignment horizontal="center" vertical="center"/>
      <protection locked="0"/>
    </xf>
    <xf numFmtId="49" fontId="35" fillId="28" borderId="27" xfId="0" applyNumberFormat="1" applyFont="1" applyFill="1" applyBorder="1" applyAlignment="1" applyProtection="1">
      <alignment horizontal="center" vertical="center"/>
      <protection locked="0"/>
    </xf>
    <xf numFmtId="0" fontId="34" fillId="24" borderId="13" xfId="0" applyFont="1" applyFill="1" applyBorder="1" applyAlignment="1">
      <alignment vertical="center"/>
    </xf>
    <xf numFmtId="182" fontId="34" fillId="28" borderId="28" xfId="0" applyNumberFormat="1" applyFont="1" applyFill="1" applyBorder="1" applyAlignment="1" applyProtection="1">
      <alignment horizontal="center" vertical="center"/>
      <protection locked="0"/>
    </xf>
    <xf numFmtId="0" fontId="32" fillId="24" borderId="28" xfId="0" applyFont="1" applyFill="1" applyBorder="1" applyAlignment="1">
      <alignment vertical="center"/>
    </xf>
    <xf numFmtId="0" fontId="32" fillId="28" borderId="10" xfId="0" applyFont="1" applyFill="1" applyBorder="1" applyAlignment="1" applyProtection="1">
      <alignment horizontal="center" vertical="center"/>
      <protection locked="0"/>
    </xf>
    <xf numFmtId="0" fontId="32" fillId="24" borderId="17" xfId="0" applyFont="1" applyFill="1" applyBorder="1" applyAlignment="1">
      <alignment vertical="center"/>
    </xf>
    <xf numFmtId="0" fontId="32" fillId="28" borderId="17" xfId="0" applyFont="1" applyFill="1" applyBorder="1" applyAlignment="1" applyProtection="1">
      <alignment horizontal="center" vertical="center"/>
      <protection locked="0"/>
    </xf>
    <xf numFmtId="0" fontId="32" fillId="24" borderId="17" xfId="0" applyFont="1" applyFill="1" applyBorder="1" applyAlignment="1">
      <alignment horizontal="center" vertical="center"/>
    </xf>
    <xf numFmtId="0" fontId="32" fillId="24" borderId="13" xfId="0" applyFont="1" applyFill="1" applyBorder="1" applyAlignment="1">
      <alignment vertical="center"/>
    </xf>
    <xf numFmtId="0" fontId="34" fillId="24" borderId="0" xfId="0" applyFont="1" applyFill="1" applyBorder="1">
      <alignment vertical="center"/>
    </xf>
    <xf numFmtId="0" fontId="36" fillId="24" borderId="0" xfId="0" applyFont="1" applyFill="1" applyBorder="1" applyAlignment="1">
      <alignment horizontal="left" vertical="center"/>
    </xf>
    <xf numFmtId="0" fontId="32" fillId="24" borderId="0" xfId="0" applyFont="1" applyFill="1" applyBorder="1" applyAlignment="1">
      <alignment horizontal="right" vertical="center"/>
    </xf>
    <xf numFmtId="0" fontId="32" fillId="24" borderId="0" xfId="0" applyFont="1" applyFill="1" applyBorder="1" applyAlignment="1">
      <alignment horizontal="center" vertical="center" wrapText="1"/>
    </xf>
    <xf numFmtId="0" fontId="37" fillId="28" borderId="11" xfId="0" applyFont="1" applyFill="1" applyBorder="1" applyAlignment="1">
      <alignment horizontal="center" vertical="center"/>
    </xf>
    <xf numFmtId="0" fontId="37" fillId="24" borderId="0" xfId="0" applyFont="1" applyFill="1">
      <alignment vertical="center"/>
    </xf>
    <xf numFmtId="0" fontId="35" fillId="24" borderId="0" xfId="0" applyFont="1" applyFill="1" applyAlignment="1">
      <alignment vertical="center"/>
    </xf>
    <xf numFmtId="0" fontId="34" fillId="24" borderId="0" xfId="0" applyFont="1" applyFill="1" applyAlignment="1">
      <alignment horizontal="right" vertical="center"/>
    </xf>
    <xf numFmtId="0" fontId="35" fillId="24" borderId="0" xfId="0" applyFont="1" applyFill="1" applyBorder="1" applyAlignment="1">
      <alignment vertical="center" textRotation="255"/>
    </xf>
    <xf numFmtId="0" fontId="35" fillId="24" borderId="0" xfId="0" applyFont="1" applyFill="1" applyBorder="1" applyAlignment="1">
      <alignment vertical="center"/>
    </xf>
    <xf numFmtId="0" fontId="34" fillId="24" borderId="0" xfId="0" applyFont="1" applyFill="1" applyBorder="1" applyAlignment="1">
      <alignment vertical="center" textRotation="255"/>
    </xf>
    <xf numFmtId="0" fontId="34" fillId="24" borderId="0" xfId="0" applyFont="1" applyFill="1" applyBorder="1" applyAlignment="1">
      <alignment vertical="center"/>
    </xf>
    <xf numFmtId="0" fontId="1" fillId="24" borderId="0" xfId="0" applyFont="1" applyFill="1" applyAlignment="1">
      <alignment horizontal="center" vertical="center"/>
    </xf>
    <xf numFmtId="0" fontId="4" fillId="24" borderId="11" xfId="0" applyFont="1" applyFill="1" applyBorder="1">
      <alignment vertical="center"/>
    </xf>
    <xf numFmtId="0" fontId="38" fillId="24" borderId="0" xfId="0" applyFont="1" applyFill="1" applyProtection="1">
      <alignment vertical="center"/>
    </xf>
    <xf numFmtId="0" fontId="34" fillId="24" borderId="0" xfId="0" applyFont="1" applyFill="1" applyProtection="1">
      <alignment vertical="center"/>
    </xf>
    <xf numFmtId="0" fontId="34" fillId="24" borderId="0" xfId="0" applyFont="1" applyFill="1" applyAlignment="1" applyProtection="1">
      <alignment vertical="top"/>
    </xf>
    <xf numFmtId="0" fontId="34" fillId="24" borderId="0" xfId="0" applyFont="1" applyFill="1" applyBorder="1" applyAlignment="1" applyProtection="1">
      <alignment vertical="top"/>
    </xf>
    <xf numFmtId="0" fontId="39" fillId="29" borderId="11" xfId="0" applyFont="1" applyFill="1" applyBorder="1" applyAlignment="1" applyProtection="1">
      <alignment horizontal="center" vertical="center" shrinkToFit="1"/>
    </xf>
    <xf numFmtId="0" fontId="39" fillId="29" borderId="0" xfId="0" applyFont="1" applyFill="1" applyAlignment="1" applyProtection="1">
      <alignment horizontal="center" vertical="center" shrinkToFit="1"/>
    </xf>
    <xf numFmtId="0" fontId="40" fillId="24" borderId="0" xfId="0" applyFont="1" applyFill="1" applyProtection="1">
      <alignment vertical="center"/>
    </xf>
    <xf numFmtId="0" fontId="39" fillId="29" borderId="0" xfId="0" applyFont="1" applyFill="1" applyBorder="1" applyAlignment="1" applyProtection="1">
      <alignment vertical="center" shrinkToFit="1"/>
    </xf>
    <xf numFmtId="0" fontId="34" fillId="28" borderId="11" xfId="0" applyFont="1" applyFill="1" applyBorder="1" applyAlignment="1" applyProtection="1">
      <alignment horizontal="center" vertical="center"/>
      <protection locked="0"/>
    </xf>
    <xf numFmtId="0" fontId="34" fillId="29" borderId="0" xfId="0" applyFont="1" applyFill="1" applyAlignment="1" applyProtection="1">
      <alignment horizontal="center" vertical="center" shrinkToFit="1"/>
    </xf>
    <xf numFmtId="183" fontId="34" fillId="28" borderId="11" xfId="0" applyNumberFormat="1" applyFont="1" applyFill="1" applyBorder="1" applyAlignment="1" applyProtection="1">
      <alignment horizontal="center" vertical="center"/>
      <protection locked="0"/>
    </xf>
    <xf numFmtId="0" fontId="41" fillId="29" borderId="0" xfId="0" applyFont="1" applyFill="1" applyAlignment="1" applyProtection="1">
      <alignment horizontal="center" vertical="center" shrinkToFit="1"/>
    </xf>
    <xf numFmtId="0" fontId="41" fillId="29" borderId="0" xfId="0" applyFont="1" applyFill="1" applyAlignment="1" applyProtection="1">
      <alignment horizontal="right" vertical="center"/>
    </xf>
    <xf numFmtId="0" fontId="41" fillId="29" borderId="0" xfId="0" applyFont="1" applyFill="1" applyProtection="1">
      <alignment vertical="center"/>
    </xf>
    <xf numFmtId="0" fontId="34" fillId="29" borderId="11" xfId="0" applyNumberFormat="1" applyFont="1" applyFill="1" applyBorder="1" applyAlignment="1" applyProtection="1">
      <alignment horizontal="center" vertical="center"/>
    </xf>
    <xf numFmtId="0" fontId="34" fillId="28" borderId="11" xfId="0" applyNumberFormat="1" applyFont="1" applyFill="1" applyBorder="1" applyAlignment="1" applyProtection="1">
      <alignment horizontal="left" vertical="center" indent="1"/>
      <protection locked="0"/>
    </xf>
    <xf numFmtId="0" fontId="34" fillId="30" borderId="0" xfId="0" applyFont="1" applyFill="1" applyProtection="1">
      <alignment vertical="center"/>
    </xf>
    <xf numFmtId="0" fontId="42" fillId="29" borderId="0" xfId="0" applyFont="1" applyFill="1" applyProtection="1">
      <alignment vertical="center"/>
    </xf>
    <xf numFmtId="0" fontId="42" fillId="29" borderId="0" xfId="0" applyFont="1" applyFill="1" applyAlignment="1" applyProtection="1">
      <alignment horizontal="center" vertical="center"/>
    </xf>
    <xf numFmtId="0" fontId="42" fillId="29" borderId="0" xfId="0" applyFont="1" applyFill="1" applyAlignment="1" applyProtection="1"/>
    <xf numFmtId="0" fontId="42" fillId="29" borderId="0" xfId="0" applyFont="1" applyFill="1" applyAlignment="1" applyProtection="1">
      <alignment horizontal="center"/>
    </xf>
    <xf numFmtId="0" fontId="43" fillId="29" borderId="0" xfId="0" applyFont="1" applyFill="1" applyAlignment="1" applyProtection="1">
      <alignment horizontal="left" vertical="top" indent="2"/>
    </xf>
    <xf numFmtId="0" fontId="34" fillId="24" borderId="29" xfId="0" applyFont="1" applyFill="1" applyBorder="1" applyProtection="1">
      <alignment vertical="center"/>
    </xf>
    <xf numFmtId="0" fontId="42" fillId="24" borderId="29" xfId="0" applyFont="1" applyFill="1" applyBorder="1" applyAlignment="1" applyProtection="1">
      <alignment horizontal="left" vertical="center"/>
    </xf>
    <xf numFmtId="0" fontId="34" fillId="0" borderId="11" xfId="0" applyFont="1" applyFill="1" applyBorder="1" applyAlignment="1" applyProtection="1">
      <alignment horizontal="center" vertical="center"/>
    </xf>
    <xf numFmtId="0" fontId="34" fillId="0" borderId="0" xfId="0" applyFont="1" applyFill="1" applyAlignment="1" applyProtection="1">
      <alignment horizontal="center" vertical="center" shrinkToFit="1"/>
    </xf>
    <xf numFmtId="183" fontId="34" fillId="0" borderId="11" xfId="0" applyNumberFormat="1" applyFont="1" applyFill="1" applyBorder="1" applyAlignment="1" applyProtection="1">
      <alignment horizontal="center" vertical="center"/>
    </xf>
    <xf numFmtId="0" fontId="41" fillId="0" borderId="0" xfId="0" applyFont="1" applyFill="1" applyAlignment="1" applyProtection="1">
      <alignment horizontal="center" vertical="center" shrinkToFit="1"/>
    </xf>
    <xf numFmtId="0" fontId="41" fillId="0" borderId="0" xfId="0" applyFont="1" applyFill="1" applyAlignment="1" applyProtection="1">
      <alignment horizontal="right" vertical="center"/>
    </xf>
    <xf numFmtId="0" fontId="41" fillId="0" borderId="0" xfId="0" applyFont="1" applyFill="1" applyProtection="1">
      <alignment vertical="center"/>
    </xf>
    <xf numFmtId="0" fontId="34" fillId="0" borderId="11" xfId="0" applyNumberFormat="1" applyFont="1" applyFill="1" applyBorder="1" applyAlignment="1" applyProtection="1">
      <alignment horizontal="center" vertical="center"/>
    </xf>
    <xf numFmtId="0" fontId="34" fillId="0" borderId="11" xfId="0" applyNumberFormat="1" applyFont="1" applyFill="1" applyBorder="1" applyAlignment="1" applyProtection="1">
      <alignment horizontal="left" vertical="center" indent="1"/>
    </xf>
    <xf numFmtId="0" fontId="34" fillId="24" borderId="0" xfId="0" applyFont="1" applyFill="1" applyAlignment="1" applyProtection="1">
      <alignment vertical="center"/>
    </xf>
    <xf numFmtId="0" fontId="34" fillId="24" borderId="0" xfId="0" applyFont="1" applyFill="1" applyAlignment="1" applyProtection="1">
      <alignment horizontal="center" vertical="center"/>
    </xf>
    <xf numFmtId="0" fontId="42" fillId="24" borderId="0" xfId="0" applyFont="1" applyFill="1" applyAlignment="1" applyProtection="1">
      <alignment horizontal="left" vertical="center"/>
    </xf>
    <xf numFmtId="0" fontId="34" fillId="24" borderId="0" xfId="0" applyFont="1" applyFill="1" applyAlignment="1" applyProtection="1">
      <alignment horizontal="right" vertical="center"/>
    </xf>
    <xf numFmtId="0" fontId="34" fillId="24" borderId="0" xfId="0" applyFont="1" applyFill="1" applyAlignment="1" applyProtection="1">
      <alignment horizontal="left" vertical="center"/>
    </xf>
    <xf numFmtId="0" fontId="41" fillId="0" borderId="11" xfId="0" applyFont="1" applyBorder="1" applyAlignment="1" applyProtection="1">
      <alignment horizontal="center" vertical="center" shrinkToFit="1"/>
    </xf>
    <xf numFmtId="0" fontId="41" fillId="0" borderId="0" xfId="0" applyFont="1" applyBorder="1" applyAlignment="1" applyProtection="1">
      <alignment horizontal="center" vertical="center" shrinkToFit="1"/>
    </xf>
    <xf numFmtId="0" fontId="42" fillId="24" borderId="0" xfId="0" applyFont="1" applyFill="1" applyAlignment="1" applyProtection="1">
      <alignment horizontal="center" vertical="center"/>
    </xf>
    <xf numFmtId="176" fontId="42" fillId="24" borderId="11" xfId="0" applyNumberFormat="1" applyFont="1" applyFill="1" applyBorder="1" applyAlignment="1" applyProtection="1">
      <alignment horizontal="center" vertical="center"/>
      <protection hidden="1"/>
    </xf>
    <xf numFmtId="0" fontId="42" fillId="24" borderId="11" xfId="0" applyFont="1" applyFill="1" applyBorder="1" applyAlignment="1" applyProtection="1">
      <alignment horizontal="center" vertical="center"/>
    </xf>
    <xf numFmtId="0" fontId="42" fillId="24" borderId="0" xfId="0" applyFont="1" applyFill="1" applyBorder="1" applyAlignment="1" applyProtection="1">
      <alignment horizontal="center" vertical="center"/>
    </xf>
    <xf numFmtId="0" fontId="42" fillId="24" borderId="11" xfId="0" applyFont="1" applyFill="1" applyBorder="1" applyAlignment="1" applyProtection="1">
      <alignment horizontal="center" vertical="center"/>
      <protection hidden="1"/>
    </xf>
    <xf numFmtId="0" fontId="42" fillId="0" borderId="30" xfId="0" applyFont="1" applyFill="1" applyBorder="1" applyAlignment="1" applyProtection="1">
      <alignment horizontal="center" vertical="center"/>
    </xf>
    <xf numFmtId="184" fontId="42" fillId="24" borderId="30" xfId="0" applyNumberFormat="1" applyFont="1" applyFill="1" applyBorder="1" applyAlignment="1" applyProtection="1">
      <alignment horizontal="center" vertical="center"/>
    </xf>
    <xf numFmtId="184" fontId="34" fillId="24" borderId="0" xfId="0" applyNumberFormat="1" applyFont="1" applyFill="1" applyBorder="1" applyAlignment="1" applyProtection="1">
      <alignment horizontal="center" vertical="center"/>
    </xf>
    <xf numFmtId="0" fontId="44" fillId="24" borderId="0" xfId="0" applyFont="1" applyFill="1" applyProtection="1">
      <alignment vertical="center"/>
    </xf>
    <xf numFmtId="0" fontId="34" fillId="24" borderId="0" xfId="48" applyFont="1" applyFill="1" applyAlignment="1" applyProtection="1">
      <alignment vertical="top" wrapText="1"/>
    </xf>
    <xf numFmtId="2" fontId="42" fillId="24" borderId="31" xfId="0" applyNumberFormat="1" applyFont="1" applyFill="1" applyBorder="1" applyAlignment="1" applyProtection="1">
      <alignment horizontal="center" vertical="center" shrinkToFit="1"/>
    </xf>
    <xf numFmtId="185" fontId="42" fillId="24" borderId="31" xfId="0" applyNumberFormat="1" applyFont="1" applyFill="1" applyBorder="1" applyAlignment="1" applyProtection="1">
      <alignment horizontal="center" vertical="center"/>
    </xf>
    <xf numFmtId="185" fontId="34" fillId="24" borderId="0" xfId="0" applyNumberFormat="1" applyFont="1" applyFill="1" applyBorder="1" applyAlignment="1" applyProtection="1">
      <alignment horizontal="center" vertical="center"/>
    </xf>
    <xf numFmtId="0" fontId="42" fillId="28" borderId="30" xfId="0" applyFont="1" applyFill="1" applyBorder="1" applyAlignment="1" applyProtection="1">
      <alignment horizontal="center" vertical="center" shrinkToFit="1"/>
      <protection locked="0"/>
    </xf>
    <xf numFmtId="0" fontId="42" fillId="30" borderId="28" xfId="0" applyFont="1" applyFill="1" applyBorder="1" applyAlignment="1" applyProtection="1"/>
    <xf numFmtId="0" fontId="42" fillId="30" borderId="17" xfId="0" applyFont="1" applyFill="1" applyBorder="1" applyAlignment="1" applyProtection="1"/>
    <xf numFmtId="0" fontId="42" fillId="30" borderId="17" xfId="0" applyFont="1" applyFill="1" applyBorder="1" applyAlignment="1" applyProtection="1">
      <alignment horizontal="left"/>
    </xf>
    <xf numFmtId="0" fontId="42" fillId="30" borderId="17" xfId="0" applyFont="1" applyFill="1" applyBorder="1" applyAlignment="1" applyProtection="1">
      <alignment horizontal="center"/>
    </xf>
    <xf numFmtId="0" fontId="42" fillId="30" borderId="13" xfId="0" applyFont="1" applyFill="1" applyBorder="1" applyAlignment="1" applyProtection="1">
      <alignment horizontal="center"/>
    </xf>
    <xf numFmtId="0" fontId="34" fillId="24" borderId="0" xfId="0" applyFont="1" applyFill="1" applyBorder="1" applyAlignment="1" applyProtection="1">
      <alignment horizontal="left"/>
    </xf>
    <xf numFmtId="0" fontId="42" fillId="24" borderId="0" xfId="0" applyFont="1" applyFill="1" applyAlignment="1" applyProtection="1"/>
    <xf numFmtId="0" fontId="42" fillId="24" borderId="0" xfId="0" applyFont="1" applyFill="1" applyAlignment="1" applyProtection="1">
      <alignment horizontal="center"/>
    </xf>
    <xf numFmtId="0" fontId="42" fillId="24" borderId="0" xfId="0" applyFont="1" applyFill="1" applyAlignment="1" applyProtection="1">
      <alignment horizontal="right" vertical="center"/>
    </xf>
    <xf numFmtId="0" fontId="42" fillId="24" borderId="0" xfId="0" applyFont="1" applyFill="1" applyProtection="1">
      <alignment vertical="center"/>
    </xf>
    <xf numFmtId="0" fontId="34" fillId="24" borderId="0" xfId="0" applyFont="1" applyFill="1" applyBorder="1" applyAlignment="1" applyProtection="1">
      <alignment horizontal="left" vertical="center"/>
    </xf>
    <xf numFmtId="0" fontId="42" fillId="24" borderId="0" xfId="0" applyFont="1" applyFill="1" applyAlignment="1" applyProtection="1">
      <alignment vertical="center"/>
    </xf>
    <xf numFmtId="0" fontId="34" fillId="0" borderId="0" xfId="0" applyFont="1" applyFill="1" applyAlignment="1" applyProtection="1">
      <alignment horizontal="right" vertical="center"/>
    </xf>
    <xf numFmtId="0" fontId="34" fillId="0" borderId="0" xfId="0" applyFont="1" applyFill="1" applyAlignment="1" applyProtection="1">
      <alignment horizontal="center" vertical="center"/>
    </xf>
    <xf numFmtId="0" fontId="42"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42" fillId="24" borderId="0" xfId="0" applyFont="1" applyFill="1" applyAlignment="1" applyProtection="1">
      <alignment vertical="top"/>
    </xf>
    <xf numFmtId="0" fontId="42" fillId="24" borderId="0" xfId="0" applyFont="1" applyFill="1" applyAlignment="1" applyProtection="1">
      <alignment vertical="center" wrapText="1"/>
    </xf>
    <xf numFmtId="0" fontId="34" fillId="24" borderId="0" xfId="0" applyFont="1" applyFill="1" applyAlignment="1" applyProtection="1">
      <alignment vertical="center" wrapText="1"/>
    </xf>
    <xf numFmtId="0" fontId="4" fillId="24" borderId="32" xfId="0" applyFont="1" applyFill="1" applyBorder="1" applyAlignment="1">
      <alignment horizontal="center" vertical="center" wrapText="1"/>
    </xf>
    <xf numFmtId="0" fontId="4" fillId="24" borderId="33" xfId="0" applyFont="1" applyFill="1" applyBorder="1" applyAlignment="1">
      <alignment horizontal="center" vertical="center" wrapText="1"/>
    </xf>
    <xf numFmtId="0" fontId="0" fillId="24" borderId="0" xfId="0" applyFont="1" applyFill="1" applyAlignment="1">
      <alignment horizontal="left" vertical="center"/>
    </xf>
    <xf numFmtId="0" fontId="26" fillId="24" borderId="0" xfId="48" applyFont="1" applyFill="1" applyBorder="1" applyAlignment="1">
      <alignment horizontal="left" vertical="center"/>
    </xf>
    <xf numFmtId="0" fontId="0" fillId="24" borderId="0" xfId="48" applyFont="1" applyFill="1" applyBorder="1" applyAlignment="1">
      <alignment horizontal="left" vertical="center"/>
    </xf>
    <xf numFmtId="0" fontId="0" fillId="24" borderId="35" xfId="48" applyFont="1" applyFill="1" applyBorder="1" applyAlignment="1">
      <alignment vertical="center"/>
    </xf>
    <xf numFmtId="0" fontId="27" fillId="0" borderId="36" xfId="48" applyFont="1" applyFill="1" applyBorder="1" applyAlignment="1">
      <alignment horizontal="center" vertical="center"/>
    </xf>
    <xf numFmtId="0" fontId="27" fillId="24" borderId="36" xfId="48" applyFont="1" applyFill="1" applyBorder="1" applyAlignment="1">
      <alignment horizontal="center" vertical="center"/>
    </xf>
    <xf numFmtId="0" fontId="27" fillId="24" borderId="37" xfId="48" applyFont="1" applyFill="1" applyBorder="1" applyAlignment="1">
      <alignment horizontal="center" vertical="center"/>
    </xf>
    <xf numFmtId="0" fontId="0" fillId="24" borderId="21" xfId="48" applyFont="1" applyFill="1" applyBorder="1" applyAlignment="1">
      <alignment vertical="center"/>
    </xf>
    <xf numFmtId="0" fontId="27" fillId="24" borderId="38" xfId="48" applyFont="1" applyFill="1" applyBorder="1" applyAlignment="1">
      <alignment horizontal="center" vertical="center"/>
    </xf>
    <xf numFmtId="0" fontId="0" fillId="24" borderId="39" xfId="48" applyFont="1" applyFill="1" applyBorder="1" applyAlignment="1">
      <alignment vertical="center"/>
    </xf>
    <xf numFmtId="0" fontId="27" fillId="0" borderId="13" xfId="48" applyFont="1" applyFill="1" applyBorder="1" applyAlignment="1">
      <alignment horizontal="center" vertical="center"/>
    </xf>
    <xf numFmtId="0" fontId="27" fillId="24" borderId="13" xfId="48" applyFont="1" applyFill="1" applyBorder="1" applyAlignment="1">
      <alignment horizontal="center" vertical="center"/>
    </xf>
    <xf numFmtId="0" fontId="0" fillId="24" borderId="26" xfId="48" applyFont="1" applyFill="1" applyBorder="1" applyAlignment="1">
      <alignment vertical="center"/>
    </xf>
    <xf numFmtId="0" fontId="27" fillId="24" borderId="17" xfId="48" applyFont="1" applyFill="1" applyBorder="1" applyAlignment="1">
      <alignment horizontal="center" vertical="center"/>
    </xf>
    <xf numFmtId="0" fontId="0" fillId="24" borderId="16" xfId="48" applyFont="1" applyFill="1" applyBorder="1" applyAlignment="1">
      <alignment vertical="center"/>
    </xf>
    <xf numFmtId="0" fontId="27" fillId="24" borderId="40" xfId="48" applyFont="1" applyFill="1" applyBorder="1" applyAlignment="1">
      <alignment horizontal="center" vertical="center"/>
    </xf>
    <xf numFmtId="0" fontId="0" fillId="24" borderId="41" xfId="48" applyFont="1" applyFill="1" applyBorder="1" applyAlignment="1">
      <alignment vertical="center"/>
    </xf>
    <xf numFmtId="0" fontId="27" fillId="0" borderId="42" xfId="48" applyFont="1" applyFill="1" applyBorder="1" applyAlignment="1">
      <alignment horizontal="center" vertical="center"/>
    </xf>
    <xf numFmtId="0" fontId="27" fillId="24" borderId="42" xfId="48" applyFont="1" applyFill="1" applyBorder="1" applyAlignment="1">
      <alignment horizontal="center" vertical="center"/>
    </xf>
    <xf numFmtId="0" fontId="0" fillId="24" borderId="43" xfId="48" applyFont="1" applyFill="1" applyBorder="1" applyAlignment="1">
      <alignment vertical="center"/>
    </xf>
    <xf numFmtId="0" fontId="27" fillId="24" borderId="19" xfId="48" applyFont="1" applyFill="1" applyBorder="1" applyAlignment="1">
      <alignment horizontal="center" vertical="center"/>
    </xf>
    <xf numFmtId="0" fontId="0" fillId="24" borderId="44" xfId="48" applyFont="1" applyFill="1" applyBorder="1" applyAlignment="1">
      <alignment vertical="center"/>
    </xf>
    <xf numFmtId="0" fontId="27" fillId="24" borderId="45" xfId="48" applyFont="1" applyFill="1" applyBorder="1" applyAlignment="1">
      <alignment horizontal="center" vertical="center"/>
    </xf>
    <xf numFmtId="0" fontId="0" fillId="24" borderId="46" xfId="48" applyFont="1" applyFill="1" applyBorder="1" applyAlignment="1">
      <alignment vertical="center"/>
    </xf>
    <xf numFmtId="0" fontId="0" fillId="24" borderId="18" xfId="48" applyFont="1" applyFill="1" applyBorder="1" applyAlignment="1">
      <alignment vertical="center"/>
    </xf>
    <xf numFmtId="0" fontId="0" fillId="24" borderId="47" xfId="48" applyFont="1" applyFill="1" applyBorder="1" applyAlignment="1">
      <alignment vertical="center"/>
    </xf>
    <xf numFmtId="0" fontId="27" fillId="24" borderId="48" xfId="48" applyFont="1" applyFill="1" applyBorder="1" applyAlignment="1">
      <alignment horizontal="center" vertical="center"/>
    </xf>
    <xf numFmtId="0" fontId="4" fillId="24" borderId="0" xfId="48" applyFont="1" applyFill="1" applyAlignment="1">
      <alignment vertical="center" wrapText="1"/>
    </xf>
    <xf numFmtId="0" fontId="4" fillId="24" borderId="0" xfId="48" applyFont="1" applyFill="1" applyAlignment="1">
      <alignment vertical="top" wrapText="1"/>
    </xf>
    <xf numFmtId="0" fontId="4" fillId="24" borderId="0" xfId="48" applyFont="1" applyFill="1" applyAlignment="1">
      <alignment vertical="top"/>
    </xf>
    <xf numFmtId="0" fontId="4" fillId="24" borderId="0" xfId="48" applyFont="1" applyFill="1" applyBorder="1" applyAlignment="1">
      <alignment horizontal="center" vertical="center"/>
    </xf>
    <xf numFmtId="0" fontId="0" fillId="24" borderId="0" xfId="0" applyFont="1" applyFill="1" applyBorder="1" applyAlignment="1">
      <alignment horizontal="left" vertical="center"/>
    </xf>
    <xf numFmtId="0" fontId="4" fillId="0" borderId="11" xfId="0" applyFont="1" applyFill="1" applyBorder="1" applyAlignment="1">
      <alignment horizontal="center" vertical="center"/>
    </xf>
    <xf numFmtId="0" fontId="32" fillId="24" borderId="0" xfId="0" applyFont="1" applyFill="1" applyBorder="1" applyAlignment="1">
      <alignment horizontal="center" vertical="center" wrapText="1"/>
    </xf>
    <xf numFmtId="0" fontId="45" fillId="27" borderId="11" xfId="0" applyFont="1" applyFill="1" applyBorder="1" applyAlignment="1" applyProtection="1">
      <alignment horizontal="center" vertical="center" wrapText="1"/>
      <protection locked="0"/>
    </xf>
    <xf numFmtId="0" fontId="35" fillId="27" borderId="11" xfId="0" applyFont="1" applyFill="1" applyBorder="1" applyAlignment="1" applyProtection="1">
      <alignment horizontal="center" vertical="center" wrapText="1"/>
      <protection locked="0"/>
    </xf>
    <xf numFmtId="0" fontId="0" fillId="28" borderId="17" xfId="0" applyFill="1" applyBorder="1" applyAlignment="1" applyProtection="1">
      <alignment horizontal="center" vertical="center"/>
      <protection locked="0"/>
    </xf>
    <xf numFmtId="0" fontId="34" fillId="0" borderId="0" xfId="0" applyFont="1" applyProtection="1">
      <alignment vertical="center"/>
    </xf>
    <xf numFmtId="0" fontId="46" fillId="0" borderId="0" xfId="0" applyFont="1" applyBorder="1" applyAlignment="1" applyProtection="1">
      <alignment horizontal="left" vertical="center"/>
    </xf>
    <xf numFmtId="0" fontId="47" fillId="29" borderId="23" xfId="0" applyFont="1" applyFill="1" applyBorder="1" applyAlignment="1" applyProtection="1">
      <alignment horizontal="center" vertical="center"/>
    </xf>
    <xf numFmtId="0" fontId="34" fillId="29" borderId="0" xfId="0" applyFont="1" applyFill="1" applyProtection="1">
      <alignment vertical="center"/>
    </xf>
    <xf numFmtId="0" fontId="34" fillId="0" borderId="0" xfId="0" applyFont="1" applyAlignment="1" applyProtection="1">
      <alignment horizontal="left" vertical="center" wrapText="1"/>
    </xf>
    <xf numFmtId="0" fontId="34" fillId="31" borderId="11" xfId="0" applyFont="1" applyFill="1" applyBorder="1" applyAlignment="1" applyProtection="1">
      <alignment horizontal="center" vertical="center"/>
    </xf>
    <xf numFmtId="0" fontId="34" fillId="0" borderId="11" xfId="0" applyFont="1" applyBorder="1" applyAlignment="1" applyProtection="1">
      <alignment horizontal="center" vertical="center"/>
    </xf>
    <xf numFmtId="0" fontId="34" fillId="0" borderId="0" xfId="0" applyFont="1" applyBorder="1" applyAlignment="1" applyProtection="1">
      <alignment horizontal="center" vertical="center"/>
    </xf>
    <xf numFmtId="0" fontId="45" fillId="31" borderId="11" xfId="0" applyFont="1" applyFill="1" applyBorder="1" applyAlignment="1" applyProtection="1">
      <alignment horizontal="center" vertical="center" wrapText="1"/>
    </xf>
    <xf numFmtId="0" fontId="45" fillId="31" borderId="28" xfId="0" applyFont="1" applyFill="1" applyBorder="1" applyAlignment="1" applyProtection="1">
      <alignment horizontal="center" vertical="center" wrapText="1"/>
    </xf>
    <xf numFmtId="0" fontId="45" fillId="0" borderId="11" xfId="0" applyFont="1" applyBorder="1" applyAlignment="1" applyProtection="1">
      <alignment horizontal="left" vertical="center" wrapText="1" indent="1"/>
    </xf>
    <xf numFmtId="0" fontId="35" fillId="0" borderId="11" xfId="0" applyFont="1" applyBorder="1" applyAlignment="1" applyProtection="1">
      <alignment horizontal="left" vertical="center" wrapText="1" indent="1"/>
    </xf>
    <xf numFmtId="0" fontId="0" fillId="24" borderId="0" xfId="0" applyFont="1" applyFill="1" applyBorder="1" applyAlignment="1">
      <alignment horizontal="center" vertical="center"/>
    </xf>
    <xf numFmtId="0" fontId="0" fillId="24" borderId="0" xfId="0" applyFont="1" applyFill="1" applyAlignment="1">
      <alignment horizontal="center" vertical="center"/>
    </xf>
    <xf numFmtId="0" fontId="0" fillId="0" borderId="0" xfId="0" applyFont="1" applyFill="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shrinkToFit="1"/>
    </xf>
    <xf numFmtId="0" fontId="0" fillId="24" borderId="0" xfId="0" applyFont="1" applyFill="1" applyBorder="1" applyAlignment="1">
      <alignment horizontal="center" vertical="center" shrinkToFit="1"/>
    </xf>
    <xf numFmtId="0" fontId="4" fillId="25" borderId="49" xfId="0" applyFont="1" applyFill="1" applyBorder="1" applyAlignment="1">
      <alignment horizontal="center" vertical="center" wrapText="1"/>
    </xf>
    <xf numFmtId="0" fontId="0" fillId="27" borderId="11" xfId="0" applyFont="1" applyFill="1" applyBorder="1" applyAlignment="1" applyProtection="1">
      <alignment horizontal="center" vertical="center" shrinkToFit="1"/>
      <protection locked="0"/>
    </xf>
    <xf numFmtId="0" fontId="0" fillId="28" borderId="11" xfId="0" applyFont="1" applyFill="1" applyBorder="1" applyAlignment="1" applyProtection="1">
      <alignment horizontal="center" vertical="center" shrinkToFit="1"/>
      <protection locked="0"/>
    </xf>
    <xf numFmtId="0" fontId="0" fillId="27" borderId="12" xfId="0" applyFont="1" applyFill="1" applyBorder="1" applyAlignment="1" applyProtection="1">
      <alignment horizontal="center" vertical="center" shrinkToFit="1"/>
      <protection locked="0"/>
    </xf>
    <xf numFmtId="0" fontId="0" fillId="28" borderId="12" xfId="0" applyFont="1" applyFill="1" applyBorder="1" applyAlignment="1" applyProtection="1">
      <alignment horizontal="center" vertical="center" shrinkToFit="1"/>
      <protection locked="0"/>
    </xf>
    <xf numFmtId="0" fontId="0" fillId="27" borderId="49" xfId="0" applyFont="1" applyFill="1" applyBorder="1" applyAlignment="1" applyProtection="1">
      <alignment horizontal="center" vertical="center" shrinkToFit="1"/>
      <protection locked="0"/>
    </xf>
    <xf numFmtId="0" fontId="0" fillId="28" borderId="49"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wrapText="1"/>
    </xf>
    <xf numFmtId="0" fontId="4" fillId="25" borderId="11" xfId="0" applyFont="1" applyFill="1" applyBorder="1" applyAlignment="1">
      <alignment horizontal="center" vertical="center" wrapText="1"/>
    </xf>
    <xf numFmtId="0" fontId="0" fillId="0" borderId="28" xfId="0" applyFill="1" applyBorder="1" applyAlignment="1" applyProtection="1">
      <alignment horizontal="center" vertical="center" shrinkToFit="1"/>
      <protection locked="0"/>
    </xf>
    <xf numFmtId="0" fontId="0" fillId="0" borderId="17"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24" borderId="0" xfId="0" applyFill="1" applyProtection="1">
      <alignment vertical="center"/>
      <protection locked="0"/>
    </xf>
    <xf numFmtId="0" fontId="5" fillId="27" borderId="11" xfId="0" applyNumberFormat="1" applyFont="1" applyFill="1" applyBorder="1" applyAlignment="1" applyProtection="1">
      <alignment horizontal="center" vertical="center"/>
      <protection locked="0"/>
    </xf>
    <xf numFmtId="0" fontId="1" fillId="28" borderId="28" xfId="48" applyFont="1" applyFill="1" applyBorder="1" applyAlignment="1" applyProtection="1">
      <alignment vertical="center"/>
      <protection locked="0"/>
    </xf>
    <xf numFmtId="0" fontId="1" fillId="28" borderId="50" xfId="48" applyFont="1" applyFill="1" applyBorder="1" applyAlignment="1" applyProtection="1">
      <alignment vertical="center"/>
      <protection locked="0"/>
    </xf>
    <xf numFmtId="0" fontId="34" fillId="28" borderId="11" xfId="0" applyFont="1" applyFill="1" applyBorder="1" applyAlignment="1" applyProtection="1">
      <alignment horizontal="center" vertical="center"/>
      <protection locked="0"/>
    </xf>
    <xf numFmtId="0" fontId="32" fillId="24" borderId="12" xfId="0" applyFont="1" applyFill="1" applyBorder="1" applyAlignment="1">
      <alignment horizontal="center" vertical="center"/>
    </xf>
    <xf numFmtId="0" fontId="32" fillId="24" borderId="23" xfId="0" applyFont="1" applyFill="1" applyBorder="1" applyAlignment="1">
      <alignment horizontal="center" vertical="center"/>
    </xf>
    <xf numFmtId="0" fontId="4" fillId="0" borderId="10" xfId="0" applyFont="1" applyFill="1" applyBorder="1" applyAlignment="1">
      <alignment horizontal="right" vertical="center" indent="1"/>
    </xf>
    <xf numFmtId="0" fontId="0" fillId="27" borderId="13" xfId="0" applyFill="1" applyBorder="1" applyAlignment="1" applyProtection="1">
      <alignment horizontal="center" vertical="center" shrinkToFit="1"/>
      <protection locked="0"/>
    </xf>
    <xf numFmtId="0" fontId="34" fillId="28" borderId="11" xfId="0" applyFont="1" applyFill="1" applyBorder="1" applyAlignment="1" applyProtection="1">
      <alignment horizontal="center" vertical="center"/>
      <protection locked="0"/>
    </xf>
    <xf numFmtId="0" fontId="0" fillId="24" borderId="0" xfId="0" applyFill="1" applyBorder="1" applyAlignment="1">
      <alignment horizontal="right" vertical="center"/>
    </xf>
    <xf numFmtId="0" fontId="4" fillId="0" borderId="10" xfId="0" applyFont="1" applyFill="1" applyBorder="1" applyAlignment="1">
      <alignment horizontal="left" vertical="center" indent="1"/>
    </xf>
    <xf numFmtId="0" fontId="0" fillId="24" borderId="0" xfId="0" applyFont="1" applyFill="1" applyAlignment="1">
      <alignment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shrinkToFit="1"/>
    </xf>
    <xf numFmtId="0" fontId="4" fillId="28" borderId="11" xfId="0" applyFont="1" applyFill="1" applyBorder="1" applyAlignment="1" applyProtection="1">
      <alignment horizontal="center" vertical="center" shrinkToFit="1"/>
      <protection locked="0"/>
    </xf>
    <xf numFmtId="0" fontId="4" fillId="28" borderId="11" xfId="0" applyFont="1" applyFill="1" applyBorder="1" applyAlignment="1" applyProtection="1">
      <alignment horizontal="center" vertical="center"/>
      <protection locked="0"/>
    </xf>
    <xf numFmtId="55" fontId="4" fillId="0" borderId="11" xfId="0" quotePrefix="1" applyNumberFormat="1" applyFont="1" applyFill="1" applyBorder="1" applyAlignment="1">
      <alignment horizontal="center" vertical="center" wrapText="1"/>
    </xf>
    <xf numFmtId="0" fontId="4" fillId="0" borderId="11" xfId="0" applyFont="1" applyFill="1" applyBorder="1" applyAlignment="1" applyProtection="1">
      <alignment horizontal="left" vertical="center" indent="1" shrinkToFit="1"/>
      <protection locked="0"/>
    </xf>
    <xf numFmtId="0" fontId="4" fillId="0" borderId="13" xfId="0" applyFont="1" applyFill="1" applyBorder="1" applyAlignment="1">
      <alignment horizontal="center" vertical="center" shrinkToFit="1"/>
    </xf>
    <xf numFmtId="179" fontId="4" fillId="0" borderId="11" xfId="0" quotePrefix="1" applyNumberFormat="1" applyFont="1" applyFill="1" applyBorder="1" applyAlignment="1">
      <alignment horizontal="center" vertical="center" shrinkToFit="1"/>
    </xf>
    <xf numFmtId="179" fontId="4" fillId="0" borderId="11" xfId="0" applyNumberFormat="1" applyFont="1" applyFill="1" applyBorder="1" applyAlignment="1">
      <alignment horizontal="center" vertical="center" shrinkToFit="1"/>
    </xf>
    <xf numFmtId="0" fontId="4" fillId="28" borderId="13" xfId="0" applyFont="1" applyFill="1" applyBorder="1" applyAlignment="1" applyProtection="1">
      <alignment horizontal="left" vertical="center" shrinkToFit="1"/>
      <protection locked="0"/>
    </xf>
    <xf numFmtId="0" fontId="4" fillId="28" borderId="13" xfId="0" applyFont="1" applyFill="1" applyBorder="1" applyAlignment="1" applyProtection="1">
      <alignment horizontal="left" vertical="center"/>
      <protection locked="0"/>
    </xf>
    <xf numFmtId="0" fontId="37" fillId="32" borderId="11" xfId="0" applyFont="1" applyFill="1" applyBorder="1" applyAlignment="1">
      <alignment horizontal="center" vertical="center"/>
    </xf>
    <xf numFmtId="0" fontId="4" fillId="32" borderId="11" xfId="0" applyFont="1" applyFill="1" applyBorder="1" applyAlignment="1" applyProtection="1">
      <alignment horizontal="left" vertical="center" indent="1" shrinkToFit="1"/>
      <protection locked="0"/>
    </xf>
    <xf numFmtId="0" fontId="4" fillId="32" borderId="11" xfId="0" applyFont="1" applyFill="1" applyBorder="1" applyAlignment="1" applyProtection="1">
      <alignment horizontal="center" vertical="center" wrapText="1"/>
      <protection locked="0"/>
    </xf>
    <xf numFmtId="0" fontId="4" fillId="32" borderId="11" xfId="0" applyFont="1" applyFill="1" applyBorder="1" applyAlignment="1" applyProtection="1">
      <alignment horizontal="center" vertical="center" shrinkToFit="1"/>
      <protection locked="0"/>
    </xf>
    <xf numFmtId="179" fontId="4" fillId="32" borderId="11" xfId="0" applyNumberFormat="1" applyFont="1" applyFill="1" applyBorder="1" applyAlignment="1" applyProtection="1">
      <alignment horizontal="center" vertical="center" shrinkToFit="1"/>
      <protection locked="0"/>
    </xf>
    <xf numFmtId="0" fontId="32" fillId="28" borderId="17" xfId="0" applyFont="1" applyFill="1" applyBorder="1" applyAlignment="1">
      <alignment horizontal="center" vertical="center"/>
    </xf>
    <xf numFmtId="0" fontId="4" fillId="24" borderId="0" xfId="0" applyFont="1" applyFill="1" applyBorder="1" applyAlignment="1">
      <alignment horizontal="left" vertical="center"/>
    </xf>
    <xf numFmtId="183" fontId="34" fillId="28" borderId="12" xfId="0" applyNumberFormat="1" applyFont="1" applyFill="1" applyBorder="1" applyAlignment="1" applyProtection="1">
      <alignment horizontal="center" vertical="center"/>
      <protection locked="0"/>
    </xf>
    <xf numFmtId="0" fontId="34" fillId="30" borderId="0" xfId="0" applyFont="1" applyFill="1" applyAlignment="1" applyProtection="1">
      <alignment vertical="center" shrinkToFit="1"/>
    </xf>
    <xf numFmtId="0" fontId="34" fillId="0" borderId="11" xfId="0" applyFont="1" applyFill="1" applyBorder="1" applyAlignment="1" applyProtection="1">
      <alignment horizontal="center" vertical="center"/>
      <protection locked="0"/>
    </xf>
    <xf numFmtId="0" fontId="34" fillId="24" borderId="0" xfId="0" applyFont="1" applyFill="1" applyBorder="1" applyAlignment="1" applyProtection="1">
      <alignment horizontal="left" vertical="center"/>
    </xf>
    <xf numFmtId="186" fontId="0" fillId="0" borderId="0" xfId="0" applyNumberFormat="1" applyFont="1" applyFill="1" applyBorder="1" applyAlignment="1">
      <alignment horizontal="center" vertical="center"/>
    </xf>
    <xf numFmtId="187" fontId="0" fillId="0" borderId="12" xfId="0" applyNumberFormat="1" applyFont="1" applyFill="1" applyBorder="1" applyAlignment="1">
      <alignment horizontal="center" vertical="center"/>
    </xf>
    <xf numFmtId="0" fontId="34" fillId="0" borderId="0" xfId="0" applyFont="1" applyFill="1" applyAlignment="1" applyProtection="1">
      <alignment horizontal="center" vertical="center"/>
      <protection locked="0"/>
    </xf>
    <xf numFmtId="0" fontId="4" fillId="24" borderId="0" xfId="0" applyFont="1" applyFill="1" applyBorder="1" applyAlignment="1">
      <alignment horizontal="center" vertical="center" shrinkToFit="1"/>
    </xf>
    <xf numFmtId="181" fontId="0" fillId="28" borderId="11" xfId="0" applyNumberFormat="1" applyFont="1" applyFill="1" applyBorder="1" applyAlignment="1" applyProtection="1">
      <alignment horizontal="center" vertical="center" shrinkToFit="1"/>
      <protection locked="0"/>
    </xf>
    <xf numFmtId="181" fontId="0" fillId="28" borderId="12" xfId="0" applyNumberFormat="1" applyFont="1" applyFill="1" applyBorder="1" applyAlignment="1" applyProtection="1">
      <alignment horizontal="center" vertical="center" shrinkToFit="1"/>
      <protection locked="0"/>
    </xf>
    <xf numFmtId="181" fontId="0" fillId="27" borderId="11" xfId="0" applyNumberFormat="1" applyFont="1" applyFill="1" applyBorder="1" applyAlignment="1" applyProtection="1">
      <alignment horizontal="center" vertical="center" shrinkToFit="1"/>
      <protection locked="0"/>
    </xf>
    <xf numFmtId="0" fontId="0" fillId="26" borderId="28" xfId="0" applyFill="1" applyBorder="1" applyAlignment="1">
      <alignment horizontal="center" vertical="center" shrinkToFit="1"/>
    </xf>
    <xf numFmtId="0" fontId="0" fillId="26" borderId="17" xfId="0" applyFill="1" applyBorder="1" applyAlignment="1">
      <alignment horizontal="center" vertical="center" shrinkToFit="1"/>
    </xf>
    <xf numFmtId="0" fontId="0" fillId="26" borderId="17" xfId="0" applyFill="1" applyBorder="1" applyAlignment="1">
      <alignment horizontal="center" vertical="center"/>
    </xf>
    <xf numFmtId="0" fontId="0" fillId="26" borderId="28" xfId="0" applyFill="1" applyBorder="1" applyAlignment="1">
      <alignment horizontal="center" vertical="center"/>
    </xf>
    <xf numFmtId="0" fontId="0" fillId="26" borderId="13" xfId="0" applyFill="1" applyBorder="1" applyAlignment="1">
      <alignment horizontal="center" vertical="center"/>
    </xf>
    <xf numFmtId="180" fontId="0" fillId="28" borderId="11" xfId="0" applyNumberFormat="1" applyFont="1" applyFill="1" applyBorder="1" applyAlignment="1" applyProtection="1">
      <alignment horizontal="center" vertical="center" shrinkToFit="1"/>
      <protection locked="0"/>
    </xf>
    <xf numFmtId="180" fontId="0" fillId="28" borderId="12" xfId="0" applyNumberFormat="1" applyFont="1" applyFill="1" applyBorder="1" applyAlignment="1" applyProtection="1">
      <alignment horizontal="center" vertical="center" shrinkToFit="1"/>
      <protection locked="0"/>
    </xf>
    <xf numFmtId="0" fontId="0" fillId="27" borderId="27" xfId="0" applyFont="1" applyFill="1" applyBorder="1" applyAlignment="1" applyProtection="1">
      <alignment horizontal="center" vertical="center" shrinkToFit="1"/>
      <protection locked="0"/>
    </xf>
    <xf numFmtId="181" fontId="0" fillId="27" borderId="13" xfId="0" applyNumberFormat="1" applyFont="1" applyFill="1" applyBorder="1" applyAlignment="1" applyProtection="1">
      <alignment horizontal="center" vertical="center" shrinkToFit="1"/>
      <protection locked="0"/>
    </xf>
    <xf numFmtId="0" fontId="0" fillId="26" borderId="12" xfId="0" applyFont="1" applyFill="1" applyBorder="1" applyAlignment="1">
      <alignment horizontal="center" vertical="center" shrinkToFit="1"/>
    </xf>
    <xf numFmtId="0" fontId="0" fillId="26" borderId="49" xfId="0" applyFont="1" applyFill="1" applyBorder="1" applyAlignment="1">
      <alignment horizontal="center" vertical="center" shrinkToFit="1"/>
    </xf>
    <xf numFmtId="0" fontId="0" fillId="26" borderId="12" xfId="0" applyFont="1" applyFill="1" applyBorder="1" applyAlignment="1">
      <alignment vertical="center" shrinkToFit="1"/>
    </xf>
    <xf numFmtId="0" fontId="0" fillId="26" borderId="49" xfId="0" applyFont="1" applyFill="1" applyBorder="1" applyAlignment="1">
      <alignment vertical="center" shrinkToFit="1"/>
    </xf>
    <xf numFmtId="0" fontId="0" fillId="27" borderId="13" xfId="0" applyFont="1" applyFill="1" applyBorder="1" applyAlignment="1" applyProtection="1">
      <alignment horizontal="center" vertical="center" shrinkToFit="1"/>
      <protection locked="0"/>
    </xf>
    <xf numFmtId="0" fontId="29" fillId="24" borderId="0" xfId="0" applyFont="1" applyFill="1">
      <alignment vertical="center"/>
    </xf>
    <xf numFmtId="0" fontId="28" fillId="24" borderId="0" xfId="0" applyFont="1" applyFill="1">
      <alignment vertical="center"/>
    </xf>
    <xf numFmtId="0" fontId="0" fillId="28" borderId="10" xfId="0" applyFill="1" applyBorder="1" applyAlignment="1" applyProtection="1">
      <alignment vertical="center" shrinkToFit="1"/>
      <protection locked="0"/>
    </xf>
    <xf numFmtId="0" fontId="34" fillId="28" borderId="11" xfId="0" applyFont="1" applyFill="1" applyBorder="1" applyAlignment="1" applyProtection="1">
      <alignment horizontal="center" vertical="center"/>
      <protection locked="0"/>
    </xf>
    <xf numFmtId="0" fontId="34" fillId="24" borderId="0" xfId="0" applyFont="1" applyFill="1" applyBorder="1" applyAlignment="1" applyProtection="1">
      <alignment horizontal="left" vertical="center"/>
    </xf>
    <xf numFmtId="0" fontId="41" fillId="0" borderId="11" xfId="0" applyFont="1" applyBorder="1" applyAlignment="1" applyProtection="1">
      <alignment horizontal="center" vertical="center" shrinkToFit="1"/>
    </xf>
    <xf numFmtId="181" fontId="0" fillId="28" borderId="11" xfId="0" applyNumberFormat="1" applyFont="1" applyFill="1" applyBorder="1" applyAlignment="1" applyProtection="1">
      <alignment horizontal="center" vertical="center" shrinkToFit="1"/>
      <protection locked="0"/>
    </xf>
    <xf numFmtId="0" fontId="34" fillId="24" borderId="0" xfId="0" applyFont="1" applyFill="1" applyAlignment="1" applyProtection="1">
      <alignment horizontal="center" vertical="center"/>
    </xf>
    <xf numFmtId="0" fontId="0" fillId="24" borderId="28" xfId="0" applyFont="1" applyFill="1" applyBorder="1" applyAlignment="1">
      <alignment horizontal="center" vertical="center"/>
    </xf>
    <xf numFmtId="0" fontId="0" fillId="24" borderId="11" xfId="0" applyFont="1" applyFill="1" applyBorder="1" applyAlignment="1">
      <alignment horizontal="center" vertical="center"/>
    </xf>
    <xf numFmtId="0" fontId="30" fillId="24" borderId="0" xfId="0" applyFont="1" applyFill="1" applyAlignment="1">
      <alignment horizontal="left" vertical="center"/>
    </xf>
    <xf numFmtId="0" fontId="0" fillId="26" borderId="28" xfId="0" applyFill="1" applyBorder="1" applyAlignment="1">
      <alignment vertical="center" shrinkToFit="1"/>
    </xf>
    <xf numFmtId="0" fontId="0" fillId="26" borderId="17" xfId="0" applyFill="1" applyBorder="1" applyAlignment="1">
      <alignment vertical="center" shrinkToFit="1"/>
    </xf>
    <xf numFmtId="0" fontId="0" fillId="26" borderId="13" xfId="0" applyFill="1" applyBorder="1">
      <alignment vertical="center"/>
    </xf>
    <xf numFmtId="181" fontId="0" fillId="28" borderId="12" xfId="0" applyNumberFormat="1" applyFont="1" applyFill="1" applyBorder="1" applyAlignment="1" applyProtection="1">
      <alignment horizontal="center" vertical="center"/>
      <protection locked="0"/>
    </xf>
    <xf numFmtId="181" fontId="0" fillId="28" borderId="11" xfId="0" applyNumberFormat="1" applyFont="1" applyFill="1" applyBorder="1" applyAlignment="1" applyProtection="1">
      <alignment horizontal="center" vertical="center"/>
      <protection locked="0"/>
    </xf>
    <xf numFmtId="0" fontId="0" fillId="26" borderId="17" xfId="0" applyFill="1" applyBorder="1">
      <alignment vertical="center"/>
    </xf>
    <xf numFmtId="0" fontId="0" fillId="26" borderId="52" xfId="0" applyFont="1" applyFill="1" applyBorder="1" applyAlignment="1">
      <alignment vertical="center" shrinkToFit="1"/>
    </xf>
    <xf numFmtId="0" fontId="0" fillId="24" borderId="52" xfId="0" applyFont="1" applyFill="1" applyBorder="1" applyAlignment="1">
      <alignment horizontal="center" vertical="center"/>
    </xf>
    <xf numFmtId="189" fontId="0" fillId="28" borderId="11" xfId="0" applyNumberFormat="1" applyFont="1" applyFill="1" applyBorder="1" applyAlignment="1">
      <alignment horizontal="center" vertical="center"/>
    </xf>
    <xf numFmtId="0" fontId="0" fillId="29" borderId="0" xfId="0" applyFill="1">
      <alignment vertical="center"/>
    </xf>
    <xf numFmtId="0" fontId="0" fillId="29" borderId="0" xfId="0" applyFill="1" applyProtection="1">
      <alignment vertical="center"/>
      <protection locked="0"/>
    </xf>
    <xf numFmtId="0" fontId="34" fillId="29" borderId="0" xfId="0" applyFont="1" applyFill="1">
      <alignment vertical="center"/>
    </xf>
    <xf numFmtId="0" fontId="0" fillId="32" borderId="11" xfId="0" applyFill="1" applyBorder="1" applyAlignment="1">
      <alignment horizontal="center" vertical="center"/>
    </xf>
    <xf numFmtId="187" fontId="0" fillId="28" borderId="11" xfId="0" applyNumberFormat="1" applyFill="1" applyBorder="1" applyAlignment="1">
      <alignment horizontal="center" vertical="center"/>
    </xf>
    <xf numFmtId="0" fontId="34" fillId="29" borderId="10" xfId="0" applyFont="1" applyFill="1" applyBorder="1" applyAlignment="1" applyProtection="1">
      <alignment vertical="center"/>
      <protection locked="0"/>
    </xf>
    <xf numFmtId="0" fontId="34" fillId="29" borderId="0" xfId="0" applyFont="1" applyFill="1" applyAlignment="1">
      <alignment horizontal="center" vertical="center"/>
    </xf>
    <xf numFmtId="0" fontId="34" fillId="29" borderId="0" xfId="0" applyFont="1" applyFill="1" applyProtection="1">
      <alignment vertical="center"/>
      <protection locked="0"/>
    </xf>
    <xf numFmtId="0" fontId="34" fillId="29" borderId="0" xfId="0" applyFont="1" applyFill="1" applyAlignment="1">
      <alignment horizontal="left" vertical="center"/>
    </xf>
    <xf numFmtId="0" fontId="35" fillId="29" borderId="0" xfId="0" applyFont="1" applyFill="1" applyAlignment="1">
      <alignment horizontal="right" vertical="center"/>
    </xf>
    <xf numFmtId="187" fontId="0" fillId="28" borderId="11" xfId="0" applyNumberFormat="1" applyFont="1" applyFill="1" applyBorder="1" applyAlignment="1" applyProtection="1">
      <alignment horizontal="center" vertical="center" shrinkToFit="1"/>
      <protection locked="0"/>
    </xf>
    <xf numFmtId="187" fontId="0" fillId="28" borderId="49" xfId="0" applyNumberFormat="1" applyFont="1" applyFill="1" applyBorder="1" applyAlignment="1" applyProtection="1">
      <alignment horizontal="center" vertical="center" shrinkToFit="1"/>
      <protection locked="0"/>
    </xf>
    <xf numFmtId="186" fontId="0" fillId="28" borderId="11" xfId="0" applyNumberFormat="1" applyFont="1" applyFill="1" applyBorder="1" applyAlignment="1" applyProtection="1">
      <alignment horizontal="center" vertical="center" shrinkToFit="1"/>
      <protection locked="0"/>
    </xf>
    <xf numFmtId="186" fontId="0" fillId="28" borderId="49" xfId="0" applyNumberFormat="1" applyFont="1" applyFill="1" applyBorder="1" applyAlignment="1" applyProtection="1">
      <alignment horizontal="center" vertical="center" shrinkToFit="1"/>
      <protection locked="0"/>
    </xf>
    <xf numFmtId="0" fontId="4" fillId="29" borderId="51" xfId="48" applyFont="1" applyFill="1" applyBorder="1" applyAlignment="1" applyProtection="1">
      <alignment horizontal="center" vertical="center"/>
      <protection locked="0"/>
    </xf>
    <xf numFmtId="0" fontId="4" fillId="29" borderId="34" xfId="48" applyFont="1" applyFill="1" applyBorder="1" applyAlignment="1">
      <alignment vertical="center"/>
    </xf>
    <xf numFmtId="0" fontId="0" fillId="0" borderId="12" xfId="0" applyFont="1" applyFill="1" applyBorder="1" applyAlignment="1">
      <alignment horizontal="left" vertical="center" indent="1"/>
    </xf>
    <xf numFmtId="0" fontId="0" fillId="28" borderId="11" xfId="0" applyFont="1" applyFill="1" applyBorder="1" applyAlignment="1" applyProtection="1">
      <alignment horizontal="left" vertical="center" indent="1" shrinkToFit="1"/>
      <protection locked="0"/>
    </xf>
    <xf numFmtId="0" fontId="0" fillId="28" borderId="49" xfId="0" applyFont="1" applyFill="1" applyBorder="1" applyAlignment="1" applyProtection="1">
      <alignment horizontal="left" vertical="center" indent="1" shrinkToFit="1"/>
      <protection locked="0"/>
    </xf>
    <xf numFmtId="0" fontId="32" fillId="24" borderId="0" xfId="0" applyFont="1" applyFill="1" applyBorder="1" applyAlignment="1">
      <alignment horizontal="center" vertical="center" wrapText="1"/>
    </xf>
    <xf numFmtId="0" fontId="32" fillId="24" borderId="28" xfId="0" applyFont="1" applyFill="1" applyBorder="1" applyAlignment="1">
      <alignment horizontal="center" vertical="center" wrapText="1"/>
    </xf>
    <xf numFmtId="0" fontId="52" fillId="24" borderId="0" xfId="0" applyFont="1" applyFill="1" applyAlignment="1">
      <alignment vertical="center" wrapText="1"/>
    </xf>
    <xf numFmtId="0" fontId="32" fillId="29" borderId="16" xfId="0" applyFont="1" applyFill="1" applyBorder="1" applyAlignment="1">
      <alignment horizontal="right" vertical="center" wrapText="1"/>
    </xf>
    <xf numFmtId="0" fontId="32" fillId="29" borderId="0" xfId="0" applyFont="1" applyFill="1" applyAlignment="1">
      <alignment vertical="center" wrapText="1"/>
    </xf>
    <xf numFmtId="0" fontId="52" fillId="29" borderId="0" xfId="0" applyFont="1" applyFill="1" applyAlignment="1">
      <alignment vertical="center" wrapText="1"/>
    </xf>
    <xf numFmtId="0" fontId="32" fillId="29" borderId="17" xfId="0" applyFont="1" applyFill="1" applyBorder="1" applyAlignment="1">
      <alignment vertical="center" wrapText="1"/>
    </xf>
    <xf numFmtId="0" fontId="0" fillId="24" borderId="11" xfId="0" applyFill="1" applyBorder="1" applyAlignment="1">
      <alignment horizontal="center" vertical="center" wrapText="1"/>
    </xf>
    <xf numFmtId="0" fontId="5" fillId="24" borderId="11" xfId="0" applyFont="1" applyFill="1" applyBorder="1" applyAlignment="1">
      <alignment horizontal="center" vertical="center" wrapText="1"/>
    </xf>
    <xf numFmtId="187" fontId="0" fillId="28" borderId="49" xfId="0" applyNumberFormat="1" applyFill="1" applyBorder="1" applyAlignment="1">
      <alignment horizontal="center" vertical="center"/>
    </xf>
    <xf numFmtId="0" fontId="0" fillId="29" borderId="11" xfId="0" applyFill="1" applyBorder="1" applyAlignment="1">
      <alignment horizontal="center" vertical="center"/>
    </xf>
    <xf numFmtId="187" fontId="0" fillId="28" borderId="11" xfId="0" applyNumberFormat="1" applyFill="1" applyBorder="1" applyAlignment="1">
      <alignment vertical="center"/>
    </xf>
    <xf numFmtId="0" fontId="0" fillId="29" borderId="12" xfId="0" applyFill="1" applyBorder="1" applyAlignment="1">
      <alignment horizontal="center" vertical="center"/>
    </xf>
    <xf numFmtId="0" fontId="0" fillId="32" borderId="12" xfId="0" applyFill="1" applyBorder="1" applyAlignment="1" applyProtection="1">
      <alignment horizontal="center" vertical="center"/>
      <protection locked="0"/>
    </xf>
    <xf numFmtId="0" fontId="0" fillId="29" borderId="11" xfId="0" applyFill="1" applyBorder="1" applyAlignment="1">
      <alignment horizontal="center" vertical="center" wrapText="1"/>
    </xf>
    <xf numFmtId="0" fontId="27" fillId="29" borderId="11" xfId="0" applyFont="1" applyFill="1" applyBorder="1" applyAlignment="1">
      <alignment horizontal="center" vertical="center"/>
    </xf>
    <xf numFmtId="187" fontId="0" fillId="28" borderId="49" xfId="0" applyNumberFormat="1" applyFill="1" applyBorder="1" applyAlignment="1">
      <alignment vertical="center"/>
    </xf>
    <xf numFmtId="0" fontId="4" fillId="29" borderId="11" xfId="0" applyFont="1" applyFill="1" applyBorder="1" applyAlignment="1">
      <alignment horizontal="center" vertical="center" wrapText="1"/>
    </xf>
    <xf numFmtId="0" fontId="0" fillId="24" borderId="0" xfId="0" applyFill="1" applyBorder="1" applyAlignment="1">
      <alignment horizontal="center" vertical="center" wrapText="1"/>
    </xf>
    <xf numFmtId="0" fontId="0" fillId="0" borderId="0" xfId="0" applyFill="1" applyBorder="1" applyAlignment="1" applyProtection="1">
      <alignment horizontal="center" vertical="center"/>
      <protection locked="0"/>
    </xf>
    <xf numFmtId="0" fontId="5" fillId="0" borderId="10" xfId="0" applyFont="1" applyBorder="1" applyAlignment="1">
      <alignment horizontal="left"/>
    </xf>
    <xf numFmtId="0" fontId="29" fillId="0" borderId="10" xfId="0" applyFont="1" applyBorder="1" applyAlignment="1">
      <alignment horizontal="center" vertical="center"/>
    </xf>
    <xf numFmtId="0" fontId="53" fillId="34" borderId="11" xfId="0" applyFont="1" applyFill="1" applyBorder="1" applyAlignment="1">
      <alignment horizontal="center" vertical="center" wrapText="1"/>
    </xf>
    <xf numFmtId="0" fontId="53" fillId="0" borderId="11" xfId="0" applyFont="1" applyBorder="1" applyAlignment="1">
      <alignment horizontal="center" vertical="center" wrapText="1"/>
    </xf>
    <xf numFmtId="0" fontId="53" fillId="34" borderId="11" xfId="0" applyFont="1" applyFill="1" applyBorder="1" applyAlignment="1">
      <alignment horizontal="justify" vertical="center" wrapText="1"/>
    </xf>
    <xf numFmtId="0" fontId="55" fillId="34" borderId="11" xfId="0" applyFont="1" applyFill="1" applyBorder="1" applyAlignment="1">
      <alignment horizontal="justify" vertical="center" wrapText="1"/>
    </xf>
    <xf numFmtId="0" fontId="53" fillId="29" borderId="11" xfId="0" applyFont="1" applyFill="1" applyBorder="1" applyAlignment="1">
      <alignment horizontal="center" vertical="center" wrapText="1"/>
    </xf>
    <xf numFmtId="0" fontId="58" fillId="29" borderId="0" xfId="0" applyFont="1" applyFill="1">
      <alignment vertical="center"/>
    </xf>
    <xf numFmtId="0" fontId="59" fillId="0" borderId="11" xfId="0" applyFont="1" applyBorder="1" applyAlignment="1">
      <alignment horizontal="center" vertical="center" wrapText="1"/>
    </xf>
    <xf numFmtId="0" fontId="60" fillId="29" borderId="11"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59" fillId="34" borderId="65" xfId="0" applyFont="1" applyFill="1" applyBorder="1" applyAlignment="1">
      <alignment vertical="center" wrapText="1"/>
    </xf>
    <xf numFmtId="187" fontId="61" fillId="29" borderId="66" xfId="0" applyNumberFormat="1" applyFont="1" applyFill="1" applyBorder="1" applyAlignment="1">
      <alignment vertical="center" wrapText="1"/>
    </xf>
    <xf numFmtId="0" fontId="59" fillId="34" borderId="67" xfId="0" applyFont="1" applyFill="1" applyBorder="1" applyAlignment="1">
      <alignment vertical="center" wrapText="1"/>
    </xf>
    <xf numFmtId="0" fontId="61" fillId="29" borderId="68" xfId="0" applyFont="1" applyFill="1" applyBorder="1" applyAlignment="1">
      <alignment vertical="center" wrapText="1"/>
    </xf>
    <xf numFmtId="0" fontId="60" fillId="29" borderId="69" xfId="0" applyFont="1" applyFill="1" applyBorder="1" applyAlignment="1">
      <alignment vertical="center" wrapText="1"/>
    </xf>
    <xf numFmtId="0" fontId="59" fillId="0" borderId="25" xfId="0" applyFont="1" applyFill="1" applyBorder="1" applyAlignment="1">
      <alignment vertical="center" wrapText="1"/>
    </xf>
    <xf numFmtId="0" fontId="63" fillId="29" borderId="73" xfId="0" applyFont="1" applyFill="1" applyBorder="1" applyAlignment="1">
      <alignment horizontal="left" vertical="center" wrapText="1"/>
    </xf>
    <xf numFmtId="0" fontId="59" fillId="29" borderId="74" xfId="0" applyFont="1" applyFill="1" applyBorder="1" applyAlignment="1">
      <alignment horizontal="left" vertical="center" wrapText="1"/>
    </xf>
    <xf numFmtId="0" fontId="59" fillId="0" borderId="77" xfId="0" applyFont="1" applyFill="1" applyBorder="1" applyAlignment="1">
      <alignment vertical="top" wrapText="1"/>
    </xf>
    <xf numFmtId="0" fontId="59" fillId="29" borderId="78" xfId="0" applyFont="1" applyFill="1" applyBorder="1" applyAlignment="1">
      <alignment horizontal="left" vertical="top" wrapText="1"/>
    </xf>
    <xf numFmtId="0" fontId="59" fillId="29" borderId="79" xfId="0" applyFont="1" applyFill="1" applyBorder="1" applyAlignment="1">
      <alignment horizontal="left" vertical="top" wrapText="1"/>
    </xf>
    <xf numFmtId="0" fontId="59" fillId="34" borderId="78" xfId="0" applyFont="1" applyFill="1" applyBorder="1" applyAlignment="1">
      <alignment vertical="center" wrapText="1"/>
    </xf>
    <xf numFmtId="187" fontId="61" fillId="29" borderId="80" xfId="0" applyNumberFormat="1" applyFont="1" applyFill="1" applyBorder="1" applyAlignment="1">
      <alignment vertical="center" wrapText="1"/>
    </xf>
    <xf numFmtId="0" fontId="59" fillId="0" borderId="80" xfId="0" applyFont="1" applyFill="1" applyBorder="1" applyAlignment="1">
      <alignment vertical="top" wrapText="1"/>
    </xf>
    <xf numFmtId="0" fontId="59" fillId="0" borderId="25" xfId="0" applyFont="1" applyFill="1" applyBorder="1" applyAlignment="1">
      <alignment vertical="top" wrapText="1"/>
    </xf>
    <xf numFmtId="0" fontId="59" fillId="0" borderId="12" xfId="0" applyFont="1" applyFill="1" applyBorder="1" applyAlignment="1">
      <alignment vertical="center" wrapText="1"/>
    </xf>
    <xf numFmtId="0" fontId="59" fillId="0" borderId="82" xfId="0" applyFont="1" applyFill="1" applyBorder="1" applyAlignment="1">
      <alignment vertical="top" wrapText="1"/>
    </xf>
    <xf numFmtId="0" fontId="59" fillId="0" borderId="49" xfId="0" applyFont="1" applyFill="1" applyBorder="1" applyAlignment="1">
      <alignment vertical="top" wrapText="1"/>
    </xf>
    <xf numFmtId="0" fontId="59" fillId="0" borderId="53" xfId="0" applyFont="1" applyFill="1" applyBorder="1" applyAlignment="1">
      <alignment vertical="center" wrapText="1"/>
    </xf>
    <xf numFmtId="0" fontId="61" fillId="29" borderId="24" xfId="0" applyFont="1" applyFill="1" applyBorder="1" applyAlignment="1">
      <alignment vertical="center" wrapText="1"/>
    </xf>
    <xf numFmtId="0" fontId="59" fillId="0" borderId="55" xfId="0" applyFont="1" applyFill="1" applyBorder="1" applyAlignment="1">
      <alignment vertical="center" wrapText="1"/>
    </xf>
    <xf numFmtId="187" fontId="61" fillId="29" borderId="68" xfId="0" applyNumberFormat="1" applyFont="1" applyFill="1" applyBorder="1" applyAlignment="1">
      <alignment vertical="center" wrapText="1"/>
    </xf>
    <xf numFmtId="0" fontId="59" fillId="0" borderId="31" xfId="0" applyFont="1" applyFill="1" applyBorder="1" applyAlignment="1">
      <alignment vertical="top" wrapText="1"/>
    </xf>
    <xf numFmtId="0" fontId="59" fillId="34" borderId="75" xfId="0" applyFont="1" applyFill="1" applyBorder="1" applyAlignment="1">
      <alignment vertical="center" wrapText="1"/>
    </xf>
    <xf numFmtId="187" fontId="61" fillId="29" borderId="76" xfId="0" applyNumberFormat="1" applyFont="1" applyFill="1" applyBorder="1" applyAlignment="1">
      <alignment vertical="center" wrapText="1"/>
    </xf>
    <xf numFmtId="0" fontId="59" fillId="0" borderId="83" xfId="0" applyFont="1" applyFill="1" applyBorder="1" applyAlignment="1">
      <alignment vertical="center" wrapText="1"/>
    </xf>
    <xf numFmtId="0" fontId="59" fillId="34" borderId="26" xfId="0" applyFont="1" applyFill="1" applyBorder="1" applyAlignment="1">
      <alignment vertical="center" wrapText="1"/>
    </xf>
    <xf numFmtId="187" fontId="61" fillId="29" borderId="27" xfId="0" applyNumberFormat="1" applyFont="1" applyFill="1" applyBorder="1" applyAlignment="1">
      <alignment vertical="center" wrapText="1"/>
    </xf>
    <xf numFmtId="0" fontId="62" fillId="0" borderId="25" xfId="0" applyFont="1" applyBorder="1" applyAlignment="1">
      <alignment horizontal="left" vertical="top" wrapText="1"/>
    </xf>
    <xf numFmtId="0" fontId="59" fillId="0" borderId="82" xfId="0" applyFont="1" applyFill="1" applyBorder="1" applyAlignment="1">
      <alignment horizontal="left" vertical="top" wrapText="1"/>
    </xf>
    <xf numFmtId="0" fontId="59" fillId="0" borderId="83" xfId="0" applyFont="1" applyFill="1" applyBorder="1" applyAlignment="1">
      <alignment horizontal="left" vertical="top" wrapText="1"/>
    </xf>
    <xf numFmtId="0" fontId="59" fillId="34" borderId="54" xfId="0" applyFont="1" applyFill="1" applyBorder="1" applyAlignment="1">
      <alignment vertical="center" wrapText="1"/>
    </xf>
    <xf numFmtId="187" fontId="61" fillId="29" borderId="25" xfId="0" applyNumberFormat="1" applyFont="1" applyFill="1" applyBorder="1" applyAlignment="1">
      <alignment vertical="center" wrapText="1"/>
    </xf>
    <xf numFmtId="0" fontId="59" fillId="0" borderId="84" xfId="0" applyFont="1" applyFill="1" applyBorder="1" applyAlignment="1">
      <alignment horizontal="left" vertical="top" wrapText="1"/>
    </xf>
    <xf numFmtId="0" fontId="59" fillId="0" borderId="31" xfId="0" applyFont="1" applyFill="1" applyBorder="1" applyAlignment="1">
      <alignment horizontal="left" vertical="top" wrapText="1"/>
    </xf>
    <xf numFmtId="0" fontId="66" fillId="0" borderId="0" xfId="0" applyFont="1" applyAlignment="1">
      <alignment horizontal="justify" vertical="center"/>
    </xf>
    <xf numFmtId="0" fontId="58" fillId="28" borderId="0" xfId="0" applyFont="1" applyFill="1">
      <alignment vertical="center"/>
    </xf>
    <xf numFmtId="0" fontId="0" fillId="28" borderId="0" xfId="0" applyFill="1">
      <alignment vertical="center"/>
    </xf>
    <xf numFmtId="0" fontId="32" fillId="27" borderId="11" xfId="0" applyFont="1" applyFill="1" applyBorder="1" applyAlignment="1" applyProtection="1">
      <alignment horizontal="center" vertical="center" shrinkToFit="1"/>
      <protection locked="0"/>
    </xf>
    <xf numFmtId="0" fontId="32" fillId="0" borderId="17" xfId="0" applyFont="1" applyFill="1" applyBorder="1" applyAlignment="1">
      <alignment horizontal="left" vertical="center" wrapText="1"/>
    </xf>
    <xf numFmtId="0" fontId="48" fillId="24" borderId="0" xfId="0" applyFont="1" applyFill="1" applyBorder="1" applyAlignment="1">
      <alignment horizontal="left" vertical="center"/>
    </xf>
    <xf numFmtId="0" fontId="48" fillId="24" borderId="14" xfId="0" applyFont="1" applyFill="1" applyBorder="1" applyAlignment="1">
      <alignment horizontal="left" vertical="center"/>
    </xf>
    <xf numFmtId="0" fontId="49" fillId="0" borderId="15"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34" fillId="32" borderId="10" xfId="0" applyFont="1" applyFill="1" applyBorder="1" applyAlignment="1" applyProtection="1">
      <alignment horizontal="right" vertical="center"/>
      <protection locked="0"/>
    </xf>
    <xf numFmtId="0" fontId="35" fillId="28" borderId="53" xfId="0" applyFont="1" applyFill="1" applyBorder="1" applyAlignment="1" applyProtection="1">
      <alignment horizontal="left" vertical="center"/>
      <protection locked="0"/>
    </xf>
    <xf numFmtId="0" fontId="35" fillId="28" borderId="23" xfId="0" applyFont="1" applyFill="1" applyBorder="1" applyAlignment="1" applyProtection="1">
      <alignment horizontal="left" vertical="center"/>
      <protection locked="0"/>
    </xf>
    <xf numFmtId="0" fontId="35" fillId="28" borderId="24" xfId="0" applyFont="1" applyFill="1" applyBorder="1" applyAlignment="1" applyProtection="1">
      <alignment horizontal="left" vertical="center"/>
      <protection locked="0"/>
    </xf>
    <xf numFmtId="0" fontId="35" fillId="28" borderId="54" xfId="0" applyFont="1" applyFill="1" applyBorder="1" applyAlignment="1" applyProtection="1">
      <alignment horizontal="left" vertical="center"/>
      <protection locked="0"/>
    </xf>
    <xf numFmtId="0" fontId="35" fillId="28" borderId="0" xfId="0" applyFont="1" applyFill="1" applyBorder="1" applyAlignment="1" applyProtection="1">
      <alignment horizontal="left" vertical="center"/>
      <protection locked="0"/>
    </xf>
    <xf numFmtId="0" fontId="35" fillId="28" borderId="25" xfId="0" applyFont="1" applyFill="1" applyBorder="1" applyAlignment="1" applyProtection="1">
      <alignment horizontal="left" vertical="center"/>
      <protection locked="0"/>
    </xf>
    <xf numFmtId="0" fontId="35" fillId="28" borderId="26" xfId="0" applyFont="1" applyFill="1" applyBorder="1" applyAlignment="1" applyProtection="1">
      <alignment horizontal="left" vertical="center"/>
      <protection locked="0"/>
    </xf>
    <xf numFmtId="0" fontId="35" fillId="28" borderId="10" xfId="0" applyFont="1" applyFill="1" applyBorder="1" applyAlignment="1" applyProtection="1">
      <alignment horizontal="left" vertical="center"/>
      <protection locked="0"/>
    </xf>
    <xf numFmtId="0" fontId="35" fillId="28" borderId="27" xfId="0" applyFont="1" applyFill="1" applyBorder="1" applyAlignment="1" applyProtection="1">
      <alignment horizontal="left" vertical="center"/>
      <protection locked="0"/>
    </xf>
    <xf numFmtId="0" fontId="35" fillId="24" borderId="11" xfId="0" applyFont="1" applyFill="1" applyBorder="1" applyAlignment="1">
      <alignment horizontal="center" vertical="center"/>
    </xf>
    <xf numFmtId="0" fontId="34" fillId="24" borderId="11" xfId="0" applyFont="1" applyFill="1" applyBorder="1" applyAlignment="1">
      <alignment horizontal="center" vertical="center"/>
    </xf>
    <xf numFmtId="0" fontId="34" fillId="28" borderId="53" xfId="0" applyFont="1" applyFill="1" applyBorder="1" applyAlignment="1" applyProtection="1">
      <alignment horizontal="left" vertical="center"/>
      <protection locked="0"/>
    </xf>
    <xf numFmtId="0" fontId="34" fillId="28" borderId="23" xfId="0" applyFont="1" applyFill="1" applyBorder="1" applyAlignment="1" applyProtection="1">
      <alignment horizontal="left" vertical="center"/>
      <protection locked="0"/>
    </xf>
    <xf numFmtId="0" fontId="34" fillId="28" borderId="24" xfId="0" applyFont="1" applyFill="1" applyBorder="1" applyAlignment="1" applyProtection="1">
      <alignment horizontal="left" vertical="center"/>
      <protection locked="0"/>
    </xf>
    <xf numFmtId="0" fontId="34" fillId="28" borderId="54" xfId="0" applyFont="1" applyFill="1" applyBorder="1" applyAlignment="1" applyProtection="1">
      <alignment horizontal="left" vertical="center"/>
      <protection locked="0"/>
    </xf>
    <xf numFmtId="0" fontId="34" fillId="28" borderId="0" xfId="0" applyFont="1" applyFill="1" applyBorder="1" applyAlignment="1" applyProtection="1">
      <alignment horizontal="left" vertical="center"/>
      <protection locked="0"/>
    </xf>
    <xf numFmtId="0" fontId="34" fillId="28" borderId="25" xfId="0" applyFont="1" applyFill="1" applyBorder="1" applyAlignment="1" applyProtection="1">
      <alignment horizontal="left" vertical="center"/>
      <protection locked="0"/>
    </xf>
    <xf numFmtId="0" fontId="34" fillId="28" borderId="26" xfId="0" applyFont="1" applyFill="1" applyBorder="1" applyAlignment="1" applyProtection="1">
      <alignment horizontal="left" vertical="center"/>
      <protection locked="0"/>
    </xf>
    <xf numFmtId="0" fontId="34" fillId="28" borderId="10" xfId="0" applyFont="1" applyFill="1" applyBorder="1" applyAlignment="1" applyProtection="1">
      <alignment horizontal="left" vertical="center"/>
      <protection locked="0"/>
    </xf>
    <xf numFmtId="0" fontId="34" fillId="28" borderId="27" xfId="0" applyFont="1" applyFill="1" applyBorder="1" applyAlignment="1" applyProtection="1">
      <alignment horizontal="left" vertical="center"/>
      <protection locked="0"/>
    </xf>
    <xf numFmtId="0" fontId="34" fillId="28" borderId="53" xfId="0" applyFont="1" applyFill="1" applyBorder="1" applyAlignment="1" applyProtection="1">
      <alignment horizontal="center" vertical="center"/>
      <protection locked="0"/>
    </xf>
    <xf numFmtId="0" fontId="34" fillId="28" borderId="23" xfId="0" applyFont="1" applyFill="1" applyBorder="1" applyAlignment="1" applyProtection="1">
      <alignment horizontal="center" vertical="center"/>
      <protection locked="0"/>
    </xf>
    <xf numFmtId="0" fontId="34" fillId="28" borderId="24" xfId="0" applyFont="1" applyFill="1" applyBorder="1" applyAlignment="1" applyProtection="1">
      <alignment horizontal="center" vertical="center"/>
      <protection locked="0"/>
    </xf>
    <xf numFmtId="0" fontId="34" fillId="28" borderId="11" xfId="0" applyFont="1" applyFill="1" applyBorder="1" applyAlignment="1" applyProtection="1">
      <alignment horizontal="center" vertical="center"/>
      <protection locked="0"/>
    </xf>
    <xf numFmtId="0" fontId="34" fillId="28" borderId="28" xfId="0" applyFont="1" applyFill="1" applyBorder="1" applyAlignment="1" applyProtection="1">
      <alignment horizontal="center" vertical="center" wrapText="1"/>
      <protection locked="0"/>
    </xf>
    <xf numFmtId="0" fontId="34" fillId="28" borderId="17" xfId="0" applyFont="1" applyFill="1" applyBorder="1" applyAlignment="1" applyProtection="1">
      <alignment horizontal="center" vertical="center" wrapText="1"/>
      <protection locked="0"/>
    </xf>
    <xf numFmtId="0" fontId="34" fillId="28" borderId="13"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right" vertical="center"/>
      <protection locked="0"/>
    </xf>
    <xf numFmtId="0" fontId="50" fillId="24" borderId="0" xfId="0" applyFont="1" applyFill="1" applyBorder="1" applyAlignment="1">
      <alignment horizontal="left" vertical="center" wrapText="1" indent="1"/>
    </xf>
    <xf numFmtId="0" fontId="32" fillId="28" borderId="11" xfId="0" applyFont="1" applyFill="1" applyBorder="1" applyAlignment="1" applyProtection="1">
      <alignment horizontal="center" vertical="center"/>
      <protection locked="0"/>
    </xf>
    <xf numFmtId="0" fontId="34" fillId="32" borderId="28" xfId="0" applyFont="1" applyFill="1" applyBorder="1" applyAlignment="1" applyProtection="1">
      <alignment horizontal="center" vertical="center"/>
      <protection locked="0"/>
    </xf>
    <xf numFmtId="0" fontId="34" fillId="32" borderId="17" xfId="0" applyFont="1" applyFill="1" applyBorder="1" applyAlignment="1" applyProtection="1">
      <alignment horizontal="center" vertical="center"/>
      <protection locked="0"/>
    </xf>
    <xf numFmtId="0" fontId="34" fillId="32" borderId="13" xfId="0" applyFont="1" applyFill="1" applyBorder="1" applyAlignment="1" applyProtection="1">
      <alignment horizontal="center" vertical="center"/>
      <protection locked="0"/>
    </xf>
    <xf numFmtId="0" fontId="32" fillId="32" borderId="17" xfId="0" applyFont="1" applyFill="1" applyBorder="1" applyAlignment="1" applyProtection="1">
      <alignment horizontal="right" vertical="center"/>
      <protection locked="0"/>
    </xf>
    <xf numFmtId="0" fontId="32" fillId="24" borderId="12" xfId="0" applyFont="1" applyFill="1" applyBorder="1" applyAlignment="1">
      <alignment horizontal="center" vertical="center" wrapText="1"/>
    </xf>
    <xf numFmtId="0" fontId="32" fillId="24" borderId="55" xfId="0" applyFont="1" applyFill="1" applyBorder="1" applyAlignment="1">
      <alignment horizontal="center" vertical="center" wrapText="1"/>
    </xf>
    <xf numFmtId="0" fontId="32" fillId="24" borderId="49" xfId="0" applyFont="1" applyFill="1" applyBorder="1" applyAlignment="1">
      <alignment horizontal="center" vertical="center" wrapText="1"/>
    </xf>
    <xf numFmtId="0" fontId="42" fillId="24" borderId="28" xfId="0" applyFont="1" applyFill="1" applyBorder="1" applyAlignment="1">
      <alignment horizontal="center" vertical="center"/>
    </xf>
    <xf numFmtId="0" fontId="42" fillId="24" borderId="17" xfId="0" applyFont="1" applyFill="1" applyBorder="1" applyAlignment="1">
      <alignment horizontal="center" vertical="center"/>
    </xf>
    <xf numFmtId="0" fontId="42" fillId="24" borderId="13" xfId="0" applyFont="1" applyFill="1" applyBorder="1" applyAlignment="1">
      <alignment horizontal="center" vertical="center"/>
    </xf>
    <xf numFmtId="0" fontId="32" fillId="24" borderId="28" xfId="0" applyFont="1" applyFill="1" applyBorder="1" applyAlignment="1">
      <alignment horizontal="center" vertical="center"/>
    </xf>
    <xf numFmtId="0" fontId="32" fillId="24" borderId="17" xfId="0" applyFont="1" applyFill="1" applyBorder="1" applyAlignment="1">
      <alignment horizontal="center" vertical="center"/>
    </xf>
    <xf numFmtId="0" fontId="32" fillId="24" borderId="13" xfId="0" applyFont="1" applyFill="1" applyBorder="1" applyAlignment="1">
      <alignment horizontal="center" vertical="center"/>
    </xf>
    <xf numFmtId="0" fontId="34" fillId="28" borderId="53" xfId="0" applyFont="1" applyFill="1" applyBorder="1" applyAlignment="1" applyProtection="1">
      <alignment vertical="center" wrapText="1"/>
      <protection locked="0"/>
    </xf>
    <xf numFmtId="0" fontId="34" fillId="28" borderId="23" xfId="0" applyFont="1" applyFill="1" applyBorder="1" applyAlignment="1" applyProtection="1">
      <alignment vertical="center" wrapText="1"/>
      <protection locked="0"/>
    </xf>
    <xf numFmtId="0" fontId="34" fillId="28" borderId="10" xfId="0" applyFont="1" applyFill="1" applyBorder="1" applyAlignment="1" applyProtection="1">
      <alignment horizontal="center" vertical="center"/>
      <protection locked="0"/>
    </xf>
    <xf numFmtId="0" fontId="34" fillId="28" borderId="27" xfId="0" applyFont="1" applyFill="1" applyBorder="1" applyAlignment="1" applyProtection="1">
      <alignment horizontal="center" vertical="center"/>
      <protection locked="0"/>
    </xf>
    <xf numFmtId="0" fontId="34" fillId="24" borderId="11" xfId="0" applyFont="1" applyFill="1" applyBorder="1" applyAlignment="1">
      <alignment horizontal="center" vertical="center" wrapText="1"/>
    </xf>
    <xf numFmtId="0" fontId="49" fillId="24" borderId="0" xfId="0" applyFont="1" applyFill="1" applyAlignment="1">
      <alignment horizontal="center" vertical="center"/>
    </xf>
    <xf numFmtId="0" fontId="34" fillId="29" borderId="10" xfId="0" applyFont="1" applyFill="1" applyBorder="1" applyAlignment="1">
      <alignment horizontal="right" vertical="center"/>
    </xf>
    <xf numFmtId="0" fontId="34" fillId="28" borderId="28" xfId="0" applyFont="1" applyFill="1" applyBorder="1" applyAlignment="1" applyProtection="1">
      <alignment horizontal="center" vertical="center"/>
      <protection locked="0"/>
    </xf>
    <xf numFmtId="0" fontId="34" fillId="28" borderId="17" xfId="0" applyFont="1" applyFill="1" applyBorder="1" applyAlignment="1" applyProtection="1">
      <alignment horizontal="center" vertical="center"/>
      <protection locked="0"/>
    </xf>
    <xf numFmtId="0" fontId="34" fillId="28" borderId="13" xfId="0" applyFont="1" applyFill="1" applyBorder="1" applyAlignment="1" applyProtection="1">
      <alignment horizontal="center" vertical="center"/>
      <protection locked="0"/>
    </xf>
    <xf numFmtId="20" fontId="41" fillId="28" borderId="11" xfId="0" applyNumberFormat="1" applyFont="1" applyFill="1" applyBorder="1" applyAlignment="1" applyProtection="1">
      <alignment horizontal="center" vertical="center" shrinkToFit="1"/>
    </xf>
    <xf numFmtId="0" fontId="41" fillId="28" borderId="11" xfId="0" applyFont="1" applyFill="1" applyBorder="1" applyAlignment="1" applyProtection="1">
      <alignment horizontal="center" vertical="center" shrinkToFit="1"/>
    </xf>
    <xf numFmtId="20" fontId="41" fillId="0" borderId="11" xfId="0" applyNumberFormat="1" applyFont="1" applyFill="1" applyBorder="1" applyAlignment="1" applyProtection="1">
      <alignment horizontal="center" vertical="center" shrinkToFit="1"/>
    </xf>
    <xf numFmtId="0" fontId="41" fillId="0" borderId="11" xfId="0" applyFont="1" applyFill="1" applyBorder="1" applyAlignment="1" applyProtection="1">
      <alignment horizontal="center" vertical="center" shrinkToFit="1"/>
    </xf>
    <xf numFmtId="0" fontId="34" fillId="24" borderId="56" xfId="0" applyFont="1" applyFill="1" applyBorder="1" applyAlignment="1" applyProtection="1">
      <alignment horizontal="left" vertical="center"/>
    </xf>
    <xf numFmtId="0" fontId="34" fillId="24" borderId="0" xfId="0" applyFont="1" applyFill="1" applyBorder="1" applyAlignment="1" applyProtection="1">
      <alignment horizontal="left" vertical="center"/>
    </xf>
    <xf numFmtId="0" fontId="42" fillId="24" borderId="12" xfId="0" applyFont="1" applyFill="1" applyBorder="1" applyAlignment="1" applyProtection="1">
      <alignment horizontal="center" vertical="center" shrinkToFit="1"/>
    </xf>
    <xf numFmtId="0" fontId="42" fillId="24" borderId="49" xfId="0" applyFont="1" applyFill="1" applyBorder="1" applyAlignment="1" applyProtection="1">
      <alignment horizontal="center" vertical="center" shrinkToFit="1"/>
    </xf>
    <xf numFmtId="0" fontId="42" fillId="27" borderId="53" xfId="0" applyFont="1" applyFill="1" applyBorder="1" applyAlignment="1" applyProtection="1">
      <alignment horizontal="center" vertical="center"/>
      <protection locked="0"/>
    </xf>
    <xf numFmtId="0" fontId="42" fillId="27" borderId="23" xfId="0" applyFont="1" applyFill="1" applyBorder="1" applyAlignment="1" applyProtection="1">
      <alignment horizontal="center" vertical="center"/>
      <protection locked="0"/>
    </xf>
    <xf numFmtId="0" fontId="42" fillId="27" borderId="24" xfId="0" applyFont="1" applyFill="1" applyBorder="1" applyAlignment="1" applyProtection="1">
      <alignment horizontal="center" vertical="center"/>
      <protection locked="0"/>
    </xf>
    <xf numFmtId="0" fontId="42" fillId="27" borderId="26" xfId="0" applyFont="1" applyFill="1" applyBorder="1" applyAlignment="1" applyProtection="1">
      <alignment horizontal="center" vertical="center"/>
      <protection locked="0"/>
    </xf>
    <xf numFmtId="0" fontId="42" fillId="27" borderId="10" xfId="0" applyFont="1" applyFill="1" applyBorder="1" applyAlignment="1" applyProtection="1">
      <alignment horizontal="center" vertical="center"/>
      <protection locked="0"/>
    </xf>
    <xf numFmtId="0" fontId="42" fillId="27" borderId="27" xfId="0" applyFont="1" applyFill="1" applyBorder="1" applyAlignment="1" applyProtection="1">
      <alignment horizontal="center" vertical="center"/>
      <protection locked="0"/>
    </xf>
    <xf numFmtId="0" fontId="42" fillId="28" borderId="53" xfId="0" applyFont="1" applyFill="1" applyBorder="1" applyAlignment="1" applyProtection="1">
      <alignment horizontal="center" vertical="center" shrinkToFit="1"/>
      <protection locked="0"/>
    </xf>
    <xf numFmtId="0" fontId="42" fillId="28" borderId="23" xfId="0" applyFont="1" applyFill="1" applyBorder="1" applyAlignment="1" applyProtection="1">
      <alignment horizontal="center" vertical="center" shrinkToFit="1"/>
      <protection locked="0"/>
    </xf>
    <xf numFmtId="0" fontId="42" fillId="28" borderId="24" xfId="0" applyFont="1" applyFill="1" applyBorder="1" applyAlignment="1" applyProtection="1">
      <alignment horizontal="center" vertical="center" shrinkToFit="1"/>
      <protection locked="0"/>
    </xf>
    <xf numFmtId="0" fontId="42" fillId="28" borderId="26" xfId="0" applyFont="1" applyFill="1" applyBorder="1" applyAlignment="1" applyProtection="1">
      <alignment horizontal="center" vertical="center" shrinkToFit="1"/>
      <protection locked="0"/>
    </xf>
    <xf numFmtId="0" fontId="42" fillId="28" borderId="10" xfId="0" applyFont="1" applyFill="1" applyBorder="1" applyAlignment="1" applyProtection="1">
      <alignment horizontal="center" vertical="center" shrinkToFit="1"/>
      <protection locked="0"/>
    </xf>
    <xf numFmtId="0" fontId="42" fillId="28" borderId="27" xfId="0" applyFont="1" applyFill="1" applyBorder="1" applyAlignment="1" applyProtection="1">
      <alignment horizontal="center" vertical="center" shrinkToFit="1"/>
      <protection locked="0"/>
    </xf>
    <xf numFmtId="0" fontId="42" fillId="27" borderId="53" xfId="0" applyFont="1" applyFill="1" applyBorder="1" applyAlignment="1" applyProtection="1">
      <alignment horizontal="center" vertical="center" wrapText="1"/>
      <protection locked="0"/>
    </xf>
    <xf numFmtId="0" fontId="42" fillId="27" borderId="23" xfId="0" applyFont="1" applyFill="1" applyBorder="1" applyAlignment="1" applyProtection="1">
      <alignment horizontal="center" vertical="center" wrapText="1"/>
      <protection locked="0"/>
    </xf>
    <xf numFmtId="2" fontId="42" fillId="24" borderId="12" xfId="0" applyNumberFormat="1" applyFont="1" applyFill="1" applyBorder="1" applyAlignment="1" applyProtection="1">
      <alignment horizontal="center" vertical="center"/>
    </xf>
    <xf numFmtId="2" fontId="42" fillId="24" borderId="49" xfId="0" applyNumberFormat="1" applyFont="1" applyFill="1" applyBorder="1" applyAlignment="1" applyProtection="1">
      <alignment horizontal="center" vertical="center"/>
    </xf>
    <xf numFmtId="177" fontId="42" fillId="24" borderId="12" xfId="0" applyNumberFormat="1" applyFont="1" applyFill="1" applyBorder="1" applyAlignment="1" applyProtection="1">
      <alignment horizontal="center" vertical="center"/>
    </xf>
    <xf numFmtId="177" fontId="42" fillId="24" borderId="49" xfId="0" applyNumberFormat="1" applyFont="1" applyFill="1" applyBorder="1" applyAlignment="1" applyProtection="1">
      <alignment horizontal="center" vertical="center"/>
    </xf>
    <xf numFmtId="0" fontId="42" fillId="24" borderId="53" xfId="0" applyFont="1" applyFill="1" applyBorder="1" applyAlignment="1" applyProtection="1">
      <alignment horizontal="center" vertical="center"/>
    </xf>
    <xf numFmtId="0" fontId="42" fillId="24" borderId="23" xfId="0" applyFont="1" applyFill="1" applyBorder="1" applyAlignment="1" applyProtection="1">
      <alignment horizontal="center" vertical="center"/>
    </xf>
    <xf numFmtId="0" fontId="42" fillId="24" borderId="24" xfId="0" applyFont="1" applyFill="1" applyBorder="1" applyAlignment="1" applyProtection="1">
      <alignment horizontal="center" vertical="center"/>
    </xf>
    <xf numFmtId="0" fontId="42" fillId="24" borderId="26" xfId="0" applyFont="1" applyFill="1" applyBorder="1" applyAlignment="1" applyProtection="1">
      <alignment horizontal="center" vertical="center"/>
    </xf>
    <xf numFmtId="0" fontId="42" fillId="24" borderId="10" xfId="0" applyFont="1" applyFill="1" applyBorder="1" applyAlignment="1" applyProtection="1">
      <alignment horizontal="center" vertical="center"/>
    </xf>
    <xf numFmtId="0" fontId="42" fillId="24" borderId="27" xfId="0" applyFont="1" applyFill="1" applyBorder="1" applyAlignment="1" applyProtection="1">
      <alignment horizontal="center" vertical="center"/>
    </xf>
    <xf numFmtId="0" fontId="42" fillId="24" borderId="53" xfId="0" applyFont="1" applyFill="1" applyBorder="1" applyAlignment="1" applyProtection="1">
      <alignment horizontal="center" vertical="center" wrapText="1"/>
    </xf>
    <xf numFmtId="0" fontId="42" fillId="24" borderId="12" xfId="0" applyFont="1" applyFill="1" applyBorder="1" applyAlignment="1" applyProtection="1">
      <alignment horizontal="center" vertical="center"/>
    </xf>
    <xf numFmtId="0" fontId="42" fillId="24" borderId="49"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42" fillId="27" borderId="24" xfId="0" applyFont="1" applyFill="1" applyBorder="1" applyAlignment="1" applyProtection="1">
      <alignment horizontal="center" vertical="center" wrapText="1"/>
      <protection locked="0"/>
    </xf>
    <xf numFmtId="0" fontId="42" fillId="27" borderId="26" xfId="0" applyFont="1" applyFill="1" applyBorder="1" applyAlignment="1" applyProtection="1">
      <alignment horizontal="center" vertical="center" wrapText="1"/>
      <protection locked="0"/>
    </xf>
    <xf numFmtId="0" fontId="42" fillId="27" borderId="10" xfId="0" applyFont="1" applyFill="1" applyBorder="1" applyAlignment="1" applyProtection="1">
      <alignment horizontal="center" vertical="center" wrapText="1"/>
      <protection locked="0"/>
    </xf>
    <xf numFmtId="0" fontId="42" fillId="27" borderId="27"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xf>
    <xf numFmtId="0" fontId="42" fillId="0" borderId="26" xfId="0" applyFont="1" applyFill="1" applyBorder="1" applyAlignment="1" applyProtection="1">
      <alignment horizontal="center" vertical="center"/>
    </xf>
    <xf numFmtId="0" fontId="42" fillId="0" borderId="10" xfId="0" applyFont="1" applyFill="1" applyBorder="1" applyAlignment="1" applyProtection="1">
      <alignment horizontal="center" vertical="center"/>
    </xf>
    <xf numFmtId="0" fontId="42" fillId="0" borderId="27" xfId="0" applyFont="1" applyFill="1" applyBorder="1" applyAlignment="1" applyProtection="1">
      <alignment horizontal="center" vertical="center"/>
    </xf>
    <xf numFmtId="0" fontId="31" fillId="28" borderId="11" xfId="0" applyFont="1" applyFill="1" applyBorder="1" applyAlignment="1" applyProtection="1">
      <alignment horizontal="center" vertical="center"/>
      <protection locked="0"/>
    </xf>
    <xf numFmtId="0" fontId="41" fillId="0" borderId="11" xfId="0" applyFont="1" applyBorder="1" applyAlignment="1" applyProtection="1">
      <alignment horizontal="center" vertical="center" shrinkToFit="1"/>
    </xf>
    <xf numFmtId="0" fontId="51" fillId="0" borderId="0" xfId="0" applyFont="1" applyFill="1" applyBorder="1" applyAlignment="1" applyProtection="1">
      <alignment horizontal="center" vertical="center"/>
      <protection locked="0"/>
    </xf>
    <xf numFmtId="0" fontId="41" fillId="0" borderId="28" xfId="0" applyFont="1" applyBorder="1" applyAlignment="1" applyProtection="1">
      <alignment horizontal="center" vertical="center" shrinkToFit="1"/>
    </xf>
    <xf numFmtId="0" fontId="41" fillId="0" borderId="17" xfId="0" applyFont="1" applyBorder="1" applyAlignment="1" applyProtection="1">
      <alignment horizontal="center" vertical="center" shrinkToFit="1"/>
    </xf>
    <xf numFmtId="0" fontId="41" fillId="0" borderId="13" xfId="0" applyFont="1" applyBorder="1" applyAlignment="1" applyProtection="1">
      <alignment horizontal="center" vertical="center" shrinkToFit="1"/>
    </xf>
    <xf numFmtId="0" fontId="31" fillId="28" borderId="11" xfId="0" applyNumberFormat="1" applyFont="1" applyFill="1" applyBorder="1" applyAlignment="1" applyProtection="1">
      <alignment horizontal="center" vertical="center"/>
      <protection locked="0"/>
    </xf>
    <xf numFmtId="0" fontId="31" fillId="28" borderId="13" xfId="0" applyNumberFormat="1" applyFont="1" applyFill="1" applyBorder="1" applyAlignment="1" applyProtection="1">
      <alignment horizontal="center" vertical="center"/>
      <protection locked="0"/>
    </xf>
    <xf numFmtId="0" fontId="34" fillId="24" borderId="0" xfId="0" applyFont="1" applyFill="1" applyAlignment="1" applyProtection="1">
      <alignment horizontal="center" vertical="center"/>
    </xf>
    <xf numFmtId="178" fontId="0" fillId="24" borderId="57" xfId="0" applyNumberFormat="1" applyFont="1" applyFill="1" applyBorder="1" applyAlignment="1">
      <alignment horizontal="center" vertical="center"/>
    </xf>
    <xf numFmtId="178" fontId="0" fillId="24" borderId="58" xfId="0" applyNumberFormat="1" applyFont="1" applyFill="1" applyBorder="1" applyAlignment="1">
      <alignment horizontal="center" vertical="center"/>
    </xf>
    <xf numFmtId="178" fontId="0" fillId="24" borderId="59" xfId="0" applyNumberFormat="1" applyFont="1" applyFill="1" applyBorder="1" applyAlignment="1">
      <alignment horizontal="center" vertical="center"/>
    </xf>
    <xf numFmtId="0" fontId="4" fillId="24" borderId="60" xfId="0" applyFont="1" applyFill="1" applyBorder="1" applyAlignment="1">
      <alignment horizontal="center" vertical="center"/>
    </xf>
    <xf numFmtId="0" fontId="4" fillId="24" borderId="39" xfId="0" applyFont="1" applyFill="1" applyBorder="1" applyAlignment="1">
      <alignment horizontal="center" vertical="center"/>
    </xf>
    <xf numFmtId="0" fontId="4" fillId="24" borderId="41" xfId="0" applyFont="1" applyFill="1" applyBorder="1" applyAlignment="1">
      <alignment horizontal="center" vertical="center"/>
    </xf>
    <xf numFmtId="0" fontId="0" fillId="24" borderId="60" xfId="0" applyFont="1" applyFill="1" applyBorder="1" applyAlignment="1">
      <alignment horizontal="center" vertical="center"/>
    </xf>
    <xf numFmtId="0" fontId="0" fillId="24" borderId="39" xfId="0" applyFont="1" applyFill="1" applyBorder="1" applyAlignment="1">
      <alignment horizontal="center" vertical="center"/>
    </xf>
    <xf numFmtId="0" fontId="0" fillId="24" borderId="41" xfId="0" applyFont="1" applyFill="1" applyBorder="1" applyAlignment="1">
      <alignment horizontal="center" vertical="center"/>
    </xf>
    <xf numFmtId="0" fontId="26" fillId="24" borderId="0" xfId="48" applyFont="1" applyFill="1" applyBorder="1" applyAlignment="1">
      <alignment horizontal="left" vertical="center"/>
    </xf>
    <xf numFmtId="0" fontId="4" fillId="24" borderId="0" xfId="48" applyFont="1" applyFill="1" applyAlignment="1">
      <alignment horizontal="left" vertical="center" wrapText="1"/>
    </xf>
    <xf numFmtId="0" fontId="0" fillId="24" borderId="28" xfId="0" applyNumberFormat="1" applyFont="1" applyFill="1" applyBorder="1" applyAlignment="1">
      <alignment horizontal="left" vertical="center" indent="1"/>
    </xf>
    <xf numFmtId="0" fontId="0" fillId="24" borderId="17" xfId="0" applyNumberFormat="1" applyFont="1" applyFill="1" applyBorder="1" applyAlignment="1">
      <alignment horizontal="left" vertical="center" indent="1"/>
    </xf>
    <xf numFmtId="0" fontId="0" fillId="24" borderId="13" xfId="0" applyNumberFormat="1" applyFont="1" applyFill="1" applyBorder="1" applyAlignment="1">
      <alignment horizontal="left" vertical="center" indent="1"/>
    </xf>
    <xf numFmtId="0" fontId="4" fillId="24" borderId="0" xfId="48" applyFont="1" applyFill="1" applyAlignment="1">
      <alignment vertical="center" wrapText="1"/>
    </xf>
    <xf numFmtId="0" fontId="4" fillId="24" borderId="0" xfId="48" applyFont="1" applyFill="1" applyAlignment="1">
      <alignment horizontal="left" vertical="top" wrapText="1"/>
    </xf>
    <xf numFmtId="0" fontId="4" fillId="24" borderId="61" xfId="48" applyFont="1" applyFill="1" applyBorder="1" applyAlignment="1">
      <alignment horizontal="center" vertical="center"/>
    </xf>
    <xf numFmtId="0" fontId="4" fillId="24" borderId="62" xfId="48" applyFont="1" applyFill="1" applyBorder="1" applyAlignment="1">
      <alignment horizontal="center" vertical="center"/>
    </xf>
    <xf numFmtId="0" fontId="4" fillId="24" borderId="61" xfId="48" applyFont="1" applyFill="1" applyBorder="1" applyAlignment="1">
      <alignment horizontal="center" vertical="center" wrapText="1"/>
    </xf>
    <xf numFmtId="0" fontId="4" fillId="24" borderId="63" xfId="48" applyFont="1" applyFill="1" applyBorder="1" applyAlignment="1">
      <alignment horizontal="center" vertical="center"/>
    </xf>
    <xf numFmtId="0" fontId="4" fillId="24" borderId="21" xfId="48" applyFont="1" applyFill="1" applyBorder="1" applyAlignment="1">
      <alignment horizontal="left" vertical="center" wrapText="1"/>
    </xf>
    <xf numFmtId="0" fontId="4" fillId="24" borderId="22" xfId="48" applyFont="1" applyFill="1" applyBorder="1" applyAlignment="1">
      <alignment horizontal="left" vertical="center" wrapText="1"/>
    </xf>
    <xf numFmtId="0" fontId="4" fillId="24" borderId="64" xfId="48" applyFont="1" applyFill="1" applyBorder="1" applyAlignment="1">
      <alignment horizontal="left" vertical="center" wrapText="1"/>
    </xf>
    <xf numFmtId="0" fontId="0" fillId="24" borderId="21" xfId="48" applyFont="1" applyFill="1" applyBorder="1" applyAlignment="1">
      <alignment horizontal="left" vertical="center"/>
    </xf>
    <xf numFmtId="0" fontId="0" fillId="24" borderId="22" xfId="48" applyFont="1" applyFill="1" applyBorder="1" applyAlignment="1">
      <alignment horizontal="left" vertical="center"/>
    </xf>
    <xf numFmtId="0" fontId="0" fillId="24" borderId="64" xfId="48" applyFont="1" applyFill="1" applyBorder="1" applyAlignment="1">
      <alignment horizontal="left" vertical="center"/>
    </xf>
    <xf numFmtId="0" fontId="0" fillId="24" borderId="28" xfId="48" applyFont="1" applyFill="1" applyBorder="1" applyAlignment="1">
      <alignment horizontal="left" vertical="center" indent="1"/>
    </xf>
    <xf numFmtId="0" fontId="0" fillId="24" borderId="13" xfId="48" applyFont="1" applyFill="1" applyBorder="1" applyAlignment="1">
      <alignment horizontal="left" vertical="center" indent="1"/>
    </xf>
    <xf numFmtId="0" fontId="4" fillId="24" borderId="0" xfId="0" applyFont="1" applyFill="1" applyAlignment="1">
      <alignment vertical="center"/>
    </xf>
    <xf numFmtId="0" fontId="0" fillId="24" borderId="50" xfId="48" applyFont="1" applyFill="1" applyBorder="1" applyAlignment="1">
      <alignment horizontal="left" vertical="center" indent="1"/>
    </xf>
    <xf numFmtId="0" fontId="0" fillId="24" borderId="42" xfId="48" applyFont="1" applyFill="1" applyBorder="1" applyAlignment="1">
      <alignment horizontal="left" vertical="center" indent="1"/>
    </xf>
    <xf numFmtId="0" fontId="4" fillId="24" borderId="28" xfId="0" applyFont="1" applyFill="1" applyBorder="1" applyAlignment="1">
      <alignment horizontal="center" vertical="center" shrinkToFit="1"/>
    </xf>
    <xf numFmtId="0" fontId="4" fillId="24" borderId="13" xfId="0" applyFont="1" applyFill="1" applyBorder="1" applyAlignment="1">
      <alignment horizontal="center" vertical="center" shrinkToFit="1"/>
    </xf>
    <xf numFmtId="0" fontId="0" fillId="24" borderId="11" xfId="0" applyFill="1" applyBorder="1" applyAlignment="1">
      <alignment horizontal="center" vertical="center"/>
    </xf>
    <xf numFmtId="0" fontId="0" fillId="24" borderId="11" xfId="0" applyFont="1" applyFill="1" applyBorder="1" applyAlignment="1">
      <alignment horizontal="center" vertical="center" wrapText="1" shrinkToFit="1"/>
    </xf>
    <xf numFmtId="0" fontId="4" fillId="24" borderId="11" xfId="0" applyFont="1" applyFill="1" applyBorder="1" applyAlignment="1">
      <alignment horizontal="center" vertical="center" wrapText="1" shrinkToFit="1"/>
    </xf>
    <xf numFmtId="181" fontId="0" fillId="28" borderId="11" xfId="0" applyNumberFormat="1" applyFont="1" applyFill="1" applyBorder="1" applyAlignment="1" applyProtection="1">
      <alignment horizontal="center" vertical="center" shrinkToFit="1"/>
      <protection locked="0"/>
    </xf>
    <xf numFmtId="0" fontId="0" fillId="24" borderId="61" xfId="0" applyFont="1" applyFill="1" applyBorder="1" applyAlignment="1">
      <alignment horizontal="center" vertical="center" wrapText="1" shrinkToFit="1"/>
    </xf>
    <xf numFmtId="0" fontId="0" fillId="24" borderId="62" xfId="0" applyFont="1" applyFill="1" applyBorder="1" applyAlignment="1">
      <alignment horizontal="center" vertical="center" wrapText="1" shrinkToFit="1"/>
    </xf>
    <xf numFmtId="0" fontId="0" fillId="24" borderId="11" xfId="0" applyFill="1" applyBorder="1" applyAlignment="1">
      <alignment horizontal="left" vertical="center" indent="1" shrinkToFit="1"/>
    </xf>
    <xf numFmtId="0" fontId="0" fillId="24" borderId="11" xfId="0" applyFill="1" applyBorder="1" applyAlignment="1">
      <alignment horizontal="left" vertical="center" wrapText="1" indent="1"/>
    </xf>
    <xf numFmtId="0" fontId="0" fillId="24" borderId="11" xfId="0" applyFill="1" applyBorder="1" applyAlignment="1">
      <alignment vertical="center"/>
    </xf>
    <xf numFmtId="0" fontId="0" fillId="24" borderId="28" xfId="0" applyFill="1" applyBorder="1" applyAlignment="1">
      <alignment horizontal="left" vertical="center" indent="1"/>
    </xf>
    <xf numFmtId="0" fontId="0" fillId="24" borderId="17" xfId="0" applyFill="1" applyBorder="1" applyAlignment="1">
      <alignment horizontal="left" vertical="center" indent="1"/>
    </xf>
    <xf numFmtId="0" fontId="0" fillId="24" borderId="13" xfId="0" applyFill="1" applyBorder="1" applyAlignment="1">
      <alignment horizontal="left" vertical="center" indent="1"/>
    </xf>
    <xf numFmtId="0" fontId="0" fillId="24" borderId="28" xfId="0" applyFill="1" applyBorder="1" applyAlignment="1">
      <alignment horizontal="center" vertical="center"/>
    </xf>
    <xf numFmtId="0" fontId="0" fillId="24" borderId="17" xfId="0" applyFill="1" applyBorder="1" applyAlignment="1">
      <alignment horizontal="center" vertical="center"/>
    </xf>
    <xf numFmtId="0" fontId="0" fillId="24" borderId="13" xfId="0" applyFill="1" applyBorder="1" applyAlignment="1">
      <alignment horizontal="center" vertical="center"/>
    </xf>
    <xf numFmtId="0" fontId="4" fillId="24" borderId="0" xfId="0" applyFont="1" applyFill="1" applyBorder="1" applyAlignment="1">
      <alignment vertical="center"/>
    </xf>
    <xf numFmtId="0" fontId="5" fillId="24" borderId="12" xfId="0" applyFont="1" applyFill="1" applyBorder="1" applyAlignment="1">
      <alignment horizontal="center" vertical="center" wrapText="1"/>
    </xf>
    <xf numFmtId="0" fontId="5" fillId="24" borderId="49" xfId="0" applyFont="1" applyFill="1" applyBorder="1" applyAlignment="1">
      <alignment horizontal="center" vertical="center"/>
    </xf>
    <xf numFmtId="0" fontId="0" fillId="24" borderId="28" xfId="0" applyFont="1" applyFill="1" applyBorder="1" applyAlignment="1">
      <alignment horizontal="center" vertical="center" wrapText="1" shrinkToFit="1"/>
    </xf>
    <xf numFmtId="0" fontId="0" fillId="24" borderId="17" xfId="0" applyFont="1" applyFill="1" applyBorder="1" applyAlignment="1">
      <alignment horizontal="center" vertical="center" wrapText="1" shrinkToFit="1"/>
    </xf>
    <xf numFmtId="0" fontId="0" fillId="24" borderId="13" xfId="0" applyFont="1" applyFill="1" applyBorder="1" applyAlignment="1">
      <alignment horizontal="center" vertical="center" wrapText="1" shrinkToFit="1"/>
    </xf>
    <xf numFmtId="0" fontId="0" fillId="24" borderId="28" xfId="0" applyFont="1" applyFill="1" applyBorder="1" applyAlignment="1">
      <alignment horizontal="center" vertical="center" wrapText="1"/>
    </xf>
    <xf numFmtId="0" fontId="0" fillId="24" borderId="17" xfId="0" applyFont="1" applyFill="1" applyBorder="1" applyAlignment="1">
      <alignment horizontal="center" vertical="center" wrapText="1"/>
    </xf>
    <xf numFmtId="0" fontId="0" fillId="24" borderId="13" xfId="0" applyFont="1" applyFill="1" applyBorder="1" applyAlignment="1">
      <alignment horizontal="center" vertical="center" wrapText="1"/>
    </xf>
    <xf numFmtId="0" fontId="4" fillId="24" borderId="11" xfId="0" applyFont="1" applyFill="1" applyBorder="1" applyAlignment="1">
      <alignment horizontal="center" vertical="center" wrapText="1"/>
    </xf>
    <xf numFmtId="188" fontId="0" fillId="28" borderId="51" xfId="0" applyNumberFormat="1" applyFont="1" applyFill="1" applyBorder="1" applyAlignment="1" applyProtection="1">
      <alignment horizontal="right" vertical="center" indent="1" shrinkToFit="1"/>
      <protection locked="0"/>
    </xf>
    <xf numFmtId="188" fontId="0" fillId="28" borderId="63" xfId="0" applyNumberFormat="1" applyFont="1" applyFill="1" applyBorder="1" applyAlignment="1" applyProtection="1">
      <alignment horizontal="right" vertical="center" indent="1" shrinkToFit="1"/>
      <protection locked="0"/>
    </xf>
    <xf numFmtId="0" fontId="0" fillId="24" borderId="11" xfId="0" applyFont="1" applyFill="1" applyBorder="1" applyAlignment="1">
      <alignment horizontal="center" vertical="center" shrinkToFit="1"/>
    </xf>
    <xf numFmtId="0" fontId="4" fillId="24" borderId="11" xfId="0" applyFont="1" applyFill="1" applyBorder="1" applyAlignment="1">
      <alignment horizontal="center" vertical="center" shrinkToFit="1"/>
    </xf>
    <xf numFmtId="0" fontId="0" fillId="24" borderId="28" xfId="0" applyFont="1" applyFill="1" applyBorder="1" applyAlignment="1">
      <alignment horizontal="center" vertical="center"/>
    </xf>
    <xf numFmtId="0" fontId="0" fillId="24" borderId="17" xfId="0" applyFont="1" applyFill="1" applyBorder="1" applyAlignment="1">
      <alignment horizontal="center" vertical="center"/>
    </xf>
    <xf numFmtId="0" fontId="0" fillId="24" borderId="13" xfId="0" applyFont="1" applyFill="1" applyBorder="1" applyAlignment="1">
      <alignment horizontal="center" vertical="center"/>
    </xf>
    <xf numFmtId="0" fontId="4" fillId="24" borderId="28" xfId="0" applyFont="1" applyFill="1" applyBorder="1" applyAlignment="1">
      <alignment horizontal="center" vertical="center" wrapText="1" shrinkToFit="1"/>
    </xf>
    <xf numFmtId="0" fontId="4" fillId="24" borderId="17" xfId="0" applyFont="1" applyFill="1" applyBorder="1" applyAlignment="1">
      <alignment horizontal="center" vertical="center" wrapText="1" shrinkToFit="1"/>
    </xf>
    <xf numFmtId="0" fontId="4" fillId="24" borderId="13" xfId="0" applyFont="1" applyFill="1" applyBorder="1" applyAlignment="1">
      <alignment horizontal="center" vertical="center" wrapText="1" shrinkToFit="1"/>
    </xf>
    <xf numFmtId="0" fontId="1" fillId="24" borderId="11" xfId="0" applyFont="1" applyFill="1" applyBorder="1" applyAlignment="1">
      <alignment horizontal="center" vertical="center"/>
    </xf>
    <xf numFmtId="0" fontId="0" fillId="24" borderId="0" xfId="0" applyFill="1" applyBorder="1" applyAlignment="1">
      <alignment horizontal="right" vertical="center"/>
    </xf>
    <xf numFmtId="0" fontId="0" fillId="0" borderId="10" xfId="0" applyFill="1" applyBorder="1" applyAlignment="1">
      <alignment horizontal="left" vertical="center"/>
    </xf>
    <xf numFmtId="0" fontId="0" fillId="0" borderId="11" xfId="0" applyFont="1" applyFill="1" applyBorder="1" applyAlignment="1">
      <alignment horizontal="left" vertical="center" indent="1" shrinkToFit="1"/>
    </xf>
    <xf numFmtId="0" fontId="0" fillId="24" borderId="28" xfId="0" applyFont="1" applyFill="1" applyBorder="1" applyAlignment="1">
      <alignment horizontal="center" vertical="center" shrinkToFit="1"/>
    </xf>
    <xf numFmtId="0" fontId="0" fillId="24" borderId="13" xfId="0" applyFont="1" applyFill="1" applyBorder="1" applyAlignment="1">
      <alignment horizontal="center" vertical="center" shrinkToFit="1"/>
    </xf>
    <xf numFmtId="0" fontId="0" fillId="24" borderId="11" xfId="0" applyFont="1" applyFill="1" applyBorder="1" applyAlignment="1">
      <alignment horizontal="left" vertical="center" indent="1" shrinkToFit="1"/>
    </xf>
    <xf numFmtId="0" fontId="0" fillId="0" borderId="28" xfId="0" applyFont="1" applyFill="1" applyBorder="1" applyAlignment="1">
      <alignment horizontal="left" vertical="center" indent="1" shrinkToFit="1"/>
    </xf>
    <xf numFmtId="0" fontId="0" fillId="0" borderId="17" xfId="0" applyFont="1" applyFill="1" applyBorder="1" applyAlignment="1">
      <alignment horizontal="left" vertical="center" indent="1" shrinkToFit="1"/>
    </xf>
    <xf numFmtId="0" fontId="0" fillId="0" borderId="13" xfId="0" applyFont="1" applyFill="1" applyBorder="1" applyAlignment="1">
      <alignment horizontal="left" vertical="center" indent="1" shrinkToFit="1"/>
    </xf>
    <xf numFmtId="0" fontId="0" fillId="24" borderId="17" xfId="0" applyFont="1" applyFill="1" applyBorder="1" applyAlignment="1">
      <alignment horizontal="center" vertical="center" shrinkToFit="1"/>
    </xf>
    <xf numFmtId="0" fontId="0" fillId="26" borderId="28" xfId="0" applyFill="1" applyBorder="1" applyAlignment="1">
      <alignment vertical="center" shrinkToFit="1"/>
    </xf>
    <xf numFmtId="0" fontId="0" fillId="26" borderId="17" xfId="0" applyFill="1" applyBorder="1" applyAlignment="1">
      <alignment vertical="center" shrinkToFit="1"/>
    </xf>
    <xf numFmtId="0" fontId="0" fillId="24" borderId="53" xfId="0" applyFont="1" applyFill="1" applyBorder="1" applyAlignment="1">
      <alignment horizontal="center" vertical="center" shrinkToFit="1"/>
    </xf>
    <xf numFmtId="0" fontId="0" fillId="24" borderId="23" xfId="0" applyFont="1" applyFill="1" applyBorder="1" applyAlignment="1">
      <alignment horizontal="center" vertical="center" shrinkToFit="1"/>
    </xf>
    <xf numFmtId="0" fontId="0" fillId="24" borderId="24" xfId="0" applyFont="1" applyFill="1" applyBorder="1" applyAlignment="1">
      <alignment horizontal="center" vertical="center" shrinkToFit="1"/>
    </xf>
    <xf numFmtId="0" fontId="0" fillId="24" borderId="26" xfId="0" applyFont="1" applyFill="1" applyBorder="1" applyAlignment="1">
      <alignment horizontal="center" vertical="center" shrinkToFit="1"/>
    </xf>
    <xf numFmtId="0" fontId="0" fillId="24" borderId="10" xfId="0" applyFont="1" applyFill="1" applyBorder="1" applyAlignment="1">
      <alignment horizontal="center" vertical="center" shrinkToFit="1"/>
    </xf>
    <xf numFmtId="0" fontId="0" fillId="24" borderId="27" xfId="0" applyFont="1" applyFill="1" applyBorder="1" applyAlignment="1">
      <alignment horizontal="center" vertical="center" shrinkToFit="1"/>
    </xf>
    <xf numFmtId="0" fontId="0" fillId="24" borderId="11" xfId="0" applyFont="1" applyFill="1" applyBorder="1" applyAlignment="1">
      <alignment horizontal="center" vertical="center"/>
    </xf>
    <xf numFmtId="0" fontId="0" fillId="24" borderId="11" xfId="0" applyFont="1" applyFill="1" applyBorder="1" applyAlignment="1">
      <alignment horizontal="center" vertical="center" wrapText="1"/>
    </xf>
    <xf numFmtId="0" fontId="4" fillId="25" borderId="12" xfId="0" applyFont="1" applyFill="1" applyBorder="1" applyAlignment="1">
      <alignment horizontal="center" vertical="center" wrapText="1"/>
    </xf>
    <xf numFmtId="0" fontId="4" fillId="25" borderId="49" xfId="0" applyFont="1" applyFill="1" applyBorder="1" applyAlignment="1">
      <alignment horizontal="center" vertical="center" wrapText="1"/>
    </xf>
    <xf numFmtId="0" fontId="4" fillId="25" borderId="28" xfId="0" applyFont="1" applyFill="1" applyBorder="1" applyAlignment="1">
      <alignment horizontal="center" vertical="center" wrapText="1"/>
    </xf>
    <xf numFmtId="0" fontId="4" fillId="25" borderId="17" xfId="0" applyFont="1" applyFill="1" applyBorder="1" applyAlignment="1">
      <alignment horizontal="center" vertical="center" wrapText="1"/>
    </xf>
    <xf numFmtId="0" fontId="4" fillId="25" borderId="13" xfId="0" applyFont="1" applyFill="1" applyBorder="1" applyAlignment="1">
      <alignment horizontal="center" vertical="center" wrapText="1"/>
    </xf>
    <xf numFmtId="0" fontId="4" fillId="33" borderId="11" xfId="0" applyFont="1" applyFill="1" applyBorder="1" applyAlignment="1">
      <alignment horizontal="center" vertical="center"/>
    </xf>
    <xf numFmtId="0" fontId="4" fillId="25" borderId="12" xfId="0" applyFont="1" applyFill="1" applyBorder="1" applyAlignment="1">
      <alignment horizontal="center" vertical="center"/>
    </xf>
    <xf numFmtId="0" fontId="4" fillId="25" borderId="49" xfId="0" applyFont="1" applyFill="1" applyBorder="1" applyAlignment="1">
      <alignment horizontal="center" vertical="center"/>
    </xf>
    <xf numFmtId="0" fontId="0" fillId="0" borderId="11" xfId="0" applyFont="1" applyFill="1" applyBorder="1" applyAlignment="1" applyProtection="1">
      <alignment horizontal="center" vertical="center" wrapText="1" shrinkToFit="1"/>
      <protection locked="0"/>
    </xf>
    <xf numFmtId="0" fontId="0" fillId="0" borderId="11" xfId="0" applyFont="1" applyFill="1" applyBorder="1" applyAlignment="1" applyProtection="1">
      <alignment horizontal="center" vertical="center" shrinkToFit="1"/>
      <protection locked="0"/>
    </xf>
    <xf numFmtId="189" fontId="0" fillId="28" borderId="11" xfId="0" applyNumberFormat="1" applyFont="1" applyFill="1" applyBorder="1" applyAlignment="1" applyProtection="1">
      <alignment horizontal="center" vertical="center" wrapText="1"/>
      <protection locked="0"/>
    </xf>
    <xf numFmtId="0" fontId="0" fillId="0" borderId="28" xfId="0" applyFont="1" applyFill="1" applyBorder="1" applyAlignment="1" applyProtection="1">
      <alignment horizontal="center" vertical="center" wrapText="1" shrinkToFit="1"/>
      <protection locked="0"/>
    </xf>
    <xf numFmtId="0" fontId="0" fillId="0" borderId="17" xfId="0" applyFont="1" applyFill="1" applyBorder="1" applyAlignment="1" applyProtection="1">
      <alignment horizontal="center" vertical="center" wrapText="1" shrinkToFit="1"/>
      <protection locked="0"/>
    </xf>
    <xf numFmtId="0" fontId="0" fillId="0" borderId="13" xfId="0" applyFont="1" applyFill="1" applyBorder="1" applyAlignment="1" applyProtection="1">
      <alignment horizontal="center" vertical="center" wrapText="1" shrinkToFit="1"/>
      <protection locked="0"/>
    </xf>
    <xf numFmtId="0" fontId="0" fillId="28" borderId="11" xfId="0" applyFill="1" applyBorder="1" applyAlignment="1" applyProtection="1">
      <alignment vertical="center" wrapText="1"/>
      <protection locked="0"/>
    </xf>
    <xf numFmtId="0" fontId="0" fillId="29" borderId="53" xfId="0" applyFill="1" applyBorder="1" applyAlignment="1">
      <alignment vertical="center" wrapText="1"/>
    </xf>
    <xf numFmtId="0" fontId="0" fillId="29" borderId="23" xfId="0" applyFill="1" applyBorder="1" applyAlignment="1">
      <alignment vertical="center" wrapText="1"/>
    </xf>
    <xf numFmtId="0" fontId="0" fillId="29" borderId="24" xfId="0" applyFill="1" applyBorder="1" applyAlignment="1">
      <alignment vertical="center" wrapText="1"/>
    </xf>
    <xf numFmtId="0" fontId="0" fillId="29" borderId="26" xfId="0" applyFill="1" applyBorder="1" applyAlignment="1">
      <alignment vertical="center" wrapText="1"/>
    </xf>
    <xf numFmtId="0" fontId="0" fillId="29" borderId="10" xfId="0" applyFill="1" applyBorder="1" applyAlignment="1">
      <alignment vertical="center" wrapText="1"/>
    </xf>
    <xf numFmtId="0" fontId="0" fillId="29" borderId="27" xfId="0" applyFill="1" applyBorder="1" applyAlignment="1">
      <alignment vertical="center" wrapText="1"/>
    </xf>
    <xf numFmtId="0" fontId="0" fillId="29" borderId="53" xfId="0" applyFill="1" applyBorder="1" applyAlignment="1">
      <alignment horizontal="left" vertical="center"/>
    </xf>
    <xf numFmtId="0" fontId="0" fillId="29" borderId="23" xfId="0" applyFill="1" applyBorder="1" applyAlignment="1">
      <alignment horizontal="left" vertical="center"/>
    </xf>
    <xf numFmtId="0" fontId="0" fillId="29" borderId="24" xfId="0" applyFill="1" applyBorder="1" applyAlignment="1">
      <alignment horizontal="left" vertical="center"/>
    </xf>
    <xf numFmtId="0" fontId="0" fillId="29" borderId="26" xfId="0" applyFill="1" applyBorder="1" applyAlignment="1">
      <alignment horizontal="left" vertical="center"/>
    </xf>
    <xf numFmtId="0" fontId="0" fillId="29" borderId="10" xfId="0" applyFill="1" applyBorder="1" applyAlignment="1">
      <alignment horizontal="left" vertical="center"/>
    </xf>
    <xf numFmtId="0" fontId="0" fillId="29" borderId="27" xfId="0" applyFill="1" applyBorder="1" applyAlignment="1">
      <alignment horizontal="left" vertical="center"/>
    </xf>
    <xf numFmtId="0" fontId="0" fillId="29" borderId="53" xfId="0" applyFill="1" applyBorder="1" applyAlignment="1">
      <alignment horizontal="left" vertical="center" wrapText="1"/>
    </xf>
    <xf numFmtId="0" fontId="0" fillId="29" borderId="23" xfId="0" applyFill="1" applyBorder="1" applyAlignment="1">
      <alignment horizontal="left" vertical="center" wrapText="1"/>
    </xf>
    <xf numFmtId="0" fontId="0" fillId="29" borderId="24" xfId="0" applyFill="1" applyBorder="1" applyAlignment="1">
      <alignment horizontal="left" vertical="center" wrapText="1"/>
    </xf>
    <xf numFmtId="0" fontId="0" fillId="29" borderId="26" xfId="0" applyFill="1" applyBorder="1" applyAlignment="1">
      <alignment horizontal="left" vertical="center" wrapText="1"/>
    </xf>
    <xf numFmtId="0" fontId="0" fillId="29" borderId="10" xfId="0" applyFill="1" applyBorder="1" applyAlignment="1">
      <alignment horizontal="left" vertical="center" wrapText="1"/>
    </xf>
    <xf numFmtId="0" fontId="0" fillId="29" borderId="27" xfId="0" applyFill="1" applyBorder="1" applyAlignment="1">
      <alignment horizontal="left" vertical="center" wrapText="1"/>
    </xf>
    <xf numFmtId="0" fontId="0" fillId="24" borderId="0" xfId="0" applyFill="1" applyBorder="1" applyAlignment="1">
      <alignment horizontal="left" vertical="center" wrapText="1"/>
    </xf>
    <xf numFmtId="0" fontId="0" fillId="24" borderId="53" xfId="0" applyFill="1" applyBorder="1" applyAlignment="1">
      <alignment vertical="center" wrapText="1"/>
    </xf>
    <xf numFmtId="0" fontId="0" fillId="24" borderId="23" xfId="0" applyFill="1" applyBorder="1" applyAlignment="1">
      <alignment vertical="center" wrapText="1"/>
    </xf>
    <xf numFmtId="0" fontId="0" fillId="24" borderId="24" xfId="0" applyFill="1" applyBorder="1" applyAlignment="1">
      <alignment vertical="center" wrapText="1"/>
    </xf>
    <xf numFmtId="0" fontId="0" fillId="24" borderId="26" xfId="0" applyFill="1" applyBorder="1" applyAlignment="1">
      <alignment vertical="center" wrapText="1"/>
    </xf>
    <xf numFmtId="0" fontId="0" fillId="24" borderId="10" xfId="0" applyFill="1" applyBorder="1" applyAlignment="1">
      <alignment vertical="center" wrapText="1"/>
    </xf>
    <xf numFmtId="0" fontId="0" fillId="24" borderId="27" xfId="0" applyFill="1" applyBorder="1" applyAlignment="1">
      <alignment vertical="center" wrapText="1"/>
    </xf>
    <xf numFmtId="0" fontId="0" fillId="29" borderId="12" xfId="0" applyFill="1" applyBorder="1" applyAlignment="1">
      <alignment horizontal="center" vertical="center"/>
    </xf>
    <xf numFmtId="0" fontId="0" fillId="29" borderId="49" xfId="0" applyFill="1" applyBorder="1" applyAlignment="1">
      <alignment horizontal="center" vertical="center"/>
    </xf>
    <xf numFmtId="0" fontId="0" fillId="28" borderId="12" xfId="0" applyFill="1" applyBorder="1" applyAlignment="1">
      <alignment horizontal="center" vertical="center"/>
    </xf>
    <xf numFmtId="0" fontId="0" fillId="28" borderId="49" xfId="0" applyFill="1" applyBorder="1" applyAlignment="1">
      <alignment horizontal="center" vertical="center"/>
    </xf>
    <xf numFmtId="0" fontId="0" fillId="29" borderId="53" xfId="0" applyFill="1" applyBorder="1" applyAlignment="1">
      <alignment vertical="center"/>
    </xf>
    <xf numFmtId="0" fontId="0" fillId="29" borderId="23" xfId="0" applyFill="1" applyBorder="1" applyAlignment="1">
      <alignment vertical="center"/>
    </xf>
    <xf numFmtId="0" fontId="0" fillId="29" borderId="24" xfId="0" applyFill="1" applyBorder="1" applyAlignment="1">
      <alignment vertical="center"/>
    </xf>
    <xf numFmtId="0" fontId="0" fillId="29" borderId="53" xfId="0" applyFill="1" applyBorder="1" applyAlignment="1" applyProtection="1">
      <alignment horizontal="left" vertical="center" wrapText="1"/>
      <protection locked="0"/>
    </xf>
    <xf numFmtId="0" fontId="0" fillId="29" borderId="23" xfId="0" applyFill="1" applyBorder="1" applyAlignment="1" applyProtection="1">
      <alignment horizontal="left" vertical="center" wrapText="1"/>
      <protection locked="0"/>
    </xf>
    <xf numFmtId="0" fontId="0" fillId="29" borderId="24" xfId="0" applyFill="1" applyBorder="1" applyAlignment="1" applyProtection="1">
      <alignment horizontal="left" vertical="center" wrapText="1"/>
      <protection locked="0"/>
    </xf>
    <xf numFmtId="0" fontId="0" fillId="29" borderId="26" xfId="0" applyFill="1" applyBorder="1" applyAlignment="1" applyProtection="1">
      <alignment horizontal="left" vertical="center" wrapText="1"/>
      <protection locked="0"/>
    </xf>
    <xf numFmtId="0" fontId="0" fillId="29" borderId="10" xfId="0" applyFill="1" applyBorder="1" applyAlignment="1" applyProtection="1">
      <alignment horizontal="left" vertical="center" wrapText="1"/>
      <protection locked="0"/>
    </xf>
    <xf numFmtId="0" fontId="0" fillId="29" borderId="27" xfId="0" applyFill="1" applyBorder="1" applyAlignment="1" applyProtection="1">
      <alignment horizontal="left" vertical="center" wrapText="1"/>
      <protection locked="0"/>
    </xf>
    <xf numFmtId="0" fontId="0" fillId="24" borderId="53" xfId="0" applyFill="1" applyBorder="1" applyAlignment="1">
      <alignment horizontal="left" vertical="center" wrapText="1"/>
    </xf>
    <xf numFmtId="0" fontId="0" fillId="24" borderId="23" xfId="0" applyFill="1" applyBorder="1" applyAlignment="1">
      <alignment horizontal="left" vertical="center" wrapText="1"/>
    </xf>
    <xf numFmtId="0" fontId="0" fillId="24" borderId="24" xfId="0" applyFill="1" applyBorder="1" applyAlignment="1">
      <alignment horizontal="left" vertical="center" wrapText="1"/>
    </xf>
    <xf numFmtId="0" fontId="0" fillId="24" borderId="26" xfId="0" applyFill="1" applyBorder="1" applyAlignment="1">
      <alignment horizontal="left" vertical="center" wrapText="1"/>
    </xf>
    <xf numFmtId="0" fontId="0" fillId="24" borderId="10" xfId="0" applyFill="1" applyBorder="1" applyAlignment="1">
      <alignment horizontal="left" vertical="center" wrapText="1"/>
    </xf>
    <xf numFmtId="0" fontId="0" fillId="24" borderId="27" xfId="0" applyFill="1" applyBorder="1" applyAlignment="1">
      <alignment horizontal="left" vertical="center" wrapText="1"/>
    </xf>
    <xf numFmtId="187" fontId="0" fillId="28" borderId="12" xfId="0" applyNumberFormat="1" applyFill="1" applyBorder="1" applyAlignment="1">
      <alignment vertical="center"/>
    </xf>
    <xf numFmtId="187" fontId="0" fillId="28" borderId="49" xfId="0" applyNumberFormat="1" applyFill="1" applyBorder="1" applyAlignment="1">
      <alignment vertical="center"/>
    </xf>
    <xf numFmtId="0" fontId="0" fillId="29" borderId="53"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24" xfId="0" applyFill="1" applyBorder="1" applyAlignment="1" applyProtection="1">
      <alignment horizontal="left" vertical="center"/>
      <protection locked="0"/>
    </xf>
    <xf numFmtId="0" fontId="47" fillId="31" borderId="28" xfId="0" applyFont="1" applyFill="1" applyBorder="1" applyAlignment="1" applyProtection="1">
      <alignment horizontal="center" vertical="center"/>
    </xf>
    <xf numFmtId="0" fontId="47" fillId="31" borderId="17" xfId="0" applyFont="1" applyFill="1" applyBorder="1" applyAlignment="1" applyProtection="1">
      <alignment horizontal="center" vertical="center"/>
    </xf>
    <xf numFmtId="0" fontId="47" fillId="31" borderId="13" xfId="0" applyFont="1" applyFill="1" applyBorder="1" applyAlignment="1" applyProtection="1">
      <alignment horizontal="center" vertical="center"/>
    </xf>
    <xf numFmtId="0" fontId="46" fillId="0" borderId="0" xfId="0" applyFont="1" applyBorder="1" applyAlignment="1" applyProtection="1">
      <alignment horizontal="left" vertical="center"/>
    </xf>
    <xf numFmtId="0" fontId="45" fillId="28" borderId="26" xfId="0" applyFont="1" applyFill="1" applyBorder="1" applyAlignment="1" applyProtection="1">
      <alignment horizontal="left" vertical="center" wrapText="1"/>
      <protection locked="0"/>
    </xf>
    <xf numFmtId="0" fontId="45" fillId="28" borderId="13" xfId="0" applyFont="1" applyFill="1" applyBorder="1" applyAlignment="1" applyProtection="1">
      <alignment horizontal="left" vertical="center" wrapText="1"/>
      <protection locked="0"/>
    </xf>
    <xf numFmtId="0" fontId="45" fillId="28" borderId="28" xfId="0" applyFont="1" applyFill="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indent="1"/>
    </xf>
    <xf numFmtId="0" fontId="45" fillId="31" borderId="28" xfId="0" applyFont="1" applyFill="1" applyBorder="1" applyAlignment="1" applyProtection="1">
      <alignment horizontal="center" vertical="center" wrapText="1"/>
    </xf>
    <xf numFmtId="0" fontId="45" fillId="31" borderId="13" xfId="0" applyFont="1" applyFill="1" applyBorder="1" applyAlignment="1" applyProtection="1">
      <alignment horizontal="center" vertical="center" wrapText="1"/>
    </xf>
    <xf numFmtId="0" fontId="35" fillId="28" borderId="28" xfId="0" applyFont="1" applyFill="1" applyBorder="1" applyAlignment="1" applyProtection="1">
      <alignment horizontal="left" vertical="center" wrapText="1"/>
      <protection locked="0"/>
    </xf>
    <xf numFmtId="0" fontId="35" fillId="28" borderId="13" xfId="0" applyFont="1" applyFill="1" applyBorder="1" applyAlignment="1" applyProtection="1">
      <alignment horizontal="left" vertical="center" wrapText="1"/>
      <protection locked="0"/>
    </xf>
    <xf numFmtId="0" fontId="59" fillId="34" borderId="75" xfId="0" applyFont="1" applyFill="1" applyBorder="1" applyAlignment="1">
      <alignment horizontal="left" vertical="center" wrapText="1"/>
    </xf>
    <xf numFmtId="0" fontId="59" fillId="28" borderId="76" xfId="0" applyFont="1" applyFill="1" applyBorder="1" applyAlignment="1">
      <alignment horizontal="left" vertical="center" wrapText="1"/>
    </xf>
    <xf numFmtId="0" fontId="59" fillId="29" borderId="81" xfId="0" applyFont="1" applyFill="1" applyBorder="1" applyAlignment="1">
      <alignment horizontal="left" vertical="top" wrapText="1"/>
    </xf>
    <xf numFmtId="0" fontId="59" fillId="29" borderId="77" xfId="0" applyFont="1" applyFill="1" applyBorder="1" applyAlignment="1">
      <alignment horizontal="left" vertical="top" wrapText="1"/>
    </xf>
    <xf numFmtId="0" fontId="59" fillId="29" borderId="78" xfId="0" applyFont="1" applyFill="1" applyBorder="1" applyAlignment="1">
      <alignment horizontal="left" vertical="top" wrapText="1"/>
    </xf>
    <xf numFmtId="0" fontId="59" fillId="29" borderId="80" xfId="0" applyFont="1" applyFill="1" applyBorder="1" applyAlignment="1">
      <alignment horizontal="left" vertical="top" wrapText="1"/>
    </xf>
    <xf numFmtId="0" fontId="59" fillId="29" borderId="75" xfId="0" applyFont="1" applyFill="1" applyBorder="1" applyAlignment="1">
      <alignment horizontal="left" vertical="top" wrapText="1"/>
    </xf>
    <xf numFmtId="0" fontId="59" fillId="29" borderId="76" xfId="0" applyFont="1" applyFill="1" applyBorder="1" applyAlignment="1">
      <alignment horizontal="left" vertical="top" wrapText="1"/>
    </xf>
    <xf numFmtId="0" fontId="62" fillId="0" borderId="12" xfId="0" applyFont="1" applyBorder="1" applyAlignment="1">
      <alignment horizontal="left" vertical="top" wrapText="1"/>
    </xf>
    <xf numFmtId="0" fontId="62" fillId="0" borderId="55" xfId="0" applyFont="1" applyBorder="1" applyAlignment="1">
      <alignment horizontal="left" vertical="top" wrapText="1"/>
    </xf>
    <xf numFmtId="0" fontId="62" fillId="0" borderId="49" xfId="0" applyFont="1" applyBorder="1" applyAlignment="1">
      <alignment horizontal="left" vertical="top" wrapText="1"/>
    </xf>
    <xf numFmtId="0" fontId="59" fillId="29" borderId="26" xfId="0" applyFont="1" applyFill="1" applyBorder="1" applyAlignment="1">
      <alignment horizontal="left" vertical="top" wrapText="1"/>
    </xf>
    <xf numFmtId="0" fontId="59" fillId="29" borderId="27" xfId="0" applyFont="1" applyFill="1" applyBorder="1" applyAlignment="1">
      <alignment horizontal="left" vertical="top" wrapText="1"/>
    </xf>
    <xf numFmtId="0" fontId="59" fillId="0" borderId="55" xfId="0" applyFont="1" applyBorder="1" applyAlignment="1">
      <alignment horizontal="center" vertical="center" textRotation="255" wrapText="1"/>
    </xf>
    <xf numFmtId="0" fontId="59" fillId="0" borderId="49" xfId="0" applyFont="1" applyBorder="1" applyAlignment="1">
      <alignment horizontal="center" vertical="center" textRotation="255" wrapText="1"/>
    </xf>
    <xf numFmtId="0" fontId="60" fillId="29" borderId="12" xfId="0" applyFont="1" applyFill="1" applyBorder="1" applyAlignment="1">
      <alignment horizontal="center" vertical="center" wrapText="1"/>
    </xf>
    <xf numFmtId="0" fontId="60" fillId="29" borderId="55" xfId="0" applyFont="1" applyFill="1" applyBorder="1" applyAlignment="1">
      <alignment horizontal="center" vertical="center" wrapText="1"/>
    </xf>
    <xf numFmtId="0" fontId="60" fillId="29" borderId="49" xfId="0" applyFont="1" applyFill="1" applyBorder="1" applyAlignment="1">
      <alignment horizontal="center" vertical="center" wrapText="1"/>
    </xf>
    <xf numFmtId="0" fontId="59" fillId="29" borderId="65" xfId="0" applyFont="1" applyFill="1" applyBorder="1" applyAlignment="1">
      <alignment horizontal="left" vertical="center" wrapText="1"/>
    </xf>
    <xf numFmtId="0" fontId="59" fillId="29" borderId="66" xfId="0" applyFont="1" applyFill="1" applyBorder="1" applyAlignment="1">
      <alignment horizontal="left" vertical="center" wrapText="1"/>
    </xf>
    <xf numFmtId="0" fontId="59" fillId="0" borderId="53" xfId="0" applyFont="1" applyFill="1" applyBorder="1" applyAlignment="1">
      <alignment horizontal="left" vertical="center" wrapText="1"/>
    </xf>
    <xf numFmtId="0" fontId="61" fillId="28" borderId="24" xfId="0" applyFont="1" applyFill="1" applyBorder="1" applyAlignment="1">
      <alignment horizontal="left" vertical="center" wrapText="1"/>
    </xf>
    <xf numFmtId="0" fontId="59" fillId="34" borderId="81" xfId="0" applyFont="1" applyFill="1" applyBorder="1" applyAlignment="1">
      <alignment horizontal="left" vertical="center" wrapText="1"/>
    </xf>
    <xf numFmtId="0" fontId="61" fillId="28" borderId="77" xfId="0" applyFont="1" applyFill="1" applyBorder="1" applyAlignment="1">
      <alignment horizontal="left" vertical="center" wrapText="1"/>
    </xf>
    <xf numFmtId="0" fontId="59" fillId="29" borderId="67" xfId="0" applyFont="1" applyFill="1" applyBorder="1" applyAlignment="1">
      <alignment horizontal="left" vertical="top" wrapText="1"/>
    </xf>
    <xf numFmtId="0" fontId="59" fillId="29" borderId="68" xfId="0" applyFont="1" applyFill="1" applyBorder="1" applyAlignment="1">
      <alignment horizontal="left" vertical="top" wrapText="1"/>
    </xf>
    <xf numFmtId="0" fontId="59" fillId="34" borderId="26" xfId="0" applyFont="1" applyFill="1" applyBorder="1" applyAlignment="1">
      <alignment horizontal="left" vertical="center" wrapText="1"/>
    </xf>
    <xf numFmtId="0" fontId="61" fillId="28" borderId="27" xfId="0" applyFont="1" applyFill="1" applyBorder="1" applyAlignment="1">
      <alignment horizontal="left" vertical="center" wrapText="1"/>
    </xf>
    <xf numFmtId="0" fontId="63" fillId="29" borderId="78" xfId="0" applyFont="1" applyFill="1" applyBorder="1" applyAlignment="1">
      <alignment horizontal="left" vertical="center" wrapText="1"/>
    </xf>
    <xf numFmtId="0" fontId="63" fillId="29" borderId="80" xfId="0" applyFont="1" applyFill="1" applyBorder="1" applyAlignment="1">
      <alignment horizontal="left" vertical="center" wrapText="1"/>
    </xf>
    <xf numFmtId="0" fontId="64" fillId="29" borderId="68" xfId="0" applyFont="1" applyFill="1" applyBorder="1" applyAlignment="1">
      <alignment horizontal="left" vertical="top" wrapText="1"/>
    </xf>
    <xf numFmtId="0" fontId="63" fillId="29" borderId="65" xfId="0" applyFont="1" applyFill="1" applyBorder="1" applyAlignment="1">
      <alignment horizontal="left" vertical="center" wrapText="1"/>
    </xf>
    <xf numFmtId="0" fontId="63" fillId="29" borderId="66" xfId="0" applyFont="1" applyFill="1" applyBorder="1" applyAlignment="1">
      <alignment horizontal="left" vertical="center" wrapText="1"/>
    </xf>
    <xf numFmtId="0" fontId="59" fillId="34" borderId="78" xfId="0" applyFont="1" applyFill="1" applyBorder="1" applyAlignment="1">
      <alignment horizontal="left" vertical="center" wrapText="1"/>
    </xf>
    <xf numFmtId="0" fontId="59" fillId="28" borderId="80" xfId="0" applyFont="1" applyFill="1" applyBorder="1" applyAlignment="1">
      <alignment horizontal="left" vertical="center" wrapText="1"/>
    </xf>
    <xf numFmtId="0" fontId="59" fillId="0" borderId="12" xfId="0" applyFont="1" applyBorder="1" applyAlignment="1">
      <alignment horizontal="center" vertical="center" textRotation="255" wrapText="1"/>
    </xf>
    <xf numFmtId="0" fontId="59" fillId="29" borderId="53" xfId="0" applyFont="1" applyFill="1" applyBorder="1" applyAlignment="1">
      <alignment horizontal="left" vertical="center" wrapText="1"/>
    </xf>
    <xf numFmtId="0" fontId="59" fillId="29" borderId="24" xfId="0" applyFont="1" applyFill="1" applyBorder="1" applyAlignment="1">
      <alignment horizontal="left" vertical="center" wrapText="1"/>
    </xf>
    <xf numFmtId="0" fontId="59" fillId="29" borderId="26" xfId="0" applyFont="1" applyFill="1" applyBorder="1" applyAlignment="1">
      <alignment horizontal="left" vertical="center" wrapText="1"/>
    </xf>
    <xf numFmtId="0" fontId="59" fillId="29" borderId="27" xfId="0" applyFont="1" applyFill="1" applyBorder="1" applyAlignment="1">
      <alignment horizontal="left" vertical="center" wrapText="1"/>
    </xf>
    <xf numFmtId="0" fontId="59" fillId="29" borderId="70" xfId="0" applyFont="1" applyFill="1" applyBorder="1" applyAlignment="1">
      <alignment horizontal="left" vertical="center" wrapText="1"/>
    </xf>
    <xf numFmtId="0" fontId="59" fillId="29" borderId="71" xfId="0" applyFont="1" applyFill="1" applyBorder="1" applyAlignment="1">
      <alignment horizontal="left" vertical="center" wrapText="1"/>
    </xf>
    <xf numFmtId="0" fontId="60" fillId="29" borderId="72" xfId="0" applyFont="1" applyFill="1" applyBorder="1" applyAlignment="1">
      <alignment horizontal="center" vertical="center" wrapText="1"/>
    </xf>
    <xf numFmtId="0" fontId="53" fillId="0" borderId="11" xfId="0" applyFont="1" applyBorder="1" applyAlignment="1">
      <alignment horizontal="center" vertical="center" wrapText="1"/>
    </xf>
    <xf numFmtId="0" fontId="54" fillId="28" borderId="11" xfId="0" applyFont="1" applyFill="1" applyBorder="1" applyAlignment="1">
      <alignment horizontal="center" vertical="center" wrapText="1"/>
    </xf>
    <xf numFmtId="0" fontId="53" fillId="34" borderId="11" xfId="0" applyFont="1" applyFill="1" applyBorder="1" applyAlignment="1">
      <alignment horizontal="center" vertical="center" wrapText="1"/>
    </xf>
    <xf numFmtId="0" fontId="53" fillId="28" borderId="11" xfId="0" applyFont="1" applyFill="1" applyBorder="1" applyAlignment="1">
      <alignment horizontal="center" vertical="center" wrapText="1"/>
    </xf>
    <xf numFmtId="0" fontId="56" fillId="34" borderId="28" xfId="0" applyFont="1" applyFill="1" applyBorder="1" applyAlignment="1">
      <alignment horizontal="left" vertical="center" wrapText="1"/>
    </xf>
    <xf numFmtId="0" fontId="56" fillId="28" borderId="17" xfId="0" applyFont="1" applyFill="1" applyBorder="1" applyAlignment="1">
      <alignment horizontal="left" vertical="center" wrapText="1"/>
    </xf>
    <xf numFmtId="0" fontId="56" fillId="34" borderId="17" xfId="0" applyFont="1" applyFill="1" applyBorder="1" applyAlignment="1">
      <alignment horizontal="left" vertical="center" wrapText="1"/>
    </xf>
    <xf numFmtId="0" fontId="56" fillId="34" borderId="13" xfId="0" applyFont="1" applyFill="1" applyBorder="1" applyAlignment="1">
      <alignment horizontal="left" vertical="center" wrapText="1"/>
    </xf>
    <xf numFmtId="0" fontId="59" fillId="29" borderId="28" xfId="0" applyFont="1" applyFill="1" applyBorder="1" applyAlignment="1">
      <alignment horizontal="center" vertical="center" wrapText="1"/>
    </xf>
    <xf numFmtId="0" fontId="59" fillId="29" borderId="13" xfId="0" applyFont="1" applyFill="1" applyBorder="1" applyAlignment="1">
      <alignment horizontal="center" vertical="center" wrapText="1"/>
    </xf>
    <xf numFmtId="0" fontId="59" fillId="34" borderId="28" xfId="0" applyFont="1" applyFill="1" applyBorder="1" applyAlignment="1">
      <alignment horizontal="center" vertical="center" wrapText="1"/>
    </xf>
    <xf numFmtId="0" fontId="59" fillId="28" borderId="13"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49" xfId="0" applyFont="1" applyFill="1" applyBorder="1" applyAlignment="1">
      <alignment horizontal="center" vertical="center" wrapText="1"/>
    </xf>
    <xf numFmtId="0" fontId="59" fillId="0" borderId="54" xfId="0" applyFont="1" applyFill="1" applyBorder="1" applyAlignment="1">
      <alignment horizontal="left" vertical="center" wrapText="1"/>
    </xf>
    <xf numFmtId="0" fontId="61" fillId="28" borderId="25" xfId="0" applyFont="1" applyFill="1" applyBorder="1" applyAlignment="1">
      <alignment horizontal="left" vertical="center" wrapText="1"/>
    </xf>
    <xf numFmtId="0" fontId="59" fillId="29" borderId="54" xfId="0" applyFont="1" applyFill="1" applyBorder="1" applyAlignment="1">
      <alignment horizontal="left" vertical="top" wrapText="1"/>
    </xf>
    <xf numFmtId="0" fontId="59" fillId="29" borderId="25" xfId="0" applyFont="1" applyFill="1" applyBorder="1" applyAlignment="1">
      <alignment horizontal="left" vertical="top" wrapText="1"/>
    </xf>
    <xf numFmtId="0" fontId="29" fillId="0" borderId="0" xfId="0" applyFont="1" applyBorder="1" applyAlignment="1">
      <alignment horizontal="center" vertical="center"/>
    </xf>
    <xf numFmtId="0" fontId="4" fillId="0" borderId="0" xfId="0" applyFont="1" applyBorder="1" applyAlignment="1">
      <alignment horizontal="left"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3" xfId="44"/>
    <cellStyle name="標準 4" xfId="45"/>
    <cellStyle name="標準 5" xfId="46"/>
    <cellStyle name="標準 6" xfId="47"/>
    <cellStyle name="標準_③-２加算様式（就労）" xfId="48"/>
    <cellStyle name="良い 2" xfId="49"/>
  </cellStyles>
  <dxfs count="543">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256271</xdr:colOff>
      <xdr:row>18</xdr:row>
      <xdr:rowOff>38797</xdr:rowOff>
    </xdr:from>
    <xdr:to>
      <xdr:col>7</xdr:col>
      <xdr:colOff>90836</xdr:colOff>
      <xdr:row>20</xdr:row>
      <xdr:rowOff>209355</xdr:rowOff>
    </xdr:to>
    <xdr:sp macro="" textlink="">
      <xdr:nvSpPr>
        <xdr:cNvPr id="2" name="右中かっこ 1"/>
        <xdr:cNvSpPr/>
      </xdr:nvSpPr>
      <xdr:spPr>
        <a:xfrm>
          <a:off x="5914121" y="6725347"/>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nas01\shogaifuku$\&#12501;&#12522;&#12540;&#12477;&#12501;&#12488;&#12288;&#65288;&#12456;&#12463;&#12475;&#12523;&amp;&#12450;&#12463;&#12475;&#12473;&#65289;\expita35k&#65288;&#36939;&#36865;&#23627;&#20253;&#31080;&#38598;&#65289;\expita35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fs.city.hamamatsu.jp\H001033\Users\H1530\Desktop\&#22528;&#30033;&#12373;&#12435;&#12408;\&#128295;&#35430;&#20316;&#21697;\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cfs.city.hamamatsu.jp\H001033\06_&#25351;&#23566;G\350_&#38598;&#22243;&#25351;&#23566;&#12539;&#36939;&#21942;&#25351;&#23566;&#12539;&#25244;&#12365;&#25171;&#12385;&#25351;&#23566;\002_&#36939;&#21942;&#25351;&#23566;\04_&#27096;&#24335;&#65288;&#20107;&#21069;&#25552;&#20986;&#36039;&#26009;&#31561;&#65289;\02_&#20107;&#21069;&#25552;&#20986;&#36039;&#26009;\R6\R6&#12304;&#20107;&#21069;&#25552;&#20986;&#36039;&#26009;&#12305;&#32887;&#21729;&#37197;&#32622;&#31561;&#29366;&#27841;&#36039;&#26009;&#65288;&#29983;&#27963;&#20171;&#35703;&#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cfs.city.hamamatsu.jp\H001033\Users\H1530\Desktop\&#21029;&#32025;\16_&#21220;&#21209;&#19968;&#35239;&#26032;&#27096;&#24335;_&#35469;&#30693;&#30151;&#23550;&#24540;&#22411;&#20849;&#21516;&#29983;&#27963;&#20171;&#35703;_10469_sanitiz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帳票設定"/>
      <sheetName val="データー"/>
      <sheetName val="ﾁｪｰﾝｽﾄｱ"/>
      <sheetName val="郵パック"/>
      <sheetName val="宛名"/>
      <sheetName val="ペリカン便"/>
      <sheetName val="アロー便"/>
      <sheetName val="福通"/>
      <sheetName val="宅急便"/>
      <sheetName val="佐川急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一覧"/>
      <sheetName val="選択肢"/>
      <sheetName val="【共通】"/>
      <sheetName val="P1"/>
      <sheetName val="P2-1"/>
      <sheetName val="P2-2"/>
      <sheetName val="P2-3"/>
      <sheetName val="選択肢 (2)"/>
      <sheetName val="P3"/>
      <sheetName val="P4"/>
      <sheetName val="P5"/>
      <sheetName val="P6"/>
      <sheetName val="P7"/>
      <sheetName val="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68"/>
  <sheetViews>
    <sheetView tabSelected="1" view="pageBreakPreview" zoomScaleNormal="100" zoomScaleSheetLayoutView="100" workbookViewId="0">
      <selection activeCell="E4" sqref="E4"/>
    </sheetView>
  </sheetViews>
  <sheetFormatPr defaultRowHeight="14.25" x14ac:dyDescent="0.15"/>
  <cols>
    <col min="1" max="1" width="5.125" style="35" customWidth="1"/>
    <col min="2" max="2" width="86.875" style="35" customWidth="1"/>
    <col min="3" max="3" width="14.875" style="59" customWidth="1"/>
    <col min="4" max="16384" width="9" style="35"/>
  </cols>
  <sheetData>
    <row r="1" spans="1:4" ht="21" customHeight="1" x14ac:dyDescent="0.15">
      <c r="A1" s="406" t="s">
        <v>342</v>
      </c>
      <c r="B1" s="406"/>
      <c r="C1" s="335"/>
      <c r="D1" s="34"/>
    </row>
    <row r="2" spans="1:4" ht="19.5" customHeight="1" thickBot="1" x14ac:dyDescent="0.2">
      <c r="A2" s="407"/>
      <c r="B2" s="407"/>
      <c r="C2" s="36"/>
      <c r="D2" s="34"/>
    </row>
    <row r="3" spans="1:4" ht="20.25" customHeight="1" x14ac:dyDescent="0.15">
      <c r="A3" s="37">
        <v>1</v>
      </c>
      <c r="B3" s="38" t="s">
        <v>139</v>
      </c>
      <c r="C3" s="39"/>
    </row>
    <row r="4" spans="1:4" s="40" customFormat="1" ht="60" customHeight="1" x14ac:dyDescent="0.15">
      <c r="A4" s="408" t="s">
        <v>521</v>
      </c>
      <c r="B4" s="409"/>
      <c r="C4" s="409"/>
    </row>
    <row r="5" spans="1:4" ht="21.75" customHeight="1" x14ac:dyDescent="0.15">
      <c r="A5" s="41"/>
      <c r="B5" s="42"/>
      <c r="C5" s="336" t="s">
        <v>140</v>
      </c>
    </row>
    <row r="6" spans="1:4" ht="21.75" customHeight="1" x14ac:dyDescent="0.15">
      <c r="A6" s="41" t="s">
        <v>141</v>
      </c>
      <c r="B6" s="43" t="s">
        <v>142</v>
      </c>
      <c r="C6" s="44" t="s">
        <v>143</v>
      </c>
    </row>
    <row r="7" spans="1:4" ht="21.75" customHeight="1" x14ac:dyDescent="0.15">
      <c r="A7" s="41"/>
      <c r="B7" s="43" t="s">
        <v>144</v>
      </c>
      <c r="C7" s="404"/>
    </row>
    <row r="8" spans="1:4" ht="21.75" customHeight="1" x14ac:dyDescent="0.15">
      <c r="A8" s="41"/>
      <c r="B8" s="43" t="s">
        <v>145</v>
      </c>
      <c r="C8" s="45"/>
    </row>
    <row r="9" spans="1:4" ht="21.75" customHeight="1" x14ac:dyDescent="0.15">
      <c r="A9" s="41"/>
      <c r="B9" s="43" t="s">
        <v>593</v>
      </c>
      <c r="C9" s="404"/>
    </row>
    <row r="10" spans="1:4" ht="21.75" customHeight="1" x14ac:dyDescent="0.15">
      <c r="A10" s="41"/>
      <c r="B10" s="43" t="s">
        <v>438</v>
      </c>
      <c r="C10" s="404"/>
    </row>
    <row r="11" spans="1:4" ht="21.75" customHeight="1" x14ac:dyDescent="0.15">
      <c r="A11" s="41"/>
      <c r="B11" s="43" t="s">
        <v>439</v>
      </c>
      <c r="C11" s="404"/>
    </row>
    <row r="12" spans="1:4" ht="21.75" customHeight="1" x14ac:dyDescent="0.15">
      <c r="A12" s="41"/>
      <c r="B12" s="43" t="s">
        <v>440</v>
      </c>
      <c r="C12" s="404"/>
    </row>
    <row r="13" spans="1:4" ht="21.75" customHeight="1" x14ac:dyDescent="0.15">
      <c r="A13" s="41"/>
      <c r="B13" s="43" t="s">
        <v>441</v>
      </c>
      <c r="C13" s="45"/>
    </row>
    <row r="14" spans="1:4" ht="21.75" customHeight="1" x14ac:dyDescent="0.15">
      <c r="A14" s="41"/>
      <c r="B14" s="43" t="s">
        <v>594</v>
      </c>
      <c r="C14" s="45"/>
    </row>
    <row r="15" spans="1:4" ht="21.75" customHeight="1" x14ac:dyDescent="0.15">
      <c r="A15" s="41"/>
      <c r="B15" s="43" t="s">
        <v>595</v>
      </c>
      <c r="C15" s="45"/>
    </row>
    <row r="16" spans="1:4" ht="21.75" customHeight="1" x14ac:dyDescent="0.15">
      <c r="A16" s="41"/>
      <c r="B16" s="43" t="s">
        <v>596</v>
      </c>
      <c r="C16" s="45"/>
    </row>
    <row r="17" spans="1:4" ht="21.75" customHeight="1" x14ac:dyDescent="0.15">
      <c r="A17" s="41"/>
      <c r="B17" s="43" t="s">
        <v>597</v>
      </c>
      <c r="C17" s="45"/>
    </row>
    <row r="18" spans="1:4" ht="21.75" customHeight="1" x14ac:dyDescent="0.15">
      <c r="A18" s="41"/>
      <c r="B18" s="43" t="s">
        <v>600</v>
      </c>
      <c r="C18" s="404"/>
    </row>
    <row r="19" spans="1:4" ht="21.75" customHeight="1" x14ac:dyDescent="0.15">
      <c r="A19" s="41"/>
      <c r="B19" s="43" t="s">
        <v>601</v>
      </c>
      <c r="C19" s="404"/>
    </row>
    <row r="20" spans="1:4" ht="21.75" customHeight="1" x14ac:dyDescent="0.15">
      <c r="A20" s="41"/>
      <c r="B20" s="43" t="s">
        <v>599</v>
      </c>
      <c r="C20" s="404"/>
    </row>
    <row r="21" spans="1:4" ht="21.75" customHeight="1" x14ac:dyDescent="0.15">
      <c r="A21" s="41"/>
      <c r="B21" s="43" t="s">
        <v>598</v>
      </c>
      <c r="C21" s="404"/>
    </row>
    <row r="22" spans="1:4" ht="21.75" customHeight="1" x14ac:dyDescent="0.15">
      <c r="A22" s="41" t="s">
        <v>146</v>
      </c>
      <c r="B22" s="43" t="s">
        <v>147</v>
      </c>
      <c r="C22" s="45"/>
    </row>
    <row r="23" spans="1:4" ht="21.75" customHeight="1" thickBot="1" x14ac:dyDescent="0.2">
      <c r="A23" s="46" t="s">
        <v>148</v>
      </c>
      <c r="B23" s="47" t="s">
        <v>149</v>
      </c>
      <c r="C23" s="48"/>
    </row>
    <row r="24" spans="1:4" ht="12" customHeight="1" thickBot="1" x14ac:dyDescent="0.2">
      <c r="A24" s="49"/>
      <c r="B24" s="50"/>
      <c r="C24" s="39"/>
    </row>
    <row r="25" spans="1:4" ht="21.75" customHeight="1" x14ac:dyDescent="0.15">
      <c r="A25" s="51">
        <v>2</v>
      </c>
      <c r="B25" s="52" t="s">
        <v>150</v>
      </c>
      <c r="C25" s="53"/>
    </row>
    <row r="26" spans="1:4" s="40" customFormat="1" ht="150" customHeight="1" x14ac:dyDescent="0.15">
      <c r="A26" s="408" t="s">
        <v>522</v>
      </c>
      <c r="B26" s="409"/>
      <c r="C26" s="409"/>
    </row>
    <row r="27" spans="1:4" ht="21.75" customHeight="1" x14ac:dyDescent="0.15">
      <c r="A27" s="41"/>
      <c r="B27" s="42"/>
      <c r="C27" s="336" t="s">
        <v>140</v>
      </c>
    </row>
    <row r="28" spans="1:4" s="337" customFormat="1" ht="18" customHeight="1" x14ac:dyDescent="0.15">
      <c r="A28" s="41" t="s">
        <v>483</v>
      </c>
      <c r="B28" s="54" t="s">
        <v>484</v>
      </c>
      <c r="C28" s="55" t="s">
        <v>143</v>
      </c>
      <c r="D28" s="40"/>
    </row>
    <row r="29" spans="1:4" s="340" customFormat="1" ht="22.5" customHeight="1" x14ac:dyDescent="0.15">
      <c r="A29" s="338" t="s">
        <v>485</v>
      </c>
      <c r="B29" s="341" t="s">
        <v>486</v>
      </c>
      <c r="C29" s="57"/>
      <c r="D29" s="339"/>
    </row>
    <row r="30" spans="1:4" s="340" customFormat="1" ht="22.5" customHeight="1" x14ac:dyDescent="0.15">
      <c r="A30" s="338" t="s">
        <v>487</v>
      </c>
      <c r="B30" s="341" t="s">
        <v>488</v>
      </c>
      <c r="C30" s="57"/>
      <c r="D30" s="339"/>
    </row>
    <row r="31" spans="1:4" s="40" customFormat="1" ht="18" customHeight="1" x14ac:dyDescent="0.15">
      <c r="A31" s="41" t="s">
        <v>146</v>
      </c>
      <c r="B31" s="405" t="s">
        <v>151</v>
      </c>
      <c r="C31" s="405"/>
    </row>
    <row r="32" spans="1:4" s="40" customFormat="1" ht="22.5" customHeight="1" x14ac:dyDescent="0.15">
      <c r="A32" s="56" t="s">
        <v>152</v>
      </c>
      <c r="B32" s="54" t="s">
        <v>153</v>
      </c>
      <c r="C32" s="57"/>
    </row>
    <row r="33" spans="1:3" s="40" customFormat="1" ht="22.5" customHeight="1" x14ac:dyDescent="0.15">
      <c r="A33" s="56" t="s">
        <v>154</v>
      </c>
      <c r="B33" s="54" t="s">
        <v>155</v>
      </c>
      <c r="C33" s="57"/>
    </row>
    <row r="34" spans="1:3" s="40" customFormat="1" ht="22.5" customHeight="1" x14ac:dyDescent="0.15">
      <c r="A34" s="56" t="s">
        <v>156</v>
      </c>
      <c r="B34" s="54" t="s">
        <v>157</v>
      </c>
      <c r="C34" s="57"/>
    </row>
    <row r="35" spans="1:3" s="40" customFormat="1" ht="22.5" customHeight="1" x14ac:dyDescent="0.15">
      <c r="A35" s="56" t="s">
        <v>158</v>
      </c>
      <c r="B35" s="54" t="s">
        <v>159</v>
      </c>
      <c r="C35" s="57"/>
    </row>
    <row r="36" spans="1:3" s="40" customFormat="1" ht="22.5" customHeight="1" x14ac:dyDescent="0.15">
      <c r="A36" s="56" t="s">
        <v>160</v>
      </c>
      <c r="B36" s="54" t="s">
        <v>161</v>
      </c>
      <c r="C36" s="57"/>
    </row>
    <row r="37" spans="1:3" s="40" customFormat="1" ht="22.5" customHeight="1" x14ac:dyDescent="0.15">
      <c r="A37" s="56" t="s">
        <v>162</v>
      </c>
      <c r="B37" s="54" t="s">
        <v>163</v>
      </c>
      <c r="C37" s="57"/>
    </row>
    <row r="38" spans="1:3" s="40" customFormat="1" ht="22.5" customHeight="1" x14ac:dyDescent="0.15">
      <c r="A38" s="56" t="s">
        <v>164</v>
      </c>
      <c r="B38" s="54" t="s">
        <v>165</v>
      </c>
      <c r="C38" s="57"/>
    </row>
    <row r="39" spans="1:3" s="40" customFormat="1" ht="22.5" customHeight="1" x14ac:dyDescent="0.15">
      <c r="A39" s="56" t="s">
        <v>166</v>
      </c>
      <c r="B39" s="54" t="s">
        <v>167</v>
      </c>
      <c r="C39" s="57"/>
    </row>
    <row r="40" spans="1:3" s="40" customFormat="1" ht="18" customHeight="1" x14ac:dyDescent="0.15">
      <c r="A40" s="58" t="s">
        <v>148</v>
      </c>
      <c r="B40" s="405" t="s">
        <v>168</v>
      </c>
      <c r="C40" s="405"/>
    </row>
    <row r="41" spans="1:3" s="40" customFormat="1" ht="23.25" customHeight="1" x14ac:dyDescent="0.15">
      <c r="A41" s="56" t="s">
        <v>152</v>
      </c>
      <c r="B41" s="54" t="s">
        <v>169</v>
      </c>
      <c r="C41" s="57"/>
    </row>
    <row r="42" spans="1:3" s="40" customFormat="1" ht="22.5" customHeight="1" x14ac:dyDescent="0.15">
      <c r="A42" s="58" t="s">
        <v>185</v>
      </c>
      <c r="B42" s="405" t="s">
        <v>170</v>
      </c>
      <c r="C42" s="405"/>
    </row>
    <row r="43" spans="1:3" s="40" customFormat="1" ht="22.5" customHeight="1" x14ac:dyDescent="0.15">
      <c r="A43" s="56" t="s">
        <v>152</v>
      </c>
      <c r="B43" s="54" t="s">
        <v>171</v>
      </c>
      <c r="C43" s="57"/>
    </row>
    <row r="44" spans="1:3" s="40" customFormat="1" ht="22.5" customHeight="1" x14ac:dyDescent="0.15">
      <c r="A44" s="56" t="s">
        <v>154</v>
      </c>
      <c r="B44" s="54" t="s">
        <v>479</v>
      </c>
      <c r="C44" s="57"/>
    </row>
    <row r="45" spans="1:3" s="40" customFormat="1" ht="22.5" customHeight="1" x14ac:dyDescent="0.15">
      <c r="A45" s="56" t="s">
        <v>156</v>
      </c>
      <c r="B45" s="54" t="s">
        <v>475</v>
      </c>
      <c r="C45" s="57"/>
    </row>
    <row r="46" spans="1:3" s="40" customFormat="1" ht="22.5" customHeight="1" x14ac:dyDescent="0.15">
      <c r="A46" s="56" t="s">
        <v>158</v>
      </c>
      <c r="B46" s="54" t="s">
        <v>172</v>
      </c>
      <c r="C46" s="57"/>
    </row>
    <row r="47" spans="1:3" s="40" customFormat="1" ht="22.5" customHeight="1" x14ac:dyDescent="0.15">
      <c r="A47" s="56" t="s">
        <v>160</v>
      </c>
      <c r="B47" s="54" t="s">
        <v>173</v>
      </c>
      <c r="C47" s="57"/>
    </row>
    <row r="48" spans="1:3" s="40" customFormat="1" ht="22.5" customHeight="1" x14ac:dyDescent="0.15">
      <c r="A48" s="56" t="s">
        <v>162</v>
      </c>
      <c r="B48" s="54" t="s">
        <v>174</v>
      </c>
      <c r="C48" s="57"/>
    </row>
    <row r="49" spans="1:3" s="40" customFormat="1" ht="22.5" customHeight="1" x14ac:dyDescent="0.15">
      <c r="A49" s="56" t="s">
        <v>164</v>
      </c>
      <c r="B49" s="54" t="s">
        <v>177</v>
      </c>
      <c r="C49" s="57"/>
    </row>
    <row r="50" spans="1:3" s="40" customFormat="1" ht="22.5" customHeight="1" x14ac:dyDescent="0.15">
      <c r="A50" s="56" t="s">
        <v>166</v>
      </c>
      <c r="B50" s="54" t="s">
        <v>179</v>
      </c>
      <c r="C50" s="57"/>
    </row>
    <row r="51" spans="1:3" s="40" customFormat="1" ht="22.5" customHeight="1" x14ac:dyDescent="0.15">
      <c r="A51" s="56" t="s">
        <v>176</v>
      </c>
      <c r="B51" s="54" t="s">
        <v>471</v>
      </c>
      <c r="C51" s="57"/>
    </row>
    <row r="52" spans="1:3" s="40" customFormat="1" ht="22.5" customHeight="1" x14ac:dyDescent="0.15">
      <c r="A52" s="56" t="s">
        <v>178</v>
      </c>
      <c r="B52" s="54" t="s">
        <v>182</v>
      </c>
      <c r="C52" s="57"/>
    </row>
    <row r="53" spans="1:3" s="40" customFormat="1" ht="22.5" customHeight="1" x14ac:dyDescent="0.15">
      <c r="A53" s="56" t="s">
        <v>180</v>
      </c>
      <c r="B53" s="54" t="s">
        <v>183</v>
      </c>
      <c r="C53" s="57"/>
    </row>
    <row r="54" spans="1:3" s="40" customFormat="1" ht="22.5" customHeight="1" x14ac:dyDescent="0.15">
      <c r="A54" s="56" t="s">
        <v>181</v>
      </c>
      <c r="B54" s="54" t="s">
        <v>184</v>
      </c>
      <c r="C54" s="57"/>
    </row>
    <row r="55" spans="1:3" s="40" customFormat="1" ht="22.5" customHeight="1" x14ac:dyDescent="0.15">
      <c r="A55" s="56" t="s">
        <v>474</v>
      </c>
      <c r="B55" s="54" t="s">
        <v>472</v>
      </c>
      <c r="C55" s="57"/>
    </row>
    <row r="56" spans="1:3" s="40" customFormat="1" ht="22.5" customHeight="1" x14ac:dyDescent="0.15">
      <c r="A56" s="58" t="s">
        <v>489</v>
      </c>
      <c r="B56" s="405" t="s">
        <v>186</v>
      </c>
      <c r="C56" s="405"/>
    </row>
    <row r="57" spans="1:3" s="40" customFormat="1" ht="22.5" customHeight="1" x14ac:dyDescent="0.15">
      <c r="A57" s="56" t="s">
        <v>152</v>
      </c>
      <c r="B57" s="54" t="s">
        <v>187</v>
      </c>
      <c r="C57" s="57"/>
    </row>
    <row r="58" spans="1:3" s="40" customFormat="1" ht="22.5" customHeight="1" x14ac:dyDescent="0.15">
      <c r="A58" s="56" t="s">
        <v>154</v>
      </c>
      <c r="B58" s="54" t="s">
        <v>188</v>
      </c>
      <c r="C58" s="57"/>
    </row>
    <row r="59" spans="1:3" s="40" customFormat="1" ht="22.5" customHeight="1" x14ac:dyDescent="0.15">
      <c r="A59" s="56" t="s">
        <v>156</v>
      </c>
      <c r="B59" s="54" t="s">
        <v>189</v>
      </c>
      <c r="C59" s="57"/>
    </row>
    <row r="60" spans="1:3" s="40" customFormat="1" ht="22.5" customHeight="1" x14ac:dyDescent="0.15">
      <c r="A60" s="56" t="s">
        <v>158</v>
      </c>
      <c r="B60" s="54" t="s">
        <v>190</v>
      </c>
      <c r="C60" s="57"/>
    </row>
    <row r="61" spans="1:3" s="40" customFormat="1" ht="22.5" customHeight="1" x14ac:dyDescent="0.15">
      <c r="A61" s="56" t="s">
        <v>160</v>
      </c>
      <c r="B61" s="54" t="s">
        <v>191</v>
      </c>
      <c r="C61" s="57"/>
    </row>
    <row r="62" spans="1:3" s="40" customFormat="1" ht="22.5" customHeight="1" x14ac:dyDescent="0.15">
      <c r="A62" s="56" t="s">
        <v>162</v>
      </c>
      <c r="B62" s="54" t="s">
        <v>192</v>
      </c>
      <c r="C62" s="57"/>
    </row>
    <row r="63" spans="1:3" s="40" customFormat="1" ht="22.5" customHeight="1" x14ac:dyDescent="0.15">
      <c r="A63" s="56" t="s">
        <v>164</v>
      </c>
      <c r="B63" s="54" t="s">
        <v>193</v>
      </c>
      <c r="C63" s="57"/>
    </row>
    <row r="64" spans="1:3" s="40" customFormat="1" ht="22.5" customHeight="1" x14ac:dyDescent="0.15">
      <c r="A64" s="56" t="s">
        <v>166</v>
      </c>
      <c r="B64" s="54" t="s">
        <v>194</v>
      </c>
      <c r="C64" s="57"/>
    </row>
    <row r="65" spans="1:3" s="40" customFormat="1" ht="22.5" customHeight="1" x14ac:dyDescent="0.15">
      <c r="A65" s="56" t="s">
        <v>176</v>
      </c>
      <c r="B65" s="54" t="s">
        <v>473</v>
      </c>
      <c r="C65" s="57"/>
    </row>
    <row r="66" spans="1:3" s="40" customFormat="1" ht="22.5" customHeight="1" x14ac:dyDescent="0.15">
      <c r="A66" s="56" t="s">
        <v>178</v>
      </c>
      <c r="B66" s="54" t="s">
        <v>195</v>
      </c>
      <c r="C66" s="57"/>
    </row>
    <row r="67" spans="1:3" s="40" customFormat="1" ht="22.5" customHeight="1" x14ac:dyDescent="0.15">
      <c r="A67" s="56" t="s">
        <v>180</v>
      </c>
      <c r="B67" s="54" t="s">
        <v>175</v>
      </c>
      <c r="C67" s="57"/>
    </row>
    <row r="68" spans="1:3" s="40" customFormat="1" ht="22.5" customHeight="1" x14ac:dyDescent="0.15">
      <c r="A68" s="56" t="s">
        <v>181</v>
      </c>
      <c r="B68" s="54" t="s">
        <v>196</v>
      </c>
      <c r="C68" s="57"/>
    </row>
  </sheetData>
  <sheetProtection selectLockedCells="1"/>
  <mergeCells count="7">
    <mergeCell ref="B40:C40"/>
    <mergeCell ref="B42:C42"/>
    <mergeCell ref="B56:C56"/>
    <mergeCell ref="A1:B2"/>
    <mergeCell ref="A4:C4"/>
    <mergeCell ref="A26:C26"/>
    <mergeCell ref="B31:C31"/>
  </mergeCells>
  <phoneticPr fontId="2"/>
  <dataValidations count="4">
    <dataValidation type="list" allowBlank="1" showInputMessage="1" showErrorMessage="1" sqref="C57:C68 C32:C39 C41 C43:C55 C29:C30 C7:C8 C13:C17 C22:C23">
      <formula1>"○"</formula1>
    </dataValidation>
    <dataValidation allowBlank="1" showInputMessage="1" showErrorMessage="1" promptTitle="【ご注意】" prompt="_x000a_必ず「コンテンツの有効化」をクリックしてください。" sqref="A1:B2"/>
    <dataValidation type="list" allowBlank="1" showInputMessage="1" showErrorMessage="1" promptTitle="【ご案内】" prompt="事業所で使用している勤務実績記録（ただし、職員の氏名、勤務日、勤務時間、各職員ごとの常勤換算数がわかるもの）があれば、このシートに代えて添付することができます。" sqref="C9:C12">
      <formula1>"○,別紙（事業所内様式）"</formula1>
    </dataValidation>
    <dataValidation type="list" allowBlank="1" showInputMessage="1" showErrorMessage="1" promptTitle="【ご案内】" prompt="この設問はオンライン申請フォームにより回答できます。オンライン申請フォームより回答する場合は、このシートへの入力は不要です。" sqref="C18:C21">
      <formula1>"○,オンライン申請を使用"</formula1>
    </dataValidation>
  </dataValidations>
  <pageMargins left="0.7" right="0.7" top="0.75" bottom="0.75" header="0.3" footer="0.3"/>
  <pageSetup paperSize="9" scale="83" fitToHeight="0" orientation="portrait" r:id="rId1"/>
  <rowBreaks count="1" manualBreakCount="1">
    <brk id="30"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90" zoomScaleNormal="100" zoomScaleSheetLayoutView="90" workbookViewId="0">
      <selection activeCell="I24" sqref="I24:P24"/>
    </sheetView>
  </sheetViews>
  <sheetFormatPr defaultRowHeight="20.100000000000001" customHeight="1" x14ac:dyDescent="0.15"/>
  <cols>
    <col min="1" max="1" width="1.625" style="1" customWidth="1"/>
    <col min="2" max="2" width="6.625" style="1" customWidth="1"/>
    <col min="3" max="4" width="10.625" style="1" customWidth="1"/>
    <col min="5" max="8" width="7.625" style="23" customWidth="1"/>
    <col min="9" max="9" width="7.625" style="1" customWidth="1"/>
    <col min="10" max="11" width="7.625" style="23" customWidth="1"/>
    <col min="12" max="12" width="7.625" style="1" customWidth="1"/>
    <col min="13" max="14" width="7.625" style="23" customWidth="1"/>
    <col min="15" max="15" width="7.625" style="1" customWidth="1"/>
    <col min="16" max="17" width="7.625" style="23" customWidth="1"/>
    <col min="18" max="18" width="7.625" style="1" customWidth="1"/>
    <col min="19" max="20" width="7.625" style="23" customWidth="1"/>
    <col min="21" max="21" width="7.625" style="1" customWidth="1"/>
    <col min="22" max="23" width="7.625" style="23" customWidth="1"/>
    <col min="24" max="24" width="7.625" style="1" customWidth="1"/>
    <col min="25" max="25" width="1.625" style="1" customWidth="1"/>
    <col min="26" max="26" width="6.625" style="1" customWidth="1"/>
    <col min="27" max="16384" width="9" style="1"/>
  </cols>
  <sheetData>
    <row r="1" spans="1:24" ht="8.1" customHeight="1" x14ac:dyDescent="0.15">
      <c r="F1" s="28"/>
      <c r="G1" s="28"/>
      <c r="H1" s="28"/>
      <c r="I1" s="16"/>
      <c r="J1" s="28"/>
      <c r="K1" s="28"/>
      <c r="L1" s="16"/>
    </row>
    <row r="2" spans="1:24" ht="21.95" customHeight="1" x14ac:dyDescent="0.15">
      <c r="A2" s="3"/>
      <c r="B2" s="12" t="s">
        <v>42</v>
      </c>
      <c r="C2" s="297" t="s">
        <v>10</v>
      </c>
      <c r="E2" s="589" t="str">
        <f>'（旧）P5-1'!E$21:F$21</f>
        <v>令和 7年 5月</v>
      </c>
      <c r="F2" s="589"/>
    </row>
    <row r="3" spans="1:24" ht="24" customHeight="1" x14ac:dyDescent="0.15">
      <c r="B3" s="600" t="s">
        <v>10</v>
      </c>
      <c r="C3" s="601"/>
      <c r="D3" s="602"/>
      <c r="E3" s="21" t="s">
        <v>92</v>
      </c>
      <c r="F3" s="21"/>
      <c r="G3" s="310">
        <v>0</v>
      </c>
      <c r="H3" s="580" t="s">
        <v>93</v>
      </c>
      <c r="I3" s="580"/>
      <c r="J3" s="310">
        <v>0</v>
      </c>
      <c r="K3" s="580" t="s">
        <v>94</v>
      </c>
      <c r="L3" s="580"/>
      <c r="M3" s="310">
        <v>0</v>
      </c>
      <c r="N3" s="580" t="s">
        <v>95</v>
      </c>
      <c r="O3" s="580"/>
      <c r="P3" s="310">
        <v>0</v>
      </c>
    </row>
    <row r="4" spans="1:24" ht="24" customHeight="1" x14ac:dyDescent="0.15">
      <c r="B4" s="603"/>
      <c r="C4" s="604"/>
      <c r="D4" s="605"/>
      <c r="E4" s="580" t="s">
        <v>96</v>
      </c>
      <c r="F4" s="580"/>
      <c r="G4" s="311">
        <v>0</v>
      </c>
      <c r="H4" s="580" t="s">
        <v>97</v>
      </c>
      <c r="I4" s="580"/>
      <c r="J4" s="311">
        <v>0</v>
      </c>
      <c r="K4" s="580" t="s">
        <v>98</v>
      </c>
      <c r="L4" s="580"/>
      <c r="M4" s="311">
        <v>0</v>
      </c>
      <c r="N4" s="598"/>
      <c r="O4" s="599"/>
      <c r="P4" s="309"/>
      <c r="T4" s="1"/>
      <c r="V4" s="1"/>
      <c r="W4" s="1"/>
    </row>
    <row r="5" spans="1:24" ht="9" customHeight="1" x14ac:dyDescent="0.15">
      <c r="H5" s="1"/>
      <c r="K5" s="1"/>
      <c r="L5" s="23"/>
      <c r="M5" s="1"/>
      <c r="O5" s="23"/>
      <c r="R5" s="23"/>
      <c r="V5" s="1"/>
      <c r="W5" s="1"/>
    </row>
    <row r="6" spans="1:24" ht="24" customHeight="1" x14ac:dyDescent="0.15">
      <c r="B6" s="564"/>
      <c r="C6" s="565"/>
      <c r="D6" s="566"/>
      <c r="E6" s="579" t="s">
        <v>104</v>
      </c>
      <c r="F6" s="579"/>
      <c r="G6" s="22" t="s">
        <v>429</v>
      </c>
      <c r="H6" s="1"/>
      <c r="I6" s="564"/>
      <c r="J6" s="565"/>
      <c r="K6" s="565"/>
      <c r="L6" s="565"/>
      <c r="M6" s="565"/>
      <c r="N6" s="565"/>
      <c r="O6" s="565"/>
      <c r="P6" s="565"/>
      <c r="Q6" s="565"/>
      <c r="R6" s="566"/>
      <c r="S6" s="22" t="s">
        <v>104</v>
      </c>
      <c r="T6" s="1"/>
      <c r="U6" s="552" t="s">
        <v>0</v>
      </c>
      <c r="V6" s="552"/>
      <c r="W6" s="552"/>
      <c r="X6" s="552"/>
    </row>
    <row r="7" spans="1:24" ht="24" customHeight="1" x14ac:dyDescent="0.15">
      <c r="B7" s="591" t="s">
        <v>29</v>
      </c>
      <c r="C7" s="597"/>
      <c r="D7" s="592"/>
      <c r="E7" s="555">
        <v>0</v>
      </c>
      <c r="F7" s="555"/>
      <c r="G7" s="288">
        <v>0</v>
      </c>
      <c r="I7" s="594" t="s">
        <v>133</v>
      </c>
      <c r="J7" s="595"/>
      <c r="K7" s="595"/>
      <c r="L7" s="595"/>
      <c r="M7" s="595"/>
      <c r="N7" s="595"/>
      <c r="O7" s="595"/>
      <c r="P7" s="595"/>
      <c r="Q7" s="595"/>
      <c r="R7" s="596"/>
      <c r="S7" s="280">
        <v>0</v>
      </c>
      <c r="U7" s="553" t="s">
        <v>0</v>
      </c>
      <c r="V7" s="553"/>
      <c r="W7" s="553"/>
      <c r="X7" s="295"/>
    </row>
    <row r="8" spans="1:24" ht="24" customHeight="1" x14ac:dyDescent="0.15">
      <c r="B8" s="591" t="s">
        <v>32</v>
      </c>
      <c r="C8" s="597"/>
      <c r="D8" s="592"/>
      <c r="E8" s="555">
        <v>0</v>
      </c>
      <c r="F8" s="555"/>
      <c r="G8" s="288">
        <v>0</v>
      </c>
      <c r="I8" s="594" t="s">
        <v>127</v>
      </c>
      <c r="J8" s="595"/>
      <c r="K8" s="595"/>
      <c r="L8" s="595"/>
      <c r="M8" s="595"/>
      <c r="N8" s="595"/>
      <c r="O8" s="595"/>
      <c r="P8" s="595"/>
      <c r="Q8" s="595"/>
      <c r="R8" s="596"/>
      <c r="S8" s="280">
        <v>0</v>
      </c>
      <c r="U8" s="554" t="s">
        <v>65</v>
      </c>
      <c r="V8" s="554"/>
      <c r="W8" s="554"/>
      <c r="X8" s="289"/>
    </row>
    <row r="9" spans="1:24" ht="24" customHeight="1" x14ac:dyDescent="0.15">
      <c r="B9" s="591" t="s">
        <v>30</v>
      </c>
      <c r="C9" s="597"/>
      <c r="D9" s="592"/>
      <c r="E9" s="555">
        <v>0</v>
      </c>
      <c r="F9" s="555"/>
      <c r="G9" s="287">
        <v>0</v>
      </c>
      <c r="I9" s="594" t="s">
        <v>128</v>
      </c>
      <c r="J9" s="595"/>
      <c r="K9" s="595"/>
      <c r="L9" s="595"/>
      <c r="M9" s="595"/>
      <c r="N9" s="595"/>
      <c r="O9" s="595"/>
      <c r="P9" s="595"/>
      <c r="Q9" s="595"/>
      <c r="R9" s="596"/>
      <c r="S9" s="280">
        <v>0</v>
      </c>
      <c r="U9" s="554" t="s">
        <v>313</v>
      </c>
      <c r="V9" s="554"/>
      <c r="W9" s="554"/>
      <c r="X9" s="290"/>
    </row>
    <row r="10" spans="1:24" ht="24" customHeight="1" x14ac:dyDescent="0.15">
      <c r="B10" s="591" t="s">
        <v>31</v>
      </c>
      <c r="C10" s="597"/>
      <c r="D10" s="592"/>
      <c r="E10" s="555">
        <v>0</v>
      </c>
      <c r="F10" s="555"/>
      <c r="G10" s="287">
        <v>0</v>
      </c>
      <c r="I10" s="594" t="s">
        <v>135</v>
      </c>
      <c r="J10" s="595"/>
      <c r="K10" s="595"/>
      <c r="L10" s="595"/>
      <c r="M10" s="595"/>
      <c r="N10" s="595"/>
      <c r="O10" s="595"/>
      <c r="P10" s="595"/>
      <c r="Q10" s="595"/>
      <c r="R10" s="596"/>
      <c r="S10" s="280">
        <v>0</v>
      </c>
      <c r="V10" s="29"/>
      <c r="W10" s="1"/>
    </row>
    <row r="11" spans="1:24" ht="24" customHeight="1" thickBot="1" x14ac:dyDescent="0.2">
      <c r="B11" s="591" t="s">
        <v>33</v>
      </c>
      <c r="C11" s="597"/>
      <c r="D11" s="592"/>
      <c r="E11" s="555">
        <v>0</v>
      </c>
      <c r="F11" s="555"/>
      <c r="G11" s="287">
        <v>0</v>
      </c>
      <c r="I11" s="594" t="s">
        <v>136</v>
      </c>
      <c r="J11" s="595"/>
      <c r="K11" s="595"/>
      <c r="L11" s="595"/>
      <c r="M11" s="595"/>
      <c r="N11" s="595"/>
      <c r="O11" s="595"/>
      <c r="P11" s="595"/>
      <c r="Q11" s="595"/>
      <c r="R11" s="596"/>
      <c r="S11" s="280">
        <v>0</v>
      </c>
      <c r="U11" s="306" t="s">
        <v>437</v>
      </c>
      <c r="V11" s="1"/>
      <c r="W11" s="1"/>
    </row>
    <row r="12" spans="1:24" ht="24" customHeight="1" thickBot="1" x14ac:dyDescent="0.2">
      <c r="B12" s="591" t="s">
        <v>428</v>
      </c>
      <c r="C12" s="597"/>
      <c r="D12" s="592"/>
      <c r="E12" s="555">
        <v>0</v>
      </c>
      <c r="F12" s="555"/>
      <c r="G12" s="291"/>
      <c r="I12" s="594" t="s">
        <v>137</v>
      </c>
      <c r="J12" s="595"/>
      <c r="K12" s="595"/>
      <c r="L12" s="595"/>
      <c r="M12" s="595"/>
      <c r="N12" s="595"/>
      <c r="O12" s="595"/>
      <c r="P12" s="595"/>
      <c r="Q12" s="595"/>
      <c r="R12" s="596"/>
      <c r="S12" s="302">
        <v>0</v>
      </c>
      <c r="U12" s="556" t="str">
        <f>'（旧）P5-1'!$F$3&amp;"分 請求額"</f>
        <v>5月分 請求額</v>
      </c>
      <c r="V12" s="557"/>
      <c r="W12" s="577">
        <v>0</v>
      </c>
      <c r="X12" s="578"/>
    </row>
    <row r="13" spans="1:24" ht="24" customHeight="1" x14ac:dyDescent="0.15">
      <c r="B13" s="591" t="s">
        <v>34</v>
      </c>
      <c r="C13" s="592"/>
      <c r="D13" s="295"/>
      <c r="E13" s="555">
        <v>0</v>
      </c>
      <c r="F13" s="555"/>
      <c r="G13" s="292"/>
      <c r="I13" s="594" t="s">
        <v>132</v>
      </c>
      <c r="J13" s="595"/>
      <c r="K13" s="595"/>
      <c r="L13" s="595"/>
      <c r="M13" s="595"/>
      <c r="N13" s="595"/>
      <c r="O13" s="595"/>
      <c r="P13" s="595"/>
      <c r="Q13" s="595"/>
      <c r="R13" s="596"/>
      <c r="S13" s="302">
        <v>0</v>
      </c>
    </row>
    <row r="14" spans="1:24" ht="24" customHeight="1" x14ac:dyDescent="0.15">
      <c r="I14" s="594" t="s">
        <v>134</v>
      </c>
      <c r="J14" s="595"/>
      <c r="K14" s="595"/>
      <c r="L14" s="595"/>
      <c r="M14" s="595"/>
      <c r="N14" s="595"/>
      <c r="O14" s="595"/>
      <c r="P14" s="595"/>
      <c r="Q14" s="595"/>
      <c r="R14" s="596"/>
      <c r="S14" s="302">
        <v>0</v>
      </c>
    </row>
    <row r="15" spans="1:24" ht="9" customHeight="1" x14ac:dyDescent="0.15"/>
    <row r="16" spans="1:24" ht="20.100000000000001" customHeight="1" x14ac:dyDescent="0.15">
      <c r="B16" s="2"/>
      <c r="C16" s="2"/>
      <c r="D16" s="2"/>
      <c r="E16" s="25"/>
      <c r="F16" s="25"/>
      <c r="G16" s="25"/>
      <c r="H16" s="25"/>
      <c r="I16" s="10"/>
      <c r="J16" s="25"/>
      <c r="K16" s="25"/>
      <c r="L16" s="10"/>
      <c r="M16" s="25"/>
      <c r="N16" s="25"/>
    </row>
    <row r="17" spans="2:23" ht="21.95" customHeight="1" x14ac:dyDescent="0.15">
      <c r="B17" s="12" t="s">
        <v>43</v>
      </c>
      <c r="C17" s="297" t="s">
        <v>11</v>
      </c>
      <c r="E17" s="589" t="str">
        <f>'（旧）P5-1'!E$21:F$21</f>
        <v>令和 7年 5月</v>
      </c>
      <c r="F17" s="589"/>
      <c r="G17" s="27"/>
      <c r="H17" s="27"/>
      <c r="I17" s="13"/>
      <c r="J17" s="27"/>
      <c r="K17" s="27"/>
      <c r="L17" s="13"/>
      <c r="V17" s="1"/>
      <c r="W17" s="1"/>
    </row>
    <row r="18" spans="2:23" ht="24" customHeight="1" x14ac:dyDescent="0.15">
      <c r="B18" s="606" t="s">
        <v>11</v>
      </c>
      <c r="C18" s="606"/>
      <c r="D18" s="606"/>
      <c r="E18" s="550" t="s">
        <v>92</v>
      </c>
      <c r="F18" s="551"/>
      <c r="G18" s="310">
        <v>0</v>
      </c>
      <c r="H18" s="550" t="s">
        <v>93</v>
      </c>
      <c r="I18" s="551"/>
      <c r="J18" s="310">
        <v>0</v>
      </c>
      <c r="K18" s="550" t="s">
        <v>94</v>
      </c>
      <c r="L18" s="551"/>
      <c r="M18" s="310">
        <v>0</v>
      </c>
      <c r="N18" s="550" t="s">
        <v>95</v>
      </c>
      <c r="O18" s="551"/>
      <c r="P18" s="310">
        <v>0</v>
      </c>
      <c r="Q18" s="550" t="s">
        <v>96</v>
      </c>
      <c r="R18" s="551"/>
      <c r="S18" s="310">
        <v>0</v>
      </c>
      <c r="T18" s="550" t="s">
        <v>97</v>
      </c>
      <c r="U18" s="551"/>
      <c r="V18" s="310">
        <v>0</v>
      </c>
      <c r="W18" s="1"/>
    </row>
    <row r="19" spans="2:23" ht="24" customHeight="1" x14ac:dyDescent="0.15">
      <c r="B19" s="606"/>
      <c r="C19" s="606"/>
      <c r="D19" s="606"/>
      <c r="E19" s="550" t="s">
        <v>112</v>
      </c>
      <c r="F19" s="551"/>
      <c r="G19" s="310">
        <v>0</v>
      </c>
      <c r="H19" s="550" t="s">
        <v>106</v>
      </c>
      <c r="I19" s="551"/>
      <c r="J19" s="310">
        <v>0</v>
      </c>
      <c r="K19" s="550" t="s">
        <v>113</v>
      </c>
      <c r="L19" s="551"/>
      <c r="M19" s="310">
        <v>0</v>
      </c>
      <c r="N19" s="550" t="s">
        <v>114</v>
      </c>
      <c r="O19" s="551"/>
      <c r="P19" s="310">
        <v>0</v>
      </c>
      <c r="Q19" s="550" t="s">
        <v>115</v>
      </c>
      <c r="R19" s="551"/>
      <c r="S19" s="311">
        <v>0</v>
      </c>
      <c r="T19" s="550" t="s">
        <v>116</v>
      </c>
      <c r="U19" s="551"/>
      <c r="V19" s="311">
        <v>0</v>
      </c>
      <c r="W19" s="1"/>
    </row>
    <row r="20" spans="2:23" ht="24" customHeight="1" x14ac:dyDescent="0.15">
      <c r="B20" s="606"/>
      <c r="C20" s="606"/>
      <c r="D20" s="606"/>
      <c r="E20" s="550" t="s">
        <v>117</v>
      </c>
      <c r="F20" s="551"/>
      <c r="G20" s="311">
        <v>0</v>
      </c>
      <c r="H20" s="580" t="s">
        <v>118</v>
      </c>
      <c r="I20" s="580"/>
      <c r="J20" s="311">
        <v>0</v>
      </c>
      <c r="K20" s="580" t="s">
        <v>119</v>
      </c>
      <c r="L20" s="580"/>
      <c r="M20" s="311">
        <v>0</v>
      </c>
      <c r="N20" s="580" t="s">
        <v>120</v>
      </c>
      <c r="O20" s="580"/>
      <c r="P20" s="311">
        <v>0</v>
      </c>
      <c r="Q20" s="307"/>
      <c r="R20" s="308"/>
      <c r="S20" s="312"/>
      <c r="T20" s="308"/>
      <c r="U20" s="308"/>
      <c r="V20" s="309"/>
      <c r="W20" s="1"/>
    </row>
    <row r="21" spans="2:23" ht="9" customHeight="1" x14ac:dyDescent="0.15">
      <c r="H21" s="1"/>
      <c r="K21" s="1"/>
      <c r="L21" s="23"/>
      <c r="M21" s="1"/>
      <c r="O21" s="23"/>
      <c r="R21" s="23"/>
      <c r="V21" s="1"/>
      <c r="W21" s="1"/>
    </row>
    <row r="22" spans="2:23" ht="24" customHeight="1" x14ac:dyDescent="0.15">
      <c r="B22" s="581"/>
      <c r="C22" s="582"/>
      <c r="D22" s="583"/>
      <c r="E22" s="579" t="s">
        <v>104</v>
      </c>
      <c r="F22" s="579"/>
      <c r="G22" s="22" t="s">
        <v>429</v>
      </c>
      <c r="H22" s="1"/>
      <c r="I22" s="558"/>
      <c r="J22" s="558"/>
      <c r="K22" s="558"/>
      <c r="L22" s="558"/>
      <c r="M22" s="558"/>
      <c r="N22" s="558"/>
      <c r="O22" s="558"/>
      <c r="P22" s="558"/>
      <c r="Q22" s="22" t="s">
        <v>104</v>
      </c>
      <c r="S22" s="552" t="s">
        <v>0</v>
      </c>
      <c r="T22" s="552"/>
      <c r="U22" s="552"/>
      <c r="V22" s="552"/>
      <c r="W22" s="1"/>
    </row>
    <row r="23" spans="2:23" ht="24" customHeight="1" x14ac:dyDescent="0.15">
      <c r="B23" s="607" t="s">
        <v>29</v>
      </c>
      <c r="C23" s="607"/>
      <c r="D23" s="607"/>
      <c r="E23" s="555">
        <v>0</v>
      </c>
      <c r="F23" s="555"/>
      <c r="G23" s="287">
        <v>0</v>
      </c>
      <c r="H23" s="1"/>
      <c r="I23" s="590" t="s">
        <v>133</v>
      </c>
      <c r="J23" s="590"/>
      <c r="K23" s="590"/>
      <c r="L23" s="590"/>
      <c r="M23" s="590"/>
      <c r="N23" s="590"/>
      <c r="O23" s="590"/>
      <c r="P23" s="590"/>
      <c r="Q23" s="310">
        <v>0</v>
      </c>
      <c r="S23" s="553" t="s">
        <v>0</v>
      </c>
      <c r="T23" s="553"/>
      <c r="U23" s="553"/>
      <c r="V23" s="295"/>
    </row>
    <row r="24" spans="2:23" ht="24" customHeight="1" x14ac:dyDescent="0.15">
      <c r="B24" s="553" t="s">
        <v>32</v>
      </c>
      <c r="C24" s="553"/>
      <c r="D24" s="553"/>
      <c r="E24" s="555">
        <v>0</v>
      </c>
      <c r="F24" s="555"/>
      <c r="G24" s="287">
        <v>0</v>
      </c>
      <c r="H24" s="1"/>
      <c r="I24" s="593" t="s">
        <v>138</v>
      </c>
      <c r="J24" s="593"/>
      <c r="K24" s="593"/>
      <c r="L24" s="593"/>
      <c r="M24" s="593"/>
      <c r="N24" s="593"/>
      <c r="O24" s="593"/>
      <c r="P24" s="593"/>
      <c r="Q24" s="311">
        <v>0</v>
      </c>
      <c r="S24" s="554" t="s">
        <v>65</v>
      </c>
      <c r="T24" s="554"/>
      <c r="U24" s="554"/>
      <c r="V24" s="289"/>
    </row>
    <row r="25" spans="2:23" ht="24" customHeight="1" x14ac:dyDescent="0.15">
      <c r="B25" s="553" t="s">
        <v>56</v>
      </c>
      <c r="C25" s="553"/>
      <c r="D25" s="553"/>
      <c r="E25" s="555">
        <v>0</v>
      </c>
      <c r="F25" s="555"/>
      <c r="G25" s="287">
        <v>0</v>
      </c>
      <c r="S25" s="554" t="s">
        <v>313</v>
      </c>
      <c r="T25" s="554"/>
      <c r="U25" s="554"/>
      <c r="V25" s="290"/>
    </row>
    <row r="26" spans="2:23" ht="24" customHeight="1" x14ac:dyDescent="0.15">
      <c r="B26" s="607" t="s">
        <v>30</v>
      </c>
      <c r="C26" s="607"/>
      <c r="D26" s="607"/>
      <c r="E26" s="555">
        <v>0</v>
      </c>
      <c r="F26" s="555"/>
      <c r="G26" s="287">
        <v>0</v>
      </c>
      <c r="J26" s="1"/>
      <c r="K26" s="1"/>
      <c r="M26" s="1"/>
      <c r="N26" s="1"/>
      <c r="P26" s="1"/>
      <c r="Q26" s="1"/>
      <c r="S26" s="1"/>
      <c r="T26" s="29"/>
      <c r="V26" s="1"/>
      <c r="W26" s="1"/>
    </row>
    <row r="27" spans="2:23" ht="24" customHeight="1" thickBot="1" x14ac:dyDescent="0.2">
      <c r="B27" s="607" t="s">
        <v>31</v>
      </c>
      <c r="C27" s="607"/>
      <c r="D27" s="607"/>
      <c r="E27" s="555">
        <v>0</v>
      </c>
      <c r="F27" s="555"/>
      <c r="G27" s="287">
        <v>0</v>
      </c>
      <c r="J27" s="1"/>
      <c r="K27" s="1"/>
      <c r="M27" s="1"/>
      <c r="N27" s="1"/>
      <c r="P27" s="1"/>
      <c r="Q27" s="1"/>
      <c r="S27" s="306" t="s">
        <v>436</v>
      </c>
      <c r="T27" s="1"/>
      <c r="V27" s="1"/>
      <c r="W27" s="1"/>
    </row>
    <row r="28" spans="2:23" ht="24" customHeight="1" thickBot="1" x14ac:dyDescent="0.2">
      <c r="B28" s="553" t="s">
        <v>33</v>
      </c>
      <c r="C28" s="553"/>
      <c r="D28" s="553"/>
      <c r="E28" s="555">
        <v>0</v>
      </c>
      <c r="F28" s="555"/>
      <c r="G28" s="287">
        <v>0</v>
      </c>
      <c r="S28" s="556" t="str">
        <f>'（旧）P5-1'!$F$3&amp;"分 請求額"</f>
        <v>5月分 請求額</v>
      </c>
      <c r="T28" s="557"/>
      <c r="U28" s="577">
        <v>0</v>
      </c>
      <c r="V28" s="578"/>
    </row>
    <row r="29" spans="2:23" ht="24" customHeight="1" x14ac:dyDescent="0.15">
      <c r="B29" s="591" t="s">
        <v>34</v>
      </c>
      <c r="C29" s="592"/>
      <c r="D29" s="295" t="s">
        <v>37</v>
      </c>
      <c r="E29" s="555">
        <v>0</v>
      </c>
      <c r="F29" s="555"/>
      <c r="G29" s="313"/>
    </row>
    <row r="30" spans="2:23" ht="9" customHeight="1" x14ac:dyDescent="0.15"/>
    <row r="31" spans="2:23" ht="20.100000000000001" customHeight="1" x14ac:dyDescent="0.15">
      <c r="B31" s="6"/>
    </row>
    <row r="34" spans="5:5" ht="24" hidden="1" customHeight="1" x14ac:dyDescent="0.15">
      <c r="E34" s="23" t="s">
        <v>37</v>
      </c>
    </row>
    <row r="35" spans="5:5" ht="24" hidden="1" customHeight="1" x14ac:dyDescent="0.15">
      <c r="E35" s="23" t="s">
        <v>38</v>
      </c>
    </row>
    <row r="36" spans="5:5" ht="24" hidden="1" customHeight="1" x14ac:dyDescent="0.15">
      <c r="E36" s="23" t="s">
        <v>39</v>
      </c>
    </row>
    <row r="37" spans="5:5" ht="24" hidden="1" customHeight="1" x14ac:dyDescent="0.15">
      <c r="E37" s="23" t="s">
        <v>57</v>
      </c>
    </row>
    <row r="38" spans="5:5" ht="24" hidden="1" customHeight="1" x14ac:dyDescent="0.15">
      <c r="E38" s="23" t="s">
        <v>40</v>
      </c>
    </row>
    <row r="39" spans="5:5" ht="24" hidden="1" customHeight="1" x14ac:dyDescent="0.15"/>
    <row r="40" spans="5:5" ht="24" hidden="1" customHeight="1" x14ac:dyDescent="0.15">
      <c r="E40" s="23" t="s">
        <v>37</v>
      </c>
    </row>
    <row r="41" spans="5:5" ht="24" hidden="1" customHeight="1" x14ac:dyDescent="0.15">
      <c r="E41" s="23" t="s">
        <v>38</v>
      </c>
    </row>
    <row r="42" spans="5:5" ht="24" hidden="1" customHeight="1" x14ac:dyDescent="0.15">
      <c r="E42" s="23" t="s">
        <v>39</v>
      </c>
    </row>
    <row r="43" spans="5:5" ht="24" hidden="1" customHeight="1" x14ac:dyDescent="0.15">
      <c r="E43" s="23" t="s">
        <v>41</v>
      </c>
    </row>
  </sheetData>
  <sheetProtection selectLockedCells="1"/>
  <mergeCells count="83">
    <mergeCell ref="E2:F2"/>
    <mergeCell ref="E17:F17"/>
    <mergeCell ref="E4:F4"/>
    <mergeCell ref="B28:D28"/>
    <mergeCell ref="B7:D7"/>
    <mergeCell ref="B3:D4"/>
    <mergeCell ref="B18:D20"/>
    <mergeCell ref="B9:D9"/>
    <mergeCell ref="B13:C13"/>
    <mergeCell ref="B8:D8"/>
    <mergeCell ref="B27:D27"/>
    <mergeCell ref="B25:D25"/>
    <mergeCell ref="B24:D24"/>
    <mergeCell ref="B26:D26"/>
    <mergeCell ref="B23:D23"/>
    <mergeCell ref="B6:D6"/>
    <mergeCell ref="B12:D12"/>
    <mergeCell ref="E12:F12"/>
    <mergeCell ref="B10:D10"/>
    <mergeCell ref="B11:D11"/>
    <mergeCell ref="N3:O3"/>
    <mergeCell ref="N4:O4"/>
    <mergeCell ref="K3:L3"/>
    <mergeCell ref="K4:L4"/>
    <mergeCell ref="H3:I3"/>
    <mergeCell ref="H4:I4"/>
    <mergeCell ref="E8:F8"/>
    <mergeCell ref="E9:F9"/>
    <mergeCell ref="E10:F10"/>
    <mergeCell ref="E11:F11"/>
    <mergeCell ref="I11:R11"/>
    <mergeCell ref="E6:F6"/>
    <mergeCell ref="U6:X6"/>
    <mergeCell ref="I6:R6"/>
    <mergeCell ref="U7:W7"/>
    <mergeCell ref="E7:F7"/>
    <mergeCell ref="U12:V12"/>
    <mergeCell ref="W12:X12"/>
    <mergeCell ref="U8:W8"/>
    <mergeCell ref="I7:R7"/>
    <mergeCell ref="I8:R8"/>
    <mergeCell ref="I9:R9"/>
    <mergeCell ref="I10:R10"/>
    <mergeCell ref="I12:R12"/>
    <mergeCell ref="B22:D22"/>
    <mergeCell ref="E22:F22"/>
    <mergeCell ref="S22:V22"/>
    <mergeCell ref="T18:U18"/>
    <mergeCell ref="T19:U19"/>
    <mergeCell ref="Q18:R18"/>
    <mergeCell ref="N20:O20"/>
    <mergeCell ref="K20:L20"/>
    <mergeCell ref="I13:R13"/>
    <mergeCell ref="I14:R14"/>
    <mergeCell ref="E13:F13"/>
    <mergeCell ref="N18:O18"/>
    <mergeCell ref="N19:O19"/>
    <mergeCell ref="K18:L18"/>
    <mergeCell ref="K19:L19"/>
    <mergeCell ref="Q19:R19"/>
    <mergeCell ref="B29:C29"/>
    <mergeCell ref="U9:W9"/>
    <mergeCell ref="S23:U23"/>
    <mergeCell ref="S24:U24"/>
    <mergeCell ref="S25:U25"/>
    <mergeCell ref="S28:T28"/>
    <mergeCell ref="U28:V28"/>
    <mergeCell ref="E28:F28"/>
    <mergeCell ref="H18:I18"/>
    <mergeCell ref="H19:I19"/>
    <mergeCell ref="H20:I20"/>
    <mergeCell ref="E18:F18"/>
    <mergeCell ref="E19:F19"/>
    <mergeCell ref="E20:F20"/>
    <mergeCell ref="I24:P24"/>
    <mergeCell ref="E23:F23"/>
    <mergeCell ref="E29:F29"/>
    <mergeCell ref="I22:P22"/>
    <mergeCell ref="I23:P23"/>
    <mergeCell ref="E25:F25"/>
    <mergeCell ref="E26:F26"/>
    <mergeCell ref="E27:F27"/>
    <mergeCell ref="E24:F24"/>
  </mergeCells>
  <phoneticPr fontId="2"/>
  <dataValidations count="4">
    <dataValidation type="list" allowBlank="1" showInputMessage="1" showErrorMessage="1" sqref="D13 D29">
      <formula1>$E$34:$E$38</formula1>
    </dataValidation>
    <dataValidation type="list" allowBlank="1" showInputMessage="1" showErrorMessage="1" sqref="V24 X8">
      <formula1>"なし,Ⅰ型,Ⅱ型"</formula1>
    </dataValidation>
    <dataValidation type="list" allowBlank="1" showInputMessage="1" showErrorMessage="1" sqref="V25 X9">
      <formula1>"あり,なし"</formula1>
    </dataValidation>
    <dataValidation type="list" allowBlank="1" showInputMessage="1" showErrorMessage="1" sqref="V23 X7">
      <formula1>$E$40:$E$43</formula1>
    </dataValidation>
  </dataValidations>
  <printOptions horizontalCentered="1"/>
  <pageMargins left="0.39370078740157483" right="0.39370078740157483" top="0.59055118110236227" bottom="0.39370078740157483" header="0.31496062992125984" footer="0.31496062992125984"/>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E185"/>
  <sheetViews>
    <sheetView view="pageBreakPreview" zoomScaleNormal="100" zoomScaleSheetLayoutView="100" workbookViewId="0">
      <selection activeCell="F12" sqref="F12"/>
    </sheetView>
  </sheetViews>
  <sheetFormatPr defaultRowHeight="13.5" x14ac:dyDescent="0.15"/>
  <cols>
    <col min="1" max="1" width="1.625" style="20" customWidth="1"/>
    <col min="2" max="2" width="3.625" style="20" customWidth="1"/>
    <col min="3" max="3" width="17.625" style="20" customWidth="1"/>
    <col min="4" max="5" width="5.625" style="223" customWidth="1"/>
    <col min="6" max="6" width="10.625" style="223" customWidth="1"/>
    <col min="7" max="9" width="5.625" style="223" customWidth="1"/>
    <col min="10" max="10" width="15.625" style="223" customWidth="1"/>
    <col min="11" max="12" width="10.625" style="223" customWidth="1"/>
    <col min="13" max="13" width="5.625" style="223" customWidth="1"/>
    <col min="14" max="17" width="15.625" style="223" customWidth="1"/>
    <col min="18" max="18" width="1.625" style="224" customWidth="1"/>
    <col min="19" max="16384" width="9" style="20"/>
  </cols>
  <sheetData>
    <row r="1" spans="2:31" ht="9.9499999999999993" customHeight="1" x14ac:dyDescent="0.15">
      <c r="C1" s="8"/>
      <c r="D1" s="222"/>
      <c r="E1" s="222"/>
      <c r="F1" s="222"/>
      <c r="G1" s="222"/>
      <c r="H1" s="222"/>
      <c r="I1" s="222"/>
      <c r="J1" s="222"/>
      <c r="K1" s="222"/>
      <c r="L1" s="222"/>
      <c r="M1" s="222"/>
      <c r="N1" s="227"/>
      <c r="O1" s="222"/>
      <c r="P1" s="222"/>
    </row>
    <row r="2" spans="2:31" ht="19.5" customHeight="1" x14ac:dyDescent="0.15">
      <c r="B2" s="3" t="s">
        <v>68</v>
      </c>
      <c r="C2" s="222"/>
      <c r="D2" s="222"/>
      <c r="E2" s="222"/>
      <c r="F2" s="222"/>
      <c r="G2" s="222"/>
      <c r="H2" s="222"/>
      <c r="I2" s="222"/>
      <c r="J2" s="222"/>
      <c r="K2" s="222"/>
      <c r="L2" s="222"/>
      <c r="M2" s="222"/>
      <c r="N2" s="222"/>
      <c r="O2" s="222"/>
      <c r="P2" s="222"/>
      <c r="Q2" s="223" t="str">
        <f>" 1 / "&amp;COUNTA(C$5,C$37,C$68,C$99,C$130,C$161)</f>
        <v xml:space="preserve"> 1 / 1</v>
      </c>
    </row>
    <row r="3" spans="2:31" s="5" customFormat="1" ht="20.100000000000001" customHeight="1" x14ac:dyDescent="0.15">
      <c r="B3" s="613" t="s">
        <v>80</v>
      </c>
      <c r="C3" s="614" t="s">
        <v>44</v>
      </c>
      <c r="D3" s="614" t="s">
        <v>58</v>
      </c>
      <c r="E3" s="614" t="s">
        <v>59</v>
      </c>
      <c r="F3" s="608" t="s">
        <v>335</v>
      </c>
      <c r="G3" s="608" t="s">
        <v>60</v>
      </c>
      <c r="H3" s="608" t="s">
        <v>61</v>
      </c>
      <c r="I3" s="608" t="s">
        <v>476</v>
      </c>
      <c r="J3" s="608" t="s">
        <v>78</v>
      </c>
      <c r="K3" s="610" t="s">
        <v>73</v>
      </c>
      <c r="L3" s="612"/>
      <c r="M3" s="608" t="s">
        <v>446</v>
      </c>
      <c r="N3" s="608" t="s">
        <v>62</v>
      </c>
      <c r="O3" s="610" t="s">
        <v>456</v>
      </c>
      <c r="P3" s="611"/>
      <c r="Q3" s="612"/>
      <c r="R3" s="235"/>
    </row>
    <row r="4" spans="2:31" s="5" customFormat="1" ht="30" customHeight="1" x14ac:dyDescent="0.15">
      <c r="B4" s="613"/>
      <c r="C4" s="615"/>
      <c r="D4" s="615"/>
      <c r="E4" s="615"/>
      <c r="F4" s="609"/>
      <c r="G4" s="609"/>
      <c r="H4" s="609"/>
      <c r="I4" s="609"/>
      <c r="J4" s="609"/>
      <c r="K4" s="228" t="s">
        <v>336</v>
      </c>
      <c r="L4" s="228" t="s">
        <v>337</v>
      </c>
      <c r="M4" s="609"/>
      <c r="N4" s="609"/>
      <c r="O4" s="236" t="s">
        <v>410</v>
      </c>
      <c r="P4" s="236" t="s">
        <v>411</v>
      </c>
      <c r="Q4" s="236" t="s">
        <v>412</v>
      </c>
      <c r="R4" s="235"/>
    </row>
    <row r="5" spans="2:31" ht="23.1" customHeight="1" x14ac:dyDescent="0.15">
      <c r="B5" s="205" t="s">
        <v>21</v>
      </c>
      <c r="C5" s="332" t="s">
        <v>79</v>
      </c>
      <c r="D5" s="225" t="s">
        <v>63</v>
      </c>
      <c r="E5" s="225">
        <v>44</v>
      </c>
      <c r="F5" s="225" t="s">
        <v>340</v>
      </c>
      <c r="G5" s="225" t="s">
        <v>64</v>
      </c>
      <c r="H5" s="225">
        <v>3</v>
      </c>
      <c r="I5" s="225" t="s">
        <v>71</v>
      </c>
      <c r="J5" s="226" t="s">
        <v>75</v>
      </c>
      <c r="K5" s="225" t="s">
        <v>338</v>
      </c>
      <c r="L5" s="225" t="s">
        <v>339</v>
      </c>
      <c r="M5" s="225" t="s">
        <v>71</v>
      </c>
      <c r="N5" s="226" t="s">
        <v>67</v>
      </c>
      <c r="O5" s="276">
        <v>45017</v>
      </c>
      <c r="P5" s="276">
        <v>45026</v>
      </c>
      <c r="Q5" s="276">
        <v>45028</v>
      </c>
      <c r="R5" s="275"/>
      <c r="AE5" s="20" t="s">
        <v>74</v>
      </c>
    </row>
    <row r="6" spans="2:31" ht="23.1" customHeight="1" x14ac:dyDescent="0.15">
      <c r="B6" s="19">
        <v>1</v>
      </c>
      <c r="C6" s="333"/>
      <c r="D6" s="229"/>
      <c r="E6" s="230"/>
      <c r="F6" s="229"/>
      <c r="G6" s="229"/>
      <c r="H6" s="230"/>
      <c r="I6" s="229"/>
      <c r="J6" s="231"/>
      <c r="K6" s="232"/>
      <c r="L6" s="232"/>
      <c r="M6" s="229"/>
      <c r="N6" s="232"/>
      <c r="O6" s="326"/>
      <c r="P6" s="326"/>
      <c r="Q6" s="326"/>
      <c r="R6" s="275"/>
      <c r="AE6" s="20" t="s">
        <v>75</v>
      </c>
    </row>
    <row r="7" spans="2:31" ht="23.1" customHeight="1" x14ac:dyDescent="0.15">
      <c r="B7" s="19">
        <f>B6+1</f>
        <v>2</v>
      </c>
      <c r="C7" s="333"/>
      <c r="D7" s="229"/>
      <c r="E7" s="230"/>
      <c r="F7" s="229"/>
      <c r="G7" s="229"/>
      <c r="H7" s="230"/>
      <c r="I7" s="229"/>
      <c r="J7" s="231"/>
      <c r="K7" s="232"/>
      <c r="L7" s="232"/>
      <c r="M7" s="229"/>
      <c r="N7" s="232"/>
      <c r="O7" s="326"/>
      <c r="P7" s="326"/>
      <c r="Q7" s="326"/>
      <c r="R7" s="275"/>
      <c r="AE7" s="20" t="s">
        <v>76</v>
      </c>
    </row>
    <row r="8" spans="2:31" ht="23.1" customHeight="1" x14ac:dyDescent="0.15">
      <c r="B8" s="19">
        <f t="shared" ref="B8:B30" si="0">B7+1</f>
        <v>3</v>
      </c>
      <c r="C8" s="333"/>
      <c r="D8" s="229"/>
      <c r="E8" s="230"/>
      <c r="F8" s="229"/>
      <c r="G8" s="229"/>
      <c r="H8" s="230"/>
      <c r="I8" s="229"/>
      <c r="J8" s="231"/>
      <c r="K8" s="232"/>
      <c r="L8" s="232"/>
      <c r="M8" s="229"/>
      <c r="N8" s="232"/>
      <c r="O8" s="326"/>
      <c r="P8" s="326"/>
      <c r="Q8" s="326"/>
      <c r="R8" s="275"/>
      <c r="AE8" s="20" t="s">
        <v>77</v>
      </c>
    </row>
    <row r="9" spans="2:31" ht="23.1" customHeight="1" x14ac:dyDescent="0.15">
      <c r="B9" s="19">
        <f t="shared" si="0"/>
        <v>4</v>
      </c>
      <c r="C9" s="333"/>
      <c r="D9" s="229"/>
      <c r="E9" s="230"/>
      <c r="F9" s="229"/>
      <c r="G9" s="229"/>
      <c r="H9" s="230"/>
      <c r="I9" s="229"/>
      <c r="J9" s="231"/>
      <c r="K9" s="232"/>
      <c r="L9" s="232"/>
      <c r="M9" s="229"/>
      <c r="N9" s="232"/>
      <c r="O9" s="326"/>
      <c r="P9" s="326"/>
      <c r="Q9" s="326"/>
      <c r="R9" s="275"/>
    </row>
    <row r="10" spans="2:31" ht="23.1" customHeight="1" x14ac:dyDescent="0.15">
      <c r="B10" s="19">
        <f t="shared" si="0"/>
        <v>5</v>
      </c>
      <c r="C10" s="333"/>
      <c r="D10" s="229"/>
      <c r="E10" s="230"/>
      <c r="F10" s="229"/>
      <c r="G10" s="229"/>
      <c r="H10" s="230"/>
      <c r="I10" s="229"/>
      <c r="J10" s="231"/>
      <c r="K10" s="232"/>
      <c r="L10" s="232"/>
      <c r="M10" s="229"/>
      <c r="N10" s="232"/>
      <c r="O10" s="326"/>
      <c r="P10" s="326"/>
      <c r="Q10" s="326"/>
      <c r="R10" s="275"/>
    </row>
    <row r="11" spans="2:31" ht="23.1" customHeight="1" x14ac:dyDescent="0.15">
      <c r="B11" s="19">
        <f t="shared" si="0"/>
        <v>6</v>
      </c>
      <c r="C11" s="333"/>
      <c r="D11" s="229"/>
      <c r="E11" s="230"/>
      <c r="F11" s="229"/>
      <c r="G11" s="229"/>
      <c r="H11" s="230"/>
      <c r="I11" s="229"/>
      <c r="J11" s="231"/>
      <c r="K11" s="232"/>
      <c r="L11" s="232"/>
      <c r="M11" s="229"/>
      <c r="N11" s="232"/>
      <c r="O11" s="326"/>
      <c r="P11" s="326"/>
      <c r="Q11" s="326"/>
      <c r="R11" s="275"/>
    </row>
    <row r="12" spans="2:31" ht="23.1" customHeight="1" x14ac:dyDescent="0.15">
      <c r="B12" s="19">
        <f t="shared" si="0"/>
        <v>7</v>
      </c>
      <c r="C12" s="333"/>
      <c r="D12" s="229"/>
      <c r="E12" s="230"/>
      <c r="F12" s="229"/>
      <c r="G12" s="229"/>
      <c r="H12" s="230"/>
      <c r="I12" s="229"/>
      <c r="J12" s="231"/>
      <c r="K12" s="232"/>
      <c r="L12" s="232"/>
      <c r="M12" s="229"/>
      <c r="N12" s="232"/>
      <c r="O12" s="326"/>
      <c r="P12" s="326"/>
      <c r="Q12" s="326"/>
      <c r="R12" s="275"/>
    </row>
    <row r="13" spans="2:31" ht="23.1" customHeight="1" x14ac:dyDescent="0.15">
      <c r="B13" s="19">
        <f t="shared" si="0"/>
        <v>8</v>
      </c>
      <c r="C13" s="333"/>
      <c r="D13" s="229"/>
      <c r="E13" s="230"/>
      <c r="F13" s="229"/>
      <c r="G13" s="229"/>
      <c r="H13" s="230"/>
      <c r="I13" s="229"/>
      <c r="J13" s="231"/>
      <c r="K13" s="232"/>
      <c r="L13" s="232"/>
      <c r="M13" s="229"/>
      <c r="N13" s="232"/>
      <c r="O13" s="326"/>
      <c r="P13" s="326"/>
      <c r="Q13" s="326"/>
      <c r="R13" s="275"/>
    </row>
    <row r="14" spans="2:31" ht="23.1" customHeight="1" x14ac:dyDescent="0.15">
      <c r="B14" s="19">
        <f t="shared" si="0"/>
        <v>9</v>
      </c>
      <c r="C14" s="333"/>
      <c r="D14" s="229"/>
      <c r="E14" s="230"/>
      <c r="F14" s="229"/>
      <c r="G14" s="229"/>
      <c r="H14" s="230"/>
      <c r="I14" s="229"/>
      <c r="J14" s="231"/>
      <c r="K14" s="232"/>
      <c r="L14" s="232"/>
      <c r="M14" s="229"/>
      <c r="N14" s="232"/>
      <c r="O14" s="326"/>
      <c r="P14" s="326"/>
      <c r="Q14" s="326"/>
      <c r="R14" s="275"/>
    </row>
    <row r="15" spans="2:31" ht="23.1" customHeight="1" x14ac:dyDescent="0.15">
      <c r="B15" s="19">
        <f t="shared" si="0"/>
        <v>10</v>
      </c>
      <c r="C15" s="333"/>
      <c r="D15" s="229"/>
      <c r="E15" s="230"/>
      <c r="F15" s="229"/>
      <c r="G15" s="229"/>
      <c r="H15" s="230"/>
      <c r="I15" s="229"/>
      <c r="J15" s="231"/>
      <c r="K15" s="232"/>
      <c r="L15" s="232"/>
      <c r="M15" s="229"/>
      <c r="N15" s="232"/>
      <c r="O15" s="326"/>
      <c r="P15" s="326"/>
      <c r="Q15" s="326"/>
      <c r="R15" s="275"/>
    </row>
    <row r="16" spans="2:31" ht="23.1" customHeight="1" x14ac:dyDescent="0.15">
      <c r="B16" s="19">
        <f t="shared" si="0"/>
        <v>11</v>
      </c>
      <c r="C16" s="333"/>
      <c r="D16" s="229"/>
      <c r="E16" s="230"/>
      <c r="F16" s="229"/>
      <c r="G16" s="229"/>
      <c r="H16" s="230"/>
      <c r="I16" s="229"/>
      <c r="J16" s="231"/>
      <c r="K16" s="232"/>
      <c r="L16" s="232"/>
      <c r="M16" s="229"/>
      <c r="N16" s="232"/>
      <c r="O16" s="326"/>
      <c r="P16" s="326"/>
      <c r="Q16" s="326"/>
      <c r="R16" s="275"/>
    </row>
    <row r="17" spans="2:18" ht="23.1" customHeight="1" x14ac:dyDescent="0.15">
      <c r="B17" s="19">
        <f t="shared" si="0"/>
        <v>12</v>
      </c>
      <c r="C17" s="333"/>
      <c r="D17" s="229"/>
      <c r="E17" s="230"/>
      <c r="F17" s="229"/>
      <c r="G17" s="229"/>
      <c r="H17" s="230"/>
      <c r="I17" s="229"/>
      <c r="J17" s="231"/>
      <c r="K17" s="232"/>
      <c r="L17" s="232"/>
      <c r="M17" s="229"/>
      <c r="N17" s="232"/>
      <c r="O17" s="326"/>
      <c r="P17" s="326"/>
      <c r="Q17" s="326"/>
      <c r="R17" s="275"/>
    </row>
    <row r="18" spans="2:18" ht="23.1" customHeight="1" x14ac:dyDescent="0.15">
      <c r="B18" s="19">
        <f t="shared" si="0"/>
        <v>13</v>
      </c>
      <c r="C18" s="333"/>
      <c r="D18" s="229"/>
      <c r="E18" s="230"/>
      <c r="F18" s="229"/>
      <c r="G18" s="229"/>
      <c r="H18" s="230"/>
      <c r="I18" s="229"/>
      <c r="J18" s="231"/>
      <c r="K18" s="232"/>
      <c r="L18" s="232"/>
      <c r="M18" s="229"/>
      <c r="N18" s="232"/>
      <c r="O18" s="326"/>
      <c r="P18" s="326"/>
      <c r="Q18" s="326"/>
      <c r="R18" s="275"/>
    </row>
    <row r="19" spans="2:18" ht="23.1" customHeight="1" x14ac:dyDescent="0.15">
      <c r="B19" s="19">
        <f t="shared" si="0"/>
        <v>14</v>
      </c>
      <c r="C19" s="333"/>
      <c r="D19" s="229"/>
      <c r="E19" s="230"/>
      <c r="F19" s="229"/>
      <c r="G19" s="229"/>
      <c r="H19" s="230"/>
      <c r="I19" s="229"/>
      <c r="J19" s="231"/>
      <c r="K19" s="232"/>
      <c r="L19" s="232"/>
      <c r="M19" s="229"/>
      <c r="N19" s="232"/>
      <c r="O19" s="326"/>
      <c r="P19" s="326"/>
      <c r="Q19" s="326"/>
      <c r="R19" s="275"/>
    </row>
    <row r="20" spans="2:18" ht="23.1" customHeight="1" x14ac:dyDescent="0.15">
      <c r="B20" s="19">
        <f t="shared" si="0"/>
        <v>15</v>
      </c>
      <c r="C20" s="333"/>
      <c r="D20" s="229"/>
      <c r="E20" s="230"/>
      <c r="F20" s="229"/>
      <c r="G20" s="229"/>
      <c r="H20" s="230"/>
      <c r="I20" s="229"/>
      <c r="J20" s="231"/>
      <c r="K20" s="232"/>
      <c r="L20" s="232"/>
      <c r="M20" s="229"/>
      <c r="N20" s="232"/>
      <c r="O20" s="326"/>
      <c r="P20" s="326"/>
      <c r="Q20" s="326"/>
      <c r="R20" s="275"/>
    </row>
    <row r="21" spans="2:18" ht="23.1" customHeight="1" x14ac:dyDescent="0.15">
      <c r="B21" s="19">
        <f t="shared" si="0"/>
        <v>16</v>
      </c>
      <c r="C21" s="333"/>
      <c r="D21" s="229"/>
      <c r="E21" s="230"/>
      <c r="F21" s="229"/>
      <c r="G21" s="229"/>
      <c r="H21" s="230"/>
      <c r="I21" s="229"/>
      <c r="J21" s="231"/>
      <c r="K21" s="232"/>
      <c r="L21" s="232"/>
      <c r="M21" s="229"/>
      <c r="N21" s="232"/>
      <c r="O21" s="326"/>
      <c r="P21" s="326"/>
      <c r="Q21" s="326"/>
      <c r="R21" s="275"/>
    </row>
    <row r="22" spans="2:18" ht="23.1" customHeight="1" x14ac:dyDescent="0.15">
      <c r="B22" s="19">
        <f t="shared" si="0"/>
        <v>17</v>
      </c>
      <c r="C22" s="333"/>
      <c r="D22" s="229"/>
      <c r="E22" s="230"/>
      <c r="F22" s="229"/>
      <c r="G22" s="229"/>
      <c r="H22" s="230"/>
      <c r="I22" s="229"/>
      <c r="J22" s="231"/>
      <c r="K22" s="232"/>
      <c r="L22" s="232"/>
      <c r="M22" s="229"/>
      <c r="N22" s="232"/>
      <c r="O22" s="326"/>
      <c r="P22" s="326"/>
      <c r="Q22" s="326"/>
      <c r="R22" s="275"/>
    </row>
    <row r="23" spans="2:18" ht="23.1" customHeight="1" x14ac:dyDescent="0.15">
      <c r="B23" s="19">
        <f t="shared" si="0"/>
        <v>18</v>
      </c>
      <c r="C23" s="333"/>
      <c r="D23" s="229"/>
      <c r="E23" s="230"/>
      <c r="F23" s="229"/>
      <c r="G23" s="229"/>
      <c r="H23" s="230"/>
      <c r="I23" s="229"/>
      <c r="J23" s="231"/>
      <c r="K23" s="232"/>
      <c r="L23" s="232"/>
      <c r="M23" s="229"/>
      <c r="N23" s="232"/>
      <c r="O23" s="326"/>
      <c r="P23" s="326"/>
      <c r="Q23" s="326"/>
      <c r="R23" s="275"/>
    </row>
    <row r="24" spans="2:18" ht="23.1" customHeight="1" x14ac:dyDescent="0.15">
      <c r="B24" s="19">
        <f t="shared" si="0"/>
        <v>19</v>
      </c>
      <c r="C24" s="333"/>
      <c r="D24" s="229"/>
      <c r="E24" s="230"/>
      <c r="F24" s="229"/>
      <c r="G24" s="229"/>
      <c r="H24" s="230"/>
      <c r="I24" s="229"/>
      <c r="J24" s="231"/>
      <c r="K24" s="232"/>
      <c r="L24" s="232"/>
      <c r="M24" s="229"/>
      <c r="N24" s="232"/>
      <c r="O24" s="326"/>
      <c r="P24" s="326"/>
      <c r="Q24" s="326"/>
      <c r="R24" s="275"/>
    </row>
    <row r="25" spans="2:18" ht="23.1" customHeight="1" x14ac:dyDescent="0.15">
      <c r="B25" s="19">
        <f t="shared" si="0"/>
        <v>20</v>
      </c>
      <c r="C25" s="333"/>
      <c r="D25" s="229"/>
      <c r="E25" s="230"/>
      <c r="F25" s="229"/>
      <c r="G25" s="229"/>
      <c r="H25" s="230"/>
      <c r="I25" s="229"/>
      <c r="J25" s="231"/>
      <c r="K25" s="232"/>
      <c r="L25" s="232"/>
      <c r="M25" s="229"/>
      <c r="N25" s="232"/>
      <c r="O25" s="326"/>
      <c r="P25" s="326"/>
      <c r="Q25" s="326"/>
      <c r="R25" s="275"/>
    </row>
    <row r="26" spans="2:18" ht="23.1" customHeight="1" x14ac:dyDescent="0.15">
      <c r="B26" s="19">
        <f t="shared" si="0"/>
        <v>21</v>
      </c>
      <c r="C26" s="333"/>
      <c r="D26" s="229"/>
      <c r="E26" s="230"/>
      <c r="F26" s="229"/>
      <c r="G26" s="229"/>
      <c r="H26" s="230"/>
      <c r="I26" s="229"/>
      <c r="J26" s="231"/>
      <c r="K26" s="232"/>
      <c r="L26" s="232"/>
      <c r="M26" s="229"/>
      <c r="N26" s="232"/>
      <c r="O26" s="326"/>
      <c r="P26" s="326"/>
      <c r="Q26" s="326"/>
      <c r="R26" s="275"/>
    </row>
    <row r="27" spans="2:18" ht="23.1" customHeight="1" x14ac:dyDescent="0.15">
      <c r="B27" s="19">
        <f t="shared" si="0"/>
        <v>22</v>
      </c>
      <c r="C27" s="333"/>
      <c r="D27" s="229"/>
      <c r="E27" s="230"/>
      <c r="F27" s="229"/>
      <c r="G27" s="229"/>
      <c r="H27" s="230"/>
      <c r="I27" s="229"/>
      <c r="J27" s="231"/>
      <c r="K27" s="232"/>
      <c r="L27" s="232"/>
      <c r="M27" s="229"/>
      <c r="N27" s="232"/>
      <c r="O27" s="326"/>
      <c r="P27" s="326"/>
      <c r="Q27" s="326"/>
      <c r="R27" s="275"/>
    </row>
    <row r="28" spans="2:18" ht="23.1" customHeight="1" x14ac:dyDescent="0.15">
      <c r="B28" s="19">
        <f t="shared" si="0"/>
        <v>23</v>
      </c>
      <c r="C28" s="333"/>
      <c r="D28" s="229"/>
      <c r="E28" s="230"/>
      <c r="F28" s="229"/>
      <c r="G28" s="229"/>
      <c r="H28" s="230"/>
      <c r="I28" s="229"/>
      <c r="J28" s="231"/>
      <c r="K28" s="232"/>
      <c r="L28" s="232"/>
      <c r="M28" s="229"/>
      <c r="N28" s="232"/>
      <c r="O28" s="326"/>
      <c r="P28" s="326"/>
      <c r="Q28" s="326"/>
      <c r="R28" s="275"/>
    </row>
    <row r="29" spans="2:18" ht="23.1" customHeight="1" x14ac:dyDescent="0.15">
      <c r="B29" s="19">
        <f t="shared" si="0"/>
        <v>24</v>
      </c>
      <c r="C29" s="333"/>
      <c r="D29" s="229"/>
      <c r="E29" s="230"/>
      <c r="F29" s="229"/>
      <c r="G29" s="229"/>
      <c r="H29" s="230"/>
      <c r="I29" s="229"/>
      <c r="J29" s="231"/>
      <c r="K29" s="232"/>
      <c r="L29" s="232"/>
      <c r="M29" s="229"/>
      <c r="N29" s="232"/>
      <c r="O29" s="326"/>
      <c r="P29" s="326"/>
      <c r="Q29" s="326"/>
      <c r="R29" s="275"/>
    </row>
    <row r="30" spans="2:18" ht="23.1" customHeight="1" x14ac:dyDescent="0.15">
      <c r="B30" s="19">
        <f t="shared" si="0"/>
        <v>25</v>
      </c>
      <c r="C30" s="334"/>
      <c r="D30" s="233"/>
      <c r="E30" s="234"/>
      <c r="F30" s="233"/>
      <c r="G30" s="233"/>
      <c r="H30" s="230"/>
      <c r="I30" s="233"/>
      <c r="J30" s="229"/>
      <c r="K30" s="230"/>
      <c r="L30" s="230"/>
      <c r="M30" s="233"/>
      <c r="N30" s="230"/>
      <c r="O30" s="327"/>
      <c r="P30" s="327"/>
      <c r="Q30" s="327"/>
      <c r="R30" s="275"/>
    </row>
    <row r="31" spans="2:18" ht="9.9499999999999993" customHeight="1" x14ac:dyDescent="0.15">
      <c r="C31" s="8"/>
      <c r="D31" s="222"/>
      <c r="E31" s="222"/>
      <c r="F31" s="222"/>
      <c r="G31" s="222"/>
      <c r="H31" s="222"/>
      <c r="I31" s="222"/>
      <c r="J31" s="222"/>
      <c r="K31" s="222"/>
      <c r="L31" s="222"/>
      <c r="M31" s="222"/>
      <c r="N31" s="227"/>
      <c r="O31" s="222"/>
      <c r="P31" s="222"/>
    </row>
    <row r="32" spans="2:18" ht="9.9499999999999993" customHeight="1" x14ac:dyDescent="0.15">
      <c r="C32" s="8"/>
      <c r="D32" s="222"/>
      <c r="E32" s="222"/>
      <c r="F32" s="222"/>
      <c r="G32" s="222"/>
      <c r="H32" s="222"/>
      <c r="I32" s="222"/>
      <c r="J32" s="222"/>
      <c r="K32" s="222"/>
      <c r="L32" s="222"/>
      <c r="M32" s="222"/>
      <c r="N32" s="227"/>
      <c r="O32" s="222"/>
      <c r="P32" s="222"/>
    </row>
    <row r="33" spans="2:31" ht="19.5" customHeight="1" x14ac:dyDescent="0.15">
      <c r="B33" s="3" t="s">
        <v>68</v>
      </c>
      <c r="C33" s="222"/>
      <c r="D33" s="222"/>
      <c r="E33" s="222"/>
      <c r="F33" s="222"/>
      <c r="G33" s="222"/>
      <c r="H33" s="222"/>
      <c r="I33" s="222"/>
      <c r="J33" s="222"/>
      <c r="K33" s="222"/>
      <c r="L33" s="222"/>
      <c r="M33" s="222"/>
      <c r="N33" s="222"/>
      <c r="O33" s="222"/>
      <c r="P33" s="222"/>
      <c r="Q33" s="223" t="str">
        <f>" 2 / "&amp;COUNTA(C$5,C$37,C$68,C$99,C$130,C$161)</f>
        <v xml:space="preserve"> 2 / 1</v>
      </c>
    </row>
    <row r="34" spans="2:31" s="5" customFormat="1" ht="20.100000000000001" customHeight="1" x14ac:dyDescent="0.15">
      <c r="B34" s="613" t="s">
        <v>80</v>
      </c>
      <c r="C34" s="614" t="s">
        <v>44</v>
      </c>
      <c r="D34" s="614" t="s">
        <v>58</v>
      </c>
      <c r="E34" s="614" t="s">
        <v>59</v>
      </c>
      <c r="F34" s="608" t="s">
        <v>335</v>
      </c>
      <c r="G34" s="608" t="s">
        <v>60</v>
      </c>
      <c r="H34" s="608" t="s">
        <v>61</v>
      </c>
      <c r="I34" s="608" t="s">
        <v>476</v>
      </c>
      <c r="J34" s="608" t="s">
        <v>78</v>
      </c>
      <c r="K34" s="610" t="s">
        <v>73</v>
      </c>
      <c r="L34" s="612"/>
      <c r="M34" s="608" t="s">
        <v>446</v>
      </c>
      <c r="N34" s="608" t="s">
        <v>62</v>
      </c>
      <c r="O34" s="610" t="s">
        <v>456</v>
      </c>
      <c r="P34" s="611"/>
      <c r="Q34" s="612"/>
      <c r="R34" s="235"/>
    </row>
    <row r="35" spans="2:31" s="5" customFormat="1" ht="30" customHeight="1" x14ac:dyDescent="0.15">
      <c r="B35" s="613"/>
      <c r="C35" s="615"/>
      <c r="D35" s="615"/>
      <c r="E35" s="615"/>
      <c r="F35" s="609"/>
      <c r="G35" s="609"/>
      <c r="H35" s="609"/>
      <c r="I35" s="609"/>
      <c r="J35" s="609"/>
      <c r="K35" s="228" t="s">
        <v>336</v>
      </c>
      <c r="L35" s="228" t="s">
        <v>337</v>
      </c>
      <c r="M35" s="609"/>
      <c r="N35" s="609"/>
      <c r="O35" s="236" t="s">
        <v>410</v>
      </c>
      <c r="P35" s="236" t="s">
        <v>411</v>
      </c>
      <c r="Q35" s="236" t="s">
        <v>412</v>
      </c>
      <c r="R35" s="235"/>
    </row>
    <row r="36" spans="2:31" ht="23.1" customHeight="1" x14ac:dyDescent="0.15">
      <c r="B36" s="205" t="s">
        <v>21</v>
      </c>
      <c r="C36" s="332" t="s">
        <v>79</v>
      </c>
      <c r="D36" s="225" t="s">
        <v>63</v>
      </c>
      <c r="E36" s="225">
        <v>44</v>
      </c>
      <c r="F36" s="225" t="s">
        <v>340</v>
      </c>
      <c r="G36" s="225" t="s">
        <v>64</v>
      </c>
      <c r="H36" s="225">
        <v>3</v>
      </c>
      <c r="I36" s="225" t="s">
        <v>71</v>
      </c>
      <c r="J36" s="226" t="s">
        <v>75</v>
      </c>
      <c r="K36" s="225" t="s">
        <v>338</v>
      </c>
      <c r="L36" s="225" t="s">
        <v>339</v>
      </c>
      <c r="M36" s="225" t="s">
        <v>71</v>
      </c>
      <c r="N36" s="226" t="s">
        <v>67</v>
      </c>
      <c r="O36" s="276">
        <v>45017</v>
      </c>
      <c r="P36" s="276">
        <v>45026</v>
      </c>
      <c r="Q36" s="276">
        <v>45028</v>
      </c>
      <c r="R36" s="275"/>
      <c r="AE36" s="20" t="s">
        <v>74</v>
      </c>
    </row>
    <row r="37" spans="2:31" ht="23.1" customHeight="1" x14ac:dyDescent="0.15">
      <c r="B37" s="19">
        <f>B30+1</f>
        <v>26</v>
      </c>
      <c r="C37" s="333"/>
      <c r="D37" s="229"/>
      <c r="E37" s="230"/>
      <c r="F37" s="229"/>
      <c r="G37" s="229"/>
      <c r="H37" s="230"/>
      <c r="I37" s="229"/>
      <c r="J37" s="231"/>
      <c r="K37" s="232"/>
      <c r="L37" s="232"/>
      <c r="M37" s="229"/>
      <c r="N37" s="232"/>
      <c r="O37" s="328"/>
      <c r="P37" s="328"/>
      <c r="Q37" s="328"/>
      <c r="R37" s="275"/>
      <c r="AE37" s="20" t="s">
        <v>75</v>
      </c>
    </row>
    <row r="38" spans="2:31" ht="23.1" customHeight="1" x14ac:dyDescent="0.15">
      <c r="B38" s="19">
        <f>B37+1</f>
        <v>27</v>
      </c>
      <c r="C38" s="333"/>
      <c r="D38" s="229"/>
      <c r="E38" s="230"/>
      <c r="F38" s="229"/>
      <c r="G38" s="229"/>
      <c r="H38" s="230"/>
      <c r="I38" s="229"/>
      <c r="J38" s="231"/>
      <c r="K38" s="232"/>
      <c r="L38" s="232"/>
      <c r="M38" s="229"/>
      <c r="N38" s="232"/>
      <c r="O38" s="328"/>
      <c r="P38" s="328"/>
      <c r="Q38" s="328"/>
      <c r="R38" s="275"/>
      <c r="AE38" s="20" t="s">
        <v>76</v>
      </c>
    </row>
    <row r="39" spans="2:31" ht="23.1" customHeight="1" x14ac:dyDescent="0.15">
      <c r="B39" s="19">
        <f t="shared" ref="B39:B61" si="1">B38+1</f>
        <v>28</v>
      </c>
      <c r="C39" s="333"/>
      <c r="D39" s="229"/>
      <c r="E39" s="230"/>
      <c r="F39" s="229"/>
      <c r="G39" s="229"/>
      <c r="H39" s="230"/>
      <c r="I39" s="229"/>
      <c r="J39" s="231"/>
      <c r="K39" s="232"/>
      <c r="L39" s="232"/>
      <c r="M39" s="229"/>
      <c r="N39" s="232"/>
      <c r="O39" s="328"/>
      <c r="P39" s="328"/>
      <c r="Q39" s="328"/>
      <c r="R39" s="275"/>
      <c r="AE39" s="20" t="s">
        <v>77</v>
      </c>
    </row>
    <row r="40" spans="2:31" ht="23.1" customHeight="1" x14ac:dyDescent="0.15">
      <c r="B40" s="19">
        <f t="shared" si="1"/>
        <v>29</v>
      </c>
      <c r="C40" s="333"/>
      <c r="D40" s="229"/>
      <c r="E40" s="230"/>
      <c r="F40" s="229"/>
      <c r="G40" s="229"/>
      <c r="H40" s="230"/>
      <c r="I40" s="229"/>
      <c r="J40" s="231"/>
      <c r="K40" s="232"/>
      <c r="L40" s="232"/>
      <c r="M40" s="229"/>
      <c r="N40" s="232"/>
      <c r="O40" s="328"/>
      <c r="P40" s="328"/>
      <c r="Q40" s="328"/>
      <c r="R40" s="275"/>
    </row>
    <row r="41" spans="2:31" ht="23.1" customHeight="1" x14ac:dyDescent="0.15">
      <c r="B41" s="19">
        <f t="shared" si="1"/>
        <v>30</v>
      </c>
      <c r="C41" s="333"/>
      <c r="D41" s="229"/>
      <c r="E41" s="230"/>
      <c r="F41" s="229"/>
      <c r="G41" s="229"/>
      <c r="H41" s="230"/>
      <c r="I41" s="229"/>
      <c r="J41" s="231"/>
      <c r="K41" s="232"/>
      <c r="L41" s="232"/>
      <c r="M41" s="229"/>
      <c r="N41" s="232"/>
      <c r="O41" s="328"/>
      <c r="P41" s="328"/>
      <c r="Q41" s="328"/>
      <c r="R41" s="275"/>
    </row>
    <row r="42" spans="2:31" ht="23.1" customHeight="1" x14ac:dyDescent="0.15">
      <c r="B42" s="19">
        <f t="shared" si="1"/>
        <v>31</v>
      </c>
      <c r="C42" s="333"/>
      <c r="D42" s="229"/>
      <c r="E42" s="230"/>
      <c r="F42" s="229"/>
      <c r="G42" s="229"/>
      <c r="H42" s="230"/>
      <c r="I42" s="229"/>
      <c r="J42" s="231"/>
      <c r="K42" s="232"/>
      <c r="L42" s="232"/>
      <c r="M42" s="229"/>
      <c r="N42" s="232"/>
      <c r="O42" s="328"/>
      <c r="P42" s="328"/>
      <c r="Q42" s="328"/>
      <c r="R42" s="275"/>
    </row>
    <row r="43" spans="2:31" ht="23.1" customHeight="1" x14ac:dyDescent="0.15">
      <c r="B43" s="19">
        <f t="shared" si="1"/>
        <v>32</v>
      </c>
      <c r="C43" s="333"/>
      <c r="D43" s="229"/>
      <c r="E43" s="230"/>
      <c r="F43" s="229"/>
      <c r="G43" s="229"/>
      <c r="H43" s="230"/>
      <c r="I43" s="229"/>
      <c r="J43" s="231"/>
      <c r="K43" s="232"/>
      <c r="L43" s="232"/>
      <c r="M43" s="229"/>
      <c r="N43" s="232"/>
      <c r="O43" s="328"/>
      <c r="P43" s="328"/>
      <c r="Q43" s="328"/>
      <c r="R43" s="275"/>
    </row>
    <row r="44" spans="2:31" ht="23.1" customHeight="1" x14ac:dyDescent="0.15">
      <c r="B44" s="19">
        <f t="shared" si="1"/>
        <v>33</v>
      </c>
      <c r="C44" s="333"/>
      <c r="D44" s="229"/>
      <c r="E44" s="230"/>
      <c r="F44" s="229"/>
      <c r="G44" s="229"/>
      <c r="H44" s="230"/>
      <c r="I44" s="229"/>
      <c r="J44" s="231"/>
      <c r="K44" s="232"/>
      <c r="L44" s="232"/>
      <c r="M44" s="229"/>
      <c r="N44" s="232"/>
      <c r="O44" s="328"/>
      <c r="P44" s="328"/>
      <c r="Q44" s="328"/>
      <c r="R44" s="275"/>
    </row>
    <row r="45" spans="2:31" ht="23.1" customHeight="1" x14ac:dyDescent="0.15">
      <c r="B45" s="19">
        <f t="shared" si="1"/>
        <v>34</v>
      </c>
      <c r="C45" s="333"/>
      <c r="D45" s="229"/>
      <c r="E45" s="230"/>
      <c r="F45" s="229"/>
      <c r="G45" s="229"/>
      <c r="H45" s="230"/>
      <c r="I45" s="229"/>
      <c r="J45" s="231"/>
      <c r="K45" s="232"/>
      <c r="L45" s="232"/>
      <c r="M45" s="229"/>
      <c r="N45" s="232"/>
      <c r="O45" s="328"/>
      <c r="P45" s="328"/>
      <c r="Q45" s="328"/>
      <c r="R45" s="275"/>
    </row>
    <row r="46" spans="2:31" ht="23.1" customHeight="1" x14ac:dyDescent="0.15">
      <c r="B46" s="19">
        <f t="shared" si="1"/>
        <v>35</v>
      </c>
      <c r="C46" s="333"/>
      <c r="D46" s="229"/>
      <c r="E46" s="230"/>
      <c r="F46" s="229"/>
      <c r="G46" s="229"/>
      <c r="H46" s="230"/>
      <c r="I46" s="229"/>
      <c r="J46" s="231"/>
      <c r="K46" s="232"/>
      <c r="L46" s="232"/>
      <c r="M46" s="229"/>
      <c r="N46" s="232"/>
      <c r="O46" s="328"/>
      <c r="P46" s="328"/>
      <c r="Q46" s="328"/>
      <c r="R46" s="275"/>
    </row>
    <row r="47" spans="2:31" ht="23.1" customHeight="1" x14ac:dyDescent="0.15">
      <c r="B47" s="19">
        <f t="shared" si="1"/>
        <v>36</v>
      </c>
      <c r="C47" s="333"/>
      <c r="D47" s="229"/>
      <c r="E47" s="230"/>
      <c r="F47" s="229"/>
      <c r="G47" s="229"/>
      <c r="H47" s="230"/>
      <c r="I47" s="229"/>
      <c r="J47" s="231"/>
      <c r="K47" s="232"/>
      <c r="L47" s="232"/>
      <c r="M47" s="229"/>
      <c r="N47" s="232"/>
      <c r="O47" s="328"/>
      <c r="P47" s="328"/>
      <c r="Q47" s="328"/>
      <c r="R47" s="275"/>
    </row>
    <row r="48" spans="2:31" ht="23.1" customHeight="1" x14ac:dyDescent="0.15">
      <c r="B48" s="19">
        <f t="shared" si="1"/>
        <v>37</v>
      </c>
      <c r="C48" s="333"/>
      <c r="D48" s="229"/>
      <c r="E48" s="230"/>
      <c r="F48" s="229"/>
      <c r="G48" s="229"/>
      <c r="H48" s="230"/>
      <c r="I48" s="229"/>
      <c r="J48" s="231"/>
      <c r="K48" s="232"/>
      <c r="L48" s="232"/>
      <c r="M48" s="229"/>
      <c r="N48" s="232"/>
      <c r="O48" s="328"/>
      <c r="P48" s="328"/>
      <c r="Q48" s="328"/>
      <c r="R48" s="275"/>
    </row>
    <row r="49" spans="2:18" ht="23.1" customHeight="1" x14ac:dyDescent="0.15">
      <c r="B49" s="19">
        <f t="shared" si="1"/>
        <v>38</v>
      </c>
      <c r="C49" s="333"/>
      <c r="D49" s="229"/>
      <c r="E49" s="230"/>
      <c r="F49" s="229"/>
      <c r="G49" s="229"/>
      <c r="H49" s="230"/>
      <c r="I49" s="229"/>
      <c r="J49" s="231"/>
      <c r="K49" s="232"/>
      <c r="L49" s="232"/>
      <c r="M49" s="229"/>
      <c r="N49" s="232"/>
      <c r="O49" s="328"/>
      <c r="P49" s="328"/>
      <c r="Q49" s="328"/>
      <c r="R49" s="275"/>
    </row>
    <row r="50" spans="2:18" ht="23.1" customHeight="1" x14ac:dyDescent="0.15">
      <c r="B50" s="19">
        <f t="shared" si="1"/>
        <v>39</v>
      </c>
      <c r="C50" s="333"/>
      <c r="D50" s="229"/>
      <c r="E50" s="230"/>
      <c r="F50" s="229"/>
      <c r="G50" s="229"/>
      <c r="H50" s="230"/>
      <c r="I50" s="229"/>
      <c r="J50" s="231"/>
      <c r="K50" s="232"/>
      <c r="L50" s="232"/>
      <c r="M50" s="229"/>
      <c r="N50" s="232"/>
      <c r="O50" s="328"/>
      <c r="P50" s="328"/>
      <c r="Q50" s="328"/>
      <c r="R50" s="275"/>
    </row>
    <row r="51" spans="2:18" ht="23.1" customHeight="1" x14ac:dyDescent="0.15">
      <c r="B51" s="19">
        <f t="shared" si="1"/>
        <v>40</v>
      </c>
      <c r="C51" s="333"/>
      <c r="D51" s="229"/>
      <c r="E51" s="230"/>
      <c r="F51" s="229"/>
      <c r="G51" s="229"/>
      <c r="H51" s="230"/>
      <c r="I51" s="229"/>
      <c r="J51" s="231"/>
      <c r="K51" s="232"/>
      <c r="L51" s="232"/>
      <c r="M51" s="229"/>
      <c r="N51" s="232"/>
      <c r="O51" s="328"/>
      <c r="P51" s="328"/>
      <c r="Q51" s="328"/>
      <c r="R51" s="275"/>
    </row>
    <row r="52" spans="2:18" ht="23.1" customHeight="1" x14ac:dyDescent="0.15">
      <c r="B52" s="19">
        <f t="shared" si="1"/>
        <v>41</v>
      </c>
      <c r="C52" s="333"/>
      <c r="D52" s="229"/>
      <c r="E52" s="230"/>
      <c r="F52" s="229"/>
      <c r="G52" s="229"/>
      <c r="H52" s="230"/>
      <c r="I52" s="229"/>
      <c r="J52" s="231"/>
      <c r="K52" s="232"/>
      <c r="L52" s="232"/>
      <c r="M52" s="229"/>
      <c r="N52" s="232"/>
      <c r="O52" s="328"/>
      <c r="P52" s="328"/>
      <c r="Q52" s="328"/>
      <c r="R52" s="275"/>
    </row>
    <row r="53" spans="2:18" ht="23.1" customHeight="1" x14ac:dyDescent="0.15">
      <c r="B53" s="19">
        <f t="shared" si="1"/>
        <v>42</v>
      </c>
      <c r="C53" s="333"/>
      <c r="D53" s="229"/>
      <c r="E53" s="230"/>
      <c r="F53" s="229"/>
      <c r="G53" s="229"/>
      <c r="H53" s="230"/>
      <c r="I53" s="229"/>
      <c r="J53" s="231"/>
      <c r="K53" s="232"/>
      <c r="L53" s="232"/>
      <c r="M53" s="229"/>
      <c r="N53" s="232"/>
      <c r="O53" s="328"/>
      <c r="P53" s="328"/>
      <c r="Q53" s="328"/>
      <c r="R53" s="275"/>
    </row>
    <row r="54" spans="2:18" ht="23.1" customHeight="1" x14ac:dyDescent="0.15">
      <c r="B54" s="19">
        <f t="shared" si="1"/>
        <v>43</v>
      </c>
      <c r="C54" s="333"/>
      <c r="D54" s="229"/>
      <c r="E54" s="230"/>
      <c r="F54" s="229"/>
      <c r="G54" s="229"/>
      <c r="H54" s="230"/>
      <c r="I54" s="229"/>
      <c r="J54" s="231"/>
      <c r="K54" s="232"/>
      <c r="L54" s="232"/>
      <c r="M54" s="229"/>
      <c r="N54" s="232"/>
      <c r="O54" s="328"/>
      <c r="P54" s="328"/>
      <c r="Q54" s="328"/>
      <c r="R54" s="275"/>
    </row>
    <row r="55" spans="2:18" ht="23.1" customHeight="1" x14ac:dyDescent="0.15">
      <c r="B55" s="19">
        <f t="shared" si="1"/>
        <v>44</v>
      </c>
      <c r="C55" s="333"/>
      <c r="D55" s="229"/>
      <c r="E55" s="230"/>
      <c r="F55" s="229"/>
      <c r="G55" s="229"/>
      <c r="H55" s="230"/>
      <c r="I55" s="229"/>
      <c r="J55" s="231"/>
      <c r="K55" s="232"/>
      <c r="L55" s="232"/>
      <c r="M55" s="229"/>
      <c r="N55" s="232"/>
      <c r="O55" s="328"/>
      <c r="P55" s="328"/>
      <c r="Q55" s="328"/>
      <c r="R55" s="275"/>
    </row>
    <row r="56" spans="2:18" ht="23.1" customHeight="1" x14ac:dyDescent="0.15">
      <c r="B56" s="19">
        <f t="shared" si="1"/>
        <v>45</v>
      </c>
      <c r="C56" s="333"/>
      <c r="D56" s="229"/>
      <c r="E56" s="230"/>
      <c r="F56" s="229"/>
      <c r="G56" s="229"/>
      <c r="H56" s="230"/>
      <c r="I56" s="229"/>
      <c r="J56" s="231"/>
      <c r="K56" s="232"/>
      <c r="L56" s="232"/>
      <c r="M56" s="229"/>
      <c r="N56" s="232"/>
      <c r="O56" s="328"/>
      <c r="P56" s="328"/>
      <c r="Q56" s="328"/>
      <c r="R56" s="275"/>
    </row>
    <row r="57" spans="2:18" ht="23.1" customHeight="1" x14ac:dyDescent="0.15">
      <c r="B57" s="19">
        <f t="shared" si="1"/>
        <v>46</v>
      </c>
      <c r="C57" s="333"/>
      <c r="D57" s="229"/>
      <c r="E57" s="230"/>
      <c r="F57" s="229"/>
      <c r="G57" s="229"/>
      <c r="H57" s="230"/>
      <c r="I57" s="229"/>
      <c r="J57" s="231"/>
      <c r="K57" s="232"/>
      <c r="L57" s="232"/>
      <c r="M57" s="229"/>
      <c r="N57" s="232"/>
      <c r="O57" s="328"/>
      <c r="P57" s="328"/>
      <c r="Q57" s="328"/>
      <c r="R57" s="275"/>
    </row>
    <row r="58" spans="2:18" ht="23.1" customHeight="1" x14ac:dyDescent="0.15">
      <c r="B58" s="19">
        <f t="shared" si="1"/>
        <v>47</v>
      </c>
      <c r="C58" s="333"/>
      <c r="D58" s="229"/>
      <c r="E58" s="230"/>
      <c r="F58" s="229"/>
      <c r="G58" s="229"/>
      <c r="H58" s="230"/>
      <c r="I58" s="229"/>
      <c r="J58" s="231"/>
      <c r="K58" s="232"/>
      <c r="L58" s="232"/>
      <c r="M58" s="229"/>
      <c r="N58" s="232"/>
      <c r="O58" s="328"/>
      <c r="P58" s="328"/>
      <c r="Q58" s="328"/>
      <c r="R58" s="275"/>
    </row>
    <row r="59" spans="2:18" ht="23.1" customHeight="1" x14ac:dyDescent="0.15">
      <c r="B59" s="19">
        <f t="shared" si="1"/>
        <v>48</v>
      </c>
      <c r="C59" s="333"/>
      <c r="D59" s="229"/>
      <c r="E59" s="230"/>
      <c r="F59" s="229"/>
      <c r="G59" s="229"/>
      <c r="H59" s="230"/>
      <c r="I59" s="229"/>
      <c r="J59" s="231"/>
      <c r="K59" s="232"/>
      <c r="L59" s="232"/>
      <c r="M59" s="229"/>
      <c r="N59" s="232"/>
      <c r="O59" s="328"/>
      <c r="P59" s="328"/>
      <c r="Q59" s="328"/>
      <c r="R59" s="275"/>
    </row>
    <row r="60" spans="2:18" ht="23.1" customHeight="1" x14ac:dyDescent="0.15">
      <c r="B60" s="19">
        <f t="shared" si="1"/>
        <v>49</v>
      </c>
      <c r="C60" s="333"/>
      <c r="D60" s="229"/>
      <c r="E60" s="230"/>
      <c r="F60" s="229"/>
      <c r="G60" s="229"/>
      <c r="H60" s="230"/>
      <c r="I60" s="229"/>
      <c r="J60" s="231"/>
      <c r="K60" s="232"/>
      <c r="L60" s="232"/>
      <c r="M60" s="229"/>
      <c r="N60" s="232"/>
      <c r="O60" s="328"/>
      <c r="P60" s="328"/>
      <c r="Q60" s="328"/>
      <c r="R60" s="275"/>
    </row>
    <row r="61" spans="2:18" ht="23.1" customHeight="1" x14ac:dyDescent="0.15">
      <c r="B61" s="19">
        <f t="shared" si="1"/>
        <v>50</v>
      </c>
      <c r="C61" s="334"/>
      <c r="D61" s="233"/>
      <c r="E61" s="234"/>
      <c r="F61" s="233"/>
      <c r="G61" s="233"/>
      <c r="H61" s="230"/>
      <c r="I61" s="233"/>
      <c r="J61" s="229"/>
      <c r="K61" s="230"/>
      <c r="L61" s="230"/>
      <c r="M61" s="233"/>
      <c r="N61" s="230"/>
      <c r="O61" s="329"/>
      <c r="P61" s="329"/>
      <c r="Q61" s="329"/>
      <c r="R61" s="275"/>
    </row>
    <row r="62" spans="2:18" ht="9.9499999999999993" customHeight="1" x14ac:dyDescent="0.15">
      <c r="C62" s="8"/>
      <c r="D62" s="222"/>
      <c r="E62" s="222"/>
      <c r="F62" s="222"/>
      <c r="G62" s="222"/>
      <c r="H62" s="222"/>
      <c r="I62" s="222"/>
      <c r="J62" s="222"/>
      <c r="K62" s="222"/>
      <c r="L62" s="222"/>
      <c r="M62" s="222"/>
      <c r="N62" s="227"/>
      <c r="O62" s="222"/>
      <c r="P62" s="222"/>
    </row>
    <row r="63" spans="2:18" ht="9.9499999999999993" customHeight="1" x14ac:dyDescent="0.15">
      <c r="C63" s="8"/>
      <c r="D63" s="222"/>
      <c r="E63" s="222"/>
      <c r="F63" s="222"/>
      <c r="G63" s="222"/>
      <c r="H63" s="222"/>
      <c r="I63" s="222"/>
      <c r="J63" s="222"/>
      <c r="K63" s="222"/>
      <c r="L63" s="222"/>
      <c r="M63" s="222"/>
      <c r="N63" s="227"/>
      <c r="O63" s="222"/>
      <c r="P63" s="222"/>
    </row>
    <row r="64" spans="2:18" ht="19.5" customHeight="1" x14ac:dyDescent="0.15">
      <c r="B64" s="3" t="s">
        <v>68</v>
      </c>
      <c r="C64" s="222"/>
      <c r="D64" s="222"/>
      <c r="E64" s="222"/>
      <c r="F64" s="222"/>
      <c r="G64" s="222"/>
      <c r="H64" s="222"/>
      <c r="I64" s="222"/>
      <c r="J64" s="222"/>
      <c r="K64" s="222"/>
      <c r="L64" s="222"/>
      <c r="M64" s="222"/>
      <c r="N64" s="222"/>
      <c r="O64" s="222"/>
      <c r="P64" s="222"/>
      <c r="Q64" s="223" t="str">
        <f>" 3 / "&amp;COUNTA(C$5,C$37,C$68,C$99,C$130,C$161)</f>
        <v xml:space="preserve"> 3 / 1</v>
      </c>
    </row>
    <row r="65" spans="2:31" s="5" customFormat="1" ht="20.100000000000001" customHeight="1" x14ac:dyDescent="0.15">
      <c r="B65" s="613" t="s">
        <v>80</v>
      </c>
      <c r="C65" s="614" t="s">
        <v>44</v>
      </c>
      <c r="D65" s="614" t="s">
        <v>58</v>
      </c>
      <c r="E65" s="614" t="s">
        <v>59</v>
      </c>
      <c r="F65" s="608" t="s">
        <v>335</v>
      </c>
      <c r="G65" s="608" t="s">
        <v>60</v>
      </c>
      <c r="H65" s="608" t="s">
        <v>61</v>
      </c>
      <c r="I65" s="608" t="s">
        <v>476</v>
      </c>
      <c r="J65" s="608" t="s">
        <v>78</v>
      </c>
      <c r="K65" s="610" t="s">
        <v>73</v>
      </c>
      <c r="L65" s="612"/>
      <c r="M65" s="608" t="s">
        <v>446</v>
      </c>
      <c r="N65" s="608" t="s">
        <v>62</v>
      </c>
      <c r="O65" s="610" t="s">
        <v>456</v>
      </c>
      <c r="P65" s="611"/>
      <c r="Q65" s="612"/>
      <c r="R65" s="235"/>
    </row>
    <row r="66" spans="2:31" s="5" customFormat="1" ht="30" customHeight="1" x14ac:dyDescent="0.15">
      <c r="B66" s="613"/>
      <c r="C66" s="615"/>
      <c r="D66" s="615"/>
      <c r="E66" s="615"/>
      <c r="F66" s="609"/>
      <c r="G66" s="609"/>
      <c r="H66" s="609"/>
      <c r="I66" s="609"/>
      <c r="J66" s="609"/>
      <c r="K66" s="228" t="s">
        <v>336</v>
      </c>
      <c r="L66" s="228" t="s">
        <v>337</v>
      </c>
      <c r="M66" s="609"/>
      <c r="N66" s="609"/>
      <c r="O66" s="236" t="s">
        <v>410</v>
      </c>
      <c r="P66" s="236" t="s">
        <v>411</v>
      </c>
      <c r="Q66" s="236" t="s">
        <v>412</v>
      </c>
      <c r="R66" s="235"/>
    </row>
    <row r="67" spans="2:31" ht="23.1" customHeight="1" x14ac:dyDescent="0.15">
      <c r="B67" s="205" t="s">
        <v>21</v>
      </c>
      <c r="C67" s="332" t="s">
        <v>79</v>
      </c>
      <c r="D67" s="225" t="s">
        <v>63</v>
      </c>
      <c r="E67" s="225">
        <v>44</v>
      </c>
      <c r="F67" s="225" t="s">
        <v>340</v>
      </c>
      <c r="G67" s="225" t="s">
        <v>64</v>
      </c>
      <c r="H67" s="225">
        <v>3</v>
      </c>
      <c r="I67" s="225" t="s">
        <v>71</v>
      </c>
      <c r="J67" s="226" t="s">
        <v>75</v>
      </c>
      <c r="K67" s="225" t="s">
        <v>338</v>
      </c>
      <c r="L67" s="225" t="s">
        <v>339</v>
      </c>
      <c r="M67" s="225" t="s">
        <v>71</v>
      </c>
      <c r="N67" s="226" t="s">
        <v>67</v>
      </c>
      <c r="O67" s="276">
        <v>45017</v>
      </c>
      <c r="P67" s="276">
        <v>45026</v>
      </c>
      <c r="Q67" s="276">
        <v>45028</v>
      </c>
      <c r="R67" s="275"/>
      <c r="AE67" s="20" t="s">
        <v>74</v>
      </c>
    </row>
    <row r="68" spans="2:31" ht="23.1" customHeight="1" x14ac:dyDescent="0.15">
      <c r="B68" s="19">
        <f>B61+1</f>
        <v>51</v>
      </c>
      <c r="C68" s="333"/>
      <c r="D68" s="229"/>
      <c r="E68" s="230"/>
      <c r="F68" s="229"/>
      <c r="G68" s="229"/>
      <c r="H68" s="230"/>
      <c r="I68" s="229"/>
      <c r="J68" s="231"/>
      <c r="K68" s="232"/>
      <c r="L68" s="232"/>
      <c r="M68" s="229"/>
      <c r="N68" s="232"/>
      <c r="O68" s="328"/>
      <c r="P68" s="328"/>
      <c r="Q68" s="328"/>
      <c r="R68" s="275"/>
      <c r="AE68" s="20" t="s">
        <v>75</v>
      </c>
    </row>
    <row r="69" spans="2:31" ht="23.1" customHeight="1" x14ac:dyDescent="0.15">
      <c r="B69" s="19">
        <f>B68+1</f>
        <v>52</v>
      </c>
      <c r="C69" s="333"/>
      <c r="D69" s="229"/>
      <c r="E69" s="230"/>
      <c r="F69" s="229"/>
      <c r="G69" s="229"/>
      <c r="H69" s="230"/>
      <c r="I69" s="229"/>
      <c r="J69" s="231"/>
      <c r="K69" s="232"/>
      <c r="L69" s="232"/>
      <c r="M69" s="229"/>
      <c r="N69" s="232"/>
      <c r="O69" s="328"/>
      <c r="P69" s="328"/>
      <c r="Q69" s="328"/>
      <c r="R69" s="275"/>
      <c r="AE69" s="20" t="s">
        <v>76</v>
      </c>
    </row>
    <row r="70" spans="2:31" ht="23.1" customHeight="1" x14ac:dyDescent="0.15">
      <c r="B70" s="19">
        <f t="shared" ref="B70:B92" si="2">B69+1</f>
        <v>53</v>
      </c>
      <c r="C70" s="333"/>
      <c r="D70" s="229"/>
      <c r="E70" s="230"/>
      <c r="F70" s="229"/>
      <c r="G70" s="229"/>
      <c r="H70" s="230"/>
      <c r="I70" s="229"/>
      <c r="J70" s="231"/>
      <c r="K70" s="232"/>
      <c r="L70" s="232"/>
      <c r="M70" s="229"/>
      <c r="N70" s="232"/>
      <c r="O70" s="328"/>
      <c r="P70" s="328"/>
      <c r="Q70" s="328"/>
      <c r="R70" s="275"/>
      <c r="AE70" s="20" t="s">
        <v>77</v>
      </c>
    </row>
    <row r="71" spans="2:31" ht="23.1" customHeight="1" x14ac:dyDescent="0.15">
      <c r="B71" s="19">
        <f t="shared" si="2"/>
        <v>54</v>
      </c>
      <c r="C71" s="333"/>
      <c r="D71" s="229"/>
      <c r="E71" s="230"/>
      <c r="F71" s="229"/>
      <c r="G71" s="229"/>
      <c r="H71" s="230"/>
      <c r="I71" s="229"/>
      <c r="J71" s="231"/>
      <c r="K71" s="232"/>
      <c r="L71" s="232"/>
      <c r="M71" s="229"/>
      <c r="N71" s="232"/>
      <c r="O71" s="328"/>
      <c r="P71" s="328"/>
      <c r="Q71" s="328"/>
      <c r="R71" s="275"/>
    </row>
    <row r="72" spans="2:31" ht="23.1" customHeight="1" x14ac:dyDescent="0.15">
      <c r="B72" s="19">
        <f t="shared" si="2"/>
        <v>55</v>
      </c>
      <c r="C72" s="333"/>
      <c r="D72" s="229"/>
      <c r="E72" s="230"/>
      <c r="F72" s="229"/>
      <c r="G72" s="229"/>
      <c r="H72" s="230"/>
      <c r="I72" s="229"/>
      <c r="J72" s="231"/>
      <c r="K72" s="232"/>
      <c r="L72" s="232"/>
      <c r="M72" s="229"/>
      <c r="N72" s="232"/>
      <c r="O72" s="328"/>
      <c r="P72" s="328"/>
      <c r="Q72" s="328"/>
      <c r="R72" s="275"/>
    </row>
    <row r="73" spans="2:31" ht="23.1" customHeight="1" x14ac:dyDescent="0.15">
      <c r="B73" s="19">
        <f t="shared" si="2"/>
        <v>56</v>
      </c>
      <c r="C73" s="333"/>
      <c r="D73" s="229"/>
      <c r="E73" s="230"/>
      <c r="F73" s="229"/>
      <c r="G73" s="229"/>
      <c r="H73" s="230"/>
      <c r="I73" s="229"/>
      <c r="J73" s="231"/>
      <c r="K73" s="232"/>
      <c r="L73" s="232"/>
      <c r="M73" s="229"/>
      <c r="N73" s="232"/>
      <c r="O73" s="328"/>
      <c r="P73" s="328"/>
      <c r="Q73" s="328"/>
      <c r="R73" s="275"/>
    </row>
    <row r="74" spans="2:31" ht="23.1" customHeight="1" x14ac:dyDescent="0.15">
      <c r="B74" s="19">
        <f t="shared" si="2"/>
        <v>57</v>
      </c>
      <c r="C74" s="333"/>
      <c r="D74" s="229"/>
      <c r="E74" s="230"/>
      <c r="F74" s="229"/>
      <c r="G74" s="229"/>
      <c r="H74" s="230"/>
      <c r="I74" s="229"/>
      <c r="J74" s="231"/>
      <c r="K74" s="232"/>
      <c r="L74" s="232"/>
      <c r="M74" s="229"/>
      <c r="N74" s="232"/>
      <c r="O74" s="328"/>
      <c r="P74" s="328"/>
      <c r="Q74" s="328"/>
      <c r="R74" s="275"/>
    </row>
    <row r="75" spans="2:31" ht="23.1" customHeight="1" x14ac:dyDescent="0.15">
      <c r="B75" s="19">
        <f t="shared" si="2"/>
        <v>58</v>
      </c>
      <c r="C75" s="333"/>
      <c r="D75" s="229"/>
      <c r="E75" s="230"/>
      <c r="F75" s="229"/>
      <c r="G75" s="229"/>
      <c r="H75" s="230"/>
      <c r="I75" s="229"/>
      <c r="J75" s="231"/>
      <c r="K75" s="232"/>
      <c r="L75" s="232"/>
      <c r="M75" s="229"/>
      <c r="N75" s="232"/>
      <c r="O75" s="328"/>
      <c r="P75" s="328"/>
      <c r="Q75" s="328"/>
      <c r="R75" s="275"/>
    </row>
    <row r="76" spans="2:31" ht="23.1" customHeight="1" x14ac:dyDescent="0.15">
      <c r="B76" s="19">
        <f t="shared" si="2"/>
        <v>59</v>
      </c>
      <c r="C76" s="333"/>
      <c r="D76" s="229"/>
      <c r="E76" s="230"/>
      <c r="F76" s="229"/>
      <c r="G76" s="229"/>
      <c r="H76" s="230"/>
      <c r="I76" s="229"/>
      <c r="J76" s="231"/>
      <c r="K76" s="232"/>
      <c r="L76" s="232"/>
      <c r="M76" s="229"/>
      <c r="N76" s="232"/>
      <c r="O76" s="328"/>
      <c r="P76" s="328"/>
      <c r="Q76" s="328"/>
      <c r="R76" s="275"/>
    </row>
    <row r="77" spans="2:31" ht="23.1" customHeight="1" x14ac:dyDescent="0.15">
      <c r="B77" s="19">
        <f t="shared" si="2"/>
        <v>60</v>
      </c>
      <c r="C77" s="333"/>
      <c r="D77" s="229"/>
      <c r="E77" s="230"/>
      <c r="F77" s="229"/>
      <c r="G77" s="229"/>
      <c r="H77" s="230"/>
      <c r="I77" s="229"/>
      <c r="J77" s="231"/>
      <c r="K77" s="232"/>
      <c r="L77" s="232"/>
      <c r="M77" s="229"/>
      <c r="N77" s="232"/>
      <c r="O77" s="328"/>
      <c r="P77" s="328"/>
      <c r="Q77" s="328"/>
      <c r="R77" s="275"/>
    </row>
    <row r="78" spans="2:31" ht="23.1" customHeight="1" x14ac:dyDescent="0.15">
      <c r="B78" s="19">
        <f t="shared" si="2"/>
        <v>61</v>
      </c>
      <c r="C78" s="333"/>
      <c r="D78" s="229"/>
      <c r="E78" s="230"/>
      <c r="F78" s="229"/>
      <c r="G78" s="229"/>
      <c r="H78" s="230"/>
      <c r="I78" s="229"/>
      <c r="J78" s="231"/>
      <c r="K78" s="232"/>
      <c r="L78" s="232"/>
      <c r="M78" s="229"/>
      <c r="N78" s="232"/>
      <c r="O78" s="328"/>
      <c r="P78" s="328"/>
      <c r="Q78" s="328"/>
      <c r="R78" s="275"/>
    </row>
    <row r="79" spans="2:31" ht="23.1" customHeight="1" x14ac:dyDescent="0.15">
      <c r="B79" s="19">
        <f t="shared" si="2"/>
        <v>62</v>
      </c>
      <c r="C79" s="333"/>
      <c r="D79" s="229"/>
      <c r="E79" s="230"/>
      <c r="F79" s="229"/>
      <c r="G79" s="229"/>
      <c r="H79" s="230"/>
      <c r="I79" s="229"/>
      <c r="J79" s="231"/>
      <c r="K79" s="232"/>
      <c r="L79" s="232"/>
      <c r="M79" s="229"/>
      <c r="N79" s="232"/>
      <c r="O79" s="328"/>
      <c r="P79" s="328"/>
      <c r="Q79" s="328"/>
      <c r="R79" s="275"/>
    </row>
    <row r="80" spans="2:31" ht="23.1" customHeight="1" x14ac:dyDescent="0.15">
      <c r="B80" s="19">
        <f t="shared" si="2"/>
        <v>63</v>
      </c>
      <c r="C80" s="333"/>
      <c r="D80" s="229"/>
      <c r="E80" s="230"/>
      <c r="F80" s="229"/>
      <c r="G80" s="229"/>
      <c r="H80" s="230"/>
      <c r="I80" s="229"/>
      <c r="J80" s="231"/>
      <c r="K80" s="232"/>
      <c r="L80" s="232"/>
      <c r="M80" s="229"/>
      <c r="N80" s="232"/>
      <c r="O80" s="328"/>
      <c r="P80" s="328"/>
      <c r="Q80" s="328"/>
      <c r="R80" s="275"/>
    </row>
    <row r="81" spans="2:18" ht="23.1" customHeight="1" x14ac:dyDescent="0.15">
      <c r="B81" s="19">
        <f t="shared" si="2"/>
        <v>64</v>
      </c>
      <c r="C81" s="333"/>
      <c r="D81" s="229"/>
      <c r="E81" s="230"/>
      <c r="F81" s="229"/>
      <c r="G81" s="229"/>
      <c r="H81" s="230"/>
      <c r="I81" s="229"/>
      <c r="J81" s="231"/>
      <c r="K81" s="232"/>
      <c r="L81" s="232"/>
      <c r="M81" s="229"/>
      <c r="N81" s="232"/>
      <c r="O81" s="328"/>
      <c r="P81" s="328"/>
      <c r="Q81" s="328"/>
      <c r="R81" s="275"/>
    </row>
    <row r="82" spans="2:18" ht="23.1" customHeight="1" x14ac:dyDescent="0.15">
      <c r="B82" s="19">
        <f t="shared" si="2"/>
        <v>65</v>
      </c>
      <c r="C82" s="333"/>
      <c r="D82" s="229"/>
      <c r="E82" s="230"/>
      <c r="F82" s="229"/>
      <c r="G82" s="229"/>
      <c r="H82" s="230"/>
      <c r="I82" s="229"/>
      <c r="J82" s="231"/>
      <c r="K82" s="232"/>
      <c r="L82" s="232"/>
      <c r="M82" s="229"/>
      <c r="N82" s="232"/>
      <c r="O82" s="328"/>
      <c r="P82" s="328"/>
      <c r="Q82" s="328"/>
      <c r="R82" s="275"/>
    </row>
    <row r="83" spans="2:18" ht="23.1" customHeight="1" x14ac:dyDescent="0.15">
      <c r="B83" s="19">
        <f t="shared" si="2"/>
        <v>66</v>
      </c>
      <c r="C83" s="333"/>
      <c r="D83" s="229"/>
      <c r="E83" s="230"/>
      <c r="F83" s="229"/>
      <c r="G83" s="229"/>
      <c r="H83" s="230"/>
      <c r="I83" s="229"/>
      <c r="J83" s="231"/>
      <c r="K83" s="232"/>
      <c r="L83" s="232"/>
      <c r="M83" s="229"/>
      <c r="N83" s="232"/>
      <c r="O83" s="328"/>
      <c r="P83" s="328"/>
      <c r="Q83" s="328"/>
      <c r="R83" s="275"/>
    </row>
    <row r="84" spans="2:18" ht="23.1" customHeight="1" x14ac:dyDescent="0.15">
      <c r="B84" s="19">
        <f t="shared" si="2"/>
        <v>67</v>
      </c>
      <c r="C84" s="333"/>
      <c r="D84" s="229"/>
      <c r="E84" s="230"/>
      <c r="F84" s="229"/>
      <c r="G84" s="229"/>
      <c r="H84" s="230"/>
      <c r="I84" s="229"/>
      <c r="J84" s="231"/>
      <c r="K84" s="232"/>
      <c r="L84" s="232"/>
      <c r="M84" s="229"/>
      <c r="N84" s="232"/>
      <c r="O84" s="328"/>
      <c r="P84" s="328"/>
      <c r="Q84" s="328"/>
      <c r="R84" s="275"/>
    </row>
    <row r="85" spans="2:18" ht="23.1" customHeight="1" x14ac:dyDescent="0.15">
      <c r="B85" s="19">
        <f t="shared" si="2"/>
        <v>68</v>
      </c>
      <c r="C85" s="333"/>
      <c r="D85" s="229"/>
      <c r="E85" s="230"/>
      <c r="F85" s="229"/>
      <c r="G85" s="229"/>
      <c r="H85" s="230"/>
      <c r="I85" s="229"/>
      <c r="J85" s="231"/>
      <c r="K85" s="232"/>
      <c r="L85" s="232"/>
      <c r="M85" s="229"/>
      <c r="N85" s="232"/>
      <c r="O85" s="328"/>
      <c r="P85" s="328"/>
      <c r="Q85" s="328"/>
      <c r="R85" s="275"/>
    </row>
    <row r="86" spans="2:18" ht="23.1" customHeight="1" x14ac:dyDescent="0.15">
      <c r="B86" s="19">
        <f t="shared" si="2"/>
        <v>69</v>
      </c>
      <c r="C86" s="333"/>
      <c r="D86" s="229"/>
      <c r="E86" s="230"/>
      <c r="F86" s="229"/>
      <c r="G86" s="229"/>
      <c r="H86" s="230"/>
      <c r="I86" s="229"/>
      <c r="J86" s="231"/>
      <c r="K86" s="232"/>
      <c r="L86" s="232"/>
      <c r="M86" s="229"/>
      <c r="N86" s="232"/>
      <c r="O86" s="328"/>
      <c r="P86" s="328"/>
      <c r="Q86" s="328"/>
      <c r="R86" s="275"/>
    </row>
    <row r="87" spans="2:18" ht="23.1" customHeight="1" x14ac:dyDescent="0.15">
      <c r="B87" s="19">
        <f t="shared" si="2"/>
        <v>70</v>
      </c>
      <c r="C87" s="333"/>
      <c r="D87" s="229"/>
      <c r="E87" s="230"/>
      <c r="F87" s="229"/>
      <c r="G87" s="229"/>
      <c r="H87" s="230"/>
      <c r="I87" s="229"/>
      <c r="J87" s="231"/>
      <c r="K87" s="232"/>
      <c r="L87" s="232"/>
      <c r="M87" s="229"/>
      <c r="N87" s="232"/>
      <c r="O87" s="328"/>
      <c r="P87" s="328"/>
      <c r="Q87" s="328"/>
      <c r="R87" s="275"/>
    </row>
    <row r="88" spans="2:18" ht="23.1" customHeight="1" x14ac:dyDescent="0.15">
      <c r="B88" s="19">
        <f t="shared" si="2"/>
        <v>71</v>
      </c>
      <c r="C88" s="333"/>
      <c r="D88" s="229"/>
      <c r="E88" s="230"/>
      <c r="F88" s="229"/>
      <c r="G88" s="229"/>
      <c r="H88" s="230"/>
      <c r="I88" s="229"/>
      <c r="J88" s="231"/>
      <c r="K88" s="232"/>
      <c r="L88" s="232"/>
      <c r="M88" s="229"/>
      <c r="N88" s="232"/>
      <c r="O88" s="328"/>
      <c r="P88" s="328"/>
      <c r="Q88" s="328"/>
      <c r="R88" s="275"/>
    </row>
    <row r="89" spans="2:18" ht="23.1" customHeight="1" x14ac:dyDescent="0.15">
      <c r="B89" s="19">
        <f t="shared" si="2"/>
        <v>72</v>
      </c>
      <c r="C89" s="333"/>
      <c r="D89" s="229"/>
      <c r="E89" s="230"/>
      <c r="F89" s="229"/>
      <c r="G89" s="229"/>
      <c r="H89" s="230"/>
      <c r="I89" s="229"/>
      <c r="J89" s="231"/>
      <c r="K89" s="232"/>
      <c r="L89" s="232"/>
      <c r="M89" s="229"/>
      <c r="N89" s="232"/>
      <c r="O89" s="328"/>
      <c r="P89" s="328"/>
      <c r="Q89" s="328"/>
      <c r="R89" s="275"/>
    </row>
    <row r="90" spans="2:18" ht="23.1" customHeight="1" x14ac:dyDescent="0.15">
      <c r="B90" s="19">
        <f t="shared" si="2"/>
        <v>73</v>
      </c>
      <c r="C90" s="333"/>
      <c r="D90" s="229"/>
      <c r="E90" s="230"/>
      <c r="F90" s="229"/>
      <c r="G90" s="229"/>
      <c r="H90" s="230"/>
      <c r="I90" s="229"/>
      <c r="J90" s="231"/>
      <c r="K90" s="232"/>
      <c r="L90" s="232"/>
      <c r="M90" s="229"/>
      <c r="N90" s="232"/>
      <c r="O90" s="328"/>
      <c r="P90" s="328"/>
      <c r="Q90" s="328"/>
      <c r="R90" s="275"/>
    </row>
    <row r="91" spans="2:18" ht="23.1" customHeight="1" x14ac:dyDescent="0.15">
      <c r="B91" s="19">
        <f t="shared" si="2"/>
        <v>74</v>
      </c>
      <c r="C91" s="333"/>
      <c r="D91" s="229"/>
      <c r="E91" s="230"/>
      <c r="F91" s="229"/>
      <c r="G91" s="229"/>
      <c r="H91" s="230"/>
      <c r="I91" s="229"/>
      <c r="J91" s="231"/>
      <c r="K91" s="232"/>
      <c r="L91" s="232"/>
      <c r="M91" s="229"/>
      <c r="N91" s="232"/>
      <c r="O91" s="328"/>
      <c r="P91" s="328"/>
      <c r="Q91" s="328"/>
      <c r="R91" s="275"/>
    </row>
    <row r="92" spans="2:18" ht="23.1" customHeight="1" x14ac:dyDescent="0.15">
      <c r="B92" s="19">
        <f t="shared" si="2"/>
        <v>75</v>
      </c>
      <c r="C92" s="334"/>
      <c r="D92" s="233"/>
      <c r="E92" s="234"/>
      <c r="F92" s="233"/>
      <c r="G92" s="233"/>
      <c r="H92" s="230"/>
      <c r="I92" s="233"/>
      <c r="J92" s="229"/>
      <c r="K92" s="230"/>
      <c r="L92" s="230"/>
      <c r="M92" s="233"/>
      <c r="N92" s="230"/>
      <c r="O92" s="329"/>
      <c r="P92" s="329"/>
      <c r="Q92" s="329"/>
      <c r="R92" s="275"/>
    </row>
    <row r="93" spans="2:18" ht="9.9499999999999993" customHeight="1" x14ac:dyDescent="0.15">
      <c r="C93" s="8"/>
      <c r="D93" s="222"/>
      <c r="E93" s="222"/>
      <c r="F93" s="222"/>
      <c r="G93" s="222"/>
      <c r="H93" s="222"/>
      <c r="I93" s="222"/>
      <c r="J93" s="222"/>
      <c r="K93" s="222"/>
      <c r="L93" s="222"/>
      <c r="M93" s="222"/>
      <c r="N93" s="227"/>
      <c r="O93" s="222"/>
      <c r="P93" s="222"/>
    </row>
    <row r="94" spans="2:18" ht="9.9499999999999993" customHeight="1" x14ac:dyDescent="0.15">
      <c r="C94" s="8"/>
      <c r="D94" s="222"/>
      <c r="E94" s="222"/>
      <c r="F94" s="222"/>
      <c r="G94" s="222"/>
      <c r="H94" s="222"/>
      <c r="I94" s="222"/>
      <c r="J94" s="222"/>
      <c r="K94" s="222"/>
      <c r="L94" s="222"/>
      <c r="M94" s="222"/>
      <c r="N94" s="227"/>
      <c r="O94" s="222"/>
      <c r="P94" s="222"/>
    </row>
    <row r="95" spans="2:18" ht="19.5" customHeight="1" x14ac:dyDescent="0.15">
      <c r="B95" s="3" t="s">
        <v>68</v>
      </c>
      <c r="C95" s="222"/>
      <c r="D95" s="222"/>
      <c r="E95" s="222"/>
      <c r="F95" s="222"/>
      <c r="G95" s="222"/>
      <c r="H95" s="222"/>
      <c r="I95" s="222"/>
      <c r="J95" s="222"/>
      <c r="K95" s="222"/>
      <c r="L95" s="222"/>
      <c r="M95" s="222"/>
      <c r="N95" s="222"/>
      <c r="O95" s="222"/>
      <c r="P95" s="222"/>
      <c r="Q95" s="223" t="str">
        <f>" 4 / "&amp;COUNTA(C$5,C$37,C$68,C$99,C$130,C$161)</f>
        <v xml:space="preserve"> 4 / 1</v>
      </c>
    </row>
    <row r="96" spans="2:18" s="5" customFormat="1" ht="20.100000000000001" customHeight="1" x14ac:dyDescent="0.15">
      <c r="B96" s="613" t="s">
        <v>80</v>
      </c>
      <c r="C96" s="614" t="s">
        <v>44</v>
      </c>
      <c r="D96" s="614" t="s">
        <v>58</v>
      </c>
      <c r="E96" s="614" t="s">
        <v>59</v>
      </c>
      <c r="F96" s="608" t="s">
        <v>335</v>
      </c>
      <c r="G96" s="608" t="s">
        <v>60</v>
      </c>
      <c r="H96" s="608" t="s">
        <v>61</v>
      </c>
      <c r="I96" s="608" t="s">
        <v>476</v>
      </c>
      <c r="J96" s="608" t="s">
        <v>78</v>
      </c>
      <c r="K96" s="610" t="s">
        <v>73</v>
      </c>
      <c r="L96" s="612"/>
      <c r="M96" s="608" t="s">
        <v>446</v>
      </c>
      <c r="N96" s="608" t="s">
        <v>62</v>
      </c>
      <c r="O96" s="610" t="s">
        <v>456</v>
      </c>
      <c r="P96" s="611"/>
      <c r="Q96" s="612"/>
      <c r="R96" s="235"/>
    </row>
    <row r="97" spans="2:31" s="5" customFormat="1" ht="30" customHeight="1" x14ac:dyDescent="0.15">
      <c r="B97" s="613"/>
      <c r="C97" s="615"/>
      <c r="D97" s="615"/>
      <c r="E97" s="615"/>
      <c r="F97" s="609"/>
      <c r="G97" s="609"/>
      <c r="H97" s="609"/>
      <c r="I97" s="609"/>
      <c r="J97" s="609"/>
      <c r="K97" s="228" t="s">
        <v>336</v>
      </c>
      <c r="L97" s="228" t="s">
        <v>337</v>
      </c>
      <c r="M97" s="609"/>
      <c r="N97" s="609"/>
      <c r="O97" s="236" t="s">
        <v>410</v>
      </c>
      <c r="P97" s="236" t="s">
        <v>411</v>
      </c>
      <c r="Q97" s="236" t="s">
        <v>412</v>
      </c>
      <c r="R97" s="235"/>
    </row>
    <row r="98" spans="2:31" ht="23.1" customHeight="1" x14ac:dyDescent="0.15">
      <c r="B98" s="205" t="s">
        <v>21</v>
      </c>
      <c r="C98" s="332" t="s">
        <v>79</v>
      </c>
      <c r="D98" s="225" t="s">
        <v>63</v>
      </c>
      <c r="E98" s="225">
        <v>44</v>
      </c>
      <c r="F98" s="225" t="s">
        <v>340</v>
      </c>
      <c r="G98" s="225" t="s">
        <v>64</v>
      </c>
      <c r="H98" s="225">
        <v>3</v>
      </c>
      <c r="I98" s="225" t="s">
        <v>71</v>
      </c>
      <c r="J98" s="226" t="s">
        <v>75</v>
      </c>
      <c r="K98" s="225" t="s">
        <v>338</v>
      </c>
      <c r="L98" s="225" t="s">
        <v>339</v>
      </c>
      <c r="M98" s="225" t="s">
        <v>71</v>
      </c>
      <c r="N98" s="226" t="s">
        <v>67</v>
      </c>
      <c r="O98" s="276">
        <v>45017</v>
      </c>
      <c r="P98" s="276">
        <v>45026</v>
      </c>
      <c r="Q98" s="276">
        <v>45028</v>
      </c>
      <c r="R98" s="275"/>
      <c r="AE98" s="20" t="s">
        <v>74</v>
      </c>
    </row>
    <row r="99" spans="2:31" ht="23.1" customHeight="1" x14ac:dyDescent="0.15">
      <c r="B99" s="19">
        <f>B92+1</f>
        <v>76</v>
      </c>
      <c r="C99" s="333"/>
      <c r="D99" s="229"/>
      <c r="E99" s="230"/>
      <c r="F99" s="229"/>
      <c r="G99" s="229"/>
      <c r="H99" s="230"/>
      <c r="I99" s="229"/>
      <c r="J99" s="231"/>
      <c r="K99" s="232"/>
      <c r="L99" s="232"/>
      <c r="M99" s="229"/>
      <c r="N99" s="232"/>
      <c r="O99" s="328"/>
      <c r="P99" s="328"/>
      <c r="Q99" s="328"/>
      <c r="R99" s="275"/>
      <c r="AE99" s="20" t="s">
        <v>75</v>
      </c>
    </row>
    <row r="100" spans="2:31" ht="23.1" customHeight="1" x14ac:dyDescent="0.15">
      <c r="B100" s="19">
        <f>B99+1</f>
        <v>77</v>
      </c>
      <c r="C100" s="333"/>
      <c r="D100" s="229"/>
      <c r="E100" s="230"/>
      <c r="F100" s="229"/>
      <c r="G100" s="229"/>
      <c r="H100" s="230"/>
      <c r="I100" s="229"/>
      <c r="J100" s="231"/>
      <c r="K100" s="232"/>
      <c r="L100" s="232"/>
      <c r="M100" s="229"/>
      <c r="N100" s="232"/>
      <c r="O100" s="328"/>
      <c r="P100" s="328"/>
      <c r="Q100" s="328"/>
      <c r="R100" s="275"/>
      <c r="AE100" s="20" t="s">
        <v>76</v>
      </c>
    </row>
    <row r="101" spans="2:31" ht="23.1" customHeight="1" x14ac:dyDescent="0.15">
      <c r="B101" s="19">
        <f t="shared" ref="B101:B123" si="3">B100+1</f>
        <v>78</v>
      </c>
      <c r="C101" s="333"/>
      <c r="D101" s="229"/>
      <c r="E101" s="230"/>
      <c r="F101" s="229"/>
      <c r="G101" s="229"/>
      <c r="H101" s="230"/>
      <c r="I101" s="229"/>
      <c r="J101" s="231"/>
      <c r="K101" s="232"/>
      <c r="L101" s="232"/>
      <c r="M101" s="229"/>
      <c r="N101" s="232"/>
      <c r="O101" s="328"/>
      <c r="P101" s="328"/>
      <c r="Q101" s="328"/>
      <c r="R101" s="275"/>
      <c r="AE101" s="20" t="s">
        <v>77</v>
      </c>
    </row>
    <row r="102" spans="2:31" ht="23.1" customHeight="1" x14ac:dyDescent="0.15">
      <c r="B102" s="19">
        <f t="shared" si="3"/>
        <v>79</v>
      </c>
      <c r="C102" s="333"/>
      <c r="D102" s="229"/>
      <c r="E102" s="230"/>
      <c r="F102" s="229"/>
      <c r="G102" s="229"/>
      <c r="H102" s="230"/>
      <c r="I102" s="229"/>
      <c r="J102" s="231"/>
      <c r="K102" s="232"/>
      <c r="L102" s="232"/>
      <c r="M102" s="229"/>
      <c r="N102" s="232"/>
      <c r="O102" s="328"/>
      <c r="P102" s="328"/>
      <c r="Q102" s="328"/>
      <c r="R102" s="275"/>
    </row>
    <row r="103" spans="2:31" ht="23.1" customHeight="1" x14ac:dyDescent="0.15">
      <c r="B103" s="19">
        <f t="shared" si="3"/>
        <v>80</v>
      </c>
      <c r="C103" s="333"/>
      <c r="D103" s="229"/>
      <c r="E103" s="230"/>
      <c r="F103" s="229"/>
      <c r="G103" s="229"/>
      <c r="H103" s="230"/>
      <c r="I103" s="229"/>
      <c r="J103" s="231"/>
      <c r="K103" s="232"/>
      <c r="L103" s="232"/>
      <c r="M103" s="229"/>
      <c r="N103" s="232"/>
      <c r="O103" s="328"/>
      <c r="P103" s="328"/>
      <c r="Q103" s="328"/>
      <c r="R103" s="275"/>
    </row>
    <row r="104" spans="2:31" ht="23.1" customHeight="1" x14ac:dyDescent="0.15">
      <c r="B104" s="19">
        <f t="shared" si="3"/>
        <v>81</v>
      </c>
      <c r="C104" s="333"/>
      <c r="D104" s="229"/>
      <c r="E104" s="230"/>
      <c r="F104" s="229"/>
      <c r="G104" s="229"/>
      <c r="H104" s="230"/>
      <c r="I104" s="229"/>
      <c r="J104" s="231"/>
      <c r="K104" s="232"/>
      <c r="L104" s="232"/>
      <c r="M104" s="229"/>
      <c r="N104" s="232"/>
      <c r="O104" s="328"/>
      <c r="P104" s="328"/>
      <c r="Q104" s="328"/>
      <c r="R104" s="275"/>
    </row>
    <row r="105" spans="2:31" ht="23.1" customHeight="1" x14ac:dyDescent="0.15">
      <c r="B105" s="19">
        <f t="shared" si="3"/>
        <v>82</v>
      </c>
      <c r="C105" s="333"/>
      <c r="D105" s="229"/>
      <c r="E105" s="230"/>
      <c r="F105" s="229"/>
      <c r="G105" s="229"/>
      <c r="H105" s="230"/>
      <c r="I105" s="229"/>
      <c r="J105" s="231"/>
      <c r="K105" s="232"/>
      <c r="L105" s="232"/>
      <c r="M105" s="229"/>
      <c r="N105" s="232"/>
      <c r="O105" s="328"/>
      <c r="P105" s="328"/>
      <c r="Q105" s="328"/>
      <c r="R105" s="275"/>
    </row>
    <row r="106" spans="2:31" ht="23.1" customHeight="1" x14ac:dyDescent="0.15">
      <c r="B106" s="19">
        <f t="shared" si="3"/>
        <v>83</v>
      </c>
      <c r="C106" s="333"/>
      <c r="D106" s="229"/>
      <c r="E106" s="230"/>
      <c r="F106" s="229"/>
      <c r="G106" s="229"/>
      <c r="H106" s="230"/>
      <c r="I106" s="229"/>
      <c r="J106" s="231"/>
      <c r="K106" s="232"/>
      <c r="L106" s="232"/>
      <c r="M106" s="229"/>
      <c r="N106" s="232"/>
      <c r="O106" s="328"/>
      <c r="P106" s="328"/>
      <c r="Q106" s="328"/>
      <c r="R106" s="275"/>
    </row>
    <row r="107" spans="2:31" ht="23.1" customHeight="1" x14ac:dyDescent="0.15">
      <c r="B107" s="19">
        <f t="shared" si="3"/>
        <v>84</v>
      </c>
      <c r="C107" s="333"/>
      <c r="D107" s="229"/>
      <c r="E107" s="230"/>
      <c r="F107" s="229"/>
      <c r="G107" s="229"/>
      <c r="H107" s="230"/>
      <c r="I107" s="229"/>
      <c r="J107" s="231"/>
      <c r="K107" s="232"/>
      <c r="L107" s="232"/>
      <c r="M107" s="229"/>
      <c r="N107" s="232"/>
      <c r="O107" s="328"/>
      <c r="P107" s="328"/>
      <c r="Q107" s="328"/>
      <c r="R107" s="275"/>
    </row>
    <row r="108" spans="2:31" ht="23.1" customHeight="1" x14ac:dyDescent="0.15">
      <c r="B108" s="19">
        <f t="shared" si="3"/>
        <v>85</v>
      </c>
      <c r="C108" s="333"/>
      <c r="D108" s="229"/>
      <c r="E108" s="230"/>
      <c r="F108" s="229"/>
      <c r="G108" s="229"/>
      <c r="H108" s="230"/>
      <c r="I108" s="229"/>
      <c r="J108" s="231"/>
      <c r="K108" s="232"/>
      <c r="L108" s="232"/>
      <c r="M108" s="229"/>
      <c r="N108" s="232"/>
      <c r="O108" s="328"/>
      <c r="P108" s="328"/>
      <c r="Q108" s="328"/>
      <c r="R108" s="275"/>
    </row>
    <row r="109" spans="2:31" ht="23.1" customHeight="1" x14ac:dyDescent="0.15">
      <c r="B109" s="19">
        <f t="shared" si="3"/>
        <v>86</v>
      </c>
      <c r="C109" s="333"/>
      <c r="D109" s="229"/>
      <c r="E109" s="230"/>
      <c r="F109" s="229"/>
      <c r="G109" s="229"/>
      <c r="H109" s="230"/>
      <c r="I109" s="229"/>
      <c r="J109" s="231"/>
      <c r="K109" s="232"/>
      <c r="L109" s="232"/>
      <c r="M109" s="229"/>
      <c r="N109" s="232"/>
      <c r="O109" s="328"/>
      <c r="P109" s="328"/>
      <c r="Q109" s="328"/>
      <c r="R109" s="275"/>
    </row>
    <row r="110" spans="2:31" ht="23.1" customHeight="1" x14ac:dyDescent="0.15">
      <c r="B110" s="19">
        <f t="shared" si="3"/>
        <v>87</v>
      </c>
      <c r="C110" s="333"/>
      <c r="D110" s="229"/>
      <c r="E110" s="230"/>
      <c r="F110" s="229"/>
      <c r="G110" s="229"/>
      <c r="H110" s="230"/>
      <c r="I110" s="229"/>
      <c r="J110" s="231"/>
      <c r="K110" s="232"/>
      <c r="L110" s="232"/>
      <c r="M110" s="229"/>
      <c r="N110" s="232"/>
      <c r="O110" s="328"/>
      <c r="P110" s="328"/>
      <c r="Q110" s="328"/>
      <c r="R110" s="275"/>
    </row>
    <row r="111" spans="2:31" ht="23.1" customHeight="1" x14ac:dyDescent="0.15">
      <c r="B111" s="19">
        <f t="shared" si="3"/>
        <v>88</v>
      </c>
      <c r="C111" s="333"/>
      <c r="D111" s="229"/>
      <c r="E111" s="230"/>
      <c r="F111" s="229"/>
      <c r="G111" s="229"/>
      <c r="H111" s="230"/>
      <c r="I111" s="229"/>
      <c r="J111" s="231"/>
      <c r="K111" s="232"/>
      <c r="L111" s="232"/>
      <c r="M111" s="229"/>
      <c r="N111" s="232"/>
      <c r="O111" s="328"/>
      <c r="P111" s="328"/>
      <c r="Q111" s="328"/>
      <c r="R111" s="275"/>
    </row>
    <row r="112" spans="2:31" ht="23.1" customHeight="1" x14ac:dyDescent="0.15">
      <c r="B112" s="19">
        <f t="shared" si="3"/>
        <v>89</v>
      </c>
      <c r="C112" s="333"/>
      <c r="D112" s="229"/>
      <c r="E112" s="230"/>
      <c r="F112" s="229"/>
      <c r="G112" s="229"/>
      <c r="H112" s="230"/>
      <c r="I112" s="229"/>
      <c r="J112" s="231"/>
      <c r="K112" s="232"/>
      <c r="L112" s="232"/>
      <c r="M112" s="229"/>
      <c r="N112" s="232"/>
      <c r="O112" s="328"/>
      <c r="P112" s="328"/>
      <c r="Q112" s="328"/>
      <c r="R112" s="275"/>
    </row>
    <row r="113" spans="2:18" ht="23.1" customHeight="1" x14ac:dyDescent="0.15">
      <c r="B113" s="19">
        <f t="shared" si="3"/>
        <v>90</v>
      </c>
      <c r="C113" s="333"/>
      <c r="D113" s="229"/>
      <c r="E113" s="230"/>
      <c r="F113" s="229"/>
      <c r="G113" s="229"/>
      <c r="H113" s="230"/>
      <c r="I113" s="229"/>
      <c r="J113" s="231"/>
      <c r="K113" s="232"/>
      <c r="L113" s="232"/>
      <c r="M113" s="229"/>
      <c r="N113" s="232"/>
      <c r="O113" s="328"/>
      <c r="P113" s="328"/>
      <c r="Q113" s="328"/>
      <c r="R113" s="275"/>
    </row>
    <row r="114" spans="2:18" ht="23.1" customHeight="1" x14ac:dyDescent="0.15">
      <c r="B114" s="19">
        <f t="shared" si="3"/>
        <v>91</v>
      </c>
      <c r="C114" s="333"/>
      <c r="D114" s="229"/>
      <c r="E114" s="230"/>
      <c r="F114" s="229"/>
      <c r="G114" s="229"/>
      <c r="H114" s="230"/>
      <c r="I114" s="229"/>
      <c r="J114" s="231"/>
      <c r="K114" s="232"/>
      <c r="L114" s="232"/>
      <c r="M114" s="229"/>
      <c r="N114" s="232"/>
      <c r="O114" s="328"/>
      <c r="P114" s="328"/>
      <c r="Q114" s="328"/>
      <c r="R114" s="275"/>
    </row>
    <row r="115" spans="2:18" ht="23.1" customHeight="1" x14ac:dyDescent="0.15">
      <c r="B115" s="19">
        <f t="shared" si="3"/>
        <v>92</v>
      </c>
      <c r="C115" s="333"/>
      <c r="D115" s="229"/>
      <c r="E115" s="230"/>
      <c r="F115" s="229"/>
      <c r="G115" s="229"/>
      <c r="H115" s="230"/>
      <c r="I115" s="229"/>
      <c r="J115" s="231"/>
      <c r="K115" s="232"/>
      <c r="L115" s="232"/>
      <c r="M115" s="229"/>
      <c r="N115" s="232"/>
      <c r="O115" s="328"/>
      <c r="P115" s="328"/>
      <c r="Q115" s="328"/>
      <c r="R115" s="275"/>
    </row>
    <row r="116" spans="2:18" ht="23.1" customHeight="1" x14ac:dyDescent="0.15">
      <c r="B116" s="19">
        <f t="shared" si="3"/>
        <v>93</v>
      </c>
      <c r="C116" s="333"/>
      <c r="D116" s="229"/>
      <c r="E116" s="230"/>
      <c r="F116" s="229"/>
      <c r="G116" s="229"/>
      <c r="H116" s="230"/>
      <c r="I116" s="229"/>
      <c r="J116" s="231"/>
      <c r="K116" s="232"/>
      <c r="L116" s="232"/>
      <c r="M116" s="229"/>
      <c r="N116" s="232"/>
      <c r="O116" s="328"/>
      <c r="P116" s="328"/>
      <c r="Q116" s="328"/>
      <c r="R116" s="275"/>
    </row>
    <row r="117" spans="2:18" ht="23.1" customHeight="1" x14ac:dyDescent="0.15">
      <c r="B117" s="19">
        <f t="shared" si="3"/>
        <v>94</v>
      </c>
      <c r="C117" s="333"/>
      <c r="D117" s="229"/>
      <c r="E117" s="230"/>
      <c r="F117" s="229"/>
      <c r="G117" s="229"/>
      <c r="H117" s="230"/>
      <c r="I117" s="229"/>
      <c r="J117" s="231"/>
      <c r="K117" s="232"/>
      <c r="L117" s="232"/>
      <c r="M117" s="229"/>
      <c r="N117" s="232"/>
      <c r="O117" s="328"/>
      <c r="P117" s="328"/>
      <c r="Q117" s="328"/>
      <c r="R117" s="275"/>
    </row>
    <row r="118" spans="2:18" ht="23.1" customHeight="1" x14ac:dyDescent="0.15">
      <c r="B118" s="19">
        <f t="shared" si="3"/>
        <v>95</v>
      </c>
      <c r="C118" s="333"/>
      <c r="D118" s="229"/>
      <c r="E118" s="230"/>
      <c r="F118" s="229"/>
      <c r="G118" s="229"/>
      <c r="H118" s="230"/>
      <c r="I118" s="229"/>
      <c r="J118" s="231"/>
      <c r="K118" s="232"/>
      <c r="L118" s="232"/>
      <c r="M118" s="229"/>
      <c r="N118" s="232"/>
      <c r="O118" s="328"/>
      <c r="P118" s="328"/>
      <c r="Q118" s="328"/>
      <c r="R118" s="275"/>
    </row>
    <row r="119" spans="2:18" ht="23.1" customHeight="1" x14ac:dyDescent="0.15">
      <c r="B119" s="19">
        <f t="shared" si="3"/>
        <v>96</v>
      </c>
      <c r="C119" s="333"/>
      <c r="D119" s="229"/>
      <c r="E119" s="230"/>
      <c r="F119" s="229"/>
      <c r="G119" s="229"/>
      <c r="H119" s="230"/>
      <c r="I119" s="229"/>
      <c r="J119" s="231"/>
      <c r="K119" s="232"/>
      <c r="L119" s="232"/>
      <c r="M119" s="229"/>
      <c r="N119" s="232"/>
      <c r="O119" s="328"/>
      <c r="P119" s="328"/>
      <c r="Q119" s="328"/>
      <c r="R119" s="275"/>
    </row>
    <row r="120" spans="2:18" ht="23.1" customHeight="1" x14ac:dyDescent="0.15">
      <c r="B120" s="19">
        <f t="shared" si="3"/>
        <v>97</v>
      </c>
      <c r="C120" s="333"/>
      <c r="D120" s="229"/>
      <c r="E120" s="230"/>
      <c r="F120" s="229"/>
      <c r="G120" s="229"/>
      <c r="H120" s="230"/>
      <c r="I120" s="229"/>
      <c r="J120" s="231"/>
      <c r="K120" s="232"/>
      <c r="L120" s="232"/>
      <c r="M120" s="229"/>
      <c r="N120" s="232"/>
      <c r="O120" s="328"/>
      <c r="P120" s="328"/>
      <c r="Q120" s="328"/>
      <c r="R120" s="275"/>
    </row>
    <row r="121" spans="2:18" ht="23.1" customHeight="1" x14ac:dyDescent="0.15">
      <c r="B121" s="19">
        <f t="shared" si="3"/>
        <v>98</v>
      </c>
      <c r="C121" s="333"/>
      <c r="D121" s="229"/>
      <c r="E121" s="230"/>
      <c r="F121" s="229"/>
      <c r="G121" s="229"/>
      <c r="H121" s="230"/>
      <c r="I121" s="229"/>
      <c r="J121" s="231"/>
      <c r="K121" s="232"/>
      <c r="L121" s="232"/>
      <c r="M121" s="229"/>
      <c r="N121" s="232"/>
      <c r="O121" s="328"/>
      <c r="P121" s="328"/>
      <c r="Q121" s="328"/>
      <c r="R121" s="275"/>
    </row>
    <row r="122" spans="2:18" ht="23.1" customHeight="1" x14ac:dyDescent="0.15">
      <c r="B122" s="19">
        <f t="shared" si="3"/>
        <v>99</v>
      </c>
      <c r="C122" s="333"/>
      <c r="D122" s="229"/>
      <c r="E122" s="230"/>
      <c r="F122" s="229"/>
      <c r="G122" s="229"/>
      <c r="H122" s="230"/>
      <c r="I122" s="229"/>
      <c r="J122" s="231"/>
      <c r="K122" s="232"/>
      <c r="L122" s="232"/>
      <c r="M122" s="229"/>
      <c r="N122" s="232"/>
      <c r="O122" s="328"/>
      <c r="P122" s="328"/>
      <c r="Q122" s="328"/>
      <c r="R122" s="275"/>
    </row>
    <row r="123" spans="2:18" ht="23.1" customHeight="1" x14ac:dyDescent="0.15">
      <c r="B123" s="19">
        <f t="shared" si="3"/>
        <v>100</v>
      </c>
      <c r="C123" s="334"/>
      <c r="D123" s="233"/>
      <c r="E123" s="234"/>
      <c r="F123" s="233"/>
      <c r="G123" s="233"/>
      <c r="H123" s="230"/>
      <c r="I123" s="233"/>
      <c r="J123" s="229"/>
      <c r="K123" s="230"/>
      <c r="L123" s="230"/>
      <c r="M123" s="233"/>
      <c r="N123" s="230"/>
      <c r="O123" s="329"/>
      <c r="P123" s="329"/>
      <c r="Q123" s="329"/>
      <c r="R123" s="275"/>
    </row>
    <row r="124" spans="2:18" ht="9.9499999999999993" customHeight="1" x14ac:dyDescent="0.15">
      <c r="C124" s="8"/>
      <c r="D124" s="222"/>
      <c r="E124" s="222"/>
      <c r="F124" s="222"/>
      <c r="G124" s="222"/>
      <c r="H124" s="222"/>
      <c r="I124" s="222"/>
      <c r="J124" s="222"/>
      <c r="K124" s="222"/>
      <c r="L124" s="222"/>
      <c r="M124" s="222"/>
      <c r="N124" s="227"/>
      <c r="O124" s="222"/>
      <c r="P124" s="222"/>
    </row>
    <row r="125" spans="2:18" ht="9.9499999999999993" customHeight="1" x14ac:dyDescent="0.15">
      <c r="C125" s="8"/>
      <c r="D125" s="222"/>
      <c r="E125" s="222"/>
      <c r="F125" s="222"/>
      <c r="G125" s="222"/>
      <c r="H125" s="222"/>
      <c r="I125" s="222"/>
      <c r="J125" s="222"/>
      <c r="K125" s="222"/>
      <c r="L125" s="222"/>
      <c r="M125" s="222"/>
      <c r="N125" s="227"/>
      <c r="O125" s="222"/>
      <c r="P125" s="222"/>
    </row>
    <row r="126" spans="2:18" ht="19.5" customHeight="1" x14ac:dyDescent="0.15">
      <c r="B126" s="3" t="s">
        <v>68</v>
      </c>
      <c r="C126" s="222"/>
      <c r="D126" s="222"/>
      <c r="E126" s="222"/>
      <c r="F126" s="222"/>
      <c r="G126" s="222"/>
      <c r="H126" s="222"/>
      <c r="I126" s="222"/>
      <c r="J126" s="222"/>
      <c r="K126" s="222"/>
      <c r="L126" s="222"/>
      <c r="M126" s="222"/>
      <c r="N126" s="222"/>
      <c r="O126" s="222"/>
      <c r="P126" s="222"/>
      <c r="Q126" s="223" t="str">
        <f>" 5 / "&amp;COUNTA(C$5,C$37,C$68,C$99,C$130,C$161)</f>
        <v xml:space="preserve"> 5 / 1</v>
      </c>
    </row>
    <row r="127" spans="2:18" s="5" customFormat="1" ht="20.100000000000001" customHeight="1" x14ac:dyDescent="0.15">
      <c r="B127" s="613" t="s">
        <v>80</v>
      </c>
      <c r="C127" s="614" t="s">
        <v>44</v>
      </c>
      <c r="D127" s="614" t="s">
        <v>58</v>
      </c>
      <c r="E127" s="614" t="s">
        <v>59</v>
      </c>
      <c r="F127" s="608" t="s">
        <v>335</v>
      </c>
      <c r="G127" s="608" t="s">
        <v>60</v>
      </c>
      <c r="H127" s="608" t="s">
        <v>61</v>
      </c>
      <c r="I127" s="608" t="s">
        <v>476</v>
      </c>
      <c r="J127" s="608" t="s">
        <v>78</v>
      </c>
      <c r="K127" s="610" t="s">
        <v>73</v>
      </c>
      <c r="L127" s="612"/>
      <c r="M127" s="608" t="s">
        <v>446</v>
      </c>
      <c r="N127" s="608" t="s">
        <v>62</v>
      </c>
      <c r="O127" s="610" t="s">
        <v>456</v>
      </c>
      <c r="P127" s="611"/>
      <c r="Q127" s="612"/>
      <c r="R127" s="235"/>
    </row>
    <row r="128" spans="2:18" s="5" customFormat="1" ht="30" customHeight="1" x14ac:dyDescent="0.15">
      <c r="B128" s="613"/>
      <c r="C128" s="615"/>
      <c r="D128" s="615"/>
      <c r="E128" s="615"/>
      <c r="F128" s="609"/>
      <c r="G128" s="609"/>
      <c r="H128" s="609"/>
      <c r="I128" s="609"/>
      <c r="J128" s="609"/>
      <c r="K128" s="228" t="s">
        <v>336</v>
      </c>
      <c r="L128" s="228" t="s">
        <v>337</v>
      </c>
      <c r="M128" s="609"/>
      <c r="N128" s="609"/>
      <c r="O128" s="236" t="s">
        <v>410</v>
      </c>
      <c r="P128" s="236" t="s">
        <v>411</v>
      </c>
      <c r="Q128" s="236" t="s">
        <v>412</v>
      </c>
      <c r="R128" s="235"/>
    </row>
    <row r="129" spans="2:31" ht="23.1" customHeight="1" x14ac:dyDescent="0.15">
      <c r="B129" s="205" t="s">
        <v>21</v>
      </c>
      <c r="C129" s="332" t="s">
        <v>79</v>
      </c>
      <c r="D129" s="225" t="s">
        <v>63</v>
      </c>
      <c r="E129" s="225">
        <v>44</v>
      </c>
      <c r="F129" s="225" t="s">
        <v>340</v>
      </c>
      <c r="G129" s="225" t="s">
        <v>64</v>
      </c>
      <c r="H129" s="225">
        <v>3</v>
      </c>
      <c r="I129" s="225" t="s">
        <v>71</v>
      </c>
      <c r="J129" s="226" t="s">
        <v>75</v>
      </c>
      <c r="K129" s="225" t="s">
        <v>338</v>
      </c>
      <c r="L129" s="225" t="s">
        <v>339</v>
      </c>
      <c r="M129" s="225" t="s">
        <v>71</v>
      </c>
      <c r="N129" s="226" t="s">
        <v>67</v>
      </c>
      <c r="O129" s="276">
        <v>45017</v>
      </c>
      <c r="P129" s="276">
        <v>45026</v>
      </c>
      <c r="Q129" s="276">
        <v>45028</v>
      </c>
      <c r="R129" s="275"/>
      <c r="AE129" s="20" t="s">
        <v>74</v>
      </c>
    </row>
    <row r="130" spans="2:31" ht="23.1" customHeight="1" x14ac:dyDescent="0.15">
      <c r="B130" s="19">
        <f>B123+1</f>
        <v>101</v>
      </c>
      <c r="C130" s="333"/>
      <c r="D130" s="229"/>
      <c r="E130" s="230"/>
      <c r="F130" s="229"/>
      <c r="G130" s="229"/>
      <c r="H130" s="230"/>
      <c r="I130" s="229"/>
      <c r="J130" s="231"/>
      <c r="K130" s="232"/>
      <c r="L130" s="232"/>
      <c r="M130" s="229"/>
      <c r="N130" s="232"/>
      <c r="O130" s="328"/>
      <c r="P130" s="328"/>
      <c r="Q130" s="328"/>
      <c r="R130" s="275"/>
      <c r="AE130" s="20" t="s">
        <v>75</v>
      </c>
    </row>
    <row r="131" spans="2:31" ht="23.1" customHeight="1" x14ac:dyDescent="0.15">
      <c r="B131" s="19">
        <f>B130+1</f>
        <v>102</v>
      </c>
      <c r="C131" s="333"/>
      <c r="D131" s="229"/>
      <c r="E131" s="230"/>
      <c r="F131" s="229"/>
      <c r="G131" s="229"/>
      <c r="H131" s="230"/>
      <c r="I131" s="229"/>
      <c r="J131" s="231"/>
      <c r="K131" s="232"/>
      <c r="L131" s="232"/>
      <c r="M131" s="229"/>
      <c r="N131" s="232"/>
      <c r="O131" s="328"/>
      <c r="P131" s="328"/>
      <c r="Q131" s="328"/>
      <c r="R131" s="275"/>
      <c r="AE131" s="20" t="s">
        <v>76</v>
      </c>
    </row>
    <row r="132" spans="2:31" ht="23.1" customHeight="1" x14ac:dyDescent="0.15">
      <c r="B132" s="19">
        <f t="shared" ref="B132:B154" si="4">B131+1</f>
        <v>103</v>
      </c>
      <c r="C132" s="333"/>
      <c r="D132" s="229"/>
      <c r="E132" s="230"/>
      <c r="F132" s="229"/>
      <c r="G132" s="229"/>
      <c r="H132" s="230"/>
      <c r="I132" s="229"/>
      <c r="J132" s="231"/>
      <c r="K132" s="232"/>
      <c r="L132" s="232"/>
      <c r="M132" s="229"/>
      <c r="N132" s="232"/>
      <c r="O132" s="328"/>
      <c r="P132" s="328"/>
      <c r="Q132" s="328"/>
      <c r="R132" s="275"/>
      <c r="AE132" s="20" t="s">
        <v>77</v>
      </c>
    </row>
    <row r="133" spans="2:31" ht="23.1" customHeight="1" x14ac:dyDescent="0.15">
      <c r="B133" s="19">
        <f t="shared" si="4"/>
        <v>104</v>
      </c>
      <c r="C133" s="333"/>
      <c r="D133" s="229"/>
      <c r="E133" s="230"/>
      <c r="F133" s="229"/>
      <c r="G133" s="229"/>
      <c r="H133" s="230"/>
      <c r="I133" s="229"/>
      <c r="J133" s="231"/>
      <c r="K133" s="232"/>
      <c r="L133" s="232"/>
      <c r="M133" s="229"/>
      <c r="N133" s="232"/>
      <c r="O133" s="328"/>
      <c r="P133" s="328"/>
      <c r="Q133" s="328"/>
      <c r="R133" s="275"/>
    </row>
    <row r="134" spans="2:31" ht="23.1" customHeight="1" x14ac:dyDescent="0.15">
      <c r="B134" s="19">
        <f t="shared" si="4"/>
        <v>105</v>
      </c>
      <c r="C134" s="333"/>
      <c r="D134" s="229"/>
      <c r="E134" s="230"/>
      <c r="F134" s="229"/>
      <c r="G134" s="229"/>
      <c r="H134" s="230"/>
      <c r="I134" s="229"/>
      <c r="J134" s="231"/>
      <c r="K134" s="232"/>
      <c r="L134" s="232"/>
      <c r="M134" s="229"/>
      <c r="N134" s="232"/>
      <c r="O134" s="328"/>
      <c r="P134" s="328"/>
      <c r="Q134" s="328"/>
      <c r="R134" s="275"/>
    </row>
    <row r="135" spans="2:31" ht="23.1" customHeight="1" x14ac:dyDescent="0.15">
      <c r="B135" s="19">
        <f t="shared" si="4"/>
        <v>106</v>
      </c>
      <c r="C135" s="333"/>
      <c r="D135" s="229"/>
      <c r="E135" s="230"/>
      <c r="F135" s="229"/>
      <c r="G135" s="229"/>
      <c r="H135" s="230"/>
      <c r="I135" s="229"/>
      <c r="J135" s="231"/>
      <c r="K135" s="232"/>
      <c r="L135" s="232"/>
      <c r="M135" s="229"/>
      <c r="N135" s="232"/>
      <c r="O135" s="328"/>
      <c r="P135" s="328"/>
      <c r="Q135" s="328"/>
      <c r="R135" s="275"/>
    </row>
    <row r="136" spans="2:31" ht="23.1" customHeight="1" x14ac:dyDescent="0.15">
      <c r="B136" s="19">
        <f t="shared" si="4"/>
        <v>107</v>
      </c>
      <c r="C136" s="333"/>
      <c r="D136" s="229"/>
      <c r="E136" s="230"/>
      <c r="F136" s="229"/>
      <c r="G136" s="229"/>
      <c r="H136" s="230"/>
      <c r="I136" s="229"/>
      <c r="J136" s="231"/>
      <c r="K136" s="232"/>
      <c r="L136" s="232"/>
      <c r="M136" s="229"/>
      <c r="N136" s="232"/>
      <c r="O136" s="328"/>
      <c r="P136" s="328"/>
      <c r="Q136" s="328"/>
      <c r="R136" s="275"/>
    </row>
    <row r="137" spans="2:31" ht="23.1" customHeight="1" x14ac:dyDescent="0.15">
      <c r="B137" s="19">
        <f t="shared" si="4"/>
        <v>108</v>
      </c>
      <c r="C137" s="333"/>
      <c r="D137" s="229"/>
      <c r="E137" s="230"/>
      <c r="F137" s="229"/>
      <c r="G137" s="229"/>
      <c r="H137" s="230"/>
      <c r="I137" s="229"/>
      <c r="J137" s="231"/>
      <c r="K137" s="232"/>
      <c r="L137" s="232"/>
      <c r="M137" s="229"/>
      <c r="N137" s="232"/>
      <c r="O137" s="328"/>
      <c r="P137" s="328"/>
      <c r="Q137" s="328"/>
      <c r="R137" s="275"/>
    </row>
    <row r="138" spans="2:31" ht="23.1" customHeight="1" x14ac:dyDescent="0.15">
      <c r="B138" s="19">
        <f t="shared" si="4"/>
        <v>109</v>
      </c>
      <c r="C138" s="333"/>
      <c r="D138" s="229"/>
      <c r="E138" s="230"/>
      <c r="F138" s="229"/>
      <c r="G138" s="229"/>
      <c r="H138" s="230"/>
      <c r="I138" s="229"/>
      <c r="J138" s="231"/>
      <c r="K138" s="232"/>
      <c r="L138" s="232"/>
      <c r="M138" s="229"/>
      <c r="N138" s="232"/>
      <c r="O138" s="328"/>
      <c r="P138" s="328"/>
      <c r="Q138" s="328"/>
      <c r="R138" s="275"/>
    </row>
    <row r="139" spans="2:31" ht="23.1" customHeight="1" x14ac:dyDescent="0.15">
      <c r="B139" s="19">
        <f t="shared" si="4"/>
        <v>110</v>
      </c>
      <c r="C139" s="333"/>
      <c r="D139" s="229"/>
      <c r="E139" s="230"/>
      <c r="F139" s="229"/>
      <c r="G139" s="229"/>
      <c r="H139" s="230"/>
      <c r="I139" s="229"/>
      <c r="J139" s="231"/>
      <c r="K139" s="232"/>
      <c r="L139" s="232"/>
      <c r="M139" s="229"/>
      <c r="N139" s="232"/>
      <c r="O139" s="328"/>
      <c r="P139" s="328"/>
      <c r="Q139" s="328"/>
      <c r="R139" s="275"/>
    </row>
    <row r="140" spans="2:31" ht="23.1" customHeight="1" x14ac:dyDescent="0.15">
      <c r="B140" s="19">
        <f t="shared" si="4"/>
        <v>111</v>
      </c>
      <c r="C140" s="333"/>
      <c r="D140" s="229"/>
      <c r="E140" s="230"/>
      <c r="F140" s="229"/>
      <c r="G140" s="229"/>
      <c r="H140" s="230"/>
      <c r="I140" s="229"/>
      <c r="J140" s="231"/>
      <c r="K140" s="232"/>
      <c r="L140" s="232"/>
      <c r="M140" s="229"/>
      <c r="N140" s="232"/>
      <c r="O140" s="328"/>
      <c r="P140" s="328"/>
      <c r="Q140" s="328"/>
      <c r="R140" s="275"/>
    </row>
    <row r="141" spans="2:31" ht="23.1" customHeight="1" x14ac:dyDescent="0.15">
      <c r="B141" s="19">
        <f t="shared" si="4"/>
        <v>112</v>
      </c>
      <c r="C141" s="333"/>
      <c r="D141" s="229"/>
      <c r="E141" s="230"/>
      <c r="F141" s="229"/>
      <c r="G141" s="229"/>
      <c r="H141" s="230"/>
      <c r="I141" s="229"/>
      <c r="J141" s="231"/>
      <c r="K141" s="232"/>
      <c r="L141" s="232"/>
      <c r="M141" s="229"/>
      <c r="N141" s="232"/>
      <c r="O141" s="328"/>
      <c r="P141" s="328"/>
      <c r="Q141" s="328"/>
      <c r="R141" s="275"/>
    </row>
    <row r="142" spans="2:31" ht="23.1" customHeight="1" x14ac:dyDescent="0.15">
      <c r="B142" s="19">
        <f t="shared" si="4"/>
        <v>113</v>
      </c>
      <c r="C142" s="333"/>
      <c r="D142" s="229"/>
      <c r="E142" s="230"/>
      <c r="F142" s="229"/>
      <c r="G142" s="229"/>
      <c r="H142" s="230"/>
      <c r="I142" s="229"/>
      <c r="J142" s="231"/>
      <c r="K142" s="232"/>
      <c r="L142" s="232"/>
      <c r="M142" s="229"/>
      <c r="N142" s="232"/>
      <c r="O142" s="328"/>
      <c r="P142" s="328"/>
      <c r="Q142" s="328"/>
      <c r="R142" s="275"/>
    </row>
    <row r="143" spans="2:31" ht="23.1" customHeight="1" x14ac:dyDescent="0.15">
      <c r="B143" s="19">
        <f t="shared" si="4"/>
        <v>114</v>
      </c>
      <c r="C143" s="333"/>
      <c r="D143" s="229"/>
      <c r="E143" s="230"/>
      <c r="F143" s="229"/>
      <c r="G143" s="229"/>
      <c r="H143" s="230"/>
      <c r="I143" s="229"/>
      <c r="J143" s="231"/>
      <c r="K143" s="232"/>
      <c r="L143" s="232"/>
      <c r="M143" s="229"/>
      <c r="N143" s="232"/>
      <c r="O143" s="328"/>
      <c r="P143" s="328"/>
      <c r="Q143" s="328"/>
      <c r="R143" s="275"/>
    </row>
    <row r="144" spans="2:31" ht="23.1" customHeight="1" x14ac:dyDescent="0.15">
      <c r="B144" s="19">
        <f t="shared" si="4"/>
        <v>115</v>
      </c>
      <c r="C144" s="333"/>
      <c r="D144" s="229"/>
      <c r="E144" s="230"/>
      <c r="F144" s="229"/>
      <c r="G144" s="229"/>
      <c r="H144" s="230"/>
      <c r="I144" s="229"/>
      <c r="J144" s="231"/>
      <c r="K144" s="232"/>
      <c r="L144" s="232"/>
      <c r="M144" s="229"/>
      <c r="N144" s="232"/>
      <c r="O144" s="328"/>
      <c r="P144" s="328"/>
      <c r="Q144" s="328"/>
      <c r="R144" s="275"/>
    </row>
    <row r="145" spans="2:31" ht="23.1" customHeight="1" x14ac:dyDescent="0.15">
      <c r="B145" s="19">
        <f t="shared" si="4"/>
        <v>116</v>
      </c>
      <c r="C145" s="333"/>
      <c r="D145" s="229"/>
      <c r="E145" s="230"/>
      <c r="F145" s="229"/>
      <c r="G145" s="229"/>
      <c r="H145" s="230"/>
      <c r="I145" s="229"/>
      <c r="J145" s="231"/>
      <c r="K145" s="232"/>
      <c r="L145" s="232"/>
      <c r="M145" s="229"/>
      <c r="N145" s="232"/>
      <c r="O145" s="328"/>
      <c r="P145" s="328"/>
      <c r="Q145" s="328"/>
      <c r="R145" s="275"/>
    </row>
    <row r="146" spans="2:31" ht="23.1" customHeight="1" x14ac:dyDescent="0.15">
      <c r="B146" s="19">
        <f t="shared" si="4"/>
        <v>117</v>
      </c>
      <c r="C146" s="333"/>
      <c r="D146" s="229"/>
      <c r="E146" s="230"/>
      <c r="F146" s="229"/>
      <c r="G146" s="229"/>
      <c r="H146" s="230"/>
      <c r="I146" s="229"/>
      <c r="J146" s="231"/>
      <c r="K146" s="232"/>
      <c r="L146" s="232"/>
      <c r="M146" s="229"/>
      <c r="N146" s="232"/>
      <c r="O146" s="328"/>
      <c r="P146" s="328"/>
      <c r="Q146" s="328"/>
      <c r="R146" s="275"/>
    </row>
    <row r="147" spans="2:31" ht="23.1" customHeight="1" x14ac:dyDescent="0.15">
      <c r="B147" s="19">
        <f t="shared" si="4"/>
        <v>118</v>
      </c>
      <c r="C147" s="333"/>
      <c r="D147" s="229"/>
      <c r="E147" s="230"/>
      <c r="F147" s="229"/>
      <c r="G147" s="229"/>
      <c r="H147" s="230"/>
      <c r="I147" s="229"/>
      <c r="J147" s="231"/>
      <c r="K147" s="232"/>
      <c r="L147" s="232"/>
      <c r="M147" s="229"/>
      <c r="N147" s="232"/>
      <c r="O147" s="328"/>
      <c r="P147" s="328"/>
      <c r="Q147" s="328"/>
      <c r="R147" s="275"/>
    </row>
    <row r="148" spans="2:31" ht="23.1" customHeight="1" x14ac:dyDescent="0.15">
      <c r="B148" s="19">
        <f t="shared" si="4"/>
        <v>119</v>
      </c>
      <c r="C148" s="333"/>
      <c r="D148" s="229"/>
      <c r="E148" s="230"/>
      <c r="F148" s="229"/>
      <c r="G148" s="229"/>
      <c r="H148" s="230"/>
      <c r="I148" s="229"/>
      <c r="J148" s="231"/>
      <c r="K148" s="232"/>
      <c r="L148" s="232"/>
      <c r="M148" s="229"/>
      <c r="N148" s="232"/>
      <c r="O148" s="328"/>
      <c r="P148" s="328"/>
      <c r="Q148" s="328"/>
      <c r="R148" s="275"/>
    </row>
    <row r="149" spans="2:31" ht="23.1" customHeight="1" x14ac:dyDescent="0.15">
      <c r="B149" s="19">
        <f t="shared" si="4"/>
        <v>120</v>
      </c>
      <c r="C149" s="333"/>
      <c r="D149" s="229"/>
      <c r="E149" s="230"/>
      <c r="F149" s="229"/>
      <c r="G149" s="229"/>
      <c r="H149" s="230"/>
      <c r="I149" s="229"/>
      <c r="J149" s="231"/>
      <c r="K149" s="232"/>
      <c r="L149" s="232"/>
      <c r="M149" s="229"/>
      <c r="N149" s="232"/>
      <c r="O149" s="328"/>
      <c r="P149" s="328"/>
      <c r="Q149" s="328"/>
      <c r="R149" s="275"/>
    </row>
    <row r="150" spans="2:31" ht="23.1" customHeight="1" x14ac:dyDescent="0.15">
      <c r="B150" s="19">
        <f t="shared" si="4"/>
        <v>121</v>
      </c>
      <c r="C150" s="333"/>
      <c r="D150" s="229"/>
      <c r="E150" s="230"/>
      <c r="F150" s="229"/>
      <c r="G150" s="229"/>
      <c r="H150" s="230"/>
      <c r="I150" s="229"/>
      <c r="J150" s="231"/>
      <c r="K150" s="232"/>
      <c r="L150" s="232"/>
      <c r="M150" s="229"/>
      <c r="N150" s="232"/>
      <c r="O150" s="328"/>
      <c r="P150" s="328"/>
      <c r="Q150" s="328"/>
      <c r="R150" s="275"/>
    </row>
    <row r="151" spans="2:31" ht="23.1" customHeight="1" x14ac:dyDescent="0.15">
      <c r="B151" s="19">
        <f t="shared" si="4"/>
        <v>122</v>
      </c>
      <c r="C151" s="333"/>
      <c r="D151" s="229"/>
      <c r="E151" s="230"/>
      <c r="F151" s="229"/>
      <c r="G151" s="229"/>
      <c r="H151" s="230"/>
      <c r="I151" s="229"/>
      <c r="J151" s="231"/>
      <c r="K151" s="232"/>
      <c r="L151" s="232"/>
      <c r="M151" s="229"/>
      <c r="N151" s="232"/>
      <c r="O151" s="328"/>
      <c r="P151" s="328"/>
      <c r="Q151" s="328"/>
      <c r="R151" s="275"/>
    </row>
    <row r="152" spans="2:31" ht="23.1" customHeight="1" x14ac:dyDescent="0.15">
      <c r="B152" s="19">
        <f t="shared" si="4"/>
        <v>123</v>
      </c>
      <c r="C152" s="333"/>
      <c r="D152" s="229"/>
      <c r="E152" s="230"/>
      <c r="F152" s="229"/>
      <c r="G152" s="229"/>
      <c r="H152" s="230"/>
      <c r="I152" s="229"/>
      <c r="J152" s="231"/>
      <c r="K152" s="232"/>
      <c r="L152" s="232"/>
      <c r="M152" s="229"/>
      <c r="N152" s="232"/>
      <c r="O152" s="328"/>
      <c r="P152" s="328"/>
      <c r="Q152" s="328"/>
      <c r="R152" s="275"/>
    </row>
    <row r="153" spans="2:31" ht="23.1" customHeight="1" x14ac:dyDescent="0.15">
      <c r="B153" s="19">
        <f t="shared" si="4"/>
        <v>124</v>
      </c>
      <c r="C153" s="333"/>
      <c r="D153" s="229"/>
      <c r="E153" s="230"/>
      <c r="F153" s="229"/>
      <c r="G153" s="229"/>
      <c r="H153" s="230"/>
      <c r="I153" s="229"/>
      <c r="J153" s="231"/>
      <c r="K153" s="232"/>
      <c r="L153" s="232"/>
      <c r="M153" s="229"/>
      <c r="N153" s="232"/>
      <c r="O153" s="328"/>
      <c r="P153" s="328"/>
      <c r="Q153" s="328"/>
      <c r="R153" s="275"/>
    </row>
    <row r="154" spans="2:31" ht="23.1" customHeight="1" x14ac:dyDescent="0.15">
      <c r="B154" s="19">
        <f t="shared" si="4"/>
        <v>125</v>
      </c>
      <c r="C154" s="334"/>
      <c r="D154" s="233"/>
      <c r="E154" s="234"/>
      <c r="F154" s="233"/>
      <c r="G154" s="233"/>
      <c r="H154" s="230"/>
      <c r="I154" s="233"/>
      <c r="J154" s="229"/>
      <c r="K154" s="230"/>
      <c r="L154" s="230"/>
      <c r="M154" s="233"/>
      <c r="N154" s="230"/>
      <c r="O154" s="329"/>
      <c r="P154" s="329"/>
      <c r="Q154" s="329"/>
      <c r="R154" s="275"/>
    </row>
    <row r="155" spans="2:31" ht="9.9499999999999993" customHeight="1" x14ac:dyDescent="0.15">
      <c r="C155" s="8"/>
      <c r="D155" s="222"/>
      <c r="E155" s="222"/>
      <c r="F155" s="222"/>
      <c r="G155" s="222"/>
      <c r="H155" s="222"/>
      <c r="I155" s="222"/>
      <c r="J155" s="222"/>
      <c r="K155" s="222"/>
      <c r="L155" s="222"/>
      <c r="M155" s="222"/>
      <c r="N155" s="227"/>
      <c r="O155" s="222"/>
      <c r="P155" s="222"/>
    </row>
    <row r="156" spans="2:31" ht="9.9499999999999993" customHeight="1" x14ac:dyDescent="0.15">
      <c r="C156" s="8"/>
      <c r="D156" s="222"/>
      <c r="E156" s="222"/>
      <c r="F156" s="222"/>
      <c r="G156" s="222"/>
      <c r="H156" s="222"/>
      <c r="I156" s="222"/>
      <c r="J156" s="222"/>
      <c r="K156" s="222"/>
      <c r="L156" s="222"/>
      <c r="M156" s="222"/>
      <c r="N156" s="227"/>
      <c r="O156" s="222"/>
      <c r="P156" s="222"/>
    </row>
    <row r="157" spans="2:31" ht="19.5" customHeight="1" x14ac:dyDescent="0.15">
      <c r="B157" s="3" t="s">
        <v>68</v>
      </c>
      <c r="C157" s="222"/>
      <c r="D157" s="222"/>
      <c r="E157" s="222"/>
      <c r="F157" s="222"/>
      <c r="G157" s="222"/>
      <c r="H157" s="222"/>
      <c r="I157" s="222"/>
      <c r="J157" s="222"/>
      <c r="K157" s="222"/>
      <c r="L157" s="222"/>
      <c r="M157" s="222"/>
      <c r="N157" s="222"/>
      <c r="O157" s="222"/>
      <c r="P157" s="222"/>
      <c r="Q157" s="223" t="str">
        <f>" 6 / "&amp;COUNTA(C$5,C$37,C$68,C$99,C$130,C$161)</f>
        <v xml:space="preserve"> 6 / 1</v>
      </c>
    </row>
    <row r="158" spans="2:31" s="5" customFormat="1" ht="20.100000000000001" customHeight="1" x14ac:dyDescent="0.15">
      <c r="B158" s="613" t="s">
        <v>80</v>
      </c>
      <c r="C158" s="614" t="s">
        <v>44</v>
      </c>
      <c r="D158" s="614" t="s">
        <v>58</v>
      </c>
      <c r="E158" s="614" t="s">
        <v>59</v>
      </c>
      <c r="F158" s="608" t="s">
        <v>335</v>
      </c>
      <c r="G158" s="608" t="s">
        <v>60</v>
      </c>
      <c r="H158" s="608" t="s">
        <v>61</v>
      </c>
      <c r="I158" s="608" t="s">
        <v>476</v>
      </c>
      <c r="J158" s="608" t="s">
        <v>78</v>
      </c>
      <c r="K158" s="610" t="s">
        <v>73</v>
      </c>
      <c r="L158" s="612"/>
      <c r="M158" s="608" t="s">
        <v>446</v>
      </c>
      <c r="N158" s="608" t="s">
        <v>62</v>
      </c>
      <c r="O158" s="610" t="s">
        <v>456</v>
      </c>
      <c r="P158" s="611"/>
      <c r="Q158" s="612"/>
      <c r="R158" s="235"/>
    </row>
    <row r="159" spans="2:31" s="5" customFormat="1" ht="30" customHeight="1" x14ac:dyDescent="0.15">
      <c r="B159" s="613"/>
      <c r="C159" s="615"/>
      <c r="D159" s="615"/>
      <c r="E159" s="615"/>
      <c r="F159" s="609"/>
      <c r="G159" s="609"/>
      <c r="H159" s="609"/>
      <c r="I159" s="609"/>
      <c r="J159" s="609"/>
      <c r="K159" s="228" t="s">
        <v>336</v>
      </c>
      <c r="L159" s="228" t="s">
        <v>337</v>
      </c>
      <c r="M159" s="609"/>
      <c r="N159" s="609"/>
      <c r="O159" s="236" t="s">
        <v>410</v>
      </c>
      <c r="P159" s="236" t="s">
        <v>411</v>
      </c>
      <c r="Q159" s="236" t="s">
        <v>412</v>
      </c>
      <c r="R159" s="235"/>
    </row>
    <row r="160" spans="2:31" ht="23.1" customHeight="1" x14ac:dyDescent="0.15">
      <c r="B160" s="205" t="s">
        <v>21</v>
      </c>
      <c r="C160" s="332" t="s">
        <v>79</v>
      </c>
      <c r="D160" s="225" t="s">
        <v>63</v>
      </c>
      <c r="E160" s="225">
        <v>44</v>
      </c>
      <c r="F160" s="225" t="s">
        <v>340</v>
      </c>
      <c r="G160" s="225" t="s">
        <v>64</v>
      </c>
      <c r="H160" s="225">
        <v>3</v>
      </c>
      <c r="I160" s="225" t="s">
        <v>71</v>
      </c>
      <c r="J160" s="226" t="s">
        <v>75</v>
      </c>
      <c r="K160" s="225" t="s">
        <v>338</v>
      </c>
      <c r="L160" s="225" t="s">
        <v>339</v>
      </c>
      <c r="M160" s="225" t="s">
        <v>71</v>
      </c>
      <c r="N160" s="226" t="s">
        <v>67</v>
      </c>
      <c r="O160" s="276">
        <v>45017</v>
      </c>
      <c r="P160" s="276">
        <v>45026</v>
      </c>
      <c r="Q160" s="276">
        <v>45028</v>
      </c>
      <c r="R160" s="275"/>
      <c r="AE160" s="20" t="s">
        <v>74</v>
      </c>
    </row>
    <row r="161" spans="2:31" ht="23.1" customHeight="1" x14ac:dyDescent="0.15">
      <c r="B161" s="19">
        <f>B154+1</f>
        <v>126</v>
      </c>
      <c r="C161" s="333"/>
      <c r="D161" s="229"/>
      <c r="E161" s="230"/>
      <c r="F161" s="229"/>
      <c r="G161" s="229"/>
      <c r="H161" s="230"/>
      <c r="I161" s="229"/>
      <c r="J161" s="231"/>
      <c r="K161" s="232"/>
      <c r="L161" s="232"/>
      <c r="M161" s="229"/>
      <c r="N161" s="232"/>
      <c r="O161" s="328"/>
      <c r="P161" s="328"/>
      <c r="Q161" s="328"/>
      <c r="R161" s="275"/>
      <c r="AE161" s="20" t="s">
        <v>75</v>
      </c>
    </row>
    <row r="162" spans="2:31" ht="23.1" customHeight="1" x14ac:dyDescent="0.15">
      <c r="B162" s="19">
        <f>B161+1</f>
        <v>127</v>
      </c>
      <c r="C162" s="333"/>
      <c r="D162" s="229"/>
      <c r="E162" s="230"/>
      <c r="F162" s="229"/>
      <c r="G162" s="229"/>
      <c r="H162" s="230"/>
      <c r="I162" s="229"/>
      <c r="J162" s="231"/>
      <c r="K162" s="232"/>
      <c r="L162" s="232"/>
      <c r="M162" s="229"/>
      <c r="N162" s="232"/>
      <c r="O162" s="328"/>
      <c r="P162" s="328"/>
      <c r="Q162" s="328"/>
      <c r="R162" s="275"/>
      <c r="AE162" s="20" t="s">
        <v>76</v>
      </c>
    </row>
    <row r="163" spans="2:31" ht="23.1" customHeight="1" x14ac:dyDescent="0.15">
      <c r="B163" s="19">
        <f t="shared" ref="B163:B185" si="5">B162+1</f>
        <v>128</v>
      </c>
      <c r="C163" s="333"/>
      <c r="D163" s="229"/>
      <c r="E163" s="230"/>
      <c r="F163" s="229"/>
      <c r="G163" s="229"/>
      <c r="H163" s="230"/>
      <c r="I163" s="229"/>
      <c r="J163" s="231"/>
      <c r="K163" s="232"/>
      <c r="L163" s="232"/>
      <c r="M163" s="229"/>
      <c r="N163" s="232"/>
      <c r="O163" s="328"/>
      <c r="P163" s="328"/>
      <c r="Q163" s="328"/>
      <c r="R163" s="275"/>
      <c r="AE163" s="20" t="s">
        <v>77</v>
      </c>
    </row>
    <row r="164" spans="2:31" ht="23.1" customHeight="1" x14ac:dyDescent="0.15">
      <c r="B164" s="19">
        <f t="shared" si="5"/>
        <v>129</v>
      </c>
      <c r="C164" s="333"/>
      <c r="D164" s="229"/>
      <c r="E164" s="230"/>
      <c r="F164" s="229"/>
      <c r="G164" s="229"/>
      <c r="H164" s="230"/>
      <c r="I164" s="229"/>
      <c r="J164" s="231"/>
      <c r="K164" s="232"/>
      <c r="L164" s="232"/>
      <c r="M164" s="229"/>
      <c r="N164" s="232"/>
      <c r="O164" s="328"/>
      <c r="P164" s="328"/>
      <c r="Q164" s="328"/>
      <c r="R164" s="275"/>
    </row>
    <row r="165" spans="2:31" ht="23.1" customHeight="1" x14ac:dyDescent="0.15">
      <c r="B165" s="19">
        <f t="shared" si="5"/>
        <v>130</v>
      </c>
      <c r="C165" s="333"/>
      <c r="D165" s="229"/>
      <c r="E165" s="230"/>
      <c r="F165" s="229"/>
      <c r="G165" s="229"/>
      <c r="H165" s="230"/>
      <c r="I165" s="229"/>
      <c r="J165" s="231"/>
      <c r="K165" s="232"/>
      <c r="L165" s="232"/>
      <c r="M165" s="229"/>
      <c r="N165" s="232"/>
      <c r="O165" s="328"/>
      <c r="P165" s="328"/>
      <c r="Q165" s="328"/>
      <c r="R165" s="275"/>
    </row>
    <row r="166" spans="2:31" ht="23.1" customHeight="1" x14ac:dyDescent="0.15">
      <c r="B166" s="19">
        <f t="shared" si="5"/>
        <v>131</v>
      </c>
      <c r="C166" s="333"/>
      <c r="D166" s="229"/>
      <c r="E166" s="230"/>
      <c r="F166" s="229"/>
      <c r="G166" s="229"/>
      <c r="H166" s="230"/>
      <c r="I166" s="229"/>
      <c r="J166" s="231"/>
      <c r="K166" s="232"/>
      <c r="L166" s="232"/>
      <c r="M166" s="229"/>
      <c r="N166" s="232"/>
      <c r="O166" s="328"/>
      <c r="P166" s="328"/>
      <c r="Q166" s="328"/>
      <c r="R166" s="275"/>
    </row>
    <row r="167" spans="2:31" ht="23.1" customHeight="1" x14ac:dyDescent="0.15">
      <c r="B167" s="19">
        <f t="shared" si="5"/>
        <v>132</v>
      </c>
      <c r="C167" s="333"/>
      <c r="D167" s="229"/>
      <c r="E167" s="230"/>
      <c r="F167" s="229"/>
      <c r="G167" s="229"/>
      <c r="H167" s="230"/>
      <c r="I167" s="229"/>
      <c r="J167" s="231"/>
      <c r="K167" s="232"/>
      <c r="L167" s="232"/>
      <c r="M167" s="229"/>
      <c r="N167" s="232"/>
      <c r="O167" s="328"/>
      <c r="P167" s="328"/>
      <c r="Q167" s="328"/>
      <c r="R167" s="275"/>
    </row>
    <row r="168" spans="2:31" ht="23.1" customHeight="1" x14ac:dyDescent="0.15">
      <c r="B168" s="19">
        <f t="shared" si="5"/>
        <v>133</v>
      </c>
      <c r="C168" s="333"/>
      <c r="D168" s="229"/>
      <c r="E168" s="230"/>
      <c r="F168" s="229"/>
      <c r="G168" s="229"/>
      <c r="H168" s="230"/>
      <c r="I168" s="229"/>
      <c r="J168" s="231"/>
      <c r="K168" s="232"/>
      <c r="L168" s="232"/>
      <c r="M168" s="229"/>
      <c r="N168" s="232"/>
      <c r="O168" s="328"/>
      <c r="P168" s="328"/>
      <c r="Q168" s="328"/>
      <c r="R168" s="275"/>
    </row>
    <row r="169" spans="2:31" ht="23.1" customHeight="1" x14ac:dyDescent="0.15">
      <c r="B169" s="19">
        <f t="shared" si="5"/>
        <v>134</v>
      </c>
      <c r="C169" s="333"/>
      <c r="D169" s="229"/>
      <c r="E169" s="230"/>
      <c r="F169" s="229"/>
      <c r="G169" s="229"/>
      <c r="H169" s="230"/>
      <c r="I169" s="229"/>
      <c r="J169" s="231"/>
      <c r="K169" s="232"/>
      <c r="L169" s="232"/>
      <c r="M169" s="229"/>
      <c r="N169" s="232"/>
      <c r="O169" s="328"/>
      <c r="P169" s="328"/>
      <c r="Q169" s="328"/>
      <c r="R169" s="275"/>
    </row>
    <row r="170" spans="2:31" ht="23.1" customHeight="1" x14ac:dyDescent="0.15">
      <c r="B170" s="19">
        <f t="shared" si="5"/>
        <v>135</v>
      </c>
      <c r="C170" s="333"/>
      <c r="D170" s="229"/>
      <c r="E170" s="230"/>
      <c r="F170" s="229"/>
      <c r="G170" s="229"/>
      <c r="H170" s="230"/>
      <c r="I170" s="229"/>
      <c r="J170" s="231"/>
      <c r="K170" s="232"/>
      <c r="L170" s="232"/>
      <c r="M170" s="229"/>
      <c r="N170" s="232"/>
      <c r="O170" s="328"/>
      <c r="P170" s="328"/>
      <c r="Q170" s="328"/>
      <c r="R170" s="275"/>
    </row>
    <row r="171" spans="2:31" ht="23.1" customHeight="1" x14ac:dyDescent="0.15">
      <c r="B171" s="19">
        <f t="shared" si="5"/>
        <v>136</v>
      </c>
      <c r="C171" s="333"/>
      <c r="D171" s="229"/>
      <c r="E171" s="230"/>
      <c r="F171" s="229"/>
      <c r="G171" s="229"/>
      <c r="H171" s="230"/>
      <c r="I171" s="229"/>
      <c r="J171" s="231"/>
      <c r="K171" s="232"/>
      <c r="L171" s="232"/>
      <c r="M171" s="229"/>
      <c r="N171" s="232"/>
      <c r="O171" s="328"/>
      <c r="P171" s="328"/>
      <c r="Q171" s="328"/>
      <c r="R171" s="275"/>
    </row>
    <row r="172" spans="2:31" ht="23.1" customHeight="1" x14ac:dyDescent="0.15">
      <c r="B172" s="19">
        <f t="shared" si="5"/>
        <v>137</v>
      </c>
      <c r="C172" s="333"/>
      <c r="D172" s="229"/>
      <c r="E172" s="230"/>
      <c r="F172" s="229"/>
      <c r="G172" s="229"/>
      <c r="H172" s="230"/>
      <c r="I172" s="229"/>
      <c r="J172" s="231"/>
      <c r="K172" s="232"/>
      <c r="L172" s="232"/>
      <c r="M172" s="229"/>
      <c r="N172" s="232"/>
      <c r="O172" s="328"/>
      <c r="P172" s="328"/>
      <c r="Q172" s="328"/>
      <c r="R172" s="275"/>
    </row>
    <row r="173" spans="2:31" ht="23.1" customHeight="1" x14ac:dyDescent="0.15">
      <c r="B173" s="19">
        <f t="shared" si="5"/>
        <v>138</v>
      </c>
      <c r="C173" s="333"/>
      <c r="D173" s="229"/>
      <c r="E173" s="230"/>
      <c r="F173" s="229"/>
      <c r="G173" s="229"/>
      <c r="H173" s="230"/>
      <c r="I173" s="229"/>
      <c r="J173" s="231"/>
      <c r="K173" s="232"/>
      <c r="L173" s="232"/>
      <c r="M173" s="229"/>
      <c r="N173" s="232"/>
      <c r="O173" s="328"/>
      <c r="P173" s="328"/>
      <c r="Q173" s="328"/>
      <c r="R173" s="275"/>
    </row>
    <row r="174" spans="2:31" ht="23.1" customHeight="1" x14ac:dyDescent="0.15">
      <c r="B174" s="19">
        <f t="shared" si="5"/>
        <v>139</v>
      </c>
      <c r="C174" s="333"/>
      <c r="D174" s="229"/>
      <c r="E174" s="230"/>
      <c r="F174" s="229"/>
      <c r="G174" s="229"/>
      <c r="H174" s="230"/>
      <c r="I174" s="229"/>
      <c r="J174" s="231"/>
      <c r="K174" s="232"/>
      <c r="L174" s="232"/>
      <c r="M174" s="229"/>
      <c r="N174" s="232"/>
      <c r="O174" s="328"/>
      <c r="P174" s="328"/>
      <c r="Q174" s="328"/>
      <c r="R174" s="275"/>
    </row>
    <row r="175" spans="2:31" ht="23.1" customHeight="1" x14ac:dyDescent="0.15">
      <c r="B175" s="19">
        <f t="shared" si="5"/>
        <v>140</v>
      </c>
      <c r="C175" s="333"/>
      <c r="D175" s="229"/>
      <c r="E175" s="230"/>
      <c r="F175" s="229"/>
      <c r="G175" s="229"/>
      <c r="H175" s="230"/>
      <c r="I175" s="229"/>
      <c r="J175" s="231"/>
      <c r="K175" s="232"/>
      <c r="L175" s="232"/>
      <c r="M175" s="229"/>
      <c r="N175" s="232"/>
      <c r="O175" s="328"/>
      <c r="P175" s="328"/>
      <c r="Q175" s="328"/>
      <c r="R175" s="275"/>
    </row>
    <row r="176" spans="2:31" ht="23.1" customHeight="1" x14ac:dyDescent="0.15">
      <c r="B176" s="19">
        <f t="shared" si="5"/>
        <v>141</v>
      </c>
      <c r="C176" s="333"/>
      <c r="D176" s="229"/>
      <c r="E176" s="230"/>
      <c r="F176" s="229"/>
      <c r="G176" s="229"/>
      <c r="H176" s="230"/>
      <c r="I176" s="229"/>
      <c r="J176" s="231"/>
      <c r="K176" s="232"/>
      <c r="L176" s="232"/>
      <c r="M176" s="229"/>
      <c r="N176" s="232"/>
      <c r="O176" s="328"/>
      <c r="P176" s="328"/>
      <c r="Q176" s="328"/>
      <c r="R176" s="275"/>
    </row>
    <row r="177" spans="2:18" ht="23.1" customHeight="1" x14ac:dyDescent="0.15">
      <c r="B177" s="19">
        <f t="shared" si="5"/>
        <v>142</v>
      </c>
      <c r="C177" s="333"/>
      <c r="D177" s="229"/>
      <c r="E177" s="230"/>
      <c r="F177" s="229"/>
      <c r="G177" s="229"/>
      <c r="H177" s="230"/>
      <c r="I177" s="229"/>
      <c r="J177" s="231"/>
      <c r="K177" s="232"/>
      <c r="L177" s="232"/>
      <c r="M177" s="229"/>
      <c r="N177" s="232"/>
      <c r="O177" s="328"/>
      <c r="P177" s="328"/>
      <c r="Q177" s="328"/>
      <c r="R177" s="275"/>
    </row>
    <row r="178" spans="2:18" ht="23.1" customHeight="1" x14ac:dyDescent="0.15">
      <c r="B178" s="19">
        <f t="shared" si="5"/>
        <v>143</v>
      </c>
      <c r="C178" s="333"/>
      <c r="D178" s="229"/>
      <c r="E178" s="230"/>
      <c r="F178" s="229"/>
      <c r="G178" s="229"/>
      <c r="H178" s="230"/>
      <c r="I178" s="229"/>
      <c r="J178" s="231"/>
      <c r="K178" s="232"/>
      <c r="L178" s="232"/>
      <c r="M178" s="229"/>
      <c r="N178" s="232"/>
      <c r="O178" s="328"/>
      <c r="P178" s="328"/>
      <c r="Q178" s="328"/>
      <c r="R178" s="275"/>
    </row>
    <row r="179" spans="2:18" ht="23.1" customHeight="1" x14ac:dyDescent="0.15">
      <c r="B179" s="19">
        <f t="shared" si="5"/>
        <v>144</v>
      </c>
      <c r="C179" s="333"/>
      <c r="D179" s="229"/>
      <c r="E179" s="230"/>
      <c r="F179" s="229"/>
      <c r="G179" s="229"/>
      <c r="H179" s="230"/>
      <c r="I179" s="229"/>
      <c r="J179" s="231"/>
      <c r="K179" s="232"/>
      <c r="L179" s="232"/>
      <c r="M179" s="229"/>
      <c r="N179" s="232"/>
      <c r="O179" s="328"/>
      <c r="P179" s="328"/>
      <c r="Q179" s="328"/>
      <c r="R179" s="275"/>
    </row>
    <row r="180" spans="2:18" ht="23.1" customHeight="1" x14ac:dyDescent="0.15">
      <c r="B180" s="19">
        <f t="shared" si="5"/>
        <v>145</v>
      </c>
      <c r="C180" s="333"/>
      <c r="D180" s="229"/>
      <c r="E180" s="230"/>
      <c r="F180" s="229"/>
      <c r="G180" s="229"/>
      <c r="H180" s="230"/>
      <c r="I180" s="229"/>
      <c r="J180" s="231"/>
      <c r="K180" s="232"/>
      <c r="L180" s="232"/>
      <c r="M180" s="229"/>
      <c r="N180" s="232"/>
      <c r="O180" s="328"/>
      <c r="P180" s="328"/>
      <c r="Q180" s="328"/>
      <c r="R180" s="275"/>
    </row>
    <row r="181" spans="2:18" ht="23.1" customHeight="1" x14ac:dyDescent="0.15">
      <c r="B181" s="19">
        <f t="shared" si="5"/>
        <v>146</v>
      </c>
      <c r="C181" s="333"/>
      <c r="D181" s="229"/>
      <c r="E181" s="230"/>
      <c r="F181" s="229"/>
      <c r="G181" s="229"/>
      <c r="H181" s="230"/>
      <c r="I181" s="229"/>
      <c r="J181" s="231"/>
      <c r="K181" s="232"/>
      <c r="L181" s="232"/>
      <c r="M181" s="229"/>
      <c r="N181" s="232"/>
      <c r="O181" s="328"/>
      <c r="P181" s="328"/>
      <c r="Q181" s="328"/>
      <c r="R181" s="275"/>
    </row>
    <row r="182" spans="2:18" ht="23.1" customHeight="1" x14ac:dyDescent="0.15">
      <c r="B182" s="19">
        <f t="shared" si="5"/>
        <v>147</v>
      </c>
      <c r="C182" s="333"/>
      <c r="D182" s="229"/>
      <c r="E182" s="230"/>
      <c r="F182" s="229"/>
      <c r="G182" s="229"/>
      <c r="H182" s="230"/>
      <c r="I182" s="229"/>
      <c r="J182" s="231"/>
      <c r="K182" s="232"/>
      <c r="L182" s="232"/>
      <c r="M182" s="229"/>
      <c r="N182" s="232"/>
      <c r="O182" s="328"/>
      <c r="P182" s="328"/>
      <c r="Q182" s="328"/>
      <c r="R182" s="275"/>
    </row>
    <row r="183" spans="2:18" ht="23.1" customHeight="1" x14ac:dyDescent="0.15">
      <c r="B183" s="19">
        <f t="shared" si="5"/>
        <v>148</v>
      </c>
      <c r="C183" s="333"/>
      <c r="D183" s="229"/>
      <c r="E183" s="230"/>
      <c r="F183" s="229"/>
      <c r="G183" s="229"/>
      <c r="H183" s="230"/>
      <c r="I183" s="229"/>
      <c r="J183" s="231"/>
      <c r="K183" s="232"/>
      <c r="L183" s="232"/>
      <c r="M183" s="229"/>
      <c r="N183" s="232"/>
      <c r="O183" s="328"/>
      <c r="P183" s="328"/>
      <c r="Q183" s="328"/>
      <c r="R183" s="275"/>
    </row>
    <row r="184" spans="2:18" ht="23.1" customHeight="1" x14ac:dyDescent="0.15">
      <c r="B184" s="19">
        <f t="shared" si="5"/>
        <v>149</v>
      </c>
      <c r="C184" s="333"/>
      <c r="D184" s="229"/>
      <c r="E184" s="230"/>
      <c r="F184" s="229"/>
      <c r="G184" s="229"/>
      <c r="H184" s="230"/>
      <c r="I184" s="229"/>
      <c r="J184" s="231"/>
      <c r="K184" s="232"/>
      <c r="L184" s="232"/>
      <c r="M184" s="229"/>
      <c r="N184" s="232"/>
      <c r="O184" s="328"/>
      <c r="P184" s="328"/>
      <c r="Q184" s="328"/>
      <c r="R184" s="275"/>
    </row>
    <row r="185" spans="2:18" ht="23.1" customHeight="1" x14ac:dyDescent="0.15">
      <c r="B185" s="19">
        <f t="shared" si="5"/>
        <v>150</v>
      </c>
      <c r="C185" s="334"/>
      <c r="D185" s="233"/>
      <c r="E185" s="234"/>
      <c r="F185" s="233"/>
      <c r="G185" s="233"/>
      <c r="H185" s="230"/>
      <c r="I185" s="233"/>
      <c r="J185" s="229"/>
      <c r="K185" s="230"/>
      <c r="L185" s="230"/>
      <c r="M185" s="233"/>
      <c r="N185" s="230"/>
      <c r="O185" s="329"/>
      <c r="P185" s="329"/>
      <c r="Q185" s="329"/>
      <c r="R185" s="275"/>
    </row>
  </sheetData>
  <sheetProtection selectLockedCells="1"/>
  <mergeCells count="78">
    <mergeCell ref="H65:H66"/>
    <mergeCell ref="J65:J66"/>
    <mergeCell ref="N96:N97"/>
    <mergeCell ref="N65:N66"/>
    <mergeCell ref="B127:B128"/>
    <mergeCell ref="C127:C128"/>
    <mergeCell ref="D127:D128"/>
    <mergeCell ref="E127:E128"/>
    <mergeCell ref="F127:F128"/>
    <mergeCell ref="I65:I66"/>
    <mergeCell ref="I96:I97"/>
    <mergeCell ref="I127:I128"/>
    <mergeCell ref="B65:B66"/>
    <mergeCell ref="C65:C66"/>
    <mergeCell ref="D65:D66"/>
    <mergeCell ref="E65:E66"/>
    <mergeCell ref="O96:Q96"/>
    <mergeCell ref="B96:B97"/>
    <mergeCell ref="C96:C97"/>
    <mergeCell ref="D96:D97"/>
    <mergeCell ref="E96:E97"/>
    <mergeCell ref="F96:F97"/>
    <mergeCell ref="G96:G97"/>
    <mergeCell ref="K96:L96"/>
    <mergeCell ref="H96:H97"/>
    <mergeCell ref="J96:J97"/>
    <mergeCell ref="M96:M97"/>
    <mergeCell ref="F65:F66"/>
    <mergeCell ref="B3:B4"/>
    <mergeCell ref="O34:Q34"/>
    <mergeCell ref="B34:B35"/>
    <mergeCell ref="C34:C35"/>
    <mergeCell ref="D34:D35"/>
    <mergeCell ref="E34:E35"/>
    <mergeCell ref="F34:F35"/>
    <mergeCell ref="K34:L34"/>
    <mergeCell ref="H34:H35"/>
    <mergeCell ref="J34:J35"/>
    <mergeCell ref="I3:I4"/>
    <mergeCell ref="I34:I35"/>
    <mergeCell ref="M3:M4"/>
    <mergeCell ref="M34:M35"/>
    <mergeCell ref="M65:M66"/>
    <mergeCell ref="O127:Q127"/>
    <mergeCell ref="O3:Q3"/>
    <mergeCell ref="C3:C4"/>
    <mergeCell ref="D3:D4"/>
    <mergeCell ref="J3:J4"/>
    <mergeCell ref="N3:N4"/>
    <mergeCell ref="E3:E4"/>
    <mergeCell ref="F3:F4"/>
    <mergeCell ref="N34:N35"/>
    <mergeCell ref="K3:L3"/>
    <mergeCell ref="G3:G4"/>
    <mergeCell ref="H3:H4"/>
    <mergeCell ref="G34:G35"/>
    <mergeCell ref="O65:Q65"/>
    <mergeCell ref="G65:G66"/>
    <mergeCell ref="K65:L65"/>
    <mergeCell ref="G127:G128"/>
    <mergeCell ref="H127:H128"/>
    <mergeCell ref="J127:J128"/>
    <mergeCell ref="K127:L127"/>
    <mergeCell ref="N127:N128"/>
    <mergeCell ref="M127:M128"/>
    <mergeCell ref="M158:M159"/>
    <mergeCell ref="O158:Q158"/>
    <mergeCell ref="B158:B159"/>
    <mergeCell ref="C158:C159"/>
    <mergeCell ref="D158:D159"/>
    <mergeCell ref="E158:E159"/>
    <mergeCell ref="F158:F159"/>
    <mergeCell ref="G158:G159"/>
    <mergeCell ref="H158:H159"/>
    <mergeCell ref="J158:J159"/>
    <mergeCell ref="K158:L158"/>
    <mergeCell ref="N158:N159"/>
    <mergeCell ref="I158:I159"/>
  </mergeCells>
  <phoneticPr fontId="2"/>
  <dataValidations count="6">
    <dataValidation type="list" allowBlank="1" showInputMessage="1" showErrorMessage="1" sqref="J5:J30 J67:J92 J36:J61 J98:J123 J129:J154 J160:J185">
      <formula1>$AE$5:$AE$8</formula1>
    </dataValidation>
    <dataValidation type="list" allowBlank="1" showInputMessage="1" showErrorMessage="1" sqref="D6:D30 D37:D61 D68:D92 D99:D123 D130:D154 D161:D185">
      <formula1>"男,女"</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F5:F30 F36:F61 F67:F92 F98:F123 F129:F154 F160:F185">
      <formula1>"中区,東区,西区,南区,北区,浜北区,天竜区,磐田市,湖西市,その他"</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M5:M30 M67:M92 M129:M154 M36:M61 M98:M123 M160:M185 I5:I30 I67:I92 I129:I154 I36:I61 I98:I123 I160:I185">
      <formula1>"－,○"</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E185"/>
  <sheetViews>
    <sheetView view="pageBreakPreview" zoomScaleNormal="100" zoomScaleSheetLayoutView="100" workbookViewId="0">
      <selection activeCell="J164" sqref="J164"/>
    </sheetView>
  </sheetViews>
  <sheetFormatPr defaultRowHeight="13.5" x14ac:dyDescent="0.15"/>
  <cols>
    <col min="1" max="1" width="1.625" style="20" customWidth="1"/>
    <col min="2" max="2" width="3.625" style="20" customWidth="1"/>
    <col min="3" max="3" width="17.625" style="20" customWidth="1"/>
    <col min="4" max="5" width="5.625" style="223" customWidth="1"/>
    <col min="6" max="6" width="10.625" style="223" customWidth="1"/>
    <col min="7" max="9" width="5.625" style="223" customWidth="1"/>
    <col min="10" max="10" width="15.625" style="223" customWidth="1"/>
    <col min="11" max="12" width="10.625" style="223" customWidth="1"/>
    <col min="13" max="13" width="5.625" style="223" customWidth="1"/>
    <col min="14" max="17" width="15.625" style="223" customWidth="1"/>
    <col min="18" max="18" width="1.625" style="224" customWidth="1"/>
    <col min="19" max="16384" width="9" style="20"/>
  </cols>
  <sheetData>
    <row r="1" spans="2:31" ht="9.9499999999999993" customHeight="1" x14ac:dyDescent="0.15">
      <c r="C1" s="8"/>
      <c r="D1" s="222"/>
      <c r="E1" s="222"/>
      <c r="F1" s="222"/>
      <c r="G1" s="222"/>
      <c r="H1" s="222"/>
      <c r="I1" s="222"/>
      <c r="J1" s="222"/>
      <c r="K1" s="222"/>
      <c r="L1" s="222"/>
      <c r="M1" s="222"/>
      <c r="N1" s="227"/>
      <c r="O1" s="222"/>
      <c r="P1" s="222"/>
    </row>
    <row r="2" spans="2:31" ht="19.5" customHeight="1" x14ac:dyDescent="0.15">
      <c r="B2" s="3" t="s">
        <v>341</v>
      </c>
      <c r="C2" s="222"/>
      <c r="D2" s="222"/>
      <c r="E2" s="222"/>
      <c r="F2" s="222"/>
      <c r="G2" s="222"/>
      <c r="H2" s="222"/>
      <c r="I2" s="222"/>
      <c r="J2" s="222"/>
      <c r="K2" s="222"/>
      <c r="L2" s="222"/>
      <c r="M2" s="222"/>
      <c r="N2" s="222"/>
      <c r="O2" s="222"/>
      <c r="P2" s="222"/>
      <c r="Q2" s="223" t="str">
        <f>" 1 / "&amp;COUNTA(C$5,C$37,C$68,C$99,C$130,C$161)</f>
        <v xml:space="preserve"> 1 / 1</v>
      </c>
    </row>
    <row r="3" spans="2:31" s="5" customFormat="1" ht="20.100000000000001" customHeight="1" x14ac:dyDescent="0.15">
      <c r="B3" s="613" t="s">
        <v>80</v>
      </c>
      <c r="C3" s="614" t="s">
        <v>44</v>
      </c>
      <c r="D3" s="614" t="s">
        <v>58</v>
      </c>
      <c r="E3" s="614" t="s">
        <v>59</v>
      </c>
      <c r="F3" s="608" t="s">
        <v>335</v>
      </c>
      <c r="G3" s="608" t="s">
        <v>60</v>
      </c>
      <c r="H3" s="608" t="s">
        <v>61</v>
      </c>
      <c r="I3" s="608" t="s">
        <v>476</v>
      </c>
      <c r="J3" s="608" t="s">
        <v>78</v>
      </c>
      <c r="K3" s="610" t="s">
        <v>73</v>
      </c>
      <c r="L3" s="612"/>
      <c r="M3" s="608" t="s">
        <v>446</v>
      </c>
      <c r="N3" s="608" t="s">
        <v>62</v>
      </c>
      <c r="O3" s="610" t="s">
        <v>456</v>
      </c>
      <c r="P3" s="611"/>
      <c r="Q3" s="612"/>
      <c r="R3" s="235"/>
    </row>
    <row r="4" spans="2:31" s="5" customFormat="1" ht="30" customHeight="1" x14ac:dyDescent="0.15">
      <c r="B4" s="613"/>
      <c r="C4" s="615"/>
      <c r="D4" s="615"/>
      <c r="E4" s="615"/>
      <c r="F4" s="609"/>
      <c r="G4" s="609"/>
      <c r="H4" s="609"/>
      <c r="I4" s="609"/>
      <c r="J4" s="609"/>
      <c r="K4" s="228" t="s">
        <v>336</v>
      </c>
      <c r="L4" s="228" t="s">
        <v>337</v>
      </c>
      <c r="M4" s="609"/>
      <c r="N4" s="609"/>
      <c r="O4" s="236" t="s">
        <v>410</v>
      </c>
      <c r="P4" s="236" t="s">
        <v>411</v>
      </c>
      <c r="Q4" s="236" t="s">
        <v>412</v>
      </c>
      <c r="R4" s="235"/>
    </row>
    <row r="5" spans="2:31" ht="23.1" customHeight="1" x14ac:dyDescent="0.15">
      <c r="B5" s="205" t="s">
        <v>21</v>
      </c>
      <c r="C5" s="332" t="s">
        <v>79</v>
      </c>
      <c r="D5" s="225" t="s">
        <v>63</v>
      </c>
      <c r="E5" s="225">
        <v>44</v>
      </c>
      <c r="F5" s="225" t="s">
        <v>340</v>
      </c>
      <c r="G5" s="225" t="s">
        <v>64</v>
      </c>
      <c r="H5" s="225">
        <v>3</v>
      </c>
      <c r="I5" s="225" t="s">
        <v>71</v>
      </c>
      <c r="J5" s="226" t="s">
        <v>75</v>
      </c>
      <c r="K5" s="225" t="s">
        <v>338</v>
      </c>
      <c r="L5" s="225" t="s">
        <v>339</v>
      </c>
      <c r="M5" s="225" t="s">
        <v>71</v>
      </c>
      <c r="N5" s="226" t="s">
        <v>67</v>
      </c>
      <c r="O5" s="276">
        <v>45017</v>
      </c>
      <c r="P5" s="276">
        <v>45026</v>
      </c>
      <c r="Q5" s="276">
        <v>45028</v>
      </c>
      <c r="R5" s="275"/>
      <c r="AE5" s="20" t="s">
        <v>74</v>
      </c>
    </row>
    <row r="6" spans="2:31" ht="23.1" customHeight="1" x14ac:dyDescent="0.15">
      <c r="B6" s="19">
        <v>1</v>
      </c>
      <c r="C6" s="333"/>
      <c r="D6" s="229"/>
      <c r="E6" s="230"/>
      <c r="F6" s="229"/>
      <c r="G6" s="229"/>
      <c r="H6" s="230"/>
      <c r="I6" s="229"/>
      <c r="J6" s="231"/>
      <c r="K6" s="232"/>
      <c r="L6" s="232"/>
      <c r="M6" s="229"/>
      <c r="N6" s="232"/>
      <c r="O6" s="326"/>
      <c r="P6" s="326"/>
      <c r="Q6" s="326"/>
      <c r="R6" s="275"/>
      <c r="AE6" s="20" t="s">
        <v>75</v>
      </c>
    </row>
    <row r="7" spans="2:31" ht="23.1" customHeight="1" x14ac:dyDescent="0.15">
      <c r="B7" s="19">
        <f>B6+1</f>
        <v>2</v>
      </c>
      <c r="C7" s="333"/>
      <c r="D7" s="229"/>
      <c r="E7" s="230"/>
      <c r="F7" s="229"/>
      <c r="G7" s="229"/>
      <c r="H7" s="230"/>
      <c r="I7" s="229"/>
      <c r="J7" s="231"/>
      <c r="K7" s="232"/>
      <c r="L7" s="232"/>
      <c r="M7" s="229"/>
      <c r="N7" s="232"/>
      <c r="O7" s="326"/>
      <c r="P7" s="326"/>
      <c r="Q7" s="326"/>
      <c r="R7" s="275"/>
      <c r="AE7" s="20" t="s">
        <v>76</v>
      </c>
    </row>
    <row r="8" spans="2:31" ht="23.1" customHeight="1" x14ac:dyDescent="0.15">
      <c r="B8" s="19">
        <f t="shared" ref="B8:B30" si="0">B7+1</f>
        <v>3</v>
      </c>
      <c r="C8" s="333"/>
      <c r="D8" s="229"/>
      <c r="E8" s="230"/>
      <c r="F8" s="229"/>
      <c r="G8" s="229"/>
      <c r="H8" s="230"/>
      <c r="I8" s="229"/>
      <c r="J8" s="231"/>
      <c r="K8" s="232"/>
      <c r="L8" s="232"/>
      <c r="M8" s="229"/>
      <c r="N8" s="232"/>
      <c r="O8" s="326"/>
      <c r="P8" s="326"/>
      <c r="Q8" s="326"/>
      <c r="R8" s="275"/>
      <c r="AE8" s="20" t="s">
        <v>77</v>
      </c>
    </row>
    <row r="9" spans="2:31" ht="23.1" customHeight="1" x14ac:dyDescent="0.15">
      <c r="B9" s="19">
        <f t="shared" si="0"/>
        <v>4</v>
      </c>
      <c r="C9" s="333"/>
      <c r="D9" s="229"/>
      <c r="E9" s="230"/>
      <c r="F9" s="229"/>
      <c r="G9" s="229"/>
      <c r="H9" s="230"/>
      <c r="I9" s="229"/>
      <c r="J9" s="231"/>
      <c r="K9" s="232"/>
      <c r="L9" s="232"/>
      <c r="M9" s="229"/>
      <c r="N9" s="232"/>
      <c r="O9" s="326"/>
      <c r="P9" s="326"/>
      <c r="Q9" s="326"/>
      <c r="R9" s="275"/>
    </row>
    <row r="10" spans="2:31" ht="23.1" customHeight="1" x14ac:dyDescent="0.15">
      <c r="B10" s="19">
        <f t="shared" si="0"/>
        <v>5</v>
      </c>
      <c r="C10" s="333"/>
      <c r="D10" s="229"/>
      <c r="E10" s="230"/>
      <c r="F10" s="229"/>
      <c r="G10" s="229"/>
      <c r="H10" s="230"/>
      <c r="I10" s="229"/>
      <c r="J10" s="231"/>
      <c r="K10" s="232"/>
      <c r="L10" s="232"/>
      <c r="M10" s="229"/>
      <c r="N10" s="232"/>
      <c r="O10" s="326"/>
      <c r="P10" s="326"/>
      <c r="Q10" s="326"/>
      <c r="R10" s="275"/>
    </row>
    <row r="11" spans="2:31" ht="23.1" customHeight="1" x14ac:dyDescent="0.15">
      <c r="B11" s="19">
        <f t="shared" si="0"/>
        <v>6</v>
      </c>
      <c r="C11" s="333"/>
      <c r="D11" s="229"/>
      <c r="E11" s="230"/>
      <c r="F11" s="229"/>
      <c r="G11" s="229"/>
      <c r="H11" s="230"/>
      <c r="I11" s="229"/>
      <c r="J11" s="231"/>
      <c r="K11" s="232"/>
      <c r="L11" s="232"/>
      <c r="M11" s="229"/>
      <c r="N11" s="232"/>
      <c r="O11" s="326"/>
      <c r="P11" s="326"/>
      <c r="Q11" s="326"/>
      <c r="R11" s="275"/>
    </row>
    <row r="12" spans="2:31" ht="23.1" customHeight="1" x14ac:dyDescent="0.15">
      <c r="B12" s="19">
        <f t="shared" si="0"/>
        <v>7</v>
      </c>
      <c r="C12" s="333"/>
      <c r="D12" s="229"/>
      <c r="E12" s="230"/>
      <c r="F12" s="229"/>
      <c r="G12" s="229"/>
      <c r="H12" s="230"/>
      <c r="I12" s="229"/>
      <c r="J12" s="231"/>
      <c r="K12" s="232"/>
      <c r="L12" s="232"/>
      <c r="M12" s="229"/>
      <c r="N12" s="232"/>
      <c r="O12" s="326"/>
      <c r="P12" s="326"/>
      <c r="Q12" s="326"/>
      <c r="R12" s="275"/>
    </row>
    <row r="13" spans="2:31" ht="23.1" customHeight="1" x14ac:dyDescent="0.15">
      <c r="B13" s="19">
        <f t="shared" si="0"/>
        <v>8</v>
      </c>
      <c r="C13" s="333"/>
      <c r="D13" s="229"/>
      <c r="E13" s="230"/>
      <c r="F13" s="229"/>
      <c r="G13" s="229"/>
      <c r="H13" s="230"/>
      <c r="I13" s="229"/>
      <c r="J13" s="231"/>
      <c r="K13" s="232"/>
      <c r="L13" s="232"/>
      <c r="M13" s="229"/>
      <c r="N13" s="232"/>
      <c r="O13" s="326"/>
      <c r="P13" s="326"/>
      <c r="Q13" s="326"/>
      <c r="R13" s="275"/>
    </row>
    <row r="14" spans="2:31" ht="23.1" customHeight="1" x14ac:dyDescent="0.15">
      <c r="B14" s="19">
        <f t="shared" si="0"/>
        <v>9</v>
      </c>
      <c r="C14" s="333"/>
      <c r="D14" s="229"/>
      <c r="E14" s="230"/>
      <c r="F14" s="229"/>
      <c r="G14" s="229"/>
      <c r="H14" s="230"/>
      <c r="I14" s="229"/>
      <c r="J14" s="231"/>
      <c r="K14" s="232"/>
      <c r="L14" s="232"/>
      <c r="M14" s="229"/>
      <c r="N14" s="232"/>
      <c r="O14" s="326"/>
      <c r="P14" s="326"/>
      <c r="Q14" s="326"/>
      <c r="R14" s="275"/>
    </row>
    <row r="15" spans="2:31" ht="23.1" customHeight="1" x14ac:dyDescent="0.15">
      <c r="B15" s="19">
        <f t="shared" si="0"/>
        <v>10</v>
      </c>
      <c r="C15" s="333"/>
      <c r="D15" s="229"/>
      <c r="E15" s="230"/>
      <c r="F15" s="229"/>
      <c r="G15" s="229"/>
      <c r="H15" s="230"/>
      <c r="I15" s="229"/>
      <c r="J15" s="231"/>
      <c r="K15" s="232"/>
      <c r="L15" s="232"/>
      <c r="M15" s="229"/>
      <c r="N15" s="232"/>
      <c r="O15" s="326"/>
      <c r="P15" s="326"/>
      <c r="Q15" s="326"/>
      <c r="R15" s="275"/>
    </row>
    <row r="16" spans="2:31" ht="23.1" customHeight="1" x14ac:dyDescent="0.15">
      <c r="B16" s="19">
        <f t="shared" si="0"/>
        <v>11</v>
      </c>
      <c r="C16" s="333"/>
      <c r="D16" s="229"/>
      <c r="E16" s="230"/>
      <c r="F16" s="229"/>
      <c r="G16" s="229"/>
      <c r="H16" s="230"/>
      <c r="I16" s="229"/>
      <c r="J16" s="231"/>
      <c r="K16" s="232"/>
      <c r="L16" s="232"/>
      <c r="M16" s="229"/>
      <c r="N16" s="232"/>
      <c r="O16" s="326"/>
      <c r="P16" s="326"/>
      <c r="Q16" s="326"/>
      <c r="R16" s="275"/>
    </row>
    <row r="17" spans="2:18" ht="23.1" customHeight="1" x14ac:dyDescent="0.15">
      <c r="B17" s="19">
        <f t="shared" si="0"/>
        <v>12</v>
      </c>
      <c r="C17" s="333"/>
      <c r="D17" s="229"/>
      <c r="E17" s="230"/>
      <c r="F17" s="229"/>
      <c r="G17" s="229"/>
      <c r="H17" s="230"/>
      <c r="I17" s="229"/>
      <c r="J17" s="231"/>
      <c r="K17" s="232"/>
      <c r="L17" s="232"/>
      <c r="M17" s="229"/>
      <c r="N17" s="232"/>
      <c r="O17" s="326"/>
      <c r="P17" s="326"/>
      <c r="Q17" s="326"/>
      <c r="R17" s="275"/>
    </row>
    <row r="18" spans="2:18" ht="23.1" customHeight="1" x14ac:dyDescent="0.15">
      <c r="B18" s="19">
        <f t="shared" si="0"/>
        <v>13</v>
      </c>
      <c r="C18" s="333"/>
      <c r="D18" s="229"/>
      <c r="E18" s="230"/>
      <c r="F18" s="229"/>
      <c r="G18" s="229"/>
      <c r="H18" s="230"/>
      <c r="I18" s="229"/>
      <c r="J18" s="231"/>
      <c r="K18" s="232"/>
      <c r="L18" s="232"/>
      <c r="M18" s="229"/>
      <c r="N18" s="232"/>
      <c r="O18" s="326"/>
      <c r="P18" s="326"/>
      <c r="Q18" s="326"/>
      <c r="R18" s="275"/>
    </row>
    <row r="19" spans="2:18" ht="23.1" customHeight="1" x14ac:dyDescent="0.15">
      <c r="B19" s="19">
        <f t="shared" si="0"/>
        <v>14</v>
      </c>
      <c r="C19" s="333"/>
      <c r="D19" s="229"/>
      <c r="E19" s="230"/>
      <c r="F19" s="229"/>
      <c r="G19" s="229"/>
      <c r="H19" s="230"/>
      <c r="I19" s="229"/>
      <c r="J19" s="231"/>
      <c r="K19" s="232"/>
      <c r="L19" s="232"/>
      <c r="M19" s="229"/>
      <c r="N19" s="232"/>
      <c r="O19" s="326"/>
      <c r="P19" s="326"/>
      <c r="Q19" s="326"/>
      <c r="R19" s="275"/>
    </row>
    <row r="20" spans="2:18" ht="23.1" customHeight="1" x14ac:dyDescent="0.15">
      <c r="B20" s="19">
        <f t="shared" si="0"/>
        <v>15</v>
      </c>
      <c r="C20" s="333"/>
      <c r="D20" s="229"/>
      <c r="E20" s="230"/>
      <c r="F20" s="229"/>
      <c r="G20" s="229"/>
      <c r="H20" s="230"/>
      <c r="I20" s="229"/>
      <c r="J20" s="231"/>
      <c r="K20" s="232"/>
      <c r="L20" s="232"/>
      <c r="M20" s="229"/>
      <c r="N20" s="232"/>
      <c r="O20" s="326"/>
      <c r="P20" s="326"/>
      <c r="Q20" s="326"/>
      <c r="R20" s="275"/>
    </row>
    <row r="21" spans="2:18" ht="23.1" customHeight="1" x14ac:dyDescent="0.15">
      <c r="B21" s="19">
        <f t="shared" si="0"/>
        <v>16</v>
      </c>
      <c r="C21" s="333"/>
      <c r="D21" s="229"/>
      <c r="E21" s="230"/>
      <c r="F21" s="229"/>
      <c r="G21" s="229"/>
      <c r="H21" s="230"/>
      <c r="I21" s="229"/>
      <c r="J21" s="231"/>
      <c r="K21" s="232"/>
      <c r="L21" s="232"/>
      <c r="M21" s="229"/>
      <c r="N21" s="232"/>
      <c r="O21" s="326"/>
      <c r="P21" s="326"/>
      <c r="Q21" s="326"/>
      <c r="R21" s="275"/>
    </row>
    <row r="22" spans="2:18" ht="23.1" customHeight="1" x14ac:dyDescent="0.15">
      <c r="B22" s="19">
        <f t="shared" si="0"/>
        <v>17</v>
      </c>
      <c r="C22" s="333"/>
      <c r="D22" s="229"/>
      <c r="E22" s="230"/>
      <c r="F22" s="229"/>
      <c r="G22" s="229"/>
      <c r="H22" s="230"/>
      <c r="I22" s="229"/>
      <c r="J22" s="231"/>
      <c r="K22" s="232"/>
      <c r="L22" s="232"/>
      <c r="M22" s="229"/>
      <c r="N22" s="232"/>
      <c r="O22" s="326"/>
      <c r="P22" s="326"/>
      <c r="Q22" s="326"/>
      <c r="R22" s="275"/>
    </row>
    <row r="23" spans="2:18" ht="23.1" customHeight="1" x14ac:dyDescent="0.15">
      <c r="B23" s="19">
        <f t="shared" si="0"/>
        <v>18</v>
      </c>
      <c r="C23" s="333"/>
      <c r="D23" s="229"/>
      <c r="E23" s="230"/>
      <c r="F23" s="229"/>
      <c r="G23" s="229"/>
      <c r="H23" s="230"/>
      <c r="I23" s="229"/>
      <c r="J23" s="231"/>
      <c r="K23" s="232"/>
      <c r="L23" s="232"/>
      <c r="M23" s="229"/>
      <c r="N23" s="232"/>
      <c r="O23" s="326"/>
      <c r="P23" s="326"/>
      <c r="Q23" s="326"/>
      <c r="R23" s="275"/>
    </row>
    <row r="24" spans="2:18" ht="23.1" customHeight="1" x14ac:dyDescent="0.15">
      <c r="B24" s="19">
        <f t="shared" si="0"/>
        <v>19</v>
      </c>
      <c r="C24" s="333"/>
      <c r="D24" s="229"/>
      <c r="E24" s="230"/>
      <c r="F24" s="229"/>
      <c r="G24" s="229"/>
      <c r="H24" s="230"/>
      <c r="I24" s="229"/>
      <c r="J24" s="231"/>
      <c r="K24" s="232"/>
      <c r="L24" s="232"/>
      <c r="M24" s="229"/>
      <c r="N24" s="232"/>
      <c r="O24" s="326"/>
      <c r="P24" s="326"/>
      <c r="Q24" s="326"/>
      <c r="R24" s="275"/>
    </row>
    <row r="25" spans="2:18" ht="23.1" customHeight="1" x14ac:dyDescent="0.15">
      <c r="B25" s="19">
        <f t="shared" si="0"/>
        <v>20</v>
      </c>
      <c r="C25" s="333"/>
      <c r="D25" s="229"/>
      <c r="E25" s="230"/>
      <c r="F25" s="229"/>
      <c r="G25" s="229"/>
      <c r="H25" s="230"/>
      <c r="I25" s="229"/>
      <c r="J25" s="231"/>
      <c r="K25" s="232"/>
      <c r="L25" s="232"/>
      <c r="M25" s="229"/>
      <c r="N25" s="232"/>
      <c r="O25" s="326"/>
      <c r="P25" s="326"/>
      <c r="Q25" s="326"/>
      <c r="R25" s="275"/>
    </row>
    <row r="26" spans="2:18" ht="23.1" customHeight="1" x14ac:dyDescent="0.15">
      <c r="B26" s="19">
        <f t="shared" si="0"/>
        <v>21</v>
      </c>
      <c r="C26" s="333"/>
      <c r="D26" s="229"/>
      <c r="E26" s="230"/>
      <c r="F26" s="229"/>
      <c r="G26" s="229"/>
      <c r="H26" s="230"/>
      <c r="I26" s="229"/>
      <c r="J26" s="231"/>
      <c r="K26" s="232"/>
      <c r="L26" s="232"/>
      <c r="M26" s="229"/>
      <c r="N26" s="232"/>
      <c r="O26" s="326"/>
      <c r="P26" s="326"/>
      <c r="Q26" s="326"/>
      <c r="R26" s="275"/>
    </row>
    <row r="27" spans="2:18" ht="23.1" customHeight="1" x14ac:dyDescent="0.15">
      <c r="B27" s="19">
        <f t="shared" si="0"/>
        <v>22</v>
      </c>
      <c r="C27" s="333"/>
      <c r="D27" s="229"/>
      <c r="E27" s="230"/>
      <c r="F27" s="229"/>
      <c r="G27" s="229"/>
      <c r="H27" s="230"/>
      <c r="I27" s="229"/>
      <c r="J27" s="231"/>
      <c r="K27" s="232"/>
      <c r="L27" s="232"/>
      <c r="M27" s="229"/>
      <c r="N27" s="232"/>
      <c r="O27" s="326"/>
      <c r="P27" s="326"/>
      <c r="Q27" s="326"/>
      <c r="R27" s="275"/>
    </row>
    <row r="28" spans="2:18" ht="23.1" customHeight="1" x14ac:dyDescent="0.15">
      <c r="B28" s="19">
        <f t="shared" si="0"/>
        <v>23</v>
      </c>
      <c r="C28" s="333"/>
      <c r="D28" s="229"/>
      <c r="E28" s="230"/>
      <c r="F28" s="229"/>
      <c r="G28" s="229"/>
      <c r="H28" s="230"/>
      <c r="I28" s="229"/>
      <c r="J28" s="231"/>
      <c r="K28" s="232"/>
      <c r="L28" s="232"/>
      <c r="M28" s="229"/>
      <c r="N28" s="232"/>
      <c r="O28" s="326"/>
      <c r="P28" s="326"/>
      <c r="Q28" s="326"/>
      <c r="R28" s="275"/>
    </row>
    <row r="29" spans="2:18" ht="23.1" customHeight="1" x14ac:dyDescent="0.15">
      <c r="B29" s="19">
        <f t="shared" si="0"/>
        <v>24</v>
      </c>
      <c r="C29" s="333"/>
      <c r="D29" s="229"/>
      <c r="E29" s="230"/>
      <c r="F29" s="229"/>
      <c r="G29" s="229"/>
      <c r="H29" s="230"/>
      <c r="I29" s="229"/>
      <c r="J29" s="231"/>
      <c r="K29" s="232"/>
      <c r="L29" s="232"/>
      <c r="M29" s="229"/>
      <c r="N29" s="232"/>
      <c r="O29" s="326"/>
      <c r="P29" s="326"/>
      <c r="Q29" s="326"/>
      <c r="R29" s="275"/>
    </row>
    <row r="30" spans="2:18" ht="23.1" customHeight="1" x14ac:dyDescent="0.15">
      <c r="B30" s="19">
        <f t="shared" si="0"/>
        <v>25</v>
      </c>
      <c r="C30" s="334"/>
      <c r="D30" s="233"/>
      <c r="E30" s="234"/>
      <c r="F30" s="233"/>
      <c r="G30" s="233"/>
      <c r="H30" s="230"/>
      <c r="I30" s="233"/>
      <c r="J30" s="229"/>
      <c r="K30" s="230"/>
      <c r="L30" s="230"/>
      <c r="M30" s="233"/>
      <c r="N30" s="230"/>
      <c r="O30" s="327"/>
      <c r="P30" s="327"/>
      <c r="Q30" s="327"/>
      <c r="R30" s="275"/>
    </row>
    <row r="31" spans="2:18" ht="9.9499999999999993" customHeight="1" x14ac:dyDescent="0.15">
      <c r="C31" s="8"/>
      <c r="D31" s="222"/>
      <c r="E31" s="222"/>
      <c r="F31" s="222"/>
      <c r="G31" s="222"/>
      <c r="H31" s="222"/>
      <c r="I31" s="222"/>
      <c r="J31" s="222"/>
      <c r="K31" s="222"/>
      <c r="L31" s="222"/>
      <c r="M31" s="222"/>
      <c r="N31" s="227"/>
      <c r="O31" s="222"/>
      <c r="P31" s="222"/>
    </row>
    <row r="32" spans="2:18" ht="9.9499999999999993" customHeight="1" x14ac:dyDescent="0.15">
      <c r="C32" s="8"/>
      <c r="D32" s="222"/>
      <c r="E32" s="222"/>
      <c r="F32" s="222"/>
      <c r="G32" s="222"/>
      <c r="H32" s="222"/>
      <c r="I32" s="222"/>
      <c r="J32" s="222"/>
      <c r="K32" s="222"/>
      <c r="L32" s="222"/>
      <c r="M32" s="222"/>
      <c r="N32" s="227"/>
      <c r="O32" s="222"/>
      <c r="P32" s="222"/>
    </row>
    <row r="33" spans="2:31" ht="19.5" customHeight="1" x14ac:dyDescent="0.15">
      <c r="B33" s="3" t="s">
        <v>341</v>
      </c>
      <c r="C33" s="222"/>
      <c r="D33" s="222"/>
      <c r="E33" s="222"/>
      <c r="F33" s="222"/>
      <c r="G33" s="222"/>
      <c r="H33" s="222"/>
      <c r="I33" s="222"/>
      <c r="J33" s="222"/>
      <c r="K33" s="222"/>
      <c r="L33" s="222"/>
      <c r="M33" s="222"/>
      <c r="N33" s="222"/>
      <c r="O33" s="222"/>
      <c r="P33" s="222"/>
      <c r="Q33" s="223" t="str">
        <f>" 2 / "&amp;COUNTA(C$5,C$37,C$68,C$99,C$130,C$161)</f>
        <v xml:space="preserve"> 2 / 1</v>
      </c>
    </row>
    <row r="34" spans="2:31" s="5" customFormat="1" ht="20.100000000000001" customHeight="1" x14ac:dyDescent="0.15">
      <c r="B34" s="613" t="s">
        <v>80</v>
      </c>
      <c r="C34" s="614" t="s">
        <v>44</v>
      </c>
      <c r="D34" s="614" t="s">
        <v>58</v>
      </c>
      <c r="E34" s="614" t="s">
        <v>59</v>
      </c>
      <c r="F34" s="608" t="s">
        <v>335</v>
      </c>
      <c r="G34" s="608" t="s">
        <v>60</v>
      </c>
      <c r="H34" s="608" t="s">
        <v>61</v>
      </c>
      <c r="I34" s="608" t="s">
        <v>476</v>
      </c>
      <c r="J34" s="608" t="s">
        <v>78</v>
      </c>
      <c r="K34" s="610" t="s">
        <v>73</v>
      </c>
      <c r="L34" s="612"/>
      <c r="M34" s="608" t="s">
        <v>446</v>
      </c>
      <c r="N34" s="608" t="s">
        <v>62</v>
      </c>
      <c r="O34" s="610" t="s">
        <v>456</v>
      </c>
      <c r="P34" s="611"/>
      <c r="Q34" s="612"/>
      <c r="R34" s="235"/>
    </row>
    <row r="35" spans="2:31" s="5" customFormat="1" ht="30" customHeight="1" x14ac:dyDescent="0.15">
      <c r="B35" s="613"/>
      <c r="C35" s="615"/>
      <c r="D35" s="615"/>
      <c r="E35" s="615"/>
      <c r="F35" s="609"/>
      <c r="G35" s="609"/>
      <c r="H35" s="609"/>
      <c r="I35" s="609"/>
      <c r="J35" s="609"/>
      <c r="K35" s="228" t="s">
        <v>336</v>
      </c>
      <c r="L35" s="228" t="s">
        <v>337</v>
      </c>
      <c r="M35" s="609"/>
      <c r="N35" s="609"/>
      <c r="O35" s="236" t="s">
        <v>410</v>
      </c>
      <c r="P35" s="236" t="s">
        <v>411</v>
      </c>
      <c r="Q35" s="236" t="s">
        <v>412</v>
      </c>
      <c r="R35" s="235"/>
    </row>
    <row r="36" spans="2:31" ht="23.1" customHeight="1" x14ac:dyDescent="0.15">
      <c r="B36" s="205" t="s">
        <v>21</v>
      </c>
      <c r="C36" s="332" t="s">
        <v>79</v>
      </c>
      <c r="D36" s="225" t="s">
        <v>63</v>
      </c>
      <c r="E36" s="225">
        <v>44</v>
      </c>
      <c r="F36" s="225" t="s">
        <v>340</v>
      </c>
      <c r="G36" s="225" t="s">
        <v>64</v>
      </c>
      <c r="H36" s="225">
        <v>3</v>
      </c>
      <c r="I36" s="225" t="s">
        <v>71</v>
      </c>
      <c r="J36" s="226" t="s">
        <v>75</v>
      </c>
      <c r="K36" s="225" t="s">
        <v>338</v>
      </c>
      <c r="L36" s="225" t="s">
        <v>339</v>
      </c>
      <c r="M36" s="225" t="s">
        <v>71</v>
      </c>
      <c r="N36" s="226" t="s">
        <v>67</v>
      </c>
      <c r="O36" s="276">
        <v>45017</v>
      </c>
      <c r="P36" s="276">
        <v>45026</v>
      </c>
      <c r="Q36" s="276">
        <v>45028</v>
      </c>
      <c r="R36" s="275"/>
      <c r="AE36" s="20" t="s">
        <v>74</v>
      </c>
    </row>
    <row r="37" spans="2:31" ht="23.1" customHeight="1" x14ac:dyDescent="0.15">
      <c r="B37" s="19">
        <f>B30+1</f>
        <v>26</v>
      </c>
      <c r="C37" s="333"/>
      <c r="D37" s="229"/>
      <c r="E37" s="230"/>
      <c r="F37" s="229"/>
      <c r="G37" s="229"/>
      <c r="H37" s="230"/>
      <c r="I37" s="229"/>
      <c r="J37" s="231"/>
      <c r="K37" s="232"/>
      <c r="L37" s="232"/>
      <c r="M37" s="229"/>
      <c r="N37" s="232"/>
      <c r="O37" s="328"/>
      <c r="P37" s="328"/>
      <c r="Q37" s="328"/>
      <c r="R37" s="275"/>
      <c r="AE37" s="20" t="s">
        <v>75</v>
      </c>
    </row>
    <row r="38" spans="2:31" ht="23.1" customHeight="1" x14ac:dyDescent="0.15">
      <c r="B38" s="19">
        <f>B37+1</f>
        <v>27</v>
      </c>
      <c r="C38" s="333"/>
      <c r="D38" s="229"/>
      <c r="E38" s="230"/>
      <c r="F38" s="229"/>
      <c r="G38" s="229"/>
      <c r="H38" s="230"/>
      <c r="I38" s="229"/>
      <c r="J38" s="231"/>
      <c r="K38" s="232"/>
      <c r="L38" s="232"/>
      <c r="M38" s="229"/>
      <c r="N38" s="232"/>
      <c r="O38" s="328"/>
      <c r="P38" s="328"/>
      <c r="Q38" s="328"/>
      <c r="R38" s="275"/>
      <c r="AE38" s="20" t="s">
        <v>76</v>
      </c>
    </row>
    <row r="39" spans="2:31" ht="23.1" customHeight="1" x14ac:dyDescent="0.15">
      <c r="B39" s="19">
        <f t="shared" ref="B39:B61" si="1">B38+1</f>
        <v>28</v>
      </c>
      <c r="C39" s="333"/>
      <c r="D39" s="229"/>
      <c r="E39" s="230"/>
      <c r="F39" s="229"/>
      <c r="G39" s="229"/>
      <c r="H39" s="230"/>
      <c r="I39" s="229"/>
      <c r="J39" s="231"/>
      <c r="K39" s="232"/>
      <c r="L39" s="232"/>
      <c r="M39" s="229"/>
      <c r="N39" s="232"/>
      <c r="O39" s="328"/>
      <c r="P39" s="328"/>
      <c r="Q39" s="328"/>
      <c r="R39" s="275"/>
      <c r="AE39" s="20" t="s">
        <v>77</v>
      </c>
    </row>
    <row r="40" spans="2:31" ht="23.1" customHeight="1" x14ac:dyDescent="0.15">
      <c r="B40" s="19">
        <f t="shared" si="1"/>
        <v>29</v>
      </c>
      <c r="C40" s="333"/>
      <c r="D40" s="229"/>
      <c r="E40" s="230"/>
      <c r="F40" s="229"/>
      <c r="G40" s="229"/>
      <c r="H40" s="230"/>
      <c r="I40" s="229"/>
      <c r="J40" s="231"/>
      <c r="K40" s="232"/>
      <c r="L40" s="232"/>
      <c r="M40" s="229"/>
      <c r="N40" s="232"/>
      <c r="O40" s="328"/>
      <c r="P40" s="328"/>
      <c r="Q40" s="328"/>
      <c r="R40" s="275"/>
    </row>
    <row r="41" spans="2:31" ht="23.1" customHeight="1" x14ac:dyDescent="0.15">
      <c r="B41" s="19">
        <f t="shared" si="1"/>
        <v>30</v>
      </c>
      <c r="C41" s="333"/>
      <c r="D41" s="229"/>
      <c r="E41" s="230"/>
      <c r="F41" s="229"/>
      <c r="G41" s="229"/>
      <c r="H41" s="230"/>
      <c r="I41" s="229"/>
      <c r="J41" s="231"/>
      <c r="K41" s="232"/>
      <c r="L41" s="232"/>
      <c r="M41" s="229"/>
      <c r="N41" s="232"/>
      <c r="O41" s="328"/>
      <c r="P41" s="328"/>
      <c r="Q41" s="328"/>
      <c r="R41" s="275"/>
    </row>
    <row r="42" spans="2:31" ht="23.1" customHeight="1" x14ac:dyDescent="0.15">
      <c r="B42" s="19">
        <f t="shared" si="1"/>
        <v>31</v>
      </c>
      <c r="C42" s="333"/>
      <c r="D42" s="229"/>
      <c r="E42" s="230"/>
      <c r="F42" s="229"/>
      <c r="G42" s="229"/>
      <c r="H42" s="230"/>
      <c r="I42" s="229"/>
      <c r="J42" s="231"/>
      <c r="K42" s="232"/>
      <c r="L42" s="232"/>
      <c r="M42" s="229"/>
      <c r="N42" s="232"/>
      <c r="O42" s="328"/>
      <c r="P42" s="328"/>
      <c r="Q42" s="328"/>
      <c r="R42" s="275"/>
    </row>
    <row r="43" spans="2:31" ht="23.1" customHeight="1" x14ac:dyDescent="0.15">
      <c r="B43" s="19">
        <f t="shared" si="1"/>
        <v>32</v>
      </c>
      <c r="C43" s="333"/>
      <c r="D43" s="229"/>
      <c r="E43" s="230"/>
      <c r="F43" s="229"/>
      <c r="G43" s="229"/>
      <c r="H43" s="230"/>
      <c r="I43" s="229"/>
      <c r="J43" s="231"/>
      <c r="K43" s="232"/>
      <c r="L43" s="232"/>
      <c r="M43" s="229"/>
      <c r="N43" s="232"/>
      <c r="O43" s="328"/>
      <c r="P43" s="328"/>
      <c r="Q43" s="328"/>
      <c r="R43" s="275"/>
    </row>
    <row r="44" spans="2:31" ht="23.1" customHeight="1" x14ac:dyDescent="0.15">
      <c r="B44" s="19">
        <f t="shared" si="1"/>
        <v>33</v>
      </c>
      <c r="C44" s="333"/>
      <c r="D44" s="229"/>
      <c r="E44" s="230"/>
      <c r="F44" s="229"/>
      <c r="G44" s="229"/>
      <c r="H44" s="230"/>
      <c r="I44" s="229"/>
      <c r="J44" s="231"/>
      <c r="K44" s="232"/>
      <c r="L44" s="232"/>
      <c r="M44" s="229"/>
      <c r="N44" s="232"/>
      <c r="O44" s="328"/>
      <c r="P44" s="328"/>
      <c r="Q44" s="328"/>
      <c r="R44" s="275"/>
    </row>
    <row r="45" spans="2:31" ht="23.1" customHeight="1" x14ac:dyDescent="0.15">
      <c r="B45" s="19">
        <f t="shared" si="1"/>
        <v>34</v>
      </c>
      <c r="C45" s="333"/>
      <c r="D45" s="229"/>
      <c r="E45" s="230"/>
      <c r="F45" s="229"/>
      <c r="G45" s="229"/>
      <c r="H45" s="230"/>
      <c r="I45" s="229"/>
      <c r="J45" s="231"/>
      <c r="K45" s="232"/>
      <c r="L45" s="232"/>
      <c r="M45" s="229"/>
      <c r="N45" s="232"/>
      <c r="O45" s="328"/>
      <c r="P45" s="328"/>
      <c r="Q45" s="328"/>
      <c r="R45" s="275"/>
    </row>
    <row r="46" spans="2:31" ht="23.1" customHeight="1" x14ac:dyDescent="0.15">
      <c r="B46" s="19">
        <f t="shared" si="1"/>
        <v>35</v>
      </c>
      <c r="C46" s="333"/>
      <c r="D46" s="229"/>
      <c r="E46" s="230"/>
      <c r="F46" s="229"/>
      <c r="G46" s="229"/>
      <c r="H46" s="230"/>
      <c r="I46" s="229"/>
      <c r="J46" s="231"/>
      <c r="K46" s="232"/>
      <c r="L46" s="232"/>
      <c r="M46" s="229"/>
      <c r="N46" s="232"/>
      <c r="O46" s="328"/>
      <c r="P46" s="328"/>
      <c r="Q46" s="328"/>
      <c r="R46" s="275"/>
    </row>
    <row r="47" spans="2:31" ht="23.1" customHeight="1" x14ac:dyDescent="0.15">
      <c r="B47" s="19">
        <f t="shared" si="1"/>
        <v>36</v>
      </c>
      <c r="C47" s="333"/>
      <c r="D47" s="229"/>
      <c r="E47" s="230"/>
      <c r="F47" s="229"/>
      <c r="G47" s="229"/>
      <c r="H47" s="230"/>
      <c r="I47" s="229"/>
      <c r="J47" s="231"/>
      <c r="K47" s="232"/>
      <c r="L47" s="232"/>
      <c r="M47" s="229"/>
      <c r="N47" s="232"/>
      <c r="O47" s="328"/>
      <c r="P47" s="328"/>
      <c r="Q47" s="328"/>
      <c r="R47" s="275"/>
    </row>
    <row r="48" spans="2:31" ht="23.1" customHeight="1" x14ac:dyDescent="0.15">
      <c r="B48" s="19">
        <f t="shared" si="1"/>
        <v>37</v>
      </c>
      <c r="C48" s="333"/>
      <c r="D48" s="229"/>
      <c r="E48" s="230"/>
      <c r="F48" s="229"/>
      <c r="G48" s="229"/>
      <c r="H48" s="230"/>
      <c r="I48" s="229"/>
      <c r="J48" s="231"/>
      <c r="K48" s="232"/>
      <c r="L48" s="232"/>
      <c r="M48" s="229"/>
      <c r="N48" s="232"/>
      <c r="O48" s="328"/>
      <c r="P48" s="328"/>
      <c r="Q48" s="328"/>
      <c r="R48" s="275"/>
    </row>
    <row r="49" spans="2:18" ht="23.1" customHeight="1" x14ac:dyDescent="0.15">
      <c r="B49" s="19">
        <f t="shared" si="1"/>
        <v>38</v>
      </c>
      <c r="C49" s="333"/>
      <c r="D49" s="229"/>
      <c r="E49" s="230"/>
      <c r="F49" s="229"/>
      <c r="G49" s="229"/>
      <c r="H49" s="230"/>
      <c r="I49" s="229"/>
      <c r="J49" s="231"/>
      <c r="K49" s="232"/>
      <c r="L49" s="232"/>
      <c r="M49" s="229"/>
      <c r="N49" s="232"/>
      <c r="O49" s="328"/>
      <c r="P49" s="328"/>
      <c r="Q49" s="328"/>
      <c r="R49" s="275"/>
    </row>
    <row r="50" spans="2:18" ht="23.1" customHeight="1" x14ac:dyDescent="0.15">
      <c r="B50" s="19">
        <f t="shared" si="1"/>
        <v>39</v>
      </c>
      <c r="C50" s="333"/>
      <c r="D50" s="229"/>
      <c r="E50" s="230"/>
      <c r="F50" s="229"/>
      <c r="G50" s="229"/>
      <c r="H50" s="230"/>
      <c r="I50" s="229"/>
      <c r="J50" s="231"/>
      <c r="K50" s="232"/>
      <c r="L50" s="232"/>
      <c r="M50" s="229"/>
      <c r="N50" s="232"/>
      <c r="O50" s="328"/>
      <c r="P50" s="328"/>
      <c r="Q50" s="328"/>
      <c r="R50" s="275"/>
    </row>
    <row r="51" spans="2:18" ht="23.1" customHeight="1" x14ac:dyDescent="0.15">
      <c r="B51" s="19">
        <f t="shared" si="1"/>
        <v>40</v>
      </c>
      <c r="C51" s="333"/>
      <c r="D51" s="229"/>
      <c r="E51" s="230"/>
      <c r="F51" s="229"/>
      <c r="G51" s="229"/>
      <c r="H51" s="230"/>
      <c r="I51" s="229"/>
      <c r="J51" s="231"/>
      <c r="K51" s="232"/>
      <c r="L51" s="232"/>
      <c r="M51" s="229"/>
      <c r="N51" s="232"/>
      <c r="O51" s="328"/>
      <c r="P51" s="328"/>
      <c r="Q51" s="328"/>
      <c r="R51" s="275"/>
    </row>
    <row r="52" spans="2:18" ht="23.1" customHeight="1" x14ac:dyDescent="0.15">
      <c r="B52" s="19">
        <f t="shared" si="1"/>
        <v>41</v>
      </c>
      <c r="C52" s="333"/>
      <c r="D52" s="229"/>
      <c r="E52" s="230"/>
      <c r="F52" s="229"/>
      <c r="G52" s="229"/>
      <c r="H52" s="230"/>
      <c r="I52" s="229"/>
      <c r="J52" s="231"/>
      <c r="K52" s="232"/>
      <c r="L52" s="232"/>
      <c r="M52" s="229"/>
      <c r="N52" s="232"/>
      <c r="O52" s="328"/>
      <c r="P52" s="328"/>
      <c r="Q52" s="328"/>
      <c r="R52" s="275"/>
    </row>
    <row r="53" spans="2:18" ht="23.1" customHeight="1" x14ac:dyDescent="0.15">
      <c r="B53" s="19">
        <f t="shared" si="1"/>
        <v>42</v>
      </c>
      <c r="C53" s="333"/>
      <c r="D53" s="229"/>
      <c r="E53" s="230"/>
      <c r="F53" s="229"/>
      <c r="G53" s="229"/>
      <c r="H53" s="230"/>
      <c r="I53" s="229"/>
      <c r="J53" s="231"/>
      <c r="K53" s="232"/>
      <c r="L53" s="232"/>
      <c r="M53" s="229"/>
      <c r="N53" s="232"/>
      <c r="O53" s="328"/>
      <c r="P53" s="328"/>
      <c r="Q53" s="328"/>
      <c r="R53" s="275"/>
    </row>
    <row r="54" spans="2:18" ht="23.1" customHeight="1" x14ac:dyDescent="0.15">
      <c r="B54" s="19">
        <f t="shared" si="1"/>
        <v>43</v>
      </c>
      <c r="C54" s="333"/>
      <c r="D54" s="229"/>
      <c r="E54" s="230"/>
      <c r="F54" s="229"/>
      <c r="G54" s="229"/>
      <c r="H54" s="230"/>
      <c r="I54" s="229"/>
      <c r="J54" s="231"/>
      <c r="K54" s="232"/>
      <c r="L54" s="232"/>
      <c r="M54" s="229"/>
      <c r="N54" s="232"/>
      <c r="O54" s="328"/>
      <c r="P54" s="328"/>
      <c r="Q54" s="328"/>
      <c r="R54" s="275"/>
    </row>
    <row r="55" spans="2:18" ht="23.1" customHeight="1" x14ac:dyDescent="0.15">
      <c r="B55" s="19">
        <f t="shared" si="1"/>
        <v>44</v>
      </c>
      <c r="C55" s="333"/>
      <c r="D55" s="229"/>
      <c r="E55" s="230"/>
      <c r="F55" s="229"/>
      <c r="G55" s="229"/>
      <c r="H55" s="230"/>
      <c r="I55" s="229"/>
      <c r="J55" s="231"/>
      <c r="K55" s="232"/>
      <c r="L55" s="232"/>
      <c r="M55" s="229"/>
      <c r="N55" s="232"/>
      <c r="O55" s="328"/>
      <c r="P55" s="328"/>
      <c r="Q55" s="328"/>
      <c r="R55" s="275"/>
    </row>
    <row r="56" spans="2:18" ht="23.1" customHeight="1" x14ac:dyDescent="0.15">
      <c r="B56" s="19">
        <f t="shared" si="1"/>
        <v>45</v>
      </c>
      <c r="C56" s="333"/>
      <c r="D56" s="229"/>
      <c r="E56" s="230"/>
      <c r="F56" s="229"/>
      <c r="G56" s="229"/>
      <c r="H56" s="230"/>
      <c r="I56" s="229"/>
      <c r="J56" s="231"/>
      <c r="K56" s="232"/>
      <c r="L56" s="232"/>
      <c r="M56" s="229"/>
      <c r="N56" s="232"/>
      <c r="O56" s="328"/>
      <c r="P56" s="328"/>
      <c r="Q56" s="328"/>
      <c r="R56" s="275"/>
    </row>
    <row r="57" spans="2:18" ht="23.1" customHeight="1" x14ac:dyDescent="0.15">
      <c r="B57" s="19">
        <f t="shared" si="1"/>
        <v>46</v>
      </c>
      <c r="C57" s="333"/>
      <c r="D57" s="229"/>
      <c r="E57" s="230"/>
      <c r="F57" s="229"/>
      <c r="G57" s="229"/>
      <c r="H57" s="230"/>
      <c r="I57" s="229"/>
      <c r="J57" s="231"/>
      <c r="K57" s="232"/>
      <c r="L57" s="232"/>
      <c r="M57" s="229"/>
      <c r="N57" s="232"/>
      <c r="O57" s="328"/>
      <c r="P57" s="328"/>
      <c r="Q57" s="328"/>
      <c r="R57" s="275"/>
    </row>
    <row r="58" spans="2:18" ht="23.1" customHeight="1" x14ac:dyDescent="0.15">
      <c r="B58" s="19">
        <f t="shared" si="1"/>
        <v>47</v>
      </c>
      <c r="C58" s="333"/>
      <c r="D58" s="229"/>
      <c r="E58" s="230"/>
      <c r="F58" s="229"/>
      <c r="G58" s="229"/>
      <c r="H58" s="230"/>
      <c r="I58" s="229"/>
      <c r="J58" s="231"/>
      <c r="K58" s="232"/>
      <c r="L58" s="232"/>
      <c r="M58" s="229"/>
      <c r="N58" s="232"/>
      <c r="O58" s="328"/>
      <c r="P58" s="328"/>
      <c r="Q58" s="328"/>
      <c r="R58" s="275"/>
    </row>
    <row r="59" spans="2:18" ht="23.1" customHeight="1" x14ac:dyDescent="0.15">
      <c r="B59" s="19">
        <f t="shared" si="1"/>
        <v>48</v>
      </c>
      <c r="C59" s="333"/>
      <c r="D59" s="229"/>
      <c r="E59" s="230"/>
      <c r="F59" s="229"/>
      <c r="G59" s="229"/>
      <c r="H59" s="230"/>
      <c r="I59" s="229"/>
      <c r="J59" s="231"/>
      <c r="K59" s="232"/>
      <c r="L59" s="232"/>
      <c r="M59" s="229"/>
      <c r="N59" s="232"/>
      <c r="O59" s="328"/>
      <c r="P59" s="328"/>
      <c r="Q59" s="328"/>
      <c r="R59" s="275"/>
    </row>
    <row r="60" spans="2:18" ht="23.1" customHeight="1" x14ac:dyDescent="0.15">
      <c r="B60" s="19">
        <f t="shared" si="1"/>
        <v>49</v>
      </c>
      <c r="C60" s="333"/>
      <c r="D60" s="229"/>
      <c r="E60" s="230"/>
      <c r="F60" s="229"/>
      <c r="G60" s="229"/>
      <c r="H60" s="230"/>
      <c r="I60" s="229"/>
      <c r="J60" s="231"/>
      <c r="K60" s="232"/>
      <c r="L60" s="232"/>
      <c r="M60" s="229"/>
      <c r="N60" s="232"/>
      <c r="O60" s="328"/>
      <c r="P60" s="328"/>
      <c r="Q60" s="328"/>
      <c r="R60" s="275"/>
    </row>
    <row r="61" spans="2:18" ht="23.1" customHeight="1" x14ac:dyDescent="0.15">
      <c r="B61" s="19">
        <f t="shared" si="1"/>
        <v>50</v>
      </c>
      <c r="C61" s="334"/>
      <c r="D61" s="233"/>
      <c r="E61" s="234"/>
      <c r="F61" s="233"/>
      <c r="G61" s="233"/>
      <c r="H61" s="230"/>
      <c r="I61" s="233"/>
      <c r="J61" s="229"/>
      <c r="K61" s="230"/>
      <c r="L61" s="230"/>
      <c r="M61" s="233"/>
      <c r="N61" s="230"/>
      <c r="O61" s="329"/>
      <c r="P61" s="329"/>
      <c r="Q61" s="329"/>
      <c r="R61" s="275"/>
    </row>
    <row r="62" spans="2:18" ht="9.9499999999999993" customHeight="1" x14ac:dyDescent="0.15">
      <c r="C62" s="8"/>
      <c r="D62" s="222"/>
      <c r="E62" s="222"/>
      <c r="F62" s="222"/>
      <c r="G62" s="222"/>
      <c r="H62" s="222"/>
      <c r="I62" s="222"/>
      <c r="J62" s="222"/>
      <c r="K62" s="222"/>
      <c r="L62" s="222"/>
      <c r="M62" s="222"/>
      <c r="N62" s="227"/>
      <c r="O62" s="222"/>
      <c r="P62" s="222"/>
    </row>
    <row r="63" spans="2:18" ht="9.9499999999999993" customHeight="1" x14ac:dyDescent="0.15">
      <c r="C63" s="8"/>
      <c r="D63" s="222"/>
      <c r="E63" s="222"/>
      <c r="F63" s="222"/>
      <c r="G63" s="222"/>
      <c r="H63" s="222"/>
      <c r="I63" s="222"/>
      <c r="J63" s="222"/>
      <c r="K63" s="222"/>
      <c r="L63" s="222"/>
      <c r="M63" s="222"/>
      <c r="N63" s="227"/>
      <c r="O63" s="222"/>
      <c r="P63" s="222"/>
    </row>
    <row r="64" spans="2:18" ht="19.5" customHeight="1" x14ac:dyDescent="0.15">
      <c r="B64" s="3" t="s">
        <v>341</v>
      </c>
      <c r="C64" s="222"/>
      <c r="D64" s="222"/>
      <c r="E64" s="222"/>
      <c r="F64" s="222"/>
      <c r="G64" s="222"/>
      <c r="H64" s="222"/>
      <c r="I64" s="222"/>
      <c r="J64" s="222"/>
      <c r="K64" s="222"/>
      <c r="L64" s="222"/>
      <c r="M64" s="222"/>
      <c r="N64" s="222"/>
      <c r="O64" s="222"/>
      <c r="P64" s="222"/>
      <c r="Q64" s="223" t="str">
        <f>" 3 / "&amp;COUNTA(C$5,C$37,C$68,C$99,C$130,C$161)</f>
        <v xml:space="preserve"> 3 / 1</v>
      </c>
    </row>
    <row r="65" spans="2:31" s="5" customFormat="1" ht="20.100000000000001" customHeight="1" x14ac:dyDescent="0.15">
      <c r="B65" s="613" t="s">
        <v>80</v>
      </c>
      <c r="C65" s="614" t="s">
        <v>44</v>
      </c>
      <c r="D65" s="614" t="s">
        <v>58</v>
      </c>
      <c r="E65" s="614" t="s">
        <v>59</v>
      </c>
      <c r="F65" s="608" t="s">
        <v>335</v>
      </c>
      <c r="G65" s="608" t="s">
        <v>60</v>
      </c>
      <c r="H65" s="608" t="s">
        <v>61</v>
      </c>
      <c r="I65" s="608" t="s">
        <v>476</v>
      </c>
      <c r="J65" s="608" t="s">
        <v>78</v>
      </c>
      <c r="K65" s="610" t="s">
        <v>73</v>
      </c>
      <c r="L65" s="612"/>
      <c r="M65" s="608" t="s">
        <v>446</v>
      </c>
      <c r="N65" s="608" t="s">
        <v>62</v>
      </c>
      <c r="O65" s="610" t="s">
        <v>456</v>
      </c>
      <c r="P65" s="611"/>
      <c r="Q65" s="612"/>
      <c r="R65" s="235"/>
    </row>
    <row r="66" spans="2:31" s="5" customFormat="1" ht="30" customHeight="1" x14ac:dyDescent="0.15">
      <c r="B66" s="613"/>
      <c r="C66" s="615"/>
      <c r="D66" s="615"/>
      <c r="E66" s="615"/>
      <c r="F66" s="609"/>
      <c r="G66" s="609"/>
      <c r="H66" s="609"/>
      <c r="I66" s="609"/>
      <c r="J66" s="609"/>
      <c r="K66" s="228" t="s">
        <v>336</v>
      </c>
      <c r="L66" s="228" t="s">
        <v>337</v>
      </c>
      <c r="M66" s="609"/>
      <c r="N66" s="609"/>
      <c r="O66" s="236" t="s">
        <v>410</v>
      </c>
      <c r="P66" s="236" t="s">
        <v>411</v>
      </c>
      <c r="Q66" s="236" t="s">
        <v>412</v>
      </c>
      <c r="R66" s="235"/>
    </row>
    <row r="67" spans="2:31" ht="23.1" customHeight="1" x14ac:dyDescent="0.15">
      <c r="B67" s="205" t="s">
        <v>21</v>
      </c>
      <c r="C67" s="332" t="s">
        <v>79</v>
      </c>
      <c r="D67" s="225" t="s">
        <v>63</v>
      </c>
      <c r="E67" s="225">
        <v>44</v>
      </c>
      <c r="F67" s="225" t="s">
        <v>340</v>
      </c>
      <c r="G67" s="225" t="s">
        <v>64</v>
      </c>
      <c r="H67" s="225">
        <v>3</v>
      </c>
      <c r="I67" s="225" t="s">
        <v>71</v>
      </c>
      <c r="J67" s="226" t="s">
        <v>75</v>
      </c>
      <c r="K67" s="225" t="s">
        <v>338</v>
      </c>
      <c r="L67" s="225" t="s">
        <v>339</v>
      </c>
      <c r="M67" s="225" t="s">
        <v>71</v>
      </c>
      <c r="N67" s="226" t="s">
        <v>67</v>
      </c>
      <c r="O67" s="276">
        <v>45017</v>
      </c>
      <c r="P67" s="276">
        <v>45026</v>
      </c>
      <c r="Q67" s="276">
        <v>45028</v>
      </c>
      <c r="R67" s="275"/>
      <c r="AE67" s="20" t="s">
        <v>74</v>
      </c>
    </row>
    <row r="68" spans="2:31" ht="23.1" customHeight="1" x14ac:dyDescent="0.15">
      <c r="B68" s="19">
        <f>B61+1</f>
        <v>51</v>
      </c>
      <c r="C68" s="333"/>
      <c r="D68" s="229"/>
      <c r="E68" s="230"/>
      <c r="F68" s="229"/>
      <c r="G68" s="229"/>
      <c r="H68" s="230"/>
      <c r="I68" s="229"/>
      <c r="J68" s="231"/>
      <c r="K68" s="232"/>
      <c r="L68" s="232"/>
      <c r="M68" s="229"/>
      <c r="N68" s="232"/>
      <c r="O68" s="328"/>
      <c r="P68" s="328"/>
      <c r="Q68" s="328"/>
      <c r="R68" s="275"/>
      <c r="AE68" s="20" t="s">
        <v>75</v>
      </c>
    </row>
    <row r="69" spans="2:31" ht="23.1" customHeight="1" x14ac:dyDescent="0.15">
      <c r="B69" s="19">
        <f>B68+1</f>
        <v>52</v>
      </c>
      <c r="C69" s="333"/>
      <c r="D69" s="229"/>
      <c r="E69" s="230"/>
      <c r="F69" s="229"/>
      <c r="G69" s="229"/>
      <c r="H69" s="230"/>
      <c r="I69" s="229"/>
      <c r="J69" s="231"/>
      <c r="K69" s="232"/>
      <c r="L69" s="232"/>
      <c r="M69" s="229"/>
      <c r="N69" s="232"/>
      <c r="O69" s="328"/>
      <c r="P69" s="328"/>
      <c r="Q69" s="328"/>
      <c r="R69" s="275"/>
      <c r="AE69" s="20" t="s">
        <v>76</v>
      </c>
    </row>
    <row r="70" spans="2:31" ht="23.1" customHeight="1" x14ac:dyDescent="0.15">
      <c r="B70" s="19">
        <f t="shared" ref="B70:B92" si="2">B69+1</f>
        <v>53</v>
      </c>
      <c r="C70" s="333"/>
      <c r="D70" s="229"/>
      <c r="E70" s="230"/>
      <c r="F70" s="229"/>
      <c r="G70" s="229"/>
      <c r="H70" s="230"/>
      <c r="I70" s="229"/>
      <c r="J70" s="231"/>
      <c r="K70" s="232"/>
      <c r="L70" s="232"/>
      <c r="M70" s="229"/>
      <c r="N70" s="232"/>
      <c r="O70" s="328"/>
      <c r="P70" s="328"/>
      <c r="Q70" s="328"/>
      <c r="R70" s="275"/>
      <c r="AE70" s="20" t="s">
        <v>77</v>
      </c>
    </row>
    <row r="71" spans="2:31" ht="23.1" customHeight="1" x14ac:dyDescent="0.15">
      <c r="B71" s="19">
        <f t="shared" si="2"/>
        <v>54</v>
      </c>
      <c r="C71" s="333"/>
      <c r="D71" s="229"/>
      <c r="E71" s="230"/>
      <c r="F71" s="229"/>
      <c r="G71" s="229"/>
      <c r="H71" s="230"/>
      <c r="I71" s="229"/>
      <c r="J71" s="231"/>
      <c r="K71" s="232"/>
      <c r="L71" s="232"/>
      <c r="M71" s="229"/>
      <c r="N71" s="232"/>
      <c r="O71" s="328"/>
      <c r="P71" s="328"/>
      <c r="Q71" s="328"/>
      <c r="R71" s="275"/>
    </row>
    <row r="72" spans="2:31" ht="23.1" customHeight="1" x14ac:dyDescent="0.15">
      <c r="B72" s="19">
        <f t="shared" si="2"/>
        <v>55</v>
      </c>
      <c r="C72" s="333"/>
      <c r="D72" s="229"/>
      <c r="E72" s="230"/>
      <c r="F72" s="229"/>
      <c r="G72" s="229"/>
      <c r="H72" s="230"/>
      <c r="I72" s="229"/>
      <c r="J72" s="231"/>
      <c r="K72" s="232"/>
      <c r="L72" s="232"/>
      <c r="M72" s="229"/>
      <c r="N72" s="232"/>
      <c r="O72" s="328"/>
      <c r="P72" s="328"/>
      <c r="Q72" s="328"/>
      <c r="R72" s="275"/>
    </row>
    <row r="73" spans="2:31" ht="23.1" customHeight="1" x14ac:dyDescent="0.15">
      <c r="B73" s="19">
        <f t="shared" si="2"/>
        <v>56</v>
      </c>
      <c r="C73" s="333"/>
      <c r="D73" s="229"/>
      <c r="E73" s="230"/>
      <c r="F73" s="229"/>
      <c r="G73" s="229"/>
      <c r="H73" s="230"/>
      <c r="I73" s="229"/>
      <c r="J73" s="231"/>
      <c r="K73" s="232"/>
      <c r="L73" s="232"/>
      <c r="M73" s="229"/>
      <c r="N73" s="232"/>
      <c r="O73" s="328"/>
      <c r="P73" s="328"/>
      <c r="Q73" s="328"/>
      <c r="R73" s="275"/>
    </row>
    <row r="74" spans="2:31" ht="23.1" customHeight="1" x14ac:dyDescent="0.15">
      <c r="B74" s="19">
        <f t="shared" si="2"/>
        <v>57</v>
      </c>
      <c r="C74" s="333"/>
      <c r="D74" s="229"/>
      <c r="E74" s="230"/>
      <c r="F74" s="229"/>
      <c r="G74" s="229"/>
      <c r="H74" s="230"/>
      <c r="I74" s="229"/>
      <c r="J74" s="231"/>
      <c r="K74" s="232"/>
      <c r="L74" s="232"/>
      <c r="M74" s="229"/>
      <c r="N74" s="232"/>
      <c r="O74" s="328"/>
      <c r="P74" s="328"/>
      <c r="Q74" s="328"/>
      <c r="R74" s="275"/>
    </row>
    <row r="75" spans="2:31" ht="23.1" customHeight="1" x14ac:dyDescent="0.15">
      <c r="B75" s="19">
        <f t="shared" si="2"/>
        <v>58</v>
      </c>
      <c r="C75" s="333"/>
      <c r="D75" s="229"/>
      <c r="E75" s="230"/>
      <c r="F75" s="229"/>
      <c r="G75" s="229"/>
      <c r="H75" s="230"/>
      <c r="I75" s="229"/>
      <c r="J75" s="231"/>
      <c r="K75" s="232"/>
      <c r="L75" s="232"/>
      <c r="M75" s="229"/>
      <c r="N75" s="232"/>
      <c r="O75" s="328"/>
      <c r="P75" s="328"/>
      <c r="Q75" s="328"/>
      <c r="R75" s="275"/>
    </row>
    <row r="76" spans="2:31" ht="23.1" customHeight="1" x14ac:dyDescent="0.15">
      <c r="B76" s="19">
        <f t="shared" si="2"/>
        <v>59</v>
      </c>
      <c r="C76" s="333"/>
      <c r="D76" s="229"/>
      <c r="E76" s="230"/>
      <c r="F76" s="229"/>
      <c r="G76" s="229"/>
      <c r="H76" s="230"/>
      <c r="I76" s="229"/>
      <c r="J76" s="231"/>
      <c r="K76" s="232"/>
      <c r="L76" s="232"/>
      <c r="M76" s="229"/>
      <c r="N76" s="232"/>
      <c r="O76" s="328"/>
      <c r="P76" s="328"/>
      <c r="Q76" s="328"/>
      <c r="R76" s="275"/>
    </row>
    <row r="77" spans="2:31" ht="23.1" customHeight="1" x14ac:dyDescent="0.15">
      <c r="B77" s="19">
        <f t="shared" si="2"/>
        <v>60</v>
      </c>
      <c r="C77" s="333"/>
      <c r="D77" s="229"/>
      <c r="E77" s="230"/>
      <c r="F77" s="229"/>
      <c r="G77" s="229"/>
      <c r="H77" s="230"/>
      <c r="I77" s="229"/>
      <c r="J77" s="231"/>
      <c r="K77" s="232"/>
      <c r="L77" s="232"/>
      <c r="M77" s="229"/>
      <c r="N77" s="232"/>
      <c r="O77" s="328"/>
      <c r="P77" s="328"/>
      <c r="Q77" s="328"/>
      <c r="R77" s="275"/>
    </row>
    <row r="78" spans="2:31" ht="23.1" customHeight="1" x14ac:dyDescent="0.15">
      <c r="B78" s="19">
        <f t="shared" si="2"/>
        <v>61</v>
      </c>
      <c r="C78" s="333"/>
      <c r="D78" s="229"/>
      <c r="E78" s="230"/>
      <c r="F78" s="229"/>
      <c r="G78" s="229"/>
      <c r="H78" s="230"/>
      <c r="I78" s="229"/>
      <c r="J78" s="231"/>
      <c r="K78" s="232"/>
      <c r="L78" s="232"/>
      <c r="M78" s="229"/>
      <c r="N78" s="232"/>
      <c r="O78" s="328"/>
      <c r="P78" s="328"/>
      <c r="Q78" s="328"/>
      <c r="R78" s="275"/>
    </row>
    <row r="79" spans="2:31" ht="23.1" customHeight="1" x14ac:dyDescent="0.15">
      <c r="B79" s="19">
        <f t="shared" si="2"/>
        <v>62</v>
      </c>
      <c r="C79" s="333"/>
      <c r="D79" s="229"/>
      <c r="E79" s="230"/>
      <c r="F79" s="229"/>
      <c r="G79" s="229"/>
      <c r="H79" s="230"/>
      <c r="I79" s="229"/>
      <c r="J79" s="231"/>
      <c r="K79" s="232"/>
      <c r="L79" s="232"/>
      <c r="M79" s="229"/>
      <c r="N79" s="232"/>
      <c r="O79" s="328"/>
      <c r="P79" s="328"/>
      <c r="Q79" s="328"/>
      <c r="R79" s="275"/>
    </row>
    <row r="80" spans="2:31" ht="23.1" customHeight="1" x14ac:dyDescent="0.15">
      <c r="B80" s="19">
        <f t="shared" si="2"/>
        <v>63</v>
      </c>
      <c r="C80" s="333"/>
      <c r="D80" s="229"/>
      <c r="E80" s="230"/>
      <c r="F80" s="229"/>
      <c r="G80" s="229"/>
      <c r="H80" s="230"/>
      <c r="I80" s="229"/>
      <c r="J80" s="231"/>
      <c r="K80" s="232"/>
      <c r="L80" s="232"/>
      <c r="M80" s="229"/>
      <c r="N80" s="232"/>
      <c r="O80" s="328"/>
      <c r="P80" s="328"/>
      <c r="Q80" s="328"/>
      <c r="R80" s="275"/>
    </row>
    <row r="81" spans="2:18" ht="23.1" customHeight="1" x14ac:dyDescent="0.15">
      <c r="B81" s="19">
        <f t="shared" si="2"/>
        <v>64</v>
      </c>
      <c r="C81" s="333"/>
      <c r="D81" s="229"/>
      <c r="E81" s="230"/>
      <c r="F81" s="229"/>
      <c r="G81" s="229"/>
      <c r="H81" s="230"/>
      <c r="I81" s="229"/>
      <c r="J81" s="231"/>
      <c r="K81" s="232"/>
      <c r="L81" s="232"/>
      <c r="M81" s="229"/>
      <c r="N81" s="232"/>
      <c r="O81" s="328"/>
      <c r="P81" s="328"/>
      <c r="Q81" s="328"/>
      <c r="R81" s="275"/>
    </row>
    <row r="82" spans="2:18" ht="23.1" customHeight="1" x14ac:dyDescent="0.15">
      <c r="B82" s="19">
        <f t="shared" si="2"/>
        <v>65</v>
      </c>
      <c r="C82" s="333"/>
      <c r="D82" s="229"/>
      <c r="E82" s="230"/>
      <c r="F82" s="229"/>
      <c r="G82" s="229"/>
      <c r="H82" s="230"/>
      <c r="I82" s="229"/>
      <c r="J82" s="231"/>
      <c r="K82" s="232"/>
      <c r="L82" s="232"/>
      <c r="M82" s="229"/>
      <c r="N82" s="232"/>
      <c r="O82" s="328"/>
      <c r="P82" s="328"/>
      <c r="Q82" s="328"/>
      <c r="R82" s="275"/>
    </row>
    <row r="83" spans="2:18" ht="23.1" customHeight="1" x14ac:dyDescent="0.15">
      <c r="B83" s="19">
        <f t="shared" si="2"/>
        <v>66</v>
      </c>
      <c r="C83" s="333"/>
      <c r="D83" s="229"/>
      <c r="E83" s="230"/>
      <c r="F83" s="229"/>
      <c r="G83" s="229"/>
      <c r="H83" s="230"/>
      <c r="I83" s="229"/>
      <c r="J83" s="231"/>
      <c r="K83" s="232"/>
      <c r="L83" s="232"/>
      <c r="M83" s="229"/>
      <c r="N83" s="232"/>
      <c r="O83" s="328"/>
      <c r="P83" s="328"/>
      <c r="Q83" s="328"/>
      <c r="R83" s="275"/>
    </row>
    <row r="84" spans="2:18" ht="23.1" customHeight="1" x14ac:dyDescent="0.15">
      <c r="B84" s="19">
        <f t="shared" si="2"/>
        <v>67</v>
      </c>
      <c r="C84" s="333"/>
      <c r="D84" s="229"/>
      <c r="E84" s="230"/>
      <c r="F84" s="229"/>
      <c r="G84" s="229"/>
      <c r="H84" s="230"/>
      <c r="I84" s="229"/>
      <c r="J84" s="231"/>
      <c r="K84" s="232"/>
      <c r="L84" s="232"/>
      <c r="M84" s="229"/>
      <c r="N84" s="232"/>
      <c r="O84" s="328"/>
      <c r="P84" s="328"/>
      <c r="Q84" s="328"/>
      <c r="R84" s="275"/>
    </row>
    <row r="85" spans="2:18" ht="23.1" customHeight="1" x14ac:dyDescent="0.15">
      <c r="B85" s="19">
        <f t="shared" si="2"/>
        <v>68</v>
      </c>
      <c r="C85" s="333"/>
      <c r="D85" s="229"/>
      <c r="E85" s="230"/>
      <c r="F85" s="229"/>
      <c r="G85" s="229"/>
      <c r="H85" s="230"/>
      <c r="I85" s="229"/>
      <c r="J85" s="231"/>
      <c r="K85" s="232"/>
      <c r="L85" s="232"/>
      <c r="M85" s="229"/>
      <c r="N85" s="232"/>
      <c r="O85" s="328"/>
      <c r="P85" s="328"/>
      <c r="Q85" s="328"/>
      <c r="R85" s="275"/>
    </row>
    <row r="86" spans="2:18" ht="23.1" customHeight="1" x14ac:dyDescent="0.15">
      <c r="B86" s="19">
        <f t="shared" si="2"/>
        <v>69</v>
      </c>
      <c r="C86" s="333"/>
      <c r="D86" s="229"/>
      <c r="E86" s="230"/>
      <c r="F86" s="229"/>
      <c r="G86" s="229"/>
      <c r="H86" s="230"/>
      <c r="I86" s="229"/>
      <c r="J86" s="231"/>
      <c r="K86" s="232"/>
      <c r="L86" s="232"/>
      <c r="M86" s="229"/>
      <c r="N86" s="232"/>
      <c r="O86" s="328"/>
      <c r="P86" s="328"/>
      <c r="Q86" s="328"/>
      <c r="R86" s="275"/>
    </row>
    <row r="87" spans="2:18" ht="23.1" customHeight="1" x14ac:dyDescent="0.15">
      <c r="B87" s="19">
        <f t="shared" si="2"/>
        <v>70</v>
      </c>
      <c r="C87" s="333"/>
      <c r="D87" s="229"/>
      <c r="E87" s="230"/>
      <c r="F87" s="229"/>
      <c r="G87" s="229"/>
      <c r="H87" s="230"/>
      <c r="I87" s="229"/>
      <c r="J87" s="231"/>
      <c r="K87" s="232"/>
      <c r="L87" s="232"/>
      <c r="M87" s="229"/>
      <c r="N87" s="232"/>
      <c r="O87" s="328"/>
      <c r="P87" s="328"/>
      <c r="Q87" s="328"/>
      <c r="R87" s="275"/>
    </row>
    <row r="88" spans="2:18" ht="23.1" customHeight="1" x14ac:dyDescent="0.15">
      <c r="B88" s="19">
        <f t="shared" si="2"/>
        <v>71</v>
      </c>
      <c r="C88" s="333"/>
      <c r="D88" s="229"/>
      <c r="E88" s="230"/>
      <c r="F88" s="229"/>
      <c r="G88" s="229"/>
      <c r="H88" s="230"/>
      <c r="I88" s="229"/>
      <c r="J88" s="231"/>
      <c r="K88" s="232"/>
      <c r="L88" s="232"/>
      <c r="M88" s="229"/>
      <c r="N88" s="232"/>
      <c r="O88" s="328"/>
      <c r="P88" s="328"/>
      <c r="Q88" s="328"/>
      <c r="R88" s="275"/>
    </row>
    <row r="89" spans="2:18" ht="23.1" customHeight="1" x14ac:dyDescent="0.15">
      <c r="B89" s="19">
        <f t="shared" si="2"/>
        <v>72</v>
      </c>
      <c r="C89" s="333"/>
      <c r="D89" s="229"/>
      <c r="E89" s="230"/>
      <c r="F89" s="229"/>
      <c r="G89" s="229"/>
      <c r="H89" s="230"/>
      <c r="I89" s="229"/>
      <c r="J89" s="231"/>
      <c r="K89" s="232"/>
      <c r="L89" s="232"/>
      <c r="M89" s="229"/>
      <c r="N89" s="232"/>
      <c r="O89" s="328"/>
      <c r="P89" s="328"/>
      <c r="Q89" s="328"/>
      <c r="R89" s="275"/>
    </row>
    <row r="90" spans="2:18" ht="23.1" customHeight="1" x14ac:dyDescent="0.15">
      <c r="B90" s="19">
        <f t="shared" si="2"/>
        <v>73</v>
      </c>
      <c r="C90" s="333"/>
      <c r="D90" s="229"/>
      <c r="E90" s="230"/>
      <c r="F90" s="229"/>
      <c r="G90" s="229"/>
      <c r="H90" s="230"/>
      <c r="I90" s="229"/>
      <c r="J90" s="231"/>
      <c r="K90" s="232"/>
      <c r="L90" s="232"/>
      <c r="M90" s="229"/>
      <c r="N90" s="232"/>
      <c r="O90" s="328"/>
      <c r="P90" s="328"/>
      <c r="Q90" s="328"/>
      <c r="R90" s="275"/>
    </row>
    <row r="91" spans="2:18" ht="23.1" customHeight="1" x14ac:dyDescent="0.15">
      <c r="B91" s="19">
        <f t="shared" si="2"/>
        <v>74</v>
      </c>
      <c r="C91" s="333"/>
      <c r="D91" s="229"/>
      <c r="E91" s="230"/>
      <c r="F91" s="229"/>
      <c r="G91" s="229"/>
      <c r="H91" s="230"/>
      <c r="I91" s="229"/>
      <c r="J91" s="231"/>
      <c r="K91" s="232"/>
      <c r="L91" s="232"/>
      <c r="M91" s="229"/>
      <c r="N91" s="232"/>
      <c r="O91" s="328"/>
      <c r="P91" s="328"/>
      <c r="Q91" s="328"/>
      <c r="R91" s="275"/>
    </row>
    <row r="92" spans="2:18" ht="23.1" customHeight="1" x14ac:dyDescent="0.15">
      <c r="B92" s="19">
        <f t="shared" si="2"/>
        <v>75</v>
      </c>
      <c r="C92" s="334"/>
      <c r="D92" s="233"/>
      <c r="E92" s="234"/>
      <c r="F92" s="233"/>
      <c r="G92" s="233"/>
      <c r="H92" s="230"/>
      <c r="I92" s="233"/>
      <c r="J92" s="229"/>
      <c r="K92" s="230"/>
      <c r="L92" s="230"/>
      <c r="M92" s="233"/>
      <c r="N92" s="230"/>
      <c r="O92" s="329"/>
      <c r="P92" s="329"/>
      <c r="Q92" s="329"/>
      <c r="R92" s="275"/>
    </row>
    <row r="93" spans="2:18" ht="9.9499999999999993" customHeight="1" x14ac:dyDescent="0.15">
      <c r="C93" s="8"/>
      <c r="D93" s="222"/>
      <c r="E93" s="222"/>
      <c r="F93" s="222"/>
      <c r="G93" s="222"/>
      <c r="H93" s="222"/>
      <c r="I93" s="222"/>
      <c r="J93" s="222"/>
      <c r="K93" s="222"/>
      <c r="L93" s="222"/>
      <c r="M93" s="222"/>
      <c r="N93" s="227"/>
      <c r="O93" s="222"/>
      <c r="P93" s="222"/>
    </row>
    <row r="94" spans="2:18" ht="9.9499999999999993" customHeight="1" x14ac:dyDescent="0.15">
      <c r="C94" s="8"/>
      <c r="D94" s="222"/>
      <c r="E94" s="222"/>
      <c r="F94" s="222"/>
      <c r="G94" s="222"/>
      <c r="H94" s="222"/>
      <c r="I94" s="222"/>
      <c r="J94" s="222"/>
      <c r="K94" s="222"/>
      <c r="L94" s="222"/>
      <c r="M94" s="222"/>
      <c r="N94" s="227"/>
      <c r="O94" s="222"/>
      <c r="P94" s="222"/>
    </row>
    <row r="95" spans="2:18" ht="19.5" customHeight="1" x14ac:dyDescent="0.15">
      <c r="B95" s="3" t="s">
        <v>341</v>
      </c>
      <c r="C95" s="222"/>
      <c r="D95" s="222"/>
      <c r="E95" s="222"/>
      <c r="F95" s="222"/>
      <c r="G95" s="222"/>
      <c r="H95" s="222"/>
      <c r="I95" s="222"/>
      <c r="J95" s="222"/>
      <c r="K95" s="222"/>
      <c r="L95" s="222"/>
      <c r="M95" s="222"/>
      <c r="N95" s="222"/>
      <c r="O95" s="222"/>
      <c r="P95" s="222"/>
      <c r="Q95" s="223" t="str">
        <f>" 4 / "&amp;COUNTA(C$5,C$37,C$68,C$99,C$130,C$161)</f>
        <v xml:space="preserve"> 4 / 1</v>
      </c>
    </row>
    <row r="96" spans="2:18" s="5" customFormat="1" ht="20.100000000000001" customHeight="1" x14ac:dyDescent="0.15">
      <c r="B96" s="613" t="s">
        <v>80</v>
      </c>
      <c r="C96" s="614" t="s">
        <v>44</v>
      </c>
      <c r="D96" s="614" t="s">
        <v>58</v>
      </c>
      <c r="E96" s="614" t="s">
        <v>59</v>
      </c>
      <c r="F96" s="608" t="s">
        <v>335</v>
      </c>
      <c r="G96" s="608" t="s">
        <v>60</v>
      </c>
      <c r="H96" s="608" t="s">
        <v>61</v>
      </c>
      <c r="I96" s="608" t="s">
        <v>476</v>
      </c>
      <c r="J96" s="608" t="s">
        <v>78</v>
      </c>
      <c r="K96" s="610" t="s">
        <v>73</v>
      </c>
      <c r="L96" s="612"/>
      <c r="M96" s="608" t="s">
        <v>446</v>
      </c>
      <c r="N96" s="608" t="s">
        <v>62</v>
      </c>
      <c r="O96" s="610" t="s">
        <v>456</v>
      </c>
      <c r="P96" s="611"/>
      <c r="Q96" s="612"/>
      <c r="R96" s="235"/>
    </row>
    <row r="97" spans="2:31" s="5" customFormat="1" ht="30" customHeight="1" x14ac:dyDescent="0.15">
      <c r="B97" s="613"/>
      <c r="C97" s="615"/>
      <c r="D97" s="615"/>
      <c r="E97" s="615"/>
      <c r="F97" s="609"/>
      <c r="G97" s="609"/>
      <c r="H97" s="609"/>
      <c r="I97" s="609"/>
      <c r="J97" s="609"/>
      <c r="K97" s="228" t="s">
        <v>336</v>
      </c>
      <c r="L97" s="228" t="s">
        <v>337</v>
      </c>
      <c r="M97" s="609"/>
      <c r="N97" s="609"/>
      <c r="O97" s="236" t="s">
        <v>410</v>
      </c>
      <c r="P97" s="236" t="s">
        <v>411</v>
      </c>
      <c r="Q97" s="236" t="s">
        <v>412</v>
      </c>
      <c r="R97" s="235"/>
    </row>
    <row r="98" spans="2:31" ht="23.1" customHeight="1" x14ac:dyDescent="0.15">
      <c r="B98" s="205" t="s">
        <v>21</v>
      </c>
      <c r="C98" s="332" t="s">
        <v>79</v>
      </c>
      <c r="D98" s="225" t="s">
        <v>63</v>
      </c>
      <c r="E98" s="225">
        <v>44</v>
      </c>
      <c r="F98" s="225" t="s">
        <v>340</v>
      </c>
      <c r="G98" s="225" t="s">
        <v>64</v>
      </c>
      <c r="H98" s="225">
        <v>3</v>
      </c>
      <c r="I98" s="225" t="s">
        <v>71</v>
      </c>
      <c r="J98" s="226" t="s">
        <v>75</v>
      </c>
      <c r="K98" s="225" t="s">
        <v>338</v>
      </c>
      <c r="L98" s="225" t="s">
        <v>339</v>
      </c>
      <c r="M98" s="225" t="s">
        <v>71</v>
      </c>
      <c r="N98" s="226" t="s">
        <v>67</v>
      </c>
      <c r="O98" s="276">
        <v>45017</v>
      </c>
      <c r="P98" s="276">
        <v>45026</v>
      </c>
      <c r="Q98" s="276">
        <v>45028</v>
      </c>
      <c r="R98" s="275"/>
      <c r="AE98" s="20" t="s">
        <v>74</v>
      </c>
    </row>
    <row r="99" spans="2:31" ht="23.1" customHeight="1" x14ac:dyDescent="0.15">
      <c r="B99" s="19">
        <f>B92+1</f>
        <v>76</v>
      </c>
      <c r="C99" s="333"/>
      <c r="D99" s="229"/>
      <c r="E99" s="230"/>
      <c r="F99" s="229"/>
      <c r="G99" s="229"/>
      <c r="H99" s="230"/>
      <c r="I99" s="229"/>
      <c r="J99" s="231"/>
      <c r="K99" s="232"/>
      <c r="L99" s="232"/>
      <c r="M99" s="229"/>
      <c r="N99" s="232"/>
      <c r="O99" s="328"/>
      <c r="P99" s="328"/>
      <c r="Q99" s="328"/>
      <c r="R99" s="275"/>
      <c r="AE99" s="20" t="s">
        <v>75</v>
      </c>
    </row>
    <row r="100" spans="2:31" ht="23.1" customHeight="1" x14ac:dyDescent="0.15">
      <c r="B100" s="19">
        <f>B99+1</f>
        <v>77</v>
      </c>
      <c r="C100" s="333"/>
      <c r="D100" s="229"/>
      <c r="E100" s="230"/>
      <c r="F100" s="229"/>
      <c r="G100" s="229"/>
      <c r="H100" s="230"/>
      <c r="I100" s="229"/>
      <c r="J100" s="231"/>
      <c r="K100" s="232"/>
      <c r="L100" s="232"/>
      <c r="M100" s="229"/>
      <c r="N100" s="232"/>
      <c r="O100" s="328"/>
      <c r="P100" s="328"/>
      <c r="Q100" s="328"/>
      <c r="R100" s="275"/>
      <c r="AE100" s="20" t="s">
        <v>76</v>
      </c>
    </row>
    <row r="101" spans="2:31" ht="23.1" customHeight="1" x14ac:dyDescent="0.15">
      <c r="B101" s="19">
        <f t="shared" ref="B101:B123" si="3">B100+1</f>
        <v>78</v>
      </c>
      <c r="C101" s="333"/>
      <c r="D101" s="229"/>
      <c r="E101" s="230"/>
      <c r="F101" s="229"/>
      <c r="G101" s="229"/>
      <c r="H101" s="230"/>
      <c r="I101" s="229"/>
      <c r="J101" s="231"/>
      <c r="K101" s="232"/>
      <c r="L101" s="232"/>
      <c r="M101" s="229"/>
      <c r="N101" s="232"/>
      <c r="O101" s="328"/>
      <c r="P101" s="328"/>
      <c r="Q101" s="328"/>
      <c r="R101" s="275"/>
      <c r="AE101" s="20" t="s">
        <v>77</v>
      </c>
    </row>
    <row r="102" spans="2:31" ht="23.1" customHeight="1" x14ac:dyDescent="0.15">
      <c r="B102" s="19">
        <f t="shared" si="3"/>
        <v>79</v>
      </c>
      <c r="C102" s="333"/>
      <c r="D102" s="229"/>
      <c r="E102" s="230"/>
      <c r="F102" s="229"/>
      <c r="G102" s="229"/>
      <c r="H102" s="230"/>
      <c r="I102" s="229"/>
      <c r="J102" s="231"/>
      <c r="K102" s="232"/>
      <c r="L102" s="232"/>
      <c r="M102" s="229"/>
      <c r="N102" s="232"/>
      <c r="O102" s="328"/>
      <c r="P102" s="328"/>
      <c r="Q102" s="328"/>
      <c r="R102" s="275"/>
    </row>
    <row r="103" spans="2:31" ht="23.1" customHeight="1" x14ac:dyDescent="0.15">
      <c r="B103" s="19">
        <f t="shared" si="3"/>
        <v>80</v>
      </c>
      <c r="C103" s="333"/>
      <c r="D103" s="229"/>
      <c r="E103" s="230"/>
      <c r="F103" s="229"/>
      <c r="G103" s="229"/>
      <c r="H103" s="230"/>
      <c r="I103" s="229"/>
      <c r="J103" s="231"/>
      <c r="K103" s="232"/>
      <c r="L103" s="232"/>
      <c r="M103" s="229"/>
      <c r="N103" s="232"/>
      <c r="O103" s="328"/>
      <c r="P103" s="328"/>
      <c r="Q103" s="328"/>
      <c r="R103" s="275"/>
    </row>
    <row r="104" spans="2:31" ht="23.1" customHeight="1" x14ac:dyDescent="0.15">
      <c r="B104" s="19">
        <f t="shared" si="3"/>
        <v>81</v>
      </c>
      <c r="C104" s="333"/>
      <c r="D104" s="229"/>
      <c r="E104" s="230"/>
      <c r="F104" s="229"/>
      <c r="G104" s="229"/>
      <c r="H104" s="230"/>
      <c r="I104" s="229"/>
      <c r="J104" s="231"/>
      <c r="K104" s="232"/>
      <c r="L104" s="232"/>
      <c r="M104" s="229"/>
      <c r="N104" s="232"/>
      <c r="O104" s="328"/>
      <c r="P104" s="328"/>
      <c r="Q104" s="328"/>
      <c r="R104" s="275"/>
    </row>
    <row r="105" spans="2:31" ht="23.1" customHeight="1" x14ac:dyDescent="0.15">
      <c r="B105" s="19">
        <f t="shared" si="3"/>
        <v>82</v>
      </c>
      <c r="C105" s="333"/>
      <c r="D105" s="229"/>
      <c r="E105" s="230"/>
      <c r="F105" s="229"/>
      <c r="G105" s="229"/>
      <c r="H105" s="230"/>
      <c r="I105" s="229"/>
      <c r="J105" s="231"/>
      <c r="K105" s="232"/>
      <c r="L105" s="232"/>
      <c r="M105" s="229"/>
      <c r="N105" s="232"/>
      <c r="O105" s="328"/>
      <c r="P105" s="328"/>
      <c r="Q105" s="328"/>
      <c r="R105" s="275"/>
    </row>
    <row r="106" spans="2:31" ht="23.1" customHeight="1" x14ac:dyDescent="0.15">
      <c r="B106" s="19">
        <f t="shared" si="3"/>
        <v>83</v>
      </c>
      <c r="C106" s="333"/>
      <c r="D106" s="229"/>
      <c r="E106" s="230"/>
      <c r="F106" s="229"/>
      <c r="G106" s="229"/>
      <c r="H106" s="230"/>
      <c r="I106" s="229"/>
      <c r="J106" s="231"/>
      <c r="K106" s="232"/>
      <c r="L106" s="232"/>
      <c r="M106" s="229"/>
      <c r="N106" s="232"/>
      <c r="O106" s="328"/>
      <c r="P106" s="328"/>
      <c r="Q106" s="328"/>
      <c r="R106" s="275"/>
    </row>
    <row r="107" spans="2:31" ht="23.1" customHeight="1" x14ac:dyDescent="0.15">
      <c r="B107" s="19">
        <f t="shared" si="3"/>
        <v>84</v>
      </c>
      <c r="C107" s="333"/>
      <c r="D107" s="229"/>
      <c r="E107" s="230"/>
      <c r="F107" s="229"/>
      <c r="G107" s="229"/>
      <c r="H107" s="230"/>
      <c r="I107" s="229"/>
      <c r="J107" s="231"/>
      <c r="K107" s="232"/>
      <c r="L107" s="232"/>
      <c r="M107" s="229"/>
      <c r="N107" s="232"/>
      <c r="O107" s="328"/>
      <c r="P107" s="328"/>
      <c r="Q107" s="328"/>
      <c r="R107" s="275"/>
    </row>
    <row r="108" spans="2:31" ht="23.1" customHeight="1" x14ac:dyDescent="0.15">
      <c r="B108" s="19">
        <f t="shared" si="3"/>
        <v>85</v>
      </c>
      <c r="C108" s="333"/>
      <c r="D108" s="229"/>
      <c r="E108" s="230"/>
      <c r="F108" s="229"/>
      <c r="G108" s="229"/>
      <c r="H108" s="230"/>
      <c r="I108" s="229"/>
      <c r="J108" s="231"/>
      <c r="K108" s="232"/>
      <c r="L108" s="232"/>
      <c r="M108" s="229"/>
      <c r="N108" s="232"/>
      <c r="O108" s="328"/>
      <c r="P108" s="328"/>
      <c r="Q108" s="328"/>
      <c r="R108" s="275"/>
    </row>
    <row r="109" spans="2:31" ht="23.1" customHeight="1" x14ac:dyDescent="0.15">
      <c r="B109" s="19">
        <f t="shared" si="3"/>
        <v>86</v>
      </c>
      <c r="C109" s="333"/>
      <c r="D109" s="229"/>
      <c r="E109" s="230"/>
      <c r="F109" s="229"/>
      <c r="G109" s="229"/>
      <c r="H109" s="230"/>
      <c r="I109" s="229"/>
      <c r="J109" s="231"/>
      <c r="K109" s="232"/>
      <c r="L109" s="232"/>
      <c r="M109" s="229"/>
      <c r="N109" s="232"/>
      <c r="O109" s="328"/>
      <c r="P109" s="328"/>
      <c r="Q109" s="328"/>
      <c r="R109" s="275"/>
    </row>
    <row r="110" spans="2:31" ht="23.1" customHeight="1" x14ac:dyDescent="0.15">
      <c r="B110" s="19">
        <f t="shared" si="3"/>
        <v>87</v>
      </c>
      <c r="C110" s="333"/>
      <c r="D110" s="229"/>
      <c r="E110" s="230"/>
      <c r="F110" s="229"/>
      <c r="G110" s="229"/>
      <c r="H110" s="230"/>
      <c r="I110" s="229"/>
      <c r="J110" s="231"/>
      <c r="K110" s="232"/>
      <c r="L110" s="232"/>
      <c r="M110" s="229"/>
      <c r="N110" s="232"/>
      <c r="O110" s="328"/>
      <c r="P110" s="328"/>
      <c r="Q110" s="328"/>
      <c r="R110" s="275"/>
    </row>
    <row r="111" spans="2:31" ht="23.1" customHeight="1" x14ac:dyDescent="0.15">
      <c r="B111" s="19">
        <f t="shared" si="3"/>
        <v>88</v>
      </c>
      <c r="C111" s="333"/>
      <c r="D111" s="229"/>
      <c r="E111" s="230"/>
      <c r="F111" s="229"/>
      <c r="G111" s="229"/>
      <c r="H111" s="230"/>
      <c r="I111" s="229"/>
      <c r="J111" s="231"/>
      <c r="K111" s="232"/>
      <c r="L111" s="232"/>
      <c r="M111" s="229"/>
      <c r="N111" s="232"/>
      <c r="O111" s="328"/>
      <c r="P111" s="328"/>
      <c r="Q111" s="328"/>
      <c r="R111" s="275"/>
    </row>
    <row r="112" spans="2:31" ht="23.1" customHeight="1" x14ac:dyDescent="0.15">
      <c r="B112" s="19">
        <f t="shared" si="3"/>
        <v>89</v>
      </c>
      <c r="C112" s="333"/>
      <c r="D112" s="229"/>
      <c r="E112" s="230"/>
      <c r="F112" s="229"/>
      <c r="G112" s="229"/>
      <c r="H112" s="230"/>
      <c r="I112" s="229"/>
      <c r="J112" s="231"/>
      <c r="K112" s="232"/>
      <c r="L112" s="232"/>
      <c r="M112" s="229"/>
      <c r="N112" s="232"/>
      <c r="O112" s="328"/>
      <c r="P112" s="328"/>
      <c r="Q112" s="328"/>
      <c r="R112" s="275"/>
    </row>
    <row r="113" spans="2:18" ht="23.1" customHeight="1" x14ac:dyDescent="0.15">
      <c r="B113" s="19">
        <f t="shared" si="3"/>
        <v>90</v>
      </c>
      <c r="C113" s="333"/>
      <c r="D113" s="229"/>
      <c r="E113" s="230"/>
      <c r="F113" s="229"/>
      <c r="G113" s="229"/>
      <c r="H113" s="230"/>
      <c r="I113" s="229"/>
      <c r="J113" s="231"/>
      <c r="K113" s="232"/>
      <c r="L113" s="232"/>
      <c r="M113" s="229"/>
      <c r="N113" s="232"/>
      <c r="O113" s="328"/>
      <c r="P113" s="328"/>
      <c r="Q113" s="328"/>
      <c r="R113" s="275"/>
    </row>
    <row r="114" spans="2:18" ht="23.1" customHeight="1" x14ac:dyDescent="0.15">
      <c r="B114" s="19">
        <f t="shared" si="3"/>
        <v>91</v>
      </c>
      <c r="C114" s="333"/>
      <c r="D114" s="229"/>
      <c r="E114" s="230"/>
      <c r="F114" s="229"/>
      <c r="G114" s="229"/>
      <c r="H114" s="230"/>
      <c r="I114" s="229"/>
      <c r="J114" s="231"/>
      <c r="K114" s="232"/>
      <c r="L114" s="232"/>
      <c r="M114" s="229"/>
      <c r="N114" s="232"/>
      <c r="O114" s="328"/>
      <c r="P114" s="328"/>
      <c r="Q114" s="328"/>
      <c r="R114" s="275"/>
    </row>
    <row r="115" spans="2:18" ht="23.1" customHeight="1" x14ac:dyDescent="0.15">
      <c r="B115" s="19">
        <f t="shared" si="3"/>
        <v>92</v>
      </c>
      <c r="C115" s="333"/>
      <c r="D115" s="229"/>
      <c r="E115" s="230"/>
      <c r="F115" s="229"/>
      <c r="G115" s="229"/>
      <c r="H115" s="230"/>
      <c r="I115" s="229"/>
      <c r="J115" s="231"/>
      <c r="K115" s="232"/>
      <c r="L115" s="232"/>
      <c r="M115" s="229"/>
      <c r="N115" s="232"/>
      <c r="O115" s="328"/>
      <c r="P115" s="328"/>
      <c r="Q115" s="328"/>
      <c r="R115" s="275"/>
    </row>
    <row r="116" spans="2:18" ht="23.1" customHeight="1" x14ac:dyDescent="0.15">
      <c r="B116" s="19">
        <f t="shared" si="3"/>
        <v>93</v>
      </c>
      <c r="C116" s="333"/>
      <c r="D116" s="229"/>
      <c r="E116" s="230"/>
      <c r="F116" s="229"/>
      <c r="G116" s="229"/>
      <c r="H116" s="230"/>
      <c r="I116" s="229"/>
      <c r="J116" s="231"/>
      <c r="K116" s="232"/>
      <c r="L116" s="232"/>
      <c r="M116" s="229"/>
      <c r="N116" s="232"/>
      <c r="O116" s="328"/>
      <c r="P116" s="328"/>
      <c r="Q116" s="328"/>
      <c r="R116" s="275"/>
    </row>
    <row r="117" spans="2:18" ht="23.1" customHeight="1" x14ac:dyDescent="0.15">
      <c r="B117" s="19">
        <f t="shared" si="3"/>
        <v>94</v>
      </c>
      <c r="C117" s="333"/>
      <c r="D117" s="229"/>
      <c r="E117" s="230"/>
      <c r="F117" s="229"/>
      <c r="G117" s="229"/>
      <c r="H117" s="230"/>
      <c r="I117" s="229"/>
      <c r="J117" s="231"/>
      <c r="K117" s="232"/>
      <c r="L117" s="232"/>
      <c r="M117" s="229"/>
      <c r="N117" s="232"/>
      <c r="O117" s="328"/>
      <c r="P117" s="328"/>
      <c r="Q117" s="328"/>
      <c r="R117" s="275"/>
    </row>
    <row r="118" spans="2:18" ht="23.1" customHeight="1" x14ac:dyDescent="0.15">
      <c r="B118" s="19">
        <f t="shared" si="3"/>
        <v>95</v>
      </c>
      <c r="C118" s="333"/>
      <c r="D118" s="229"/>
      <c r="E118" s="230"/>
      <c r="F118" s="229"/>
      <c r="G118" s="229"/>
      <c r="H118" s="230"/>
      <c r="I118" s="229"/>
      <c r="J118" s="231"/>
      <c r="K118" s="232"/>
      <c r="L118" s="232"/>
      <c r="M118" s="229"/>
      <c r="N118" s="232"/>
      <c r="O118" s="328"/>
      <c r="P118" s="328"/>
      <c r="Q118" s="328"/>
      <c r="R118" s="275"/>
    </row>
    <row r="119" spans="2:18" ht="23.1" customHeight="1" x14ac:dyDescent="0.15">
      <c r="B119" s="19">
        <f t="shared" si="3"/>
        <v>96</v>
      </c>
      <c r="C119" s="333"/>
      <c r="D119" s="229"/>
      <c r="E119" s="230"/>
      <c r="F119" s="229"/>
      <c r="G119" s="229"/>
      <c r="H119" s="230"/>
      <c r="I119" s="229"/>
      <c r="J119" s="231"/>
      <c r="K119" s="232"/>
      <c r="L119" s="232"/>
      <c r="M119" s="229"/>
      <c r="N119" s="232"/>
      <c r="O119" s="328"/>
      <c r="P119" s="328"/>
      <c r="Q119" s="328"/>
      <c r="R119" s="275"/>
    </row>
    <row r="120" spans="2:18" ht="23.1" customHeight="1" x14ac:dyDescent="0.15">
      <c r="B120" s="19">
        <f t="shared" si="3"/>
        <v>97</v>
      </c>
      <c r="C120" s="333"/>
      <c r="D120" s="229"/>
      <c r="E120" s="230"/>
      <c r="F120" s="229"/>
      <c r="G120" s="229"/>
      <c r="H120" s="230"/>
      <c r="I120" s="229"/>
      <c r="J120" s="231"/>
      <c r="K120" s="232"/>
      <c r="L120" s="232"/>
      <c r="M120" s="229"/>
      <c r="N120" s="232"/>
      <c r="O120" s="328"/>
      <c r="P120" s="328"/>
      <c r="Q120" s="328"/>
      <c r="R120" s="275"/>
    </row>
    <row r="121" spans="2:18" ht="23.1" customHeight="1" x14ac:dyDescent="0.15">
      <c r="B121" s="19">
        <f t="shared" si="3"/>
        <v>98</v>
      </c>
      <c r="C121" s="333"/>
      <c r="D121" s="229"/>
      <c r="E121" s="230"/>
      <c r="F121" s="229"/>
      <c r="G121" s="229"/>
      <c r="H121" s="230"/>
      <c r="I121" s="229"/>
      <c r="J121" s="231"/>
      <c r="K121" s="232"/>
      <c r="L121" s="232"/>
      <c r="M121" s="229"/>
      <c r="N121" s="232"/>
      <c r="O121" s="328"/>
      <c r="P121" s="328"/>
      <c r="Q121" s="328"/>
      <c r="R121" s="275"/>
    </row>
    <row r="122" spans="2:18" ht="23.1" customHeight="1" x14ac:dyDescent="0.15">
      <c r="B122" s="19">
        <f t="shared" si="3"/>
        <v>99</v>
      </c>
      <c r="C122" s="333"/>
      <c r="D122" s="229"/>
      <c r="E122" s="230"/>
      <c r="F122" s="229"/>
      <c r="G122" s="229"/>
      <c r="H122" s="230"/>
      <c r="I122" s="229"/>
      <c r="J122" s="231"/>
      <c r="K122" s="232"/>
      <c r="L122" s="232"/>
      <c r="M122" s="229"/>
      <c r="N122" s="232"/>
      <c r="O122" s="328"/>
      <c r="P122" s="328"/>
      <c r="Q122" s="328"/>
      <c r="R122" s="275"/>
    </row>
    <row r="123" spans="2:18" ht="23.1" customHeight="1" x14ac:dyDescent="0.15">
      <c r="B123" s="19">
        <f t="shared" si="3"/>
        <v>100</v>
      </c>
      <c r="C123" s="334"/>
      <c r="D123" s="233"/>
      <c r="E123" s="234"/>
      <c r="F123" s="233"/>
      <c r="G123" s="233"/>
      <c r="H123" s="230"/>
      <c r="I123" s="233"/>
      <c r="J123" s="229"/>
      <c r="K123" s="230"/>
      <c r="L123" s="230"/>
      <c r="M123" s="233"/>
      <c r="N123" s="230"/>
      <c r="O123" s="329"/>
      <c r="P123" s="329"/>
      <c r="Q123" s="329"/>
      <c r="R123" s="275"/>
    </row>
    <row r="124" spans="2:18" ht="9.9499999999999993" customHeight="1" x14ac:dyDescent="0.15">
      <c r="C124" s="8"/>
      <c r="D124" s="222"/>
      <c r="E124" s="222"/>
      <c r="F124" s="222"/>
      <c r="G124" s="222"/>
      <c r="H124" s="222"/>
      <c r="I124" s="222"/>
      <c r="J124" s="222"/>
      <c r="K124" s="222"/>
      <c r="L124" s="222"/>
      <c r="M124" s="222"/>
      <c r="N124" s="227"/>
      <c r="O124" s="222"/>
      <c r="P124" s="222"/>
    </row>
    <row r="125" spans="2:18" ht="9.9499999999999993" customHeight="1" x14ac:dyDescent="0.15">
      <c r="C125" s="8"/>
      <c r="D125" s="222"/>
      <c r="E125" s="222"/>
      <c r="F125" s="222"/>
      <c r="G125" s="222"/>
      <c r="H125" s="222"/>
      <c r="I125" s="222"/>
      <c r="J125" s="222"/>
      <c r="K125" s="222"/>
      <c r="L125" s="222"/>
      <c r="M125" s="222"/>
      <c r="N125" s="227"/>
      <c r="O125" s="222"/>
      <c r="P125" s="222"/>
    </row>
    <row r="126" spans="2:18" ht="19.5" customHeight="1" x14ac:dyDescent="0.15">
      <c r="B126" s="3" t="s">
        <v>341</v>
      </c>
      <c r="C126" s="222"/>
      <c r="D126" s="222"/>
      <c r="E126" s="222"/>
      <c r="F126" s="222"/>
      <c r="G126" s="222"/>
      <c r="H126" s="222"/>
      <c r="I126" s="222"/>
      <c r="J126" s="222"/>
      <c r="K126" s="222"/>
      <c r="L126" s="222"/>
      <c r="M126" s="222"/>
      <c r="N126" s="222"/>
      <c r="O126" s="222"/>
      <c r="P126" s="222"/>
      <c r="Q126" s="223" t="str">
        <f>" 5 / "&amp;COUNTA(C$5,C$37,C$68,C$99,C$130,C$161)</f>
        <v xml:space="preserve"> 5 / 1</v>
      </c>
    </row>
    <row r="127" spans="2:18" s="5" customFormat="1" ht="20.100000000000001" customHeight="1" x14ac:dyDescent="0.15">
      <c r="B127" s="613" t="s">
        <v>80</v>
      </c>
      <c r="C127" s="614" t="s">
        <v>44</v>
      </c>
      <c r="D127" s="614" t="s">
        <v>58</v>
      </c>
      <c r="E127" s="614" t="s">
        <v>59</v>
      </c>
      <c r="F127" s="608" t="s">
        <v>335</v>
      </c>
      <c r="G127" s="608" t="s">
        <v>60</v>
      </c>
      <c r="H127" s="608" t="s">
        <v>61</v>
      </c>
      <c r="I127" s="608" t="s">
        <v>476</v>
      </c>
      <c r="J127" s="608" t="s">
        <v>78</v>
      </c>
      <c r="K127" s="610" t="s">
        <v>73</v>
      </c>
      <c r="L127" s="612"/>
      <c r="M127" s="608" t="s">
        <v>446</v>
      </c>
      <c r="N127" s="608" t="s">
        <v>62</v>
      </c>
      <c r="O127" s="610" t="s">
        <v>456</v>
      </c>
      <c r="P127" s="611"/>
      <c r="Q127" s="612"/>
      <c r="R127" s="235"/>
    </row>
    <row r="128" spans="2:18" s="5" customFormat="1" ht="30" customHeight="1" x14ac:dyDescent="0.15">
      <c r="B128" s="613"/>
      <c r="C128" s="615"/>
      <c r="D128" s="615"/>
      <c r="E128" s="615"/>
      <c r="F128" s="609"/>
      <c r="G128" s="609"/>
      <c r="H128" s="609"/>
      <c r="I128" s="609"/>
      <c r="J128" s="609"/>
      <c r="K128" s="228" t="s">
        <v>336</v>
      </c>
      <c r="L128" s="228" t="s">
        <v>337</v>
      </c>
      <c r="M128" s="609"/>
      <c r="N128" s="609"/>
      <c r="O128" s="236" t="s">
        <v>410</v>
      </c>
      <c r="P128" s="236" t="s">
        <v>411</v>
      </c>
      <c r="Q128" s="236" t="s">
        <v>412</v>
      </c>
      <c r="R128" s="235"/>
    </row>
    <row r="129" spans="2:31" ht="23.1" customHeight="1" x14ac:dyDescent="0.15">
      <c r="B129" s="205" t="s">
        <v>21</v>
      </c>
      <c r="C129" s="332" t="s">
        <v>79</v>
      </c>
      <c r="D129" s="225" t="s">
        <v>63</v>
      </c>
      <c r="E129" s="225">
        <v>44</v>
      </c>
      <c r="F129" s="225" t="s">
        <v>340</v>
      </c>
      <c r="G129" s="225" t="s">
        <v>64</v>
      </c>
      <c r="H129" s="225">
        <v>3</v>
      </c>
      <c r="I129" s="225" t="s">
        <v>71</v>
      </c>
      <c r="J129" s="226" t="s">
        <v>75</v>
      </c>
      <c r="K129" s="225" t="s">
        <v>338</v>
      </c>
      <c r="L129" s="225" t="s">
        <v>339</v>
      </c>
      <c r="M129" s="225" t="s">
        <v>71</v>
      </c>
      <c r="N129" s="226" t="s">
        <v>67</v>
      </c>
      <c r="O129" s="276">
        <v>45017</v>
      </c>
      <c r="P129" s="276">
        <v>45026</v>
      </c>
      <c r="Q129" s="276">
        <v>45028</v>
      </c>
      <c r="R129" s="275"/>
      <c r="AE129" s="20" t="s">
        <v>74</v>
      </c>
    </row>
    <row r="130" spans="2:31" ht="23.1" customHeight="1" x14ac:dyDescent="0.15">
      <c r="B130" s="19">
        <f>B123+1</f>
        <v>101</v>
      </c>
      <c r="C130" s="333"/>
      <c r="D130" s="229"/>
      <c r="E130" s="230"/>
      <c r="F130" s="229"/>
      <c r="G130" s="229"/>
      <c r="H130" s="230"/>
      <c r="I130" s="229"/>
      <c r="J130" s="231"/>
      <c r="K130" s="232"/>
      <c r="L130" s="232"/>
      <c r="M130" s="229"/>
      <c r="N130" s="232"/>
      <c r="O130" s="328"/>
      <c r="P130" s="328"/>
      <c r="Q130" s="328"/>
      <c r="R130" s="275"/>
      <c r="AE130" s="20" t="s">
        <v>75</v>
      </c>
    </row>
    <row r="131" spans="2:31" ht="23.1" customHeight="1" x14ac:dyDescent="0.15">
      <c r="B131" s="19">
        <f>B130+1</f>
        <v>102</v>
      </c>
      <c r="C131" s="333"/>
      <c r="D131" s="229"/>
      <c r="E131" s="230"/>
      <c r="F131" s="229"/>
      <c r="G131" s="229"/>
      <c r="H131" s="230"/>
      <c r="I131" s="229"/>
      <c r="J131" s="231"/>
      <c r="K131" s="232"/>
      <c r="L131" s="232"/>
      <c r="M131" s="229"/>
      <c r="N131" s="232"/>
      <c r="O131" s="328"/>
      <c r="P131" s="328"/>
      <c r="Q131" s="328"/>
      <c r="R131" s="275"/>
      <c r="AE131" s="20" t="s">
        <v>76</v>
      </c>
    </row>
    <row r="132" spans="2:31" ht="23.1" customHeight="1" x14ac:dyDescent="0.15">
      <c r="B132" s="19">
        <f t="shared" ref="B132:B154" si="4">B131+1</f>
        <v>103</v>
      </c>
      <c r="C132" s="333"/>
      <c r="D132" s="229"/>
      <c r="E132" s="230"/>
      <c r="F132" s="229"/>
      <c r="G132" s="229"/>
      <c r="H132" s="230"/>
      <c r="I132" s="229"/>
      <c r="J132" s="231"/>
      <c r="K132" s="232"/>
      <c r="L132" s="232"/>
      <c r="M132" s="229"/>
      <c r="N132" s="232"/>
      <c r="O132" s="328"/>
      <c r="P132" s="328"/>
      <c r="Q132" s="328"/>
      <c r="R132" s="275"/>
      <c r="AE132" s="20" t="s">
        <v>77</v>
      </c>
    </row>
    <row r="133" spans="2:31" ht="23.1" customHeight="1" x14ac:dyDescent="0.15">
      <c r="B133" s="19">
        <f t="shared" si="4"/>
        <v>104</v>
      </c>
      <c r="C133" s="333"/>
      <c r="D133" s="229"/>
      <c r="E133" s="230"/>
      <c r="F133" s="229"/>
      <c r="G133" s="229"/>
      <c r="H133" s="230"/>
      <c r="I133" s="229"/>
      <c r="J133" s="231"/>
      <c r="K133" s="232"/>
      <c r="L133" s="232"/>
      <c r="M133" s="229"/>
      <c r="N133" s="232"/>
      <c r="O133" s="328"/>
      <c r="P133" s="328"/>
      <c r="Q133" s="328"/>
      <c r="R133" s="275"/>
    </row>
    <row r="134" spans="2:31" ht="23.1" customHeight="1" x14ac:dyDescent="0.15">
      <c r="B134" s="19">
        <f t="shared" si="4"/>
        <v>105</v>
      </c>
      <c r="C134" s="333"/>
      <c r="D134" s="229"/>
      <c r="E134" s="230"/>
      <c r="F134" s="229"/>
      <c r="G134" s="229"/>
      <c r="H134" s="230"/>
      <c r="I134" s="229"/>
      <c r="J134" s="231"/>
      <c r="K134" s="232"/>
      <c r="L134" s="232"/>
      <c r="M134" s="229"/>
      <c r="N134" s="232"/>
      <c r="O134" s="328"/>
      <c r="P134" s="328"/>
      <c r="Q134" s="328"/>
      <c r="R134" s="275"/>
    </row>
    <row r="135" spans="2:31" ht="23.1" customHeight="1" x14ac:dyDescent="0.15">
      <c r="B135" s="19">
        <f t="shared" si="4"/>
        <v>106</v>
      </c>
      <c r="C135" s="333"/>
      <c r="D135" s="229"/>
      <c r="E135" s="230"/>
      <c r="F135" s="229"/>
      <c r="G135" s="229"/>
      <c r="H135" s="230"/>
      <c r="I135" s="229"/>
      <c r="J135" s="231"/>
      <c r="K135" s="232"/>
      <c r="L135" s="232"/>
      <c r="M135" s="229"/>
      <c r="N135" s="232"/>
      <c r="O135" s="328"/>
      <c r="P135" s="328"/>
      <c r="Q135" s="328"/>
      <c r="R135" s="275"/>
    </row>
    <row r="136" spans="2:31" ht="23.1" customHeight="1" x14ac:dyDescent="0.15">
      <c r="B136" s="19">
        <f t="shared" si="4"/>
        <v>107</v>
      </c>
      <c r="C136" s="333"/>
      <c r="D136" s="229"/>
      <c r="E136" s="230"/>
      <c r="F136" s="229"/>
      <c r="G136" s="229"/>
      <c r="H136" s="230"/>
      <c r="I136" s="229"/>
      <c r="J136" s="231"/>
      <c r="K136" s="232"/>
      <c r="L136" s="232"/>
      <c r="M136" s="229"/>
      <c r="N136" s="232"/>
      <c r="O136" s="328"/>
      <c r="P136" s="328"/>
      <c r="Q136" s="328"/>
      <c r="R136" s="275"/>
    </row>
    <row r="137" spans="2:31" ht="23.1" customHeight="1" x14ac:dyDescent="0.15">
      <c r="B137" s="19">
        <f t="shared" si="4"/>
        <v>108</v>
      </c>
      <c r="C137" s="333"/>
      <c r="D137" s="229"/>
      <c r="E137" s="230"/>
      <c r="F137" s="229"/>
      <c r="G137" s="229"/>
      <c r="H137" s="230"/>
      <c r="I137" s="229"/>
      <c r="J137" s="231"/>
      <c r="K137" s="232"/>
      <c r="L137" s="232"/>
      <c r="M137" s="229"/>
      <c r="N137" s="232"/>
      <c r="O137" s="328"/>
      <c r="P137" s="328"/>
      <c r="Q137" s="328"/>
      <c r="R137" s="275"/>
    </row>
    <row r="138" spans="2:31" ht="23.1" customHeight="1" x14ac:dyDescent="0.15">
      <c r="B138" s="19">
        <f t="shared" si="4"/>
        <v>109</v>
      </c>
      <c r="C138" s="333"/>
      <c r="D138" s="229"/>
      <c r="E138" s="230"/>
      <c r="F138" s="229"/>
      <c r="G138" s="229"/>
      <c r="H138" s="230"/>
      <c r="I138" s="229"/>
      <c r="J138" s="231"/>
      <c r="K138" s="232"/>
      <c r="L138" s="232"/>
      <c r="M138" s="229"/>
      <c r="N138" s="232"/>
      <c r="O138" s="328"/>
      <c r="P138" s="328"/>
      <c r="Q138" s="328"/>
      <c r="R138" s="275"/>
    </row>
    <row r="139" spans="2:31" ht="23.1" customHeight="1" x14ac:dyDescent="0.15">
      <c r="B139" s="19">
        <f t="shared" si="4"/>
        <v>110</v>
      </c>
      <c r="C139" s="333"/>
      <c r="D139" s="229"/>
      <c r="E139" s="230"/>
      <c r="F139" s="229"/>
      <c r="G139" s="229"/>
      <c r="H139" s="230"/>
      <c r="I139" s="229"/>
      <c r="J139" s="231"/>
      <c r="K139" s="232"/>
      <c r="L139" s="232"/>
      <c r="M139" s="229"/>
      <c r="N139" s="232"/>
      <c r="O139" s="328"/>
      <c r="P139" s="328"/>
      <c r="Q139" s="328"/>
      <c r="R139" s="275"/>
    </row>
    <row r="140" spans="2:31" ht="23.1" customHeight="1" x14ac:dyDescent="0.15">
      <c r="B140" s="19">
        <f t="shared" si="4"/>
        <v>111</v>
      </c>
      <c r="C140" s="333"/>
      <c r="D140" s="229"/>
      <c r="E140" s="230"/>
      <c r="F140" s="229"/>
      <c r="G140" s="229"/>
      <c r="H140" s="230"/>
      <c r="I140" s="229"/>
      <c r="J140" s="231"/>
      <c r="K140" s="232"/>
      <c r="L140" s="232"/>
      <c r="M140" s="229"/>
      <c r="N140" s="232"/>
      <c r="O140" s="328"/>
      <c r="P140" s="328"/>
      <c r="Q140" s="328"/>
      <c r="R140" s="275"/>
    </row>
    <row r="141" spans="2:31" ht="23.1" customHeight="1" x14ac:dyDescent="0.15">
      <c r="B141" s="19">
        <f t="shared" si="4"/>
        <v>112</v>
      </c>
      <c r="C141" s="333"/>
      <c r="D141" s="229"/>
      <c r="E141" s="230"/>
      <c r="F141" s="229"/>
      <c r="G141" s="229"/>
      <c r="H141" s="230"/>
      <c r="I141" s="229"/>
      <c r="J141" s="231"/>
      <c r="K141" s="232"/>
      <c r="L141" s="232"/>
      <c r="M141" s="229"/>
      <c r="N141" s="232"/>
      <c r="O141" s="328"/>
      <c r="P141" s="328"/>
      <c r="Q141" s="328"/>
      <c r="R141" s="275"/>
    </row>
    <row r="142" spans="2:31" ht="23.1" customHeight="1" x14ac:dyDescent="0.15">
      <c r="B142" s="19">
        <f t="shared" si="4"/>
        <v>113</v>
      </c>
      <c r="C142" s="333"/>
      <c r="D142" s="229"/>
      <c r="E142" s="230"/>
      <c r="F142" s="229"/>
      <c r="G142" s="229"/>
      <c r="H142" s="230"/>
      <c r="I142" s="229"/>
      <c r="J142" s="231"/>
      <c r="K142" s="232"/>
      <c r="L142" s="232"/>
      <c r="M142" s="229"/>
      <c r="N142" s="232"/>
      <c r="O142" s="328"/>
      <c r="P142" s="328"/>
      <c r="Q142" s="328"/>
      <c r="R142" s="275"/>
    </row>
    <row r="143" spans="2:31" ht="23.1" customHeight="1" x14ac:dyDescent="0.15">
      <c r="B143" s="19">
        <f t="shared" si="4"/>
        <v>114</v>
      </c>
      <c r="C143" s="333"/>
      <c r="D143" s="229"/>
      <c r="E143" s="230"/>
      <c r="F143" s="229"/>
      <c r="G143" s="229"/>
      <c r="H143" s="230"/>
      <c r="I143" s="229"/>
      <c r="J143" s="231"/>
      <c r="K143" s="232"/>
      <c r="L143" s="232"/>
      <c r="M143" s="229"/>
      <c r="N143" s="232"/>
      <c r="O143" s="328"/>
      <c r="P143" s="328"/>
      <c r="Q143" s="328"/>
      <c r="R143" s="275"/>
    </row>
    <row r="144" spans="2:31" ht="23.1" customHeight="1" x14ac:dyDescent="0.15">
      <c r="B144" s="19">
        <f t="shared" si="4"/>
        <v>115</v>
      </c>
      <c r="C144" s="333"/>
      <c r="D144" s="229"/>
      <c r="E144" s="230"/>
      <c r="F144" s="229"/>
      <c r="G144" s="229"/>
      <c r="H144" s="230"/>
      <c r="I144" s="229"/>
      <c r="J144" s="231"/>
      <c r="K144" s="232"/>
      <c r="L144" s="232"/>
      <c r="M144" s="229"/>
      <c r="N144" s="232"/>
      <c r="O144" s="328"/>
      <c r="P144" s="328"/>
      <c r="Q144" s="328"/>
      <c r="R144" s="275"/>
    </row>
    <row r="145" spans="2:31" ht="23.1" customHeight="1" x14ac:dyDescent="0.15">
      <c r="B145" s="19">
        <f t="shared" si="4"/>
        <v>116</v>
      </c>
      <c r="C145" s="333"/>
      <c r="D145" s="229"/>
      <c r="E145" s="230"/>
      <c r="F145" s="229"/>
      <c r="G145" s="229"/>
      <c r="H145" s="230"/>
      <c r="I145" s="229"/>
      <c r="J145" s="231"/>
      <c r="K145" s="232"/>
      <c r="L145" s="232"/>
      <c r="M145" s="229"/>
      <c r="N145" s="232"/>
      <c r="O145" s="328"/>
      <c r="P145" s="328"/>
      <c r="Q145" s="328"/>
      <c r="R145" s="275"/>
    </row>
    <row r="146" spans="2:31" ht="23.1" customHeight="1" x14ac:dyDescent="0.15">
      <c r="B146" s="19">
        <f t="shared" si="4"/>
        <v>117</v>
      </c>
      <c r="C146" s="333"/>
      <c r="D146" s="229"/>
      <c r="E146" s="230"/>
      <c r="F146" s="229"/>
      <c r="G146" s="229"/>
      <c r="H146" s="230"/>
      <c r="I146" s="229"/>
      <c r="J146" s="231"/>
      <c r="K146" s="232"/>
      <c r="L146" s="232"/>
      <c r="M146" s="229"/>
      <c r="N146" s="232"/>
      <c r="O146" s="328"/>
      <c r="P146" s="328"/>
      <c r="Q146" s="328"/>
      <c r="R146" s="275"/>
    </row>
    <row r="147" spans="2:31" ht="23.1" customHeight="1" x14ac:dyDescent="0.15">
      <c r="B147" s="19">
        <f t="shared" si="4"/>
        <v>118</v>
      </c>
      <c r="C147" s="333"/>
      <c r="D147" s="229"/>
      <c r="E147" s="230"/>
      <c r="F147" s="229"/>
      <c r="G147" s="229"/>
      <c r="H147" s="230"/>
      <c r="I147" s="229"/>
      <c r="J147" s="231"/>
      <c r="K147" s="232"/>
      <c r="L147" s="232"/>
      <c r="M147" s="229"/>
      <c r="N147" s="232"/>
      <c r="O147" s="328"/>
      <c r="P147" s="328"/>
      <c r="Q147" s="328"/>
      <c r="R147" s="275"/>
    </row>
    <row r="148" spans="2:31" ht="23.1" customHeight="1" x14ac:dyDescent="0.15">
      <c r="B148" s="19">
        <f t="shared" si="4"/>
        <v>119</v>
      </c>
      <c r="C148" s="333"/>
      <c r="D148" s="229"/>
      <c r="E148" s="230"/>
      <c r="F148" s="229"/>
      <c r="G148" s="229"/>
      <c r="H148" s="230"/>
      <c r="I148" s="229"/>
      <c r="J148" s="231"/>
      <c r="K148" s="232"/>
      <c r="L148" s="232"/>
      <c r="M148" s="229"/>
      <c r="N148" s="232"/>
      <c r="O148" s="328"/>
      <c r="P148" s="328"/>
      <c r="Q148" s="328"/>
      <c r="R148" s="275"/>
    </row>
    <row r="149" spans="2:31" ht="23.1" customHeight="1" x14ac:dyDescent="0.15">
      <c r="B149" s="19">
        <f t="shared" si="4"/>
        <v>120</v>
      </c>
      <c r="C149" s="333"/>
      <c r="D149" s="229"/>
      <c r="E149" s="230"/>
      <c r="F149" s="229"/>
      <c r="G149" s="229"/>
      <c r="H149" s="230"/>
      <c r="I149" s="229"/>
      <c r="J149" s="231"/>
      <c r="K149" s="232"/>
      <c r="L149" s="232"/>
      <c r="M149" s="229"/>
      <c r="N149" s="232"/>
      <c r="O149" s="328"/>
      <c r="P149" s="328"/>
      <c r="Q149" s="328"/>
      <c r="R149" s="275"/>
    </row>
    <row r="150" spans="2:31" ht="23.1" customHeight="1" x14ac:dyDescent="0.15">
      <c r="B150" s="19">
        <f t="shared" si="4"/>
        <v>121</v>
      </c>
      <c r="C150" s="333"/>
      <c r="D150" s="229"/>
      <c r="E150" s="230"/>
      <c r="F150" s="229"/>
      <c r="G150" s="229"/>
      <c r="H150" s="230"/>
      <c r="I150" s="229"/>
      <c r="J150" s="231"/>
      <c r="K150" s="232"/>
      <c r="L150" s="232"/>
      <c r="M150" s="229"/>
      <c r="N150" s="232"/>
      <c r="O150" s="328"/>
      <c r="P150" s="328"/>
      <c r="Q150" s="328"/>
      <c r="R150" s="275"/>
    </row>
    <row r="151" spans="2:31" ht="23.1" customHeight="1" x14ac:dyDescent="0.15">
      <c r="B151" s="19">
        <f t="shared" si="4"/>
        <v>122</v>
      </c>
      <c r="C151" s="333"/>
      <c r="D151" s="229"/>
      <c r="E151" s="230"/>
      <c r="F151" s="229"/>
      <c r="G151" s="229"/>
      <c r="H151" s="230"/>
      <c r="I151" s="229"/>
      <c r="J151" s="231"/>
      <c r="K151" s="232"/>
      <c r="L151" s="232"/>
      <c r="M151" s="229"/>
      <c r="N151" s="232"/>
      <c r="O151" s="328"/>
      <c r="P151" s="328"/>
      <c r="Q151" s="328"/>
      <c r="R151" s="275"/>
    </row>
    <row r="152" spans="2:31" ht="23.1" customHeight="1" x14ac:dyDescent="0.15">
      <c r="B152" s="19">
        <f t="shared" si="4"/>
        <v>123</v>
      </c>
      <c r="C152" s="333"/>
      <c r="D152" s="229"/>
      <c r="E152" s="230"/>
      <c r="F152" s="229"/>
      <c r="G152" s="229"/>
      <c r="H152" s="230"/>
      <c r="I152" s="229"/>
      <c r="J152" s="231"/>
      <c r="K152" s="232"/>
      <c r="L152" s="232"/>
      <c r="M152" s="229"/>
      <c r="N152" s="232"/>
      <c r="O152" s="328"/>
      <c r="P152" s="328"/>
      <c r="Q152" s="328"/>
      <c r="R152" s="275"/>
    </row>
    <row r="153" spans="2:31" ht="23.1" customHeight="1" x14ac:dyDescent="0.15">
      <c r="B153" s="19">
        <f t="shared" si="4"/>
        <v>124</v>
      </c>
      <c r="C153" s="333"/>
      <c r="D153" s="229"/>
      <c r="E153" s="230"/>
      <c r="F153" s="229"/>
      <c r="G153" s="229"/>
      <c r="H153" s="230"/>
      <c r="I153" s="229"/>
      <c r="J153" s="231"/>
      <c r="K153" s="232"/>
      <c r="L153" s="232"/>
      <c r="M153" s="229"/>
      <c r="N153" s="232"/>
      <c r="O153" s="328"/>
      <c r="P153" s="328"/>
      <c r="Q153" s="328"/>
      <c r="R153" s="275"/>
    </row>
    <row r="154" spans="2:31" ht="23.1" customHeight="1" x14ac:dyDescent="0.15">
      <c r="B154" s="19">
        <f t="shared" si="4"/>
        <v>125</v>
      </c>
      <c r="C154" s="334"/>
      <c r="D154" s="233"/>
      <c r="E154" s="234"/>
      <c r="F154" s="233"/>
      <c r="G154" s="233"/>
      <c r="H154" s="230"/>
      <c r="I154" s="233"/>
      <c r="J154" s="229"/>
      <c r="K154" s="230"/>
      <c r="L154" s="230"/>
      <c r="M154" s="233"/>
      <c r="N154" s="230"/>
      <c r="O154" s="329"/>
      <c r="P154" s="329"/>
      <c r="Q154" s="329"/>
      <c r="R154" s="275"/>
    </row>
    <row r="155" spans="2:31" ht="9.9499999999999993" customHeight="1" x14ac:dyDescent="0.15">
      <c r="C155" s="8"/>
      <c r="D155" s="222"/>
      <c r="E155" s="222"/>
      <c r="F155" s="222"/>
      <c r="G155" s="222"/>
      <c r="H155" s="222"/>
      <c r="I155" s="222"/>
      <c r="J155" s="222"/>
      <c r="K155" s="222"/>
      <c r="L155" s="222"/>
      <c r="M155" s="222"/>
      <c r="N155" s="227"/>
      <c r="O155" s="222"/>
      <c r="P155" s="222"/>
    </row>
    <row r="156" spans="2:31" ht="9.9499999999999993" customHeight="1" x14ac:dyDescent="0.15">
      <c r="C156" s="8"/>
      <c r="D156" s="222"/>
      <c r="E156" s="222"/>
      <c r="F156" s="222"/>
      <c r="G156" s="222"/>
      <c r="H156" s="222"/>
      <c r="I156" s="222"/>
      <c r="J156" s="222"/>
      <c r="K156" s="222"/>
      <c r="L156" s="222"/>
      <c r="M156" s="222"/>
      <c r="N156" s="227"/>
      <c r="O156" s="222"/>
      <c r="P156" s="222"/>
    </row>
    <row r="157" spans="2:31" ht="19.5" customHeight="1" x14ac:dyDescent="0.15">
      <c r="B157" s="3" t="s">
        <v>341</v>
      </c>
      <c r="C157" s="222"/>
      <c r="D157" s="222"/>
      <c r="E157" s="222"/>
      <c r="F157" s="222"/>
      <c r="G157" s="222"/>
      <c r="H157" s="222"/>
      <c r="I157" s="222"/>
      <c r="J157" s="222"/>
      <c r="K157" s="222"/>
      <c r="L157" s="222"/>
      <c r="M157" s="222"/>
      <c r="N157" s="222"/>
      <c r="O157" s="222"/>
      <c r="P157" s="222"/>
      <c r="Q157" s="223" t="str">
        <f>" 6 / "&amp;COUNTA(C$5,C$37,C$68,C$99,C$130,C$161)</f>
        <v xml:space="preserve"> 6 / 1</v>
      </c>
    </row>
    <row r="158" spans="2:31" s="5" customFormat="1" ht="20.100000000000001" customHeight="1" x14ac:dyDescent="0.15">
      <c r="B158" s="613" t="s">
        <v>80</v>
      </c>
      <c r="C158" s="614" t="s">
        <v>44</v>
      </c>
      <c r="D158" s="614" t="s">
        <v>58</v>
      </c>
      <c r="E158" s="614" t="s">
        <v>59</v>
      </c>
      <c r="F158" s="608" t="s">
        <v>335</v>
      </c>
      <c r="G158" s="608" t="s">
        <v>60</v>
      </c>
      <c r="H158" s="608" t="s">
        <v>61</v>
      </c>
      <c r="I158" s="608" t="s">
        <v>476</v>
      </c>
      <c r="J158" s="608" t="s">
        <v>78</v>
      </c>
      <c r="K158" s="610" t="s">
        <v>73</v>
      </c>
      <c r="L158" s="612"/>
      <c r="M158" s="608" t="s">
        <v>446</v>
      </c>
      <c r="N158" s="608" t="s">
        <v>62</v>
      </c>
      <c r="O158" s="610" t="s">
        <v>456</v>
      </c>
      <c r="P158" s="611"/>
      <c r="Q158" s="612"/>
      <c r="R158" s="235"/>
    </row>
    <row r="159" spans="2:31" s="5" customFormat="1" ht="30" customHeight="1" x14ac:dyDescent="0.15">
      <c r="B159" s="613"/>
      <c r="C159" s="615"/>
      <c r="D159" s="615"/>
      <c r="E159" s="615"/>
      <c r="F159" s="609"/>
      <c r="G159" s="609"/>
      <c r="H159" s="609"/>
      <c r="I159" s="609"/>
      <c r="J159" s="609"/>
      <c r="K159" s="228" t="s">
        <v>336</v>
      </c>
      <c r="L159" s="228" t="s">
        <v>337</v>
      </c>
      <c r="M159" s="609"/>
      <c r="N159" s="609"/>
      <c r="O159" s="236" t="s">
        <v>410</v>
      </c>
      <c r="P159" s="236" t="s">
        <v>411</v>
      </c>
      <c r="Q159" s="236" t="s">
        <v>412</v>
      </c>
      <c r="R159" s="235"/>
    </row>
    <row r="160" spans="2:31" ht="23.1" customHeight="1" x14ac:dyDescent="0.15">
      <c r="B160" s="205" t="s">
        <v>21</v>
      </c>
      <c r="C160" s="332" t="s">
        <v>79</v>
      </c>
      <c r="D160" s="225" t="s">
        <v>63</v>
      </c>
      <c r="E160" s="225">
        <v>44</v>
      </c>
      <c r="F160" s="225" t="s">
        <v>340</v>
      </c>
      <c r="G160" s="225" t="s">
        <v>64</v>
      </c>
      <c r="H160" s="225">
        <v>3</v>
      </c>
      <c r="I160" s="225" t="s">
        <v>71</v>
      </c>
      <c r="J160" s="226" t="s">
        <v>75</v>
      </c>
      <c r="K160" s="225" t="s">
        <v>338</v>
      </c>
      <c r="L160" s="225" t="s">
        <v>339</v>
      </c>
      <c r="M160" s="225" t="s">
        <v>71</v>
      </c>
      <c r="N160" s="226" t="s">
        <v>67</v>
      </c>
      <c r="O160" s="276">
        <v>45017</v>
      </c>
      <c r="P160" s="276">
        <v>45026</v>
      </c>
      <c r="Q160" s="276">
        <v>45028</v>
      </c>
      <c r="R160" s="275"/>
      <c r="AE160" s="20" t="s">
        <v>74</v>
      </c>
    </row>
    <row r="161" spans="2:31" ht="23.1" customHeight="1" x14ac:dyDescent="0.15">
      <c r="B161" s="19">
        <f>B154+1</f>
        <v>126</v>
      </c>
      <c r="C161" s="333"/>
      <c r="D161" s="229"/>
      <c r="E161" s="230"/>
      <c r="F161" s="229"/>
      <c r="G161" s="229"/>
      <c r="H161" s="230"/>
      <c r="I161" s="229"/>
      <c r="J161" s="231"/>
      <c r="K161" s="232"/>
      <c r="L161" s="232"/>
      <c r="M161" s="229"/>
      <c r="N161" s="232"/>
      <c r="O161" s="328"/>
      <c r="P161" s="328"/>
      <c r="Q161" s="328"/>
      <c r="R161" s="275"/>
      <c r="AE161" s="20" t="s">
        <v>75</v>
      </c>
    </row>
    <row r="162" spans="2:31" ht="23.1" customHeight="1" x14ac:dyDescent="0.15">
      <c r="B162" s="19">
        <f>B161+1</f>
        <v>127</v>
      </c>
      <c r="C162" s="333"/>
      <c r="D162" s="229"/>
      <c r="E162" s="230"/>
      <c r="F162" s="229"/>
      <c r="G162" s="229"/>
      <c r="H162" s="230"/>
      <c r="I162" s="229"/>
      <c r="J162" s="231"/>
      <c r="K162" s="232"/>
      <c r="L162" s="232"/>
      <c r="M162" s="229"/>
      <c r="N162" s="232"/>
      <c r="O162" s="328"/>
      <c r="P162" s="328"/>
      <c r="Q162" s="328"/>
      <c r="R162" s="275"/>
      <c r="AE162" s="20" t="s">
        <v>76</v>
      </c>
    </row>
    <row r="163" spans="2:31" ht="23.1" customHeight="1" x14ac:dyDescent="0.15">
      <c r="B163" s="19">
        <f t="shared" ref="B163:B185" si="5">B162+1</f>
        <v>128</v>
      </c>
      <c r="C163" s="333"/>
      <c r="D163" s="229"/>
      <c r="E163" s="230"/>
      <c r="F163" s="229"/>
      <c r="G163" s="229"/>
      <c r="H163" s="230"/>
      <c r="I163" s="229"/>
      <c r="J163" s="231"/>
      <c r="K163" s="232"/>
      <c r="L163" s="232"/>
      <c r="M163" s="229"/>
      <c r="N163" s="232"/>
      <c r="O163" s="328"/>
      <c r="P163" s="328"/>
      <c r="Q163" s="328"/>
      <c r="R163" s="275"/>
      <c r="AE163" s="20" t="s">
        <v>77</v>
      </c>
    </row>
    <row r="164" spans="2:31" ht="23.1" customHeight="1" x14ac:dyDescent="0.15">
      <c r="B164" s="19">
        <f t="shared" si="5"/>
        <v>129</v>
      </c>
      <c r="C164" s="333"/>
      <c r="D164" s="229"/>
      <c r="E164" s="230"/>
      <c r="F164" s="229"/>
      <c r="G164" s="229"/>
      <c r="H164" s="230"/>
      <c r="I164" s="229"/>
      <c r="J164" s="231"/>
      <c r="K164" s="232"/>
      <c r="L164" s="232"/>
      <c r="M164" s="229"/>
      <c r="N164" s="232"/>
      <c r="O164" s="328"/>
      <c r="P164" s="328"/>
      <c r="Q164" s="328"/>
      <c r="R164" s="275"/>
    </row>
    <row r="165" spans="2:31" ht="23.1" customHeight="1" x14ac:dyDescent="0.15">
      <c r="B165" s="19">
        <f t="shared" si="5"/>
        <v>130</v>
      </c>
      <c r="C165" s="333"/>
      <c r="D165" s="229"/>
      <c r="E165" s="230"/>
      <c r="F165" s="229"/>
      <c r="G165" s="229"/>
      <c r="H165" s="230"/>
      <c r="I165" s="229"/>
      <c r="J165" s="231"/>
      <c r="K165" s="232"/>
      <c r="L165" s="232"/>
      <c r="M165" s="229"/>
      <c r="N165" s="232"/>
      <c r="O165" s="328"/>
      <c r="P165" s="328"/>
      <c r="Q165" s="328"/>
      <c r="R165" s="275"/>
    </row>
    <row r="166" spans="2:31" ht="23.1" customHeight="1" x14ac:dyDescent="0.15">
      <c r="B166" s="19">
        <f t="shared" si="5"/>
        <v>131</v>
      </c>
      <c r="C166" s="333"/>
      <c r="D166" s="229"/>
      <c r="E166" s="230"/>
      <c r="F166" s="229"/>
      <c r="G166" s="229"/>
      <c r="H166" s="230"/>
      <c r="I166" s="229"/>
      <c r="J166" s="231"/>
      <c r="K166" s="232"/>
      <c r="L166" s="232"/>
      <c r="M166" s="229"/>
      <c r="N166" s="232"/>
      <c r="O166" s="328"/>
      <c r="P166" s="328"/>
      <c r="Q166" s="328"/>
      <c r="R166" s="275"/>
    </row>
    <row r="167" spans="2:31" ht="23.1" customHeight="1" x14ac:dyDescent="0.15">
      <c r="B167" s="19">
        <f t="shared" si="5"/>
        <v>132</v>
      </c>
      <c r="C167" s="333"/>
      <c r="D167" s="229"/>
      <c r="E167" s="230"/>
      <c r="F167" s="229"/>
      <c r="G167" s="229"/>
      <c r="H167" s="230"/>
      <c r="I167" s="229"/>
      <c r="J167" s="231"/>
      <c r="K167" s="232"/>
      <c r="L167" s="232"/>
      <c r="M167" s="229"/>
      <c r="N167" s="232"/>
      <c r="O167" s="328"/>
      <c r="P167" s="328"/>
      <c r="Q167" s="328"/>
      <c r="R167" s="275"/>
    </row>
    <row r="168" spans="2:31" ht="23.1" customHeight="1" x14ac:dyDescent="0.15">
      <c r="B168" s="19">
        <f t="shared" si="5"/>
        <v>133</v>
      </c>
      <c r="C168" s="333"/>
      <c r="D168" s="229"/>
      <c r="E168" s="230"/>
      <c r="F168" s="229"/>
      <c r="G168" s="229"/>
      <c r="H168" s="230"/>
      <c r="I168" s="229"/>
      <c r="J168" s="231"/>
      <c r="K168" s="232"/>
      <c r="L168" s="232"/>
      <c r="M168" s="229"/>
      <c r="N168" s="232"/>
      <c r="O168" s="328"/>
      <c r="P168" s="328"/>
      <c r="Q168" s="328"/>
      <c r="R168" s="275"/>
    </row>
    <row r="169" spans="2:31" ht="23.1" customHeight="1" x14ac:dyDescent="0.15">
      <c r="B169" s="19">
        <f t="shared" si="5"/>
        <v>134</v>
      </c>
      <c r="C169" s="333"/>
      <c r="D169" s="229"/>
      <c r="E169" s="230"/>
      <c r="F169" s="229"/>
      <c r="G169" s="229"/>
      <c r="H169" s="230"/>
      <c r="I169" s="229"/>
      <c r="J169" s="231"/>
      <c r="K169" s="232"/>
      <c r="L169" s="232"/>
      <c r="M169" s="229"/>
      <c r="N169" s="232"/>
      <c r="O169" s="328"/>
      <c r="P169" s="328"/>
      <c r="Q169" s="328"/>
      <c r="R169" s="275"/>
    </row>
    <row r="170" spans="2:31" ht="23.1" customHeight="1" x14ac:dyDescent="0.15">
      <c r="B170" s="19">
        <f t="shared" si="5"/>
        <v>135</v>
      </c>
      <c r="C170" s="333"/>
      <c r="D170" s="229"/>
      <c r="E170" s="230"/>
      <c r="F170" s="229"/>
      <c r="G170" s="229"/>
      <c r="H170" s="230"/>
      <c r="I170" s="229"/>
      <c r="J170" s="231"/>
      <c r="K170" s="232"/>
      <c r="L170" s="232"/>
      <c r="M170" s="229"/>
      <c r="N170" s="232"/>
      <c r="O170" s="328"/>
      <c r="P170" s="328"/>
      <c r="Q170" s="328"/>
      <c r="R170" s="275"/>
    </row>
    <row r="171" spans="2:31" ht="23.1" customHeight="1" x14ac:dyDescent="0.15">
      <c r="B171" s="19">
        <f t="shared" si="5"/>
        <v>136</v>
      </c>
      <c r="C171" s="333"/>
      <c r="D171" s="229"/>
      <c r="E171" s="230"/>
      <c r="F171" s="229"/>
      <c r="G171" s="229"/>
      <c r="H171" s="230"/>
      <c r="I171" s="229"/>
      <c r="J171" s="231"/>
      <c r="K171" s="232"/>
      <c r="L171" s="232"/>
      <c r="M171" s="229"/>
      <c r="N171" s="232"/>
      <c r="O171" s="328"/>
      <c r="P171" s="328"/>
      <c r="Q171" s="328"/>
      <c r="R171" s="275"/>
    </row>
    <row r="172" spans="2:31" ht="23.1" customHeight="1" x14ac:dyDescent="0.15">
      <c r="B172" s="19">
        <f t="shared" si="5"/>
        <v>137</v>
      </c>
      <c r="C172" s="333"/>
      <c r="D172" s="229"/>
      <c r="E172" s="230"/>
      <c r="F172" s="229"/>
      <c r="G172" s="229"/>
      <c r="H172" s="230"/>
      <c r="I172" s="229"/>
      <c r="J172" s="231"/>
      <c r="K172" s="232"/>
      <c r="L172" s="232"/>
      <c r="M172" s="229"/>
      <c r="N172" s="232"/>
      <c r="O172" s="328"/>
      <c r="P172" s="328"/>
      <c r="Q172" s="328"/>
      <c r="R172" s="275"/>
    </row>
    <row r="173" spans="2:31" ht="23.1" customHeight="1" x14ac:dyDescent="0.15">
      <c r="B173" s="19">
        <f t="shared" si="5"/>
        <v>138</v>
      </c>
      <c r="C173" s="333"/>
      <c r="D173" s="229"/>
      <c r="E173" s="230"/>
      <c r="F173" s="229"/>
      <c r="G173" s="229"/>
      <c r="H173" s="230"/>
      <c r="I173" s="229"/>
      <c r="J173" s="231"/>
      <c r="K173" s="232"/>
      <c r="L173" s="232"/>
      <c r="M173" s="229"/>
      <c r="N173" s="232"/>
      <c r="O173" s="328"/>
      <c r="P173" s="328"/>
      <c r="Q173" s="328"/>
      <c r="R173" s="275"/>
    </row>
    <row r="174" spans="2:31" ht="23.1" customHeight="1" x14ac:dyDescent="0.15">
      <c r="B174" s="19">
        <f t="shared" si="5"/>
        <v>139</v>
      </c>
      <c r="C174" s="333"/>
      <c r="D174" s="229"/>
      <c r="E174" s="230"/>
      <c r="F174" s="229"/>
      <c r="G174" s="229"/>
      <c r="H174" s="230"/>
      <c r="I174" s="229"/>
      <c r="J174" s="231"/>
      <c r="K174" s="232"/>
      <c r="L174" s="232"/>
      <c r="M174" s="229"/>
      <c r="N174" s="232"/>
      <c r="O174" s="328"/>
      <c r="P174" s="328"/>
      <c r="Q174" s="328"/>
      <c r="R174" s="275"/>
    </row>
    <row r="175" spans="2:31" ht="23.1" customHeight="1" x14ac:dyDescent="0.15">
      <c r="B175" s="19">
        <f t="shared" si="5"/>
        <v>140</v>
      </c>
      <c r="C175" s="333"/>
      <c r="D175" s="229"/>
      <c r="E175" s="230"/>
      <c r="F175" s="229"/>
      <c r="G175" s="229"/>
      <c r="H175" s="230"/>
      <c r="I175" s="229"/>
      <c r="J175" s="231"/>
      <c r="K175" s="232"/>
      <c r="L175" s="232"/>
      <c r="M175" s="229"/>
      <c r="N175" s="232"/>
      <c r="O175" s="328"/>
      <c r="P175" s="328"/>
      <c r="Q175" s="328"/>
      <c r="R175" s="275"/>
    </row>
    <row r="176" spans="2:31" ht="23.1" customHeight="1" x14ac:dyDescent="0.15">
      <c r="B176" s="19">
        <f t="shared" si="5"/>
        <v>141</v>
      </c>
      <c r="C176" s="333"/>
      <c r="D176" s="229"/>
      <c r="E176" s="230"/>
      <c r="F176" s="229"/>
      <c r="G176" s="229"/>
      <c r="H176" s="230"/>
      <c r="I176" s="229"/>
      <c r="J176" s="231"/>
      <c r="K176" s="232"/>
      <c r="L176" s="232"/>
      <c r="M176" s="229"/>
      <c r="N176" s="232"/>
      <c r="O176" s="328"/>
      <c r="P176" s="328"/>
      <c r="Q176" s="328"/>
      <c r="R176" s="275"/>
    </row>
    <row r="177" spans="2:18" ht="23.1" customHeight="1" x14ac:dyDescent="0.15">
      <c r="B177" s="19">
        <f t="shared" si="5"/>
        <v>142</v>
      </c>
      <c r="C177" s="333"/>
      <c r="D177" s="229"/>
      <c r="E177" s="230"/>
      <c r="F177" s="229"/>
      <c r="G177" s="229"/>
      <c r="H177" s="230"/>
      <c r="I177" s="229"/>
      <c r="J177" s="231"/>
      <c r="K177" s="232"/>
      <c r="L177" s="232"/>
      <c r="M177" s="229"/>
      <c r="N177" s="232"/>
      <c r="O177" s="328"/>
      <c r="P177" s="328"/>
      <c r="Q177" s="328"/>
      <c r="R177" s="275"/>
    </row>
    <row r="178" spans="2:18" ht="23.1" customHeight="1" x14ac:dyDescent="0.15">
      <c r="B178" s="19">
        <f t="shared" si="5"/>
        <v>143</v>
      </c>
      <c r="C178" s="333"/>
      <c r="D178" s="229"/>
      <c r="E178" s="230"/>
      <c r="F178" s="229"/>
      <c r="G178" s="229"/>
      <c r="H178" s="230"/>
      <c r="I178" s="229"/>
      <c r="J178" s="231"/>
      <c r="K178" s="232"/>
      <c r="L178" s="232"/>
      <c r="M178" s="229"/>
      <c r="N178" s="232"/>
      <c r="O178" s="328"/>
      <c r="P178" s="328"/>
      <c r="Q178" s="328"/>
      <c r="R178" s="275"/>
    </row>
    <row r="179" spans="2:18" ht="23.1" customHeight="1" x14ac:dyDescent="0.15">
      <c r="B179" s="19">
        <f t="shared" si="5"/>
        <v>144</v>
      </c>
      <c r="C179" s="333"/>
      <c r="D179" s="229"/>
      <c r="E179" s="230"/>
      <c r="F179" s="229"/>
      <c r="G179" s="229"/>
      <c r="H179" s="230"/>
      <c r="I179" s="229"/>
      <c r="J179" s="231"/>
      <c r="K179" s="232"/>
      <c r="L179" s="232"/>
      <c r="M179" s="229"/>
      <c r="N179" s="232"/>
      <c r="O179" s="328"/>
      <c r="P179" s="328"/>
      <c r="Q179" s="328"/>
      <c r="R179" s="275"/>
    </row>
    <row r="180" spans="2:18" ht="23.1" customHeight="1" x14ac:dyDescent="0.15">
      <c r="B180" s="19">
        <f t="shared" si="5"/>
        <v>145</v>
      </c>
      <c r="C180" s="333"/>
      <c r="D180" s="229"/>
      <c r="E180" s="230"/>
      <c r="F180" s="229"/>
      <c r="G180" s="229"/>
      <c r="H180" s="230"/>
      <c r="I180" s="229"/>
      <c r="J180" s="231"/>
      <c r="K180" s="232"/>
      <c r="L180" s="232"/>
      <c r="M180" s="229"/>
      <c r="N180" s="232"/>
      <c r="O180" s="328"/>
      <c r="P180" s="328"/>
      <c r="Q180" s="328"/>
      <c r="R180" s="275"/>
    </row>
    <row r="181" spans="2:18" ht="23.1" customHeight="1" x14ac:dyDescent="0.15">
      <c r="B181" s="19">
        <f t="shared" si="5"/>
        <v>146</v>
      </c>
      <c r="C181" s="333"/>
      <c r="D181" s="229"/>
      <c r="E181" s="230"/>
      <c r="F181" s="229"/>
      <c r="G181" s="229"/>
      <c r="H181" s="230"/>
      <c r="I181" s="229"/>
      <c r="J181" s="231"/>
      <c r="K181" s="232"/>
      <c r="L181" s="232"/>
      <c r="M181" s="229"/>
      <c r="N181" s="232"/>
      <c r="O181" s="328"/>
      <c r="P181" s="328"/>
      <c r="Q181" s="328"/>
      <c r="R181" s="275"/>
    </row>
    <row r="182" spans="2:18" ht="23.1" customHeight="1" x14ac:dyDescent="0.15">
      <c r="B182" s="19">
        <f t="shared" si="5"/>
        <v>147</v>
      </c>
      <c r="C182" s="333"/>
      <c r="D182" s="229"/>
      <c r="E182" s="230"/>
      <c r="F182" s="229"/>
      <c r="G182" s="229"/>
      <c r="H182" s="230"/>
      <c r="I182" s="229"/>
      <c r="J182" s="231"/>
      <c r="K182" s="232"/>
      <c r="L182" s="232"/>
      <c r="M182" s="229"/>
      <c r="N182" s="232"/>
      <c r="O182" s="328"/>
      <c r="P182" s="328"/>
      <c r="Q182" s="328"/>
      <c r="R182" s="275"/>
    </row>
    <row r="183" spans="2:18" ht="23.1" customHeight="1" x14ac:dyDescent="0.15">
      <c r="B183" s="19">
        <f t="shared" si="5"/>
        <v>148</v>
      </c>
      <c r="C183" s="333"/>
      <c r="D183" s="229"/>
      <c r="E183" s="230"/>
      <c r="F183" s="229"/>
      <c r="G183" s="229"/>
      <c r="H183" s="230"/>
      <c r="I183" s="229"/>
      <c r="J183" s="231"/>
      <c r="K183" s="232"/>
      <c r="L183" s="232"/>
      <c r="M183" s="229"/>
      <c r="N183" s="232"/>
      <c r="O183" s="328"/>
      <c r="P183" s="328"/>
      <c r="Q183" s="328"/>
      <c r="R183" s="275"/>
    </row>
    <row r="184" spans="2:18" ht="23.1" customHeight="1" x14ac:dyDescent="0.15">
      <c r="B184" s="19">
        <f t="shared" si="5"/>
        <v>149</v>
      </c>
      <c r="C184" s="333"/>
      <c r="D184" s="229"/>
      <c r="E184" s="230"/>
      <c r="F184" s="229"/>
      <c r="G184" s="229"/>
      <c r="H184" s="230"/>
      <c r="I184" s="229"/>
      <c r="J184" s="231"/>
      <c r="K184" s="232"/>
      <c r="L184" s="232"/>
      <c r="M184" s="229"/>
      <c r="N184" s="232"/>
      <c r="O184" s="328"/>
      <c r="P184" s="328"/>
      <c r="Q184" s="328"/>
      <c r="R184" s="275"/>
    </row>
    <row r="185" spans="2:18" ht="23.1" customHeight="1" x14ac:dyDescent="0.15">
      <c r="B185" s="19">
        <f t="shared" si="5"/>
        <v>150</v>
      </c>
      <c r="C185" s="334"/>
      <c r="D185" s="233"/>
      <c r="E185" s="234"/>
      <c r="F185" s="233"/>
      <c r="G185" s="233"/>
      <c r="H185" s="230"/>
      <c r="I185" s="233"/>
      <c r="J185" s="229"/>
      <c r="K185" s="230"/>
      <c r="L185" s="230"/>
      <c r="M185" s="233"/>
      <c r="N185" s="230"/>
      <c r="O185" s="329"/>
      <c r="P185" s="329"/>
      <c r="Q185" s="329"/>
      <c r="R185" s="275"/>
    </row>
  </sheetData>
  <sheetProtection selectLockedCells="1"/>
  <mergeCells count="78">
    <mergeCell ref="O3:Q3"/>
    <mergeCell ref="I3:I4"/>
    <mergeCell ref="B3:B4"/>
    <mergeCell ref="C3:C4"/>
    <mergeCell ref="D3:D4"/>
    <mergeCell ref="E3:E4"/>
    <mergeCell ref="F3:F4"/>
    <mergeCell ref="G3:G4"/>
    <mergeCell ref="H3:H4"/>
    <mergeCell ref="J3:J4"/>
    <mergeCell ref="K3:L3"/>
    <mergeCell ref="M3:M4"/>
    <mergeCell ref="N3:N4"/>
    <mergeCell ref="O34:Q34"/>
    <mergeCell ref="I34:I35"/>
    <mergeCell ref="B34:B35"/>
    <mergeCell ref="C34:C35"/>
    <mergeCell ref="D34:D35"/>
    <mergeCell ref="E34:E35"/>
    <mergeCell ref="F34:F35"/>
    <mergeCell ref="G34:G35"/>
    <mergeCell ref="H34:H35"/>
    <mergeCell ref="J34:J35"/>
    <mergeCell ref="K34:L34"/>
    <mergeCell ref="M34:M35"/>
    <mergeCell ref="N34:N35"/>
    <mergeCell ref="O65:Q65"/>
    <mergeCell ref="I65:I66"/>
    <mergeCell ref="B65:B66"/>
    <mergeCell ref="C65:C66"/>
    <mergeCell ref="D65:D66"/>
    <mergeCell ref="E65:E66"/>
    <mergeCell ref="F65:F66"/>
    <mergeCell ref="G65:G66"/>
    <mergeCell ref="H65:H66"/>
    <mergeCell ref="J65:J66"/>
    <mergeCell ref="K65:L65"/>
    <mergeCell ref="M65:M66"/>
    <mergeCell ref="N65:N66"/>
    <mergeCell ref="O96:Q96"/>
    <mergeCell ref="I96:I97"/>
    <mergeCell ref="B96:B97"/>
    <mergeCell ref="C96:C97"/>
    <mergeCell ref="D96:D97"/>
    <mergeCell ref="E96:E97"/>
    <mergeCell ref="F96:F97"/>
    <mergeCell ref="G96:G97"/>
    <mergeCell ref="H96:H97"/>
    <mergeCell ref="J96:J97"/>
    <mergeCell ref="K96:L96"/>
    <mergeCell ref="M96:M97"/>
    <mergeCell ref="N96:N97"/>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s>
  <phoneticPr fontId="2"/>
  <dataValidations count="6">
    <dataValidation type="list" allowBlank="1" showInputMessage="1" showErrorMessage="1" sqref="M5:M30 M67:M92 M129:M154 M36:M61 M98:M123 M160:M185 I5:I30 I67:I92 I129:I154 I36:I61 I98:I123 I160:I185">
      <formula1>"－,○"</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F5:F30 F36:F61 F67:F92 F98:F123 F129:F154 F160:F185">
      <formula1>"中区,東区,西区,南区,北区,浜北区,天竜区,磐田市,湖西市,その他"</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D6:D30 D37:D61 D68:D92 D99:D123 D130:D154 D161:D185">
      <formula1>"男,女"</formula1>
    </dataValidation>
    <dataValidation type="list" allowBlank="1" showInputMessage="1" showErrorMessage="1" sqref="J5:J30 J67:J92 J36:J61 J98:J123 J129:J154 J160:J185">
      <formula1>$AE$5:$AE$8</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7" man="1"/>
    <brk id="62" max="17" man="1"/>
    <brk id="93"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E185"/>
  <sheetViews>
    <sheetView view="pageBreakPreview" zoomScaleNormal="100" zoomScaleSheetLayoutView="100" workbookViewId="0">
      <selection activeCell="N10" sqref="N10"/>
    </sheetView>
  </sheetViews>
  <sheetFormatPr defaultRowHeight="13.5" x14ac:dyDescent="0.15"/>
  <cols>
    <col min="1" max="1" width="1.625" style="20" customWidth="1"/>
    <col min="2" max="2" width="3.625" style="20" customWidth="1"/>
    <col min="3" max="3" width="17.625" style="20" customWidth="1"/>
    <col min="4" max="5" width="5.625" style="223" customWidth="1"/>
    <col min="6" max="6" width="10.625" style="223" customWidth="1"/>
    <col min="7" max="9" width="5.625" style="223" customWidth="1"/>
    <col min="10" max="10" width="15.625" style="223" customWidth="1"/>
    <col min="11" max="12" width="10.625" style="223" customWidth="1"/>
    <col min="13" max="13" width="5.625" style="223" customWidth="1"/>
    <col min="14" max="17" width="15.625" style="223" customWidth="1"/>
    <col min="18" max="18" width="1.625" style="224" customWidth="1"/>
    <col min="19" max="16384" width="9" style="20"/>
  </cols>
  <sheetData>
    <row r="1" spans="2:31" ht="9.9499999999999993" customHeight="1" x14ac:dyDescent="0.15">
      <c r="C1" s="8"/>
      <c r="D1" s="222"/>
      <c r="E1" s="222"/>
      <c r="F1" s="222"/>
      <c r="G1" s="222"/>
      <c r="H1" s="222"/>
      <c r="I1" s="222"/>
      <c r="J1" s="222"/>
      <c r="K1" s="222"/>
      <c r="L1" s="222"/>
      <c r="M1" s="222"/>
      <c r="N1" s="227"/>
      <c r="O1" s="222"/>
      <c r="P1" s="222"/>
    </row>
    <row r="2" spans="2:31" ht="19.5" customHeight="1" x14ac:dyDescent="0.15">
      <c r="B2" s="3" t="s">
        <v>477</v>
      </c>
      <c r="C2" s="222"/>
      <c r="D2" s="222"/>
      <c r="E2" s="222"/>
      <c r="F2" s="222"/>
      <c r="G2" s="222"/>
      <c r="H2" s="222"/>
      <c r="I2" s="222"/>
      <c r="J2" s="222"/>
      <c r="K2" s="222"/>
      <c r="L2" s="222"/>
      <c r="M2" s="222"/>
      <c r="N2" s="222"/>
      <c r="O2" s="222"/>
      <c r="P2" s="222"/>
      <c r="Q2" s="223" t="str">
        <f>" 1 / "&amp;COUNTA(C$5,C$37,C$68,C$99,C$130,C$161)</f>
        <v xml:space="preserve"> 1 / 1</v>
      </c>
    </row>
    <row r="3" spans="2:31" s="5" customFormat="1" ht="20.100000000000001" customHeight="1" x14ac:dyDescent="0.15">
      <c r="B3" s="613" t="s">
        <v>80</v>
      </c>
      <c r="C3" s="614" t="s">
        <v>44</v>
      </c>
      <c r="D3" s="614" t="s">
        <v>58</v>
      </c>
      <c r="E3" s="614" t="s">
        <v>59</v>
      </c>
      <c r="F3" s="608" t="s">
        <v>335</v>
      </c>
      <c r="G3" s="608" t="s">
        <v>60</v>
      </c>
      <c r="H3" s="608" t="s">
        <v>61</v>
      </c>
      <c r="I3" s="608" t="s">
        <v>476</v>
      </c>
      <c r="J3" s="608" t="s">
        <v>78</v>
      </c>
      <c r="K3" s="610" t="s">
        <v>73</v>
      </c>
      <c r="L3" s="612"/>
      <c r="M3" s="608" t="s">
        <v>446</v>
      </c>
      <c r="N3" s="608" t="s">
        <v>62</v>
      </c>
      <c r="O3" s="610" t="s">
        <v>456</v>
      </c>
      <c r="P3" s="611"/>
      <c r="Q3" s="612"/>
      <c r="R3" s="235"/>
    </row>
    <row r="4" spans="2:31" s="5" customFormat="1" ht="30" customHeight="1" x14ac:dyDescent="0.15">
      <c r="B4" s="613"/>
      <c r="C4" s="615"/>
      <c r="D4" s="615"/>
      <c r="E4" s="615"/>
      <c r="F4" s="609"/>
      <c r="G4" s="609"/>
      <c r="H4" s="609"/>
      <c r="I4" s="609"/>
      <c r="J4" s="609"/>
      <c r="K4" s="228" t="s">
        <v>336</v>
      </c>
      <c r="L4" s="228" t="s">
        <v>337</v>
      </c>
      <c r="M4" s="609"/>
      <c r="N4" s="609"/>
      <c r="O4" s="236" t="s">
        <v>410</v>
      </c>
      <c r="P4" s="236" t="s">
        <v>411</v>
      </c>
      <c r="Q4" s="236" t="s">
        <v>412</v>
      </c>
      <c r="R4" s="235"/>
    </row>
    <row r="5" spans="2:31" ht="23.1" customHeight="1" x14ac:dyDescent="0.15">
      <c r="B5" s="205" t="s">
        <v>21</v>
      </c>
      <c r="C5" s="332" t="s">
        <v>79</v>
      </c>
      <c r="D5" s="225" t="s">
        <v>63</v>
      </c>
      <c r="E5" s="225">
        <v>44</v>
      </c>
      <c r="F5" s="225" t="s">
        <v>340</v>
      </c>
      <c r="G5" s="225" t="s">
        <v>64</v>
      </c>
      <c r="H5" s="225">
        <v>3</v>
      </c>
      <c r="I5" s="225" t="s">
        <v>71</v>
      </c>
      <c r="J5" s="226" t="s">
        <v>75</v>
      </c>
      <c r="K5" s="225" t="s">
        <v>338</v>
      </c>
      <c r="L5" s="225" t="s">
        <v>339</v>
      </c>
      <c r="M5" s="225" t="s">
        <v>71</v>
      </c>
      <c r="N5" s="226" t="s">
        <v>67</v>
      </c>
      <c r="O5" s="276">
        <v>45017</v>
      </c>
      <c r="P5" s="276">
        <v>45026</v>
      </c>
      <c r="Q5" s="276">
        <v>45028</v>
      </c>
      <c r="R5" s="275"/>
      <c r="AE5" s="20" t="s">
        <v>74</v>
      </c>
    </row>
    <row r="6" spans="2:31" ht="23.1" customHeight="1" x14ac:dyDescent="0.15">
      <c r="B6" s="19">
        <v>1</v>
      </c>
      <c r="C6" s="333"/>
      <c r="D6" s="229"/>
      <c r="E6" s="230"/>
      <c r="F6" s="229"/>
      <c r="G6" s="229"/>
      <c r="H6" s="230"/>
      <c r="I6" s="229"/>
      <c r="J6" s="231"/>
      <c r="K6" s="232"/>
      <c r="L6" s="232"/>
      <c r="M6" s="229"/>
      <c r="N6" s="232"/>
      <c r="O6" s="326"/>
      <c r="P6" s="326"/>
      <c r="Q6" s="326"/>
      <c r="R6" s="275"/>
      <c r="AE6" s="20" t="s">
        <v>75</v>
      </c>
    </row>
    <row r="7" spans="2:31" ht="23.1" customHeight="1" x14ac:dyDescent="0.15">
      <c r="B7" s="19">
        <f>B6+1</f>
        <v>2</v>
      </c>
      <c r="C7" s="333"/>
      <c r="D7" s="229"/>
      <c r="E7" s="230"/>
      <c r="F7" s="229"/>
      <c r="G7" s="229"/>
      <c r="H7" s="230"/>
      <c r="I7" s="229"/>
      <c r="J7" s="231"/>
      <c r="K7" s="232"/>
      <c r="L7" s="232"/>
      <c r="M7" s="229"/>
      <c r="N7" s="232"/>
      <c r="O7" s="326"/>
      <c r="P7" s="326"/>
      <c r="Q7" s="326"/>
      <c r="R7" s="275"/>
      <c r="AE7" s="20" t="s">
        <v>76</v>
      </c>
    </row>
    <row r="8" spans="2:31" ht="23.1" customHeight="1" x14ac:dyDescent="0.15">
      <c r="B8" s="19">
        <f t="shared" ref="B8:B30" si="0">B7+1</f>
        <v>3</v>
      </c>
      <c r="C8" s="333"/>
      <c r="D8" s="229"/>
      <c r="E8" s="230"/>
      <c r="F8" s="229"/>
      <c r="G8" s="229"/>
      <c r="H8" s="230"/>
      <c r="I8" s="229"/>
      <c r="J8" s="231"/>
      <c r="K8" s="232"/>
      <c r="L8" s="232"/>
      <c r="M8" s="229"/>
      <c r="N8" s="232"/>
      <c r="O8" s="326"/>
      <c r="P8" s="326"/>
      <c r="Q8" s="326"/>
      <c r="R8" s="275"/>
      <c r="AE8" s="20" t="s">
        <v>77</v>
      </c>
    </row>
    <row r="9" spans="2:31" ht="23.1" customHeight="1" x14ac:dyDescent="0.15">
      <c r="B9" s="19">
        <f t="shared" si="0"/>
        <v>4</v>
      </c>
      <c r="C9" s="333"/>
      <c r="D9" s="229"/>
      <c r="E9" s="230"/>
      <c r="F9" s="229"/>
      <c r="G9" s="229"/>
      <c r="H9" s="230"/>
      <c r="I9" s="229"/>
      <c r="J9" s="231"/>
      <c r="K9" s="232"/>
      <c r="L9" s="232"/>
      <c r="M9" s="229"/>
      <c r="N9" s="232"/>
      <c r="O9" s="326"/>
      <c r="P9" s="326"/>
      <c r="Q9" s="326"/>
      <c r="R9" s="275"/>
    </row>
    <row r="10" spans="2:31" ht="23.1" customHeight="1" x14ac:dyDescent="0.15">
      <c r="B10" s="19">
        <f t="shared" si="0"/>
        <v>5</v>
      </c>
      <c r="C10" s="333"/>
      <c r="D10" s="229"/>
      <c r="E10" s="230"/>
      <c r="F10" s="229"/>
      <c r="G10" s="229"/>
      <c r="H10" s="230"/>
      <c r="I10" s="229"/>
      <c r="J10" s="231"/>
      <c r="K10" s="232"/>
      <c r="L10" s="232"/>
      <c r="M10" s="229"/>
      <c r="N10" s="232"/>
      <c r="O10" s="326"/>
      <c r="P10" s="326"/>
      <c r="Q10" s="326"/>
      <c r="R10" s="275"/>
    </row>
    <row r="11" spans="2:31" ht="23.1" customHeight="1" x14ac:dyDescent="0.15">
      <c r="B11" s="19">
        <f t="shared" si="0"/>
        <v>6</v>
      </c>
      <c r="C11" s="333"/>
      <c r="D11" s="229"/>
      <c r="E11" s="230"/>
      <c r="F11" s="229"/>
      <c r="G11" s="229"/>
      <c r="H11" s="230"/>
      <c r="I11" s="229"/>
      <c r="J11" s="231"/>
      <c r="K11" s="232"/>
      <c r="L11" s="232"/>
      <c r="M11" s="229"/>
      <c r="N11" s="232"/>
      <c r="O11" s="326"/>
      <c r="P11" s="326"/>
      <c r="Q11" s="326"/>
      <c r="R11" s="275"/>
    </row>
    <row r="12" spans="2:31" ht="23.1" customHeight="1" x14ac:dyDescent="0.15">
      <c r="B12" s="19">
        <f t="shared" si="0"/>
        <v>7</v>
      </c>
      <c r="C12" s="333"/>
      <c r="D12" s="229"/>
      <c r="E12" s="230"/>
      <c r="F12" s="229"/>
      <c r="G12" s="229"/>
      <c r="H12" s="230"/>
      <c r="I12" s="229"/>
      <c r="J12" s="231"/>
      <c r="K12" s="232"/>
      <c r="L12" s="232"/>
      <c r="M12" s="229"/>
      <c r="N12" s="232"/>
      <c r="O12" s="326"/>
      <c r="P12" s="326"/>
      <c r="Q12" s="326"/>
      <c r="R12" s="275"/>
    </row>
    <row r="13" spans="2:31" ht="23.1" customHeight="1" x14ac:dyDescent="0.15">
      <c r="B13" s="19">
        <f t="shared" si="0"/>
        <v>8</v>
      </c>
      <c r="C13" s="333"/>
      <c r="D13" s="229"/>
      <c r="E13" s="230"/>
      <c r="F13" s="229"/>
      <c r="G13" s="229"/>
      <c r="H13" s="230"/>
      <c r="I13" s="229"/>
      <c r="J13" s="231"/>
      <c r="K13" s="232"/>
      <c r="L13" s="232"/>
      <c r="M13" s="229"/>
      <c r="N13" s="232"/>
      <c r="O13" s="326"/>
      <c r="P13" s="326"/>
      <c r="Q13" s="326"/>
      <c r="R13" s="275"/>
    </row>
    <row r="14" spans="2:31" ht="23.1" customHeight="1" x14ac:dyDescent="0.15">
      <c r="B14" s="19">
        <f t="shared" si="0"/>
        <v>9</v>
      </c>
      <c r="C14" s="333"/>
      <c r="D14" s="229"/>
      <c r="E14" s="230"/>
      <c r="F14" s="229"/>
      <c r="G14" s="229"/>
      <c r="H14" s="230"/>
      <c r="I14" s="229"/>
      <c r="J14" s="231"/>
      <c r="K14" s="232"/>
      <c r="L14" s="232"/>
      <c r="M14" s="229"/>
      <c r="N14" s="232"/>
      <c r="O14" s="326"/>
      <c r="P14" s="326"/>
      <c r="Q14" s="326"/>
      <c r="R14" s="275"/>
    </row>
    <row r="15" spans="2:31" ht="23.1" customHeight="1" x14ac:dyDescent="0.15">
      <c r="B15" s="19">
        <f t="shared" si="0"/>
        <v>10</v>
      </c>
      <c r="C15" s="333"/>
      <c r="D15" s="229"/>
      <c r="E15" s="230"/>
      <c r="F15" s="229"/>
      <c r="G15" s="229"/>
      <c r="H15" s="230"/>
      <c r="I15" s="229"/>
      <c r="J15" s="231"/>
      <c r="K15" s="232"/>
      <c r="L15" s="232"/>
      <c r="M15" s="229"/>
      <c r="N15" s="232"/>
      <c r="O15" s="326"/>
      <c r="P15" s="326"/>
      <c r="Q15" s="326"/>
      <c r="R15" s="275"/>
    </row>
    <row r="16" spans="2:31" ht="23.1" customHeight="1" x14ac:dyDescent="0.15">
      <c r="B16" s="19">
        <f t="shared" si="0"/>
        <v>11</v>
      </c>
      <c r="C16" s="333"/>
      <c r="D16" s="229"/>
      <c r="E16" s="230"/>
      <c r="F16" s="229"/>
      <c r="G16" s="229"/>
      <c r="H16" s="230"/>
      <c r="I16" s="229"/>
      <c r="J16" s="231"/>
      <c r="K16" s="232"/>
      <c r="L16" s="232"/>
      <c r="M16" s="229"/>
      <c r="N16" s="232"/>
      <c r="O16" s="326"/>
      <c r="P16" s="326"/>
      <c r="Q16" s="326"/>
      <c r="R16" s="275"/>
    </row>
    <row r="17" spans="2:18" ht="23.1" customHeight="1" x14ac:dyDescent="0.15">
      <c r="B17" s="19">
        <f t="shared" si="0"/>
        <v>12</v>
      </c>
      <c r="C17" s="333"/>
      <c r="D17" s="229"/>
      <c r="E17" s="230"/>
      <c r="F17" s="229"/>
      <c r="G17" s="229"/>
      <c r="H17" s="230"/>
      <c r="I17" s="229"/>
      <c r="J17" s="231"/>
      <c r="K17" s="232"/>
      <c r="L17" s="232"/>
      <c r="M17" s="229"/>
      <c r="N17" s="232"/>
      <c r="O17" s="326"/>
      <c r="P17" s="326"/>
      <c r="Q17" s="326"/>
      <c r="R17" s="275"/>
    </row>
    <row r="18" spans="2:18" ht="23.1" customHeight="1" x14ac:dyDescent="0.15">
      <c r="B18" s="19">
        <f t="shared" si="0"/>
        <v>13</v>
      </c>
      <c r="C18" s="333"/>
      <c r="D18" s="229"/>
      <c r="E18" s="230"/>
      <c r="F18" s="229"/>
      <c r="G18" s="229"/>
      <c r="H18" s="230"/>
      <c r="I18" s="229"/>
      <c r="J18" s="231"/>
      <c r="K18" s="232"/>
      <c r="L18" s="232"/>
      <c r="M18" s="229"/>
      <c r="N18" s="232"/>
      <c r="O18" s="326"/>
      <c r="P18" s="326"/>
      <c r="Q18" s="326"/>
      <c r="R18" s="275"/>
    </row>
    <row r="19" spans="2:18" ht="23.1" customHeight="1" x14ac:dyDescent="0.15">
      <c r="B19" s="19">
        <f t="shared" si="0"/>
        <v>14</v>
      </c>
      <c r="C19" s="333"/>
      <c r="D19" s="229"/>
      <c r="E19" s="230"/>
      <c r="F19" s="229"/>
      <c r="G19" s="229"/>
      <c r="H19" s="230"/>
      <c r="I19" s="229"/>
      <c r="J19" s="231"/>
      <c r="K19" s="232"/>
      <c r="L19" s="232"/>
      <c r="M19" s="229"/>
      <c r="N19" s="232"/>
      <c r="O19" s="326"/>
      <c r="P19" s="326"/>
      <c r="Q19" s="326"/>
      <c r="R19" s="275"/>
    </row>
    <row r="20" spans="2:18" ht="23.1" customHeight="1" x14ac:dyDescent="0.15">
      <c r="B20" s="19">
        <f t="shared" si="0"/>
        <v>15</v>
      </c>
      <c r="C20" s="333"/>
      <c r="D20" s="229"/>
      <c r="E20" s="230"/>
      <c r="F20" s="229"/>
      <c r="G20" s="229"/>
      <c r="H20" s="230"/>
      <c r="I20" s="229"/>
      <c r="J20" s="231"/>
      <c r="K20" s="232"/>
      <c r="L20" s="232"/>
      <c r="M20" s="229"/>
      <c r="N20" s="232"/>
      <c r="O20" s="326"/>
      <c r="P20" s="326"/>
      <c r="Q20" s="326"/>
      <c r="R20" s="275"/>
    </row>
    <row r="21" spans="2:18" ht="23.1" customHeight="1" x14ac:dyDescent="0.15">
      <c r="B21" s="19">
        <f t="shared" si="0"/>
        <v>16</v>
      </c>
      <c r="C21" s="333"/>
      <c r="D21" s="229"/>
      <c r="E21" s="230"/>
      <c r="F21" s="229"/>
      <c r="G21" s="229"/>
      <c r="H21" s="230"/>
      <c r="I21" s="229"/>
      <c r="J21" s="231"/>
      <c r="K21" s="232"/>
      <c r="L21" s="232"/>
      <c r="M21" s="229"/>
      <c r="N21" s="232"/>
      <c r="O21" s="326"/>
      <c r="P21" s="326"/>
      <c r="Q21" s="326"/>
      <c r="R21" s="275"/>
    </row>
    <row r="22" spans="2:18" ht="23.1" customHeight="1" x14ac:dyDescent="0.15">
      <c r="B22" s="19">
        <f t="shared" si="0"/>
        <v>17</v>
      </c>
      <c r="C22" s="333"/>
      <c r="D22" s="229"/>
      <c r="E22" s="230"/>
      <c r="F22" s="229"/>
      <c r="G22" s="229"/>
      <c r="H22" s="230"/>
      <c r="I22" s="229"/>
      <c r="J22" s="231"/>
      <c r="K22" s="232"/>
      <c r="L22" s="232"/>
      <c r="M22" s="229"/>
      <c r="N22" s="232"/>
      <c r="O22" s="326"/>
      <c r="P22" s="326"/>
      <c r="Q22" s="326"/>
      <c r="R22" s="275"/>
    </row>
    <row r="23" spans="2:18" ht="23.1" customHeight="1" x14ac:dyDescent="0.15">
      <c r="B23" s="19">
        <f t="shared" si="0"/>
        <v>18</v>
      </c>
      <c r="C23" s="333"/>
      <c r="D23" s="229"/>
      <c r="E23" s="230"/>
      <c r="F23" s="229"/>
      <c r="G23" s="229"/>
      <c r="H23" s="230"/>
      <c r="I23" s="229"/>
      <c r="J23" s="231"/>
      <c r="K23" s="232"/>
      <c r="L23" s="232"/>
      <c r="M23" s="229"/>
      <c r="N23" s="232"/>
      <c r="O23" s="326"/>
      <c r="P23" s="326"/>
      <c r="Q23" s="326"/>
      <c r="R23" s="275"/>
    </row>
    <row r="24" spans="2:18" ht="23.1" customHeight="1" x14ac:dyDescent="0.15">
      <c r="B24" s="19">
        <f t="shared" si="0"/>
        <v>19</v>
      </c>
      <c r="C24" s="333"/>
      <c r="D24" s="229"/>
      <c r="E24" s="230"/>
      <c r="F24" s="229"/>
      <c r="G24" s="229"/>
      <c r="H24" s="230"/>
      <c r="I24" s="229"/>
      <c r="J24" s="231"/>
      <c r="K24" s="232"/>
      <c r="L24" s="232"/>
      <c r="M24" s="229"/>
      <c r="N24" s="232"/>
      <c r="O24" s="326"/>
      <c r="P24" s="326"/>
      <c r="Q24" s="326"/>
      <c r="R24" s="275"/>
    </row>
    <row r="25" spans="2:18" ht="23.1" customHeight="1" x14ac:dyDescent="0.15">
      <c r="B25" s="19">
        <f t="shared" si="0"/>
        <v>20</v>
      </c>
      <c r="C25" s="333"/>
      <c r="D25" s="229"/>
      <c r="E25" s="230"/>
      <c r="F25" s="229"/>
      <c r="G25" s="229"/>
      <c r="H25" s="230"/>
      <c r="I25" s="229"/>
      <c r="J25" s="231"/>
      <c r="K25" s="232"/>
      <c r="L25" s="232"/>
      <c r="M25" s="229"/>
      <c r="N25" s="232"/>
      <c r="O25" s="326"/>
      <c r="P25" s="326"/>
      <c r="Q25" s="326"/>
      <c r="R25" s="275"/>
    </row>
    <row r="26" spans="2:18" ht="23.1" customHeight="1" x14ac:dyDescent="0.15">
      <c r="B26" s="19">
        <f t="shared" si="0"/>
        <v>21</v>
      </c>
      <c r="C26" s="333"/>
      <c r="D26" s="229"/>
      <c r="E26" s="230"/>
      <c r="F26" s="229"/>
      <c r="G26" s="229"/>
      <c r="H26" s="230"/>
      <c r="I26" s="229"/>
      <c r="J26" s="231"/>
      <c r="K26" s="232"/>
      <c r="L26" s="232"/>
      <c r="M26" s="229"/>
      <c r="N26" s="232"/>
      <c r="O26" s="326"/>
      <c r="P26" s="326"/>
      <c r="Q26" s="326"/>
      <c r="R26" s="275"/>
    </row>
    <row r="27" spans="2:18" ht="23.1" customHeight="1" x14ac:dyDescent="0.15">
      <c r="B27" s="19">
        <f t="shared" si="0"/>
        <v>22</v>
      </c>
      <c r="C27" s="333"/>
      <c r="D27" s="229"/>
      <c r="E27" s="230"/>
      <c r="F27" s="229"/>
      <c r="G27" s="229"/>
      <c r="H27" s="230"/>
      <c r="I27" s="229"/>
      <c r="J27" s="231"/>
      <c r="K27" s="232"/>
      <c r="L27" s="232"/>
      <c r="M27" s="229"/>
      <c r="N27" s="232"/>
      <c r="O27" s="326"/>
      <c r="P27" s="326"/>
      <c r="Q27" s="326"/>
      <c r="R27" s="275"/>
    </row>
    <row r="28" spans="2:18" ht="23.1" customHeight="1" x14ac:dyDescent="0.15">
      <c r="B28" s="19">
        <f t="shared" si="0"/>
        <v>23</v>
      </c>
      <c r="C28" s="333"/>
      <c r="D28" s="229"/>
      <c r="E28" s="230"/>
      <c r="F28" s="229"/>
      <c r="G28" s="229"/>
      <c r="H28" s="230"/>
      <c r="I28" s="229"/>
      <c r="J28" s="231"/>
      <c r="K28" s="232"/>
      <c r="L28" s="232"/>
      <c r="M28" s="229"/>
      <c r="N28" s="232"/>
      <c r="O28" s="326"/>
      <c r="P28" s="326"/>
      <c r="Q28" s="326"/>
      <c r="R28" s="275"/>
    </row>
    <row r="29" spans="2:18" ht="23.1" customHeight="1" x14ac:dyDescent="0.15">
      <c r="B29" s="19">
        <f t="shared" si="0"/>
        <v>24</v>
      </c>
      <c r="C29" s="333"/>
      <c r="D29" s="229"/>
      <c r="E29" s="230"/>
      <c r="F29" s="229"/>
      <c r="G29" s="229"/>
      <c r="H29" s="230"/>
      <c r="I29" s="229"/>
      <c r="J29" s="231"/>
      <c r="K29" s="232"/>
      <c r="L29" s="232"/>
      <c r="M29" s="229"/>
      <c r="N29" s="232"/>
      <c r="O29" s="326"/>
      <c r="P29" s="326"/>
      <c r="Q29" s="326"/>
      <c r="R29" s="275"/>
    </row>
    <row r="30" spans="2:18" ht="23.1" customHeight="1" x14ac:dyDescent="0.15">
      <c r="B30" s="19">
        <f t="shared" si="0"/>
        <v>25</v>
      </c>
      <c r="C30" s="334"/>
      <c r="D30" s="233"/>
      <c r="E30" s="234"/>
      <c r="F30" s="233"/>
      <c r="G30" s="233"/>
      <c r="H30" s="230"/>
      <c r="I30" s="233"/>
      <c r="J30" s="229"/>
      <c r="K30" s="230"/>
      <c r="L30" s="230"/>
      <c r="M30" s="233"/>
      <c r="N30" s="230"/>
      <c r="O30" s="327"/>
      <c r="P30" s="327"/>
      <c r="Q30" s="327"/>
      <c r="R30" s="275"/>
    </row>
    <row r="31" spans="2:18" ht="9.9499999999999993" customHeight="1" x14ac:dyDescent="0.15">
      <c r="C31" s="8"/>
      <c r="D31" s="222"/>
      <c r="E31" s="222"/>
      <c r="F31" s="222"/>
      <c r="G31" s="222"/>
      <c r="H31" s="222"/>
      <c r="I31" s="222"/>
      <c r="J31" s="222"/>
      <c r="K31" s="222"/>
      <c r="L31" s="222"/>
      <c r="M31" s="222"/>
      <c r="N31" s="227"/>
      <c r="O31" s="222"/>
      <c r="P31" s="222"/>
    </row>
    <row r="32" spans="2:18" ht="9.9499999999999993" customHeight="1" x14ac:dyDescent="0.15">
      <c r="C32" s="8"/>
      <c r="D32" s="222"/>
      <c r="E32" s="222"/>
      <c r="F32" s="222"/>
      <c r="G32" s="222"/>
      <c r="H32" s="222"/>
      <c r="I32" s="222"/>
      <c r="J32" s="222"/>
      <c r="K32" s="222"/>
      <c r="L32" s="222"/>
      <c r="M32" s="222"/>
      <c r="N32" s="227"/>
      <c r="O32" s="222"/>
      <c r="P32" s="222"/>
    </row>
    <row r="33" spans="2:31" ht="19.5" customHeight="1" x14ac:dyDescent="0.15">
      <c r="B33" s="3" t="s">
        <v>477</v>
      </c>
      <c r="C33" s="222"/>
      <c r="D33" s="222"/>
      <c r="E33" s="222"/>
      <c r="F33" s="222"/>
      <c r="G33" s="222"/>
      <c r="H33" s="222"/>
      <c r="I33" s="222"/>
      <c r="J33" s="222"/>
      <c r="K33" s="222"/>
      <c r="L33" s="222"/>
      <c r="M33" s="222"/>
      <c r="N33" s="222"/>
      <c r="O33" s="222"/>
      <c r="P33" s="222"/>
      <c r="Q33" s="223" t="str">
        <f>" 2 / "&amp;COUNTA(C$5,C$37,C$68,C$99,C$130,C$161)</f>
        <v xml:space="preserve"> 2 / 1</v>
      </c>
    </row>
    <row r="34" spans="2:31" s="5" customFormat="1" ht="20.100000000000001" customHeight="1" x14ac:dyDescent="0.15">
      <c r="B34" s="613" t="s">
        <v>80</v>
      </c>
      <c r="C34" s="614" t="s">
        <v>44</v>
      </c>
      <c r="D34" s="614" t="s">
        <v>58</v>
      </c>
      <c r="E34" s="614" t="s">
        <v>59</v>
      </c>
      <c r="F34" s="608" t="s">
        <v>335</v>
      </c>
      <c r="G34" s="608" t="s">
        <v>60</v>
      </c>
      <c r="H34" s="608" t="s">
        <v>61</v>
      </c>
      <c r="I34" s="608" t="s">
        <v>476</v>
      </c>
      <c r="J34" s="608" t="s">
        <v>78</v>
      </c>
      <c r="K34" s="610" t="s">
        <v>73</v>
      </c>
      <c r="L34" s="612"/>
      <c r="M34" s="608" t="s">
        <v>446</v>
      </c>
      <c r="N34" s="608" t="s">
        <v>62</v>
      </c>
      <c r="O34" s="610" t="s">
        <v>456</v>
      </c>
      <c r="P34" s="611"/>
      <c r="Q34" s="612"/>
      <c r="R34" s="235"/>
    </row>
    <row r="35" spans="2:31" s="5" customFormat="1" ht="30" customHeight="1" x14ac:dyDescent="0.15">
      <c r="B35" s="613"/>
      <c r="C35" s="615"/>
      <c r="D35" s="615"/>
      <c r="E35" s="615"/>
      <c r="F35" s="609"/>
      <c r="G35" s="609"/>
      <c r="H35" s="609"/>
      <c r="I35" s="609"/>
      <c r="J35" s="609"/>
      <c r="K35" s="228" t="s">
        <v>336</v>
      </c>
      <c r="L35" s="228" t="s">
        <v>337</v>
      </c>
      <c r="M35" s="609"/>
      <c r="N35" s="609"/>
      <c r="O35" s="236" t="s">
        <v>410</v>
      </c>
      <c r="P35" s="236" t="s">
        <v>411</v>
      </c>
      <c r="Q35" s="236" t="s">
        <v>412</v>
      </c>
      <c r="R35" s="235"/>
    </row>
    <row r="36" spans="2:31" ht="23.1" customHeight="1" x14ac:dyDescent="0.15">
      <c r="B36" s="205" t="s">
        <v>21</v>
      </c>
      <c r="C36" s="332" t="s">
        <v>79</v>
      </c>
      <c r="D36" s="225" t="s">
        <v>63</v>
      </c>
      <c r="E36" s="225">
        <v>44</v>
      </c>
      <c r="F36" s="225" t="s">
        <v>340</v>
      </c>
      <c r="G36" s="225" t="s">
        <v>64</v>
      </c>
      <c r="H36" s="225">
        <v>3</v>
      </c>
      <c r="I36" s="225" t="s">
        <v>71</v>
      </c>
      <c r="J36" s="226" t="s">
        <v>75</v>
      </c>
      <c r="K36" s="225" t="s">
        <v>338</v>
      </c>
      <c r="L36" s="225" t="s">
        <v>339</v>
      </c>
      <c r="M36" s="225" t="s">
        <v>71</v>
      </c>
      <c r="N36" s="226" t="s">
        <v>67</v>
      </c>
      <c r="O36" s="276">
        <v>45017</v>
      </c>
      <c r="P36" s="276">
        <v>45026</v>
      </c>
      <c r="Q36" s="276">
        <v>45028</v>
      </c>
      <c r="R36" s="275"/>
      <c r="AE36" s="20" t="s">
        <v>74</v>
      </c>
    </row>
    <row r="37" spans="2:31" ht="23.1" customHeight="1" x14ac:dyDescent="0.15">
      <c r="B37" s="19">
        <f>B30+1</f>
        <v>26</v>
      </c>
      <c r="C37" s="333"/>
      <c r="D37" s="229"/>
      <c r="E37" s="230"/>
      <c r="F37" s="229"/>
      <c r="G37" s="229"/>
      <c r="H37" s="230"/>
      <c r="I37" s="229"/>
      <c r="J37" s="231"/>
      <c r="K37" s="232"/>
      <c r="L37" s="232"/>
      <c r="M37" s="229"/>
      <c r="N37" s="232"/>
      <c r="O37" s="328"/>
      <c r="P37" s="328"/>
      <c r="Q37" s="328"/>
      <c r="R37" s="275"/>
      <c r="AE37" s="20" t="s">
        <v>75</v>
      </c>
    </row>
    <row r="38" spans="2:31" ht="23.1" customHeight="1" x14ac:dyDescent="0.15">
      <c r="B38" s="19">
        <f>B37+1</f>
        <v>27</v>
      </c>
      <c r="C38" s="333"/>
      <c r="D38" s="229"/>
      <c r="E38" s="230"/>
      <c r="F38" s="229"/>
      <c r="G38" s="229"/>
      <c r="H38" s="230"/>
      <c r="I38" s="229"/>
      <c r="J38" s="231"/>
      <c r="K38" s="232"/>
      <c r="L38" s="232"/>
      <c r="M38" s="229"/>
      <c r="N38" s="232"/>
      <c r="O38" s="328"/>
      <c r="P38" s="328"/>
      <c r="Q38" s="328"/>
      <c r="R38" s="275"/>
      <c r="AE38" s="20" t="s">
        <v>76</v>
      </c>
    </row>
    <row r="39" spans="2:31" ht="23.1" customHeight="1" x14ac:dyDescent="0.15">
      <c r="B39" s="19">
        <f t="shared" ref="B39:B61" si="1">B38+1</f>
        <v>28</v>
      </c>
      <c r="C39" s="333"/>
      <c r="D39" s="229"/>
      <c r="E39" s="230"/>
      <c r="F39" s="229"/>
      <c r="G39" s="229"/>
      <c r="H39" s="230"/>
      <c r="I39" s="229"/>
      <c r="J39" s="231"/>
      <c r="K39" s="232"/>
      <c r="L39" s="232"/>
      <c r="M39" s="229"/>
      <c r="N39" s="232"/>
      <c r="O39" s="328"/>
      <c r="P39" s="328"/>
      <c r="Q39" s="328"/>
      <c r="R39" s="275"/>
      <c r="AE39" s="20" t="s">
        <v>77</v>
      </c>
    </row>
    <row r="40" spans="2:31" ht="23.1" customHeight="1" x14ac:dyDescent="0.15">
      <c r="B40" s="19">
        <f t="shared" si="1"/>
        <v>29</v>
      </c>
      <c r="C40" s="333"/>
      <c r="D40" s="229"/>
      <c r="E40" s="230"/>
      <c r="F40" s="229"/>
      <c r="G40" s="229"/>
      <c r="H40" s="230"/>
      <c r="I40" s="229"/>
      <c r="J40" s="231"/>
      <c r="K40" s="232"/>
      <c r="L40" s="232"/>
      <c r="M40" s="229"/>
      <c r="N40" s="232"/>
      <c r="O40" s="328"/>
      <c r="P40" s="328"/>
      <c r="Q40" s="328"/>
      <c r="R40" s="275"/>
    </row>
    <row r="41" spans="2:31" ht="23.1" customHeight="1" x14ac:dyDescent="0.15">
      <c r="B41" s="19">
        <f t="shared" si="1"/>
        <v>30</v>
      </c>
      <c r="C41" s="333"/>
      <c r="D41" s="229"/>
      <c r="E41" s="230"/>
      <c r="F41" s="229"/>
      <c r="G41" s="229"/>
      <c r="H41" s="230"/>
      <c r="I41" s="229"/>
      <c r="J41" s="231"/>
      <c r="K41" s="232"/>
      <c r="L41" s="232"/>
      <c r="M41" s="229"/>
      <c r="N41" s="232"/>
      <c r="O41" s="328"/>
      <c r="P41" s="328"/>
      <c r="Q41" s="328"/>
      <c r="R41" s="275"/>
    </row>
    <row r="42" spans="2:31" ht="23.1" customHeight="1" x14ac:dyDescent="0.15">
      <c r="B42" s="19">
        <f t="shared" si="1"/>
        <v>31</v>
      </c>
      <c r="C42" s="333"/>
      <c r="D42" s="229"/>
      <c r="E42" s="230"/>
      <c r="F42" s="229"/>
      <c r="G42" s="229"/>
      <c r="H42" s="230"/>
      <c r="I42" s="229"/>
      <c r="J42" s="231"/>
      <c r="K42" s="232"/>
      <c r="L42" s="232"/>
      <c r="M42" s="229"/>
      <c r="N42" s="232"/>
      <c r="O42" s="328"/>
      <c r="P42" s="328"/>
      <c r="Q42" s="328"/>
      <c r="R42" s="275"/>
    </row>
    <row r="43" spans="2:31" ht="23.1" customHeight="1" x14ac:dyDescent="0.15">
      <c r="B43" s="19">
        <f t="shared" si="1"/>
        <v>32</v>
      </c>
      <c r="C43" s="333"/>
      <c r="D43" s="229"/>
      <c r="E43" s="230"/>
      <c r="F43" s="229"/>
      <c r="G43" s="229"/>
      <c r="H43" s="230"/>
      <c r="I43" s="229"/>
      <c r="J43" s="231"/>
      <c r="K43" s="232"/>
      <c r="L43" s="232"/>
      <c r="M43" s="229"/>
      <c r="N43" s="232"/>
      <c r="O43" s="328"/>
      <c r="P43" s="328"/>
      <c r="Q43" s="328"/>
      <c r="R43" s="275"/>
    </row>
    <row r="44" spans="2:31" ht="23.1" customHeight="1" x14ac:dyDescent="0.15">
      <c r="B44" s="19">
        <f t="shared" si="1"/>
        <v>33</v>
      </c>
      <c r="C44" s="333"/>
      <c r="D44" s="229"/>
      <c r="E44" s="230"/>
      <c r="F44" s="229"/>
      <c r="G44" s="229"/>
      <c r="H44" s="230"/>
      <c r="I44" s="229"/>
      <c r="J44" s="231"/>
      <c r="K44" s="232"/>
      <c r="L44" s="232"/>
      <c r="M44" s="229"/>
      <c r="N44" s="232"/>
      <c r="O44" s="328"/>
      <c r="P44" s="328"/>
      <c r="Q44" s="328"/>
      <c r="R44" s="275"/>
    </row>
    <row r="45" spans="2:31" ht="23.1" customHeight="1" x14ac:dyDescent="0.15">
      <c r="B45" s="19">
        <f t="shared" si="1"/>
        <v>34</v>
      </c>
      <c r="C45" s="333"/>
      <c r="D45" s="229"/>
      <c r="E45" s="230"/>
      <c r="F45" s="229"/>
      <c r="G45" s="229"/>
      <c r="H45" s="230"/>
      <c r="I45" s="229"/>
      <c r="J45" s="231"/>
      <c r="K45" s="232"/>
      <c r="L45" s="232"/>
      <c r="M45" s="229"/>
      <c r="N45" s="232"/>
      <c r="O45" s="328"/>
      <c r="P45" s="328"/>
      <c r="Q45" s="328"/>
      <c r="R45" s="275"/>
    </row>
    <row r="46" spans="2:31" ht="23.1" customHeight="1" x14ac:dyDescent="0.15">
      <c r="B46" s="19">
        <f t="shared" si="1"/>
        <v>35</v>
      </c>
      <c r="C46" s="333"/>
      <c r="D46" s="229"/>
      <c r="E46" s="230"/>
      <c r="F46" s="229"/>
      <c r="G46" s="229"/>
      <c r="H46" s="230"/>
      <c r="I46" s="229"/>
      <c r="J46" s="231"/>
      <c r="K46" s="232"/>
      <c r="L46" s="232"/>
      <c r="M46" s="229"/>
      <c r="N46" s="232"/>
      <c r="O46" s="328"/>
      <c r="P46" s="328"/>
      <c r="Q46" s="328"/>
      <c r="R46" s="275"/>
    </row>
    <row r="47" spans="2:31" ht="23.1" customHeight="1" x14ac:dyDescent="0.15">
      <c r="B47" s="19">
        <f t="shared" si="1"/>
        <v>36</v>
      </c>
      <c r="C47" s="333"/>
      <c r="D47" s="229"/>
      <c r="E47" s="230"/>
      <c r="F47" s="229"/>
      <c r="G47" s="229"/>
      <c r="H47" s="230"/>
      <c r="I47" s="229"/>
      <c r="J47" s="231"/>
      <c r="K47" s="232"/>
      <c r="L47" s="232"/>
      <c r="M47" s="229"/>
      <c r="N47" s="232"/>
      <c r="O47" s="328"/>
      <c r="P47" s="328"/>
      <c r="Q47" s="328"/>
      <c r="R47" s="275"/>
    </row>
    <row r="48" spans="2:31" ht="23.1" customHeight="1" x14ac:dyDescent="0.15">
      <c r="B48" s="19">
        <f t="shared" si="1"/>
        <v>37</v>
      </c>
      <c r="C48" s="333"/>
      <c r="D48" s="229"/>
      <c r="E48" s="230"/>
      <c r="F48" s="229"/>
      <c r="G48" s="229"/>
      <c r="H48" s="230"/>
      <c r="I48" s="229"/>
      <c r="J48" s="231"/>
      <c r="K48" s="232"/>
      <c r="L48" s="232"/>
      <c r="M48" s="229"/>
      <c r="N48" s="232"/>
      <c r="O48" s="328"/>
      <c r="P48" s="328"/>
      <c r="Q48" s="328"/>
      <c r="R48" s="275"/>
    </row>
    <row r="49" spans="2:18" ht="23.1" customHeight="1" x14ac:dyDescent="0.15">
      <c r="B49" s="19">
        <f t="shared" si="1"/>
        <v>38</v>
      </c>
      <c r="C49" s="333"/>
      <c r="D49" s="229"/>
      <c r="E49" s="230"/>
      <c r="F49" s="229"/>
      <c r="G49" s="229"/>
      <c r="H49" s="230"/>
      <c r="I49" s="229"/>
      <c r="J49" s="231"/>
      <c r="K49" s="232"/>
      <c r="L49" s="232"/>
      <c r="M49" s="229"/>
      <c r="N49" s="232"/>
      <c r="O49" s="328"/>
      <c r="P49" s="328"/>
      <c r="Q49" s="328"/>
      <c r="R49" s="275"/>
    </row>
    <row r="50" spans="2:18" ht="23.1" customHeight="1" x14ac:dyDescent="0.15">
      <c r="B50" s="19">
        <f t="shared" si="1"/>
        <v>39</v>
      </c>
      <c r="C50" s="333"/>
      <c r="D50" s="229"/>
      <c r="E50" s="230"/>
      <c r="F50" s="229"/>
      <c r="G50" s="229"/>
      <c r="H50" s="230"/>
      <c r="I50" s="229"/>
      <c r="J50" s="231"/>
      <c r="K50" s="232"/>
      <c r="L50" s="232"/>
      <c r="M50" s="229"/>
      <c r="N50" s="232"/>
      <c r="O50" s="328"/>
      <c r="P50" s="328"/>
      <c r="Q50" s="328"/>
      <c r="R50" s="275"/>
    </row>
    <row r="51" spans="2:18" ht="23.1" customHeight="1" x14ac:dyDescent="0.15">
      <c r="B51" s="19">
        <f t="shared" si="1"/>
        <v>40</v>
      </c>
      <c r="C51" s="333"/>
      <c r="D51" s="229"/>
      <c r="E51" s="230"/>
      <c r="F51" s="229"/>
      <c r="G51" s="229"/>
      <c r="H51" s="230"/>
      <c r="I51" s="229"/>
      <c r="J51" s="231"/>
      <c r="K51" s="232"/>
      <c r="L51" s="232"/>
      <c r="M51" s="229"/>
      <c r="N51" s="232"/>
      <c r="O51" s="328"/>
      <c r="P51" s="328"/>
      <c r="Q51" s="328"/>
      <c r="R51" s="275"/>
    </row>
    <row r="52" spans="2:18" ht="23.1" customHeight="1" x14ac:dyDescent="0.15">
      <c r="B52" s="19">
        <f t="shared" si="1"/>
        <v>41</v>
      </c>
      <c r="C52" s="333"/>
      <c r="D52" s="229"/>
      <c r="E52" s="230"/>
      <c r="F52" s="229"/>
      <c r="G52" s="229"/>
      <c r="H52" s="230"/>
      <c r="I52" s="229"/>
      <c r="J52" s="231"/>
      <c r="K52" s="232"/>
      <c r="L52" s="232"/>
      <c r="M52" s="229"/>
      <c r="N52" s="232"/>
      <c r="O52" s="328"/>
      <c r="P52" s="328"/>
      <c r="Q52" s="328"/>
      <c r="R52" s="275"/>
    </row>
    <row r="53" spans="2:18" ht="23.1" customHeight="1" x14ac:dyDescent="0.15">
      <c r="B53" s="19">
        <f t="shared" si="1"/>
        <v>42</v>
      </c>
      <c r="C53" s="333"/>
      <c r="D53" s="229"/>
      <c r="E53" s="230"/>
      <c r="F53" s="229"/>
      <c r="G53" s="229"/>
      <c r="H53" s="230"/>
      <c r="I53" s="229"/>
      <c r="J53" s="231"/>
      <c r="K53" s="232"/>
      <c r="L53" s="232"/>
      <c r="M53" s="229"/>
      <c r="N53" s="232"/>
      <c r="O53" s="328"/>
      <c r="P53" s="328"/>
      <c r="Q53" s="328"/>
      <c r="R53" s="275"/>
    </row>
    <row r="54" spans="2:18" ht="23.1" customHeight="1" x14ac:dyDescent="0.15">
      <c r="B54" s="19">
        <f t="shared" si="1"/>
        <v>43</v>
      </c>
      <c r="C54" s="333"/>
      <c r="D54" s="229"/>
      <c r="E54" s="230"/>
      <c r="F54" s="229"/>
      <c r="G54" s="229"/>
      <c r="H54" s="230"/>
      <c r="I54" s="229"/>
      <c r="J54" s="231"/>
      <c r="K54" s="232"/>
      <c r="L54" s="232"/>
      <c r="M54" s="229"/>
      <c r="N54" s="232"/>
      <c r="O54" s="328"/>
      <c r="P54" s="328"/>
      <c r="Q54" s="328"/>
      <c r="R54" s="275"/>
    </row>
    <row r="55" spans="2:18" ht="23.1" customHeight="1" x14ac:dyDescent="0.15">
      <c r="B55" s="19">
        <f t="shared" si="1"/>
        <v>44</v>
      </c>
      <c r="C55" s="333"/>
      <c r="D55" s="229"/>
      <c r="E55" s="230"/>
      <c r="F55" s="229"/>
      <c r="G55" s="229"/>
      <c r="H55" s="230"/>
      <c r="I55" s="229"/>
      <c r="J55" s="231"/>
      <c r="K55" s="232"/>
      <c r="L55" s="232"/>
      <c r="M55" s="229"/>
      <c r="N55" s="232"/>
      <c r="O55" s="328"/>
      <c r="P55" s="328"/>
      <c r="Q55" s="328"/>
      <c r="R55" s="275"/>
    </row>
    <row r="56" spans="2:18" ht="23.1" customHeight="1" x14ac:dyDescent="0.15">
      <c r="B56" s="19">
        <f t="shared" si="1"/>
        <v>45</v>
      </c>
      <c r="C56" s="333"/>
      <c r="D56" s="229"/>
      <c r="E56" s="230"/>
      <c r="F56" s="229"/>
      <c r="G56" s="229"/>
      <c r="H56" s="230"/>
      <c r="I56" s="229"/>
      <c r="J56" s="231"/>
      <c r="K56" s="232"/>
      <c r="L56" s="232"/>
      <c r="M56" s="229"/>
      <c r="N56" s="232"/>
      <c r="O56" s="328"/>
      <c r="P56" s="328"/>
      <c r="Q56" s="328"/>
      <c r="R56" s="275"/>
    </row>
    <row r="57" spans="2:18" ht="23.1" customHeight="1" x14ac:dyDescent="0.15">
      <c r="B57" s="19">
        <f t="shared" si="1"/>
        <v>46</v>
      </c>
      <c r="C57" s="333"/>
      <c r="D57" s="229"/>
      <c r="E57" s="230"/>
      <c r="F57" s="229"/>
      <c r="G57" s="229"/>
      <c r="H57" s="230"/>
      <c r="I57" s="229"/>
      <c r="J57" s="231"/>
      <c r="K57" s="232"/>
      <c r="L57" s="232"/>
      <c r="M57" s="229"/>
      <c r="N57" s="232"/>
      <c r="O57" s="328"/>
      <c r="P57" s="328"/>
      <c r="Q57" s="328"/>
      <c r="R57" s="275"/>
    </row>
    <row r="58" spans="2:18" ht="23.1" customHeight="1" x14ac:dyDescent="0.15">
      <c r="B58" s="19">
        <f t="shared" si="1"/>
        <v>47</v>
      </c>
      <c r="C58" s="333"/>
      <c r="D58" s="229"/>
      <c r="E58" s="230"/>
      <c r="F58" s="229"/>
      <c r="G58" s="229"/>
      <c r="H58" s="230"/>
      <c r="I58" s="229"/>
      <c r="J58" s="231"/>
      <c r="K58" s="232"/>
      <c r="L58" s="232"/>
      <c r="M58" s="229"/>
      <c r="N58" s="232"/>
      <c r="O58" s="328"/>
      <c r="P58" s="328"/>
      <c r="Q58" s="328"/>
      <c r="R58" s="275"/>
    </row>
    <row r="59" spans="2:18" ht="23.1" customHeight="1" x14ac:dyDescent="0.15">
      <c r="B59" s="19">
        <f t="shared" si="1"/>
        <v>48</v>
      </c>
      <c r="C59" s="333"/>
      <c r="D59" s="229"/>
      <c r="E59" s="230"/>
      <c r="F59" s="229"/>
      <c r="G59" s="229"/>
      <c r="H59" s="230"/>
      <c r="I59" s="229"/>
      <c r="J59" s="231"/>
      <c r="K59" s="232"/>
      <c r="L59" s="232"/>
      <c r="M59" s="229"/>
      <c r="N59" s="232"/>
      <c r="O59" s="328"/>
      <c r="P59" s="328"/>
      <c r="Q59" s="328"/>
      <c r="R59" s="275"/>
    </row>
    <row r="60" spans="2:18" ht="23.1" customHeight="1" x14ac:dyDescent="0.15">
      <c r="B60" s="19">
        <f t="shared" si="1"/>
        <v>49</v>
      </c>
      <c r="C60" s="333"/>
      <c r="D60" s="229"/>
      <c r="E60" s="230"/>
      <c r="F60" s="229"/>
      <c r="G60" s="229"/>
      <c r="H60" s="230"/>
      <c r="I60" s="229"/>
      <c r="J60" s="231"/>
      <c r="K60" s="232"/>
      <c r="L60" s="232"/>
      <c r="M60" s="229"/>
      <c r="N60" s="232"/>
      <c r="O60" s="328"/>
      <c r="P60" s="328"/>
      <c r="Q60" s="328"/>
      <c r="R60" s="275"/>
    </row>
    <row r="61" spans="2:18" ht="23.1" customHeight="1" x14ac:dyDescent="0.15">
      <c r="B61" s="19">
        <f t="shared" si="1"/>
        <v>50</v>
      </c>
      <c r="C61" s="334"/>
      <c r="D61" s="233"/>
      <c r="E61" s="234"/>
      <c r="F61" s="233"/>
      <c r="G61" s="233"/>
      <c r="H61" s="230"/>
      <c r="I61" s="233"/>
      <c r="J61" s="229"/>
      <c r="K61" s="230"/>
      <c r="L61" s="230"/>
      <c r="M61" s="233"/>
      <c r="N61" s="230"/>
      <c r="O61" s="329"/>
      <c r="P61" s="329"/>
      <c r="Q61" s="329"/>
      <c r="R61" s="275"/>
    </row>
    <row r="62" spans="2:18" ht="9.9499999999999993" customHeight="1" x14ac:dyDescent="0.15">
      <c r="C62" s="8"/>
      <c r="D62" s="222"/>
      <c r="E62" s="222"/>
      <c r="F62" s="222"/>
      <c r="G62" s="222"/>
      <c r="H62" s="222"/>
      <c r="I62" s="222"/>
      <c r="J62" s="222"/>
      <c r="K62" s="222"/>
      <c r="L62" s="222"/>
      <c r="M62" s="222"/>
      <c r="N62" s="227"/>
      <c r="O62" s="222"/>
      <c r="P62" s="222"/>
    </row>
    <row r="63" spans="2:18" ht="9.9499999999999993" customHeight="1" x14ac:dyDescent="0.15">
      <c r="C63" s="8"/>
      <c r="D63" s="222"/>
      <c r="E63" s="222"/>
      <c r="F63" s="222"/>
      <c r="G63" s="222"/>
      <c r="H63" s="222"/>
      <c r="I63" s="222"/>
      <c r="J63" s="222"/>
      <c r="K63" s="222"/>
      <c r="L63" s="222"/>
      <c r="M63" s="222"/>
      <c r="N63" s="227"/>
      <c r="O63" s="222"/>
      <c r="P63" s="222"/>
    </row>
    <row r="64" spans="2:18" ht="19.5" customHeight="1" x14ac:dyDescent="0.15">
      <c r="B64" s="3" t="s">
        <v>477</v>
      </c>
      <c r="C64" s="222"/>
      <c r="D64" s="222"/>
      <c r="E64" s="222"/>
      <c r="F64" s="222"/>
      <c r="G64" s="222"/>
      <c r="H64" s="222"/>
      <c r="I64" s="222"/>
      <c r="J64" s="222"/>
      <c r="K64" s="222"/>
      <c r="L64" s="222"/>
      <c r="M64" s="222"/>
      <c r="N64" s="222"/>
      <c r="O64" s="222"/>
      <c r="P64" s="222"/>
      <c r="Q64" s="223" t="str">
        <f>" 3 / "&amp;COUNTA(C$5,C$37,C$68,C$99,C$130,C$161)</f>
        <v xml:space="preserve"> 3 / 1</v>
      </c>
    </row>
    <row r="65" spans="2:31" s="5" customFormat="1" ht="20.100000000000001" customHeight="1" x14ac:dyDescent="0.15">
      <c r="B65" s="613" t="s">
        <v>80</v>
      </c>
      <c r="C65" s="614" t="s">
        <v>44</v>
      </c>
      <c r="D65" s="614" t="s">
        <v>58</v>
      </c>
      <c r="E65" s="614" t="s">
        <v>59</v>
      </c>
      <c r="F65" s="608" t="s">
        <v>335</v>
      </c>
      <c r="G65" s="608" t="s">
        <v>60</v>
      </c>
      <c r="H65" s="608" t="s">
        <v>61</v>
      </c>
      <c r="I65" s="608" t="s">
        <v>476</v>
      </c>
      <c r="J65" s="608" t="s">
        <v>78</v>
      </c>
      <c r="K65" s="610" t="s">
        <v>73</v>
      </c>
      <c r="L65" s="612"/>
      <c r="M65" s="608" t="s">
        <v>446</v>
      </c>
      <c r="N65" s="608" t="s">
        <v>62</v>
      </c>
      <c r="O65" s="610" t="s">
        <v>456</v>
      </c>
      <c r="P65" s="611"/>
      <c r="Q65" s="612"/>
      <c r="R65" s="235"/>
    </row>
    <row r="66" spans="2:31" s="5" customFormat="1" ht="30" customHeight="1" x14ac:dyDescent="0.15">
      <c r="B66" s="613"/>
      <c r="C66" s="615"/>
      <c r="D66" s="615"/>
      <c r="E66" s="615"/>
      <c r="F66" s="609"/>
      <c r="G66" s="609"/>
      <c r="H66" s="609"/>
      <c r="I66" s="609"/>
      <c r="J66" s="609"/>
      <c r="K66" s="228" t="s">
        <v>336</v>
      </c>
      <c r="L66" s="228" t="s">
        <v>337</v>
      </c>
      <c r="M66" s="609"/>
      <c r="N66" s="609"/>
      <c r="O66" s="236" t="s">
        <v>410</v>
      </c>
      <c r="P66" s="236" t="s">
        <v>411</v>
      </c>
      <c r="Q66" s="236" t="s">
        <v>412</v>
      </c>
      <c r="R66" s="235"/>
    </row>
    <row r="67" spans="2:31" ht="23.1" customHeight="1" x14ac:dyDescent="0.15">
      <c r="B67" s="205" t="s">
        <v>21</v>
      </c>
      <c r="C67" s="332" t="s">
        <v>79</v>
      </c>
      <c r="D67" s="225" t="s">
        <v>63</v>
      </c>
      <c r="E67" s="225">
        <v>44</v>
      </c>
      <c r="F67" s="225" t="s">
        <v>340</v>
      </c>
      <c r="G67" s="225" t="s">
        <v>64</v>
      </c>
      <c r="H67" s="225">
        <v>3</v>
      </c>
      <c r="I67" s="225" t="s">
        <v>71</v>
      </c>
      <c r="J67" s="226" t="s">
        <v>75</v>
      </c>
      <c r="K67" s="225" t="s">
        <v>338</v>
      </c>
      <c r="L67" s="225" t="s">
        <v>339</v>
      </c>
      <c r="M67" s="225" t="s">
        <v>71</v>
      </c>
      <c r="N67" s="226" t="s">
        <v>67</v>
      </c>
      <c r="O67" s="276">
        <v>45017</v>
      </c>
      <c r="P67" s="276">
        <v>45026</v>
      </c>
      <c r="Q67" s="276">
        <v>45028</v>
      </c>
      <c r="R67" s="275"/>
      <c r="AE67" s="20" t="s">
        <v>74</v>
      </c>
    </row>
    <row r="68" spans="2:31" ht="23.1" customHeight="1" x14ac:dyDescent="0.15">
      <c r="B68" s="19">
        <f>B61+1</f>
        <v>51</v>
      </c>
      <c r="C68" s="333"/>
      <c r="D68" s="229"/>
      <c r="E68" s="230"/>
      <c r="F68" s="229"/>
      <c r="G68" s="229"/>
      <c r="H68" s="230"/>
      <c r="I68" s="229"/>
      <c r="J68" s="231"/>
      <c r="K68" s="232"/>
      <c r="L68" s="232"/>
      <c r="M68" s="229"/>
      <c r="N68" s="232"/>
      <c r="O68" s="328"/>
      <c r="P68" s="328"/>
      <c r="Q68" s="328"/>
      <c r="R68" s="275"/>
      <c r="AE68" s="20" t="s">
        <v>75</v>
      </c>
    </row>
    <row r="69" spans="2:31" ht="23.1" customHeight="1" x14ac:dyDescent="0.15">
      <c r="B69" s="19">
        <f>B68+1</f>
        <v>52</v>
      </c>
      <c r="C69" s="333"/>
      <c r="D69" s="229"/>
      <c r="E69" s="230"/>
      <c r="F69" s="229"/>
      <c r="G69" s="229"/>
      <c r="H69" s="230"/>
      <c r="I69" s="229"/>
      <c r="J69" s="231"/>
      <c r="K69" s="232"/>
      <c r="L69" s="232"/>
      <c r="M69" s="229"/>
      <c r="N69" s="232"/>
      <c r="O69" s="328"/>
      <c r="P69" s="328"/>
      <c r="Q69" s="328"/>
      <c r="R69" s="275"/>
      <c r="AE69" s="20" t="s">
        <v>76</v>
      </c>
    </row>
    <row r="70" spans="2:31" ht="23.1" customHeight="1" x14ac:dyDescent="0.15">
      <c r="B70" s="19">
        <f t="shared" ref="B70:B92" si="2">B69+1</f>
        <v>53</v>
      </c>
      <c r="C70" s="333"/>
      <c r="D70" s="229"/>
      <c r="E70" s="230"/>
      <c r="F70" s="229"/>
      <c r="G70" s="229"/>
      <c r="H70" s="230"/>
      <c r="I70" s="229"/>
      <c r="J70" s="231"/>
      <c r="K70" s="232"/>
      <c r="L70" s="232"/>
      <c r="M70" s="229"/>
      <c r="N70" s="232"/>
      <c r="O70" s="328"/>
      <c r="P70" s="328"/>
      <c r="Q70" s="328"/>
      <c r="R70" s="275"/>
      <c r="AE70" s="20" t="s">
        <v>77</v>
      </c>
    </row>
    <row r="71" spans="2:31" ht="23.1" customHeight="1" x14ac:dyDescent="0.15">
      <c r="B71" s="19">
        <f t="shared" si="2"/>
        <v>54</v>
      </c>
      <c r="C71" s="333"/>
      <c r="D71" s="229"/>
      <c r="E71" s="230"/>
      <c r="F71" s="229"/>
      <c r="G71" s="229"/>
      <c r="H71" s="230"/>
      <c r="I71" s="229"/>
      <c r="J71" s="231"/>
      <c r="K71" s="232"/>
      <c r="L71" s="232"/>
      <c r="M71" s="229"/>
      <c r="N71" s="232"/>
      <c r="O71" s="328"/>
      <c r="P71" s="328"/>
      <c r="Q71" s="328"/>
      <c r="R71" s="275"/>
    </row>
    <row r="72" spans="2:31" ht="23.1" customHeight="1" x14ac:dyDescent="0.15">
      <c r="B72" s="19">
        <f t="shared" si="2"/>
        <v>55</v>
      </c>
      <c r="C72" s="333"/>
      <c r="D72" s="229"/>
      <c r="E72" s="230"/>
      <c r="F72" s="229"/>
      <c r="G72" s="229"/>
      <c r="H72" s="230"/>
      <c r="I72" s="229"/>
      <c r="J72" s="231"/>
      <c r="K72" s="232"/>
      <c r="L72" s="232"/>
      <c r="M72" s="229"/>
      <c r="N72" s="232"/>
      <c r="O72" s="328"/>
      <c r="P72" s="328"/>
      <c r="Q72" s="328"/>
      <c r="R72" s="275"/>
    </row>
    <row r="73" spans="2:31" ht="23.1" customHeight="1" x14ac:dyDescent="0.15">
      <c r="B73" s="19">
        <f t="shared" si="2"/>
        <v>56</v>
      </c>
      <c r="C73" s="333"/>
      <c r="D73" s="229"/>
      <c r="E73" s="230"/>
      <c r="F73" s="229"/>
      <c r="G73" s="229"/>
      <c r="H73" s="230"/>
      <c r="I73" s="229"/>
      <c r="J73" s="231"/>
      <c r="K73" s="232"/>
      <c r="L73" s="232"/>
      <c r="M73" s="229"/>
      <c r="N73" s="232"/>
      <c r="O73" s="328"/>
      <c r="P73" s="328"/>
      <c r="Q73" s="328"/>
      <c r="R73" s="275"/>
    </row>
    <row r="74" spans="2:31" ht="23.1" customHeight="1" x14ac:dyDescent="0.15">
      <c r="B74" s="19">
        <f t="shared" si="2"/>
        <v>57</v>
      </c>
      <c r="C74" s="333"/>
      <c r="D74" s="229"/>
      <c r="E74" s="230"/>
      <c r="F74" s="229"/>
      <c r="G74" s="229"/>
      <c r="H74" s="230"/>
      <c r="I74" s="229"/>
      <c r="J74" s="231"/>
      <c r="K74" s="232"/>
      <c r="L74" s="232"/>
      <c r="M74" s="229"/>
      <c r="N74" s="232"/>
      <c r="O74" s="328"/>
      <c r="P74" s="328"/>
      <c r="Q74" s="328"/>
      <c r="R74" s="275"/>
    </row>
    <row r="75" spans="2:31" ht="23.1" customHeight="1" x14ac:dyDescent="0.15">
      <c r="B75" s="19">
        <f t="shared" si="2"/>
        <v>58</v>
      </c>
      <c r="C75" s="333"/>
      <c r="D75" s="229"/>
      <c r="E75" s="230"/>
      <c r="F75" s="229"/>
      <c r="G75" s="229"/>
      <c r="H75" s="230"/>
      <c r="I75" s="229"/>
      <c r="J75" s="231"/>
      <c r="K75" s="232"/>
      <c r="L75" s="232"/>
      <c r="M75" s="229"/>
      <c r="N75" s="232"/>
      <c r="O75" s="328"/>
      <c r="P75" s="328"/>
      <c r="Q75" s="328"/>
      <c r="R75" s="275"/>
    </row>
    <row r="76" spans="2:31" ht="23.1" customHeight="1" x14ac:dyDescent="0.15">
      <c r="B76" s="19">
        <f t="shared" si="2"/>
        <v>59</v>
      </c>
      <c r="C76" s="333"/>
      <c r="D76" s="229"/>
      <c r="E76" s="230"/>
      <c r="F76" s="229"/>
      <c r="G76" s="229"/>
      <c r="H76" s="230"/>
      <c r="I76" s="229"/>
      <c r="J76" s="231"/>
      <c r="K76" s="232"/>
      <c r="L76" s="232"/>
      <c r="M76" s="229"/>
      <c r="N76" s="232"/>
      <c r="O76" s="328"/>
      <c r="P76" s="328"/>
      <c r="Q76" s="328"/>
      <c r="R76" s="275"/>
    </row>
    <row r="77" spans="2:31" ht="23.1" customHeight="1" x14ac:dyDescent="0.15">
      <c r="B77" s="19">
        <f t="shared" si="2"/>
        <v>60</v>
      </c>
      <c r="C77" s="333"/>
      <c r="D77" s="229"/>
      <c r="E77" s="230"/>
      <c r="F77" s="229"/>
      <c r="G77" s="229"/>
      <c r="H77" s="230"/>
      <c r="I77" s="229"/>
      <c r="J77" s="231"/>
      <c r="K77" s="232"/>
      <c r="L77" s="232"/>
      <c r="M77" s="229"/>
      <c r="N77" s="232"/>
      <c r="O77" s="328"/>
      <c r="P77" s="328"/>
      <c r="Q77" s="328"/>
      <c r="R77" s="275"/>
    </row>
    <row r="78" spans="2:31" ht="23.1" customHeight="1" x14ac:dyDescent="0.15">
      <c r="B78" s="19">
        <f t="shared" si="2"/>
        <v>61</v>
      </c>
      <c r="C78" s="333"/>
      <c r="D78" s="229"/>
      <c r="E78" s="230"/>
      <c r="F78" s="229"/>
      <c r="G78" s="229"/>
      <c r="H78" s="230"/>
      <c r="I78" s="229"/>
      <c r="J78" s="231"/>
      <c r="K78" s="232"/>
      <c r="L78" s="232"/>
      <c r="M78" s="229"/>
      <c r="N78" s="232"/>
      <c r="O78" s="328"/>
      <c r="P78" s="328"/>
      <c r="Q78" s="328"/>
      <c r="R78" s="275"/>
    </row>
    <row r="79" spans="2:31" ht="23.1" customHeight="1" x14ac:dyDescent="0.15">
      <c r="B79" s="19">
        <f t="shared" si="2"/>
        <v>62</v>
      </c>
      <c r="C79" s="333"/>
      <c r="D79" s="229"/>
      <c r="E79" s="230"/>
      <c r="F79" s="229"/>
      <c r="G79" s="229"/>
      <c r="H79" s="230"/>
      <c r="I79" s="229"/>
      <c r="J79" s="231"/>
      <c r="K79" s="232"/>
      <c r="L79" s="232"/>
      <c r="M79" s="229"/>
      <c r="N79" s="232"/>
      <c r="O79" s="328"/>
      <c r="P79" s="328"/>
      <c r="Q79" s="328"/>
      <c r="R79" s="275"/>
    </row>
    <row r="80" spans="2:31" ht="23.1" customHeight="1" x14ac:dyDescent="0.15">
      <c r="B80" s="19">
        <f t="shared" si="2"/>
        <v>63</v>
      </c>
      <c r="C80" s="333"/>
      <c r="D80" s="229"/>
      <c r="E80" s="230"/>
      <c r="F80" s="229"/>
      <c r="G80" s="229"/>
      <c r="H80" s="230"/>
      <c r="I80" s="229"/>
      <c r="J80" s="231"/>
      <c r="K80" s="232"/>
      <c r="L80" s="232"/>
      <c r="M80" s="229"/>
      <c r="N80" s="232"/>
      <c r="O80" s="328"/>
      <c r="P80" s="328"/>
      <c r="Q80" s="328"/>
      <c r="R80" s="275"/>
    </row>
    <row r="81" spans="2:18" ht="23.1" customHeight="1" x14ac:dyDescent="0.15">
      <c r="B81" s="19">
        <f t="shared" si="2"/>
        <v>64</v>
      </c>
      <c r="C81" s="333"/>
      <c r="D81" s="229"/>
      <c r="E81" s="230"/>
      <c r="F81" s="229"/>
      <c r="G81" s="229"/>
      <c r="H81" s="230"/>
      <c r="I81" s="229"/>
      <c r="J81" s="231"/>
      <c r="K81" s="232"/>
      <c r="L81" s="232"/>
      <c r="M81" s="229"/>
      <c r="N81" s="232"/>
      <c r="O81" s="328"/>
      <c r="P81" s="328"/>
      <c r="Q81" s="328"/>
      <c r="R81" s="275"/>
    </row>
    <row r="82" spans="2:18" ht="23.1" customHeight="1" x14ac:dyDescent="0.15">
      <c r="B82" s="19">
        <f t="shared" si="2"/>
        <v>65</v>
      </c>
      <c r="C82" s="333"/>
      <c r="D82" s="229"/>
      <c r="E82" s="230"/>
      <c r="F82" s="229"/>
      <c r="G82" s="229"/>
      <c r="H82" s="230"/>
      <c r="I82" s="229"/>
      <c r="J82" s="231"/>
      <c r="K82" s="232"/>
      <c r="L82" s="232"/>
      <c r="M82" s="229"/>
      <c r="N82" s="232"/>
      <c r="O82" s="328"/>
      <c r="P82" s="328"/>
      <c r="Q82" s="328"/>
      <c r="R82" s="275"/>
    </row>
    <row r="83" spans="2:18" ht="23.1" customHeight="1" x14ac:dyDescent="0.15">
      <c r="B83" s="19">
        <f t="shared" si="2"/>
        <v>66</v>
      </c>
      <c r="C83" s="333"/>
      <c r="D83" s="229"/>
      <c r="E83" s="230"/>
      <c r="F83" s="229"/>
      <c r="G83" s="229"/>
      <c r="H83" s="230"/>
      <c r="I83" s="229"/>
      <c r="J83" s="231"/>
      <c r="K83" s="232"/>
      <c r="L83" s="232"/>
      <c r="M83" s="229"/>
      <c r="N83" s="232"/>
      <c r="O83" s="328"/>
      <c r="P83" s="328"/>
      <c r="Q83" s="328"/>
      <c r="R83" s="275"/>
    </row>
    <row r="84" spans="2:18" ht="23.1" customHeight="1" x14ac:dyDescent="0.15">
      <c r="B84" s="19">
        <f t="shared" si="2"/>
        <v>67</v>
      </c>
      <c r="C84" s="333"/>
      <c r="D84" s="229"/>
      <c r="E84" s="230"/>
      <c r="F84" s="229"/>
      <c r="G84" s="229"/>
      <c r="H84" s="230"/>
      <c r="I84" s="229"/>
      <c r="J84" s="231"/>
      <c r="K84" s="232"/>
      <c r="L84" s="232"/>
      <c r="M84" s="229"/>
      <c r="N84" s="232"/>
      <c r="O84" s="328"/>
      <c r="P84" s="328"/>
      <c r="Q84" s="328"/>
      <c r="R84" s="275"/>
    </row>
    <row r="85" spans="2:18" ht="23.1" customHeight="1" x14ac:dyDescent="0.15">
      <c r="B85" s="19">
        <f t="shared" si="2"/>
        <v>68</v>
      </c>
      <c r="C85" s="333"/>
      <c r="D85" s="229"/>
      <c r="E85" s="230"/>
      <c r="F85" s="229"/>
      <c r="G85" s="229"/>
      <c r="H85" s="230"/>
      <c r="I85" s="229"/>
      <c r="J85" s="231"/>
      <c r="K85" s="232"/>
      <c r="L85" s="232"/>
      <c r="M85" s="229"/>
      <c r="N85" s="232"/>
      <c r="O85" s="328"/>
      <c r="P85" s="328"/>
      <c r="Q85" s="328"/>
      <c r="R85" s="275"/>
    </row>
    <row r="86" spans="2:18" ht="23.1" customHeight="1" x14ac:dyDescent="0.15">
      <c r="B86" s="19">
        <f t="shared" si="2"/>
        <v>69</v>
      </c>
      <c r="C86" s="333"/>
      <c r="D86" s="229"/>
      <c r="E86" s="230"/>
      <c r="F86" s="229"/>
      <c r="G86" s="229"/>
      <c r="H86" s="230"/>
      <c r="I86" s="229"/>
      <c r="J86" s="231"/>
      <c r="K86" s="232"/>
      <c r="L86" s="232"/>
      <c r="M86" s="229"/>
      <c r="N86" s="232"/>
      <c r="O86" s="328"/>
      <c r="P86" s="328"/>
      <c r="Q86" s="328"/>
      <c r="R86" s="275"/>
    </row>
    <row r="87" spans="2:18" ht="23.1" customHeight="1" x14ac:dyDescent="0.15">
      <c r="B87" s="19">
        <f t="shared" si="2"/>
        <v>70</v>
      </c>
      <c r="C87" s="333"/>
      <c r="D87" s="229"/>
      <c r="E87" s="230"/>
      <c r="F87" s="229"/>
      <c r="G87" s="229"/>
      <c r="H87" s="230"/>
      <c r="I87" s="229"/>
      <c r="J87" s="231"/>
      <c r="K87" s="232"/>
      <c r="L87" s="232"/>
      <c r="M87" s="229"/>
      <c r="N87" s="232"/>
      <c r="O87" s="328"/>
      <c r="P87" s="328"/>
      <c r="Q87" s="328"/>
      <c r="R87" s="275"/>
    </row>
    <row r="88" spans="2:18" ht="23.1" customHeight="1" x14ac:dyDescent="0.15">
      <c r="B88" s="19">
        <f t="shared" si="2"/>
        <v>71</v>
      </c>
      <c r="C88" s="333"/>
      <c r="D88" s="229"/>
      <c r="E88" s="230"/>
      <c r="F88" s="229"/>
      <c r="G88" s="229"/>
      <c r="H88" s="230"/>
      <c r="I88" s="229"/>
      <c r="J88" s="231"/>
      <c r="K88" s="232"/>
      <c r="L88" s="232"/>
      <c r="M88" s="229"/>
      <c r="N88" s="232"/>
      <c r="O88" s="328"/>
      <c r="P88" s="328"/>
      <c r="Q88" s="328"/>
      <c r="R88" s="275"/>
    </row>
    <row r="89" spans="2:18" ht="23.1" customHeight="1" x14ac:dyDescent="0.15">
      <c r="B89" s="19">
        <f t="shared" si="2"/>
        <v>72</v>
      </c>
      <c r="C89" s="333"/>
      <c r="D89" s="229"/>
      <c r="E89" s="230"/>
      <c r="F89" s="229"/>
      <c r="G89" s="229"/>
      <c r="H89" s="230"/>
      <c r="I89" s="229"/>
      <c r="J89" s="231"/>
      <c r="K89" s="232"/>
      <c r="L89" s="232"/>
      <c r="M89" s="229"/>
      <c r="N89" s="232"/>
      <c r="O89" s="328"/>
      <c r="P89" s="328"/>
      <c r="Q89" s="328"/>
      <c r="R89" s="275"/>
    </row>
    <row r="90" spans="2:18" ht="23.1" customHeight="1" x14ac:dyDescent="0.15">
      <c r="B90" s="19">
        <f t="shared" si="2"/>
        <v>73</v>
      </c>
      <c r="C90" s="333"/>
      <c r="D90" s="229"/>
      <c r="E90" s="230"/>
      <c r="F90" s="229"/>
      <c r="G90" s="229"/>
      <c r="H90" s="230"/>
      <c r="I90" s="229"/>
      <c r="J90" s="231"/>
      <c r="K90" s="232"/>
      <c r="L90" s="232"/>
      <c r="M90" s="229"/>
      <c r="N90" s="232"/>
      <c r="O90" s="328"/>
      <c r="P90" s="328"/>
      <c r="Q90" s="328"/>
      <c r="R90" s="275"/>
    </row>
    <row r="91" spans="2:18" ht="23.1" customHeight="1" x14ac:dyDescent="0.15">
      <c r="B91" s="19">
        <f t="shared" si="2"/>
        <v>74</v>
      </c>
      <c r="C91" s="333"/>
      <c r="D91" s="229"/>
      <c r="E91" s="230"/>
      <c r="F91" s="229"/>
      <c r="G91" s="229"/>
      <c r="H91" s="230"/>
      <c r="I91" s="229"/>
      <c r="J91" s="231"/>
      <c r="K91" s="232"/>
      <c r="L91" s="232"/>
      <c r="M91" s="229"/>
      <c r="N91" s="232"/>
      <c r="O91" s="328"/>
      <c r="P91" s="328"/>
      <c r="Q91" s="328"/>
      <c r="R91" s="275"/>
    </row>
    <row r="92" spans="2:18" ht="23.1" customHeight="1" x14ac:dyDescent="0.15">
      <c r="B92" s="19">
        <f t="shared" si="2"/>
        <v>75</v>
      </c>
      <c r="C92" s="334"/>
      <c r="D92" s="233"/>
      <c r="E92" s="234"/>
      <c r="F92" s="233"/>
      <c r="G92" s="233"/>
      <c r="H92" s="230"/>
      <c r="I92" s="233"/>
      <c r="J92" s="229"/>
      <c r="K92" s="230"/>
      <c r="L92" s="230"/>
      <c r="M92" s="233"/>
      <c r="N92" s="230"/>
      <c r="O92" s="329"/>
      <c r="P92" s="329"/>
      <c r="Q92" s="329"/>
      <c r="R92" s="275"/>
    </row>
    <row r="93" spans="2:18" ht="9.9499999999999993" customHeight="1" x14ac:dyDescent="0.15">
      <c r="C93" s="8"/>
      <c r="D93" s="222"/>
      <c r="E93" s="222"/>
      <c r="F93" s="222"/>
      <c r="G93" s="222"/>
      <c r="H93" s="222"/>
      <c r="I93" s="222"/>
      <c r="J93" s="222"/>
      <c r="K93" s="222"/>
      <c r="L93" s="222"/>
      <c r="M93" s="222"/>
      <c r="N93" s="227"/>
      <c r="O93" s="222"/>
      <c r="P93" s="222"/>
    </row>
    <row r="94" spans="2:18" ht="9.9499999999999993" customHeight="1" x14ac:dyDescent="0.15">
      <c r="C94" s="8"/>
      <c r="D94" s="222"/>
      <c r="E94" s="222"/>
      <c r="F94" s="222"/>
      <c r="G94" s="222"/>
      <c r="H94" s="222"/>
      <c r="I94" s="222"/>
      <c r="J94" s="222"/>
      <c r="K94" s="222"/>
      <c r="L94" s="222"/>
      <c r="M94" s="222"/>
      <c r="N94" s="227"/>
      <c r="O94" s="222"/>
      <c r="P94" s="222"/>
    </row>
    <row r="95" spans="2:18" ht="19.5" customHeight="1" x14ac:dyDescent="0.15">
      <c r="B95" s="3" t="s">
        <v>477</v>
      </c>
      <c r="C95" s="222"/>
      <c r="D95" s="222"/>
      <c r="E95" s="222"/>
      <c r="F95" s="222"/>
      <c r="G95" s="222"/>
      <c r="H95" s="222"/>
      <c r="I95" s="222"/>
      <c r="J95" s="222"/>
      <c r="K95" s="222"/>
      <c r="L95" s="222"/>
      <c r="M95" s="222"/>
      <c r="N95" s="222"/>
      <c r="O95" s="222"/>
      <c r="P95" s="222"/>
      <c r="Q95" s="223" t="str">
        <f>" 4 / "&amp;COUNTA(C$5,C$37,C$68,C$99,C$130,C$161)</f>
        <v xml:space="preserve"> 4 / 1</v>
      </c>
    </row>
    <row r="96" spans="2:18" s="5" customFormat="1" ht="20.100000000000001" customHeight="1" x14ac:dyDescent="0.15">
      <c r="B96" s="613" t="s">
        <v>80</v>
      </c>
      <c r="C96" s="614" t="s">
        <v>44</v>
      </c>
      <c r="D96" s="614" t="s">
        <v>58</v>
      </c>
      <c r="E96" s="614" t="s">
        <v>59</v>
      </c>
      <c r="F96" s="608" t="s">
        <v>335</v>
      </c>
      <c r="G96" s="608" t="s">
        <v>60</v>
      </c>
      <c r="H96" s="608" t="s">
        <v>61</v>
      </c>
      <c r="I96" s="608" t="s">
        <v>476</v>
      </c>
      <c r="J96" s="608" t="s">
        <v>78</v>
      </c>
      <c r="K96" s="610" t="s">
        <v>73</v>
      </c>
      <c r="L96" s="612"/>
      <c r="M96" s="608" t="s">
        <v>446</v>
      </c>
      <c r="N96" s="608" t="s">
        <v>62</v>
      </c>
      <c r="O96" s="610" t="s">
        <v>456</v>
      </c>
      <c r="P96" s="611"/>
      <c r="Q96" s="612"/>
      <c r="R96" s="235"/>
    </row>
    <row r="97" spans="2:31" s="5" customFormat="1" ht="30" customHeight="1" x14ac:dyDescent="0.15">
      <c r="B97" s="613"/>
      <c r="C97" s="615"/>
      <c r="D97" s="615"/>
      <c r="E97" s="615"/>
      <c r="F97" s="609"/>
      <c r="G97" s="609"/>
      <c r="H97" s="609"/>
      <c r="I97" s="609"/>
      <c r="J97" s="609"/>
      <c r="K97" s="228" t="s">
        <v>336</v>
      </c>
      <c r="L97" s="228" t="s">
        <v>337</v>
      </c>
      <c r="M97" s="609"/>
      <c r="N97" s="609"/>
      <c r="O97" s="236" t="s">
        <v>410</v>
      </c>
      <c r="P97" s="236" t="s">
        <v>411</v>
      </c>
      <c r="Q97" s="236" t="s">
        <v>412</v>
      </c>
      <c r="R97" s="235"/>
    </row>
    <row r="98" spans="2:31" ht="23.1" customHeight="1" x14ac:dyDescent="0.15">
      <c r="B98" s="205" t="s">
        <v>21</v>
      </c>
      <c r="C98" s="332" t="s">
        <v>79</v>
      </c>
      <c r="D98" s="225" t="s">
        <v>63</v>
      </c>
      <c r="E98" s="225">
        <v>44</v>
      </c>
      <c r="F98" s="225" t="s">
        <v>340</v>
      </c>
      <c r="G98" s="225" t="s">
        <v>64</v>
      </c>
      <c r="H98" s="225">
        <v>3</v>
      </c>
      <c r="I98" s="225" t="s">
        <v>71</v>
      </c>
      <c r="J98" s="226" t="s">
        <v>75</v>
      </c>
      <c r="K98" s="225" t="s">
        <v>338</v>
      </c>
      <c r="L98" s="225" t="s">
        <v>339</v>
      </c>
      <c r="M98" s="225" t="s">
        <v>71</v>
      </c>
      <c r="N98" s="226" t="s">
        <v>67</v>
      </c>
      <c r="O98" s="276">
        <v>45017</v>
      </c>
      <c r="P98" s="276">
        <v>45026</v>
      </c>
      <c r="Q98" s="276">
        <v>45028</v>
      </c>
      <c r="R98" s="275"/>
      <c r="AE98" s="20" t="s">
        <v>74</v>
      </c>
    </row>
    <row r="99" spans="2:31" ht="23.1" customHeight="1" x14ac:dyDescent="0.15">
      <c r="B99" s="19">
        <f>B92+1</f>
        <v>76</v>
      </c>
      <c r="C99" s="333"/>
      <c r="D99" s="229"/>
      <c r="E99" s="230"/>
      <c r="F99" s="229"/>
      <c r="G99" s="229"/>
      <c r="H99" s="230"/>
      <c r="I99" s="229"/>
      <c r="J99" s="231"/>
      <c r="K99" s="232"/>
      <c r="L99" s="232"/>
      <c r="M99" s="229"/>
      <c r="N99" s="232"/>
      <c r="O99" s="328"/>
      <c r="P99" s="328"/>
      <c r="Q99" s="328"/>
      <c r="R99" s="275"/>
      <c r="AE99" s="20" t="s">
        <v>75</v>
      </c>
    </row>
    <row r="100" spans="2:31" ht="23.1" customHeight="1" x14ac:dyDescent="0.15">
      <c r="B100" s="19">
        <f>B99+1</f>
        <v>77</v>
      </c>
      <c r="C100" s="333"/>
      <c r="D100" s="229"/>
      <c r="E100" s="230"/>
      <c r="F100" s="229"/>
      <c r="G100" s="229"/>
      <c r="H100" s="230"/>
      <c r="I100" s="229"/>
      <c r="J100" s="231"/>
      <c r="K100" s="232"/>
      <c r="L100" s="232"/>
      <c r="M100" s="229"/>
      <c r="N100" s="232"/>
      <c r="O100" s="328"/>
      <c r="P100" s="328"/>
      <c r="Q100" s="328"/>
      <c r="R100" s="275"/>
      <c r="AE100" s="20" t="s">
        <v>76</v>
      </c>
    </row>
    <row r="101" spans="2:31" ht="23.1" customHeight="1" x14ac:dyDescent="0.15">
      <c r="B101" s="19">
        <f t="shared" ref="B101:B123" si="3">B100+1</f>
        <v>78</v>
      </c>
      <c r="C101" s="333"/>
      <c r="D101" s="229"/>
      <c r="E101" s="230"/>
      <c r="F101" s="229"/>
      <c r="G101" s="229"/>
      <c r="H101" s="230"/>
      <c r="I101" s="229"/>
      <c r="J101" s="231"/>
      <c r="K101" s="232"/>
      <c r="L101" s="232"/>
      <c r="M101" s="229"/>
      <c r="N101" s="232"/>
      <c r="O101" s="328"/>
      <c r="P101" s="328"/>
      <c r="Q101" s="328"/>
      <c r="R101" s="275"/>
      <c r="AE101" s="20" t="s">
        <v>77</v>
      </c>
    </row>
    <row r="102" spans="2:31" ht="23.1" customHeight="1" x14ac:dyDescent="0.15">
      <c r="B102" s="19">
        <f t="shared" si="3"/>
        <v>79</v>
      </c>
      <c r="C102" s="333"/>
      <c r="D102" s="229"/>
      <c r="E102" s="230"/>
      <c r="F102" s="229"/>
      <c r="G102" s="229"/>
      <c r="H102" s="230"/>
      <c r="I102" s="229"/>
      <c r="J102" s="231"/>
      <c r="K102" s="232"/>
      <c r="L102" s="232"/>
      <c r="M102" s="229"/>
      <c r="N102" s="232"/>
      <c r="O102" s="328"/>
      <c r="P102" s="328"/>
      <c r="Q102" s="328"/>
      <c r="R102" s="275"/>
    </row>
    <row r="103" spans="2:31" ht="23.1" customHeight="1" x14ac:dyDescent="0.15">
      <c r="B103" s="19">
        <f t="shared" si="3"/>
        <v>80</v>
      </c>
      <c r="C103" s="333"/>
      <c r="D103" s="229"/>
      <c r="E103" s="230"/>
      <c r="F103" s="229"/>
      <c r="G103" s="229"/>
      <c r="H103" s="230"/>
      <c r="I103" s="229"/>
      <c r="J103" s="231"/>
      <c r="K103" s="232"/>
      <c r="L103" s="232"/>
      <c r="M103" s="229"/>
      <c r="N103" s="232"/>
      <c r="O103" s="328"/>
      <c r="P103" s="328"/>
      <c r="Q103" s="328"/>
      <c r="R103" s="275"/>
    </row>
    <row r="104" spans="2:31" ht="23.1" customHeight="1" x14ac:dyDescent="0.15">
      <c r="B104" s="19">
        <f t="shared" si="3"/>
        <v>81</v>
      </c>
      <c r="C104" s="333"/>
      <c r="D104" s="229"/>
      <c r="E104" s="230"/>
      <c r="F104" s="229"/>
      <c r="G104" s="229"/>
      <c r="H104" s="230"/>
      <c r="I104" s="229"/>
      <c r="J104" s="231"/>
      <c r="K104" s="232"/>
      <c r="L104" s="232"/>
      <c r="M104" s="229"/>
      <c r="N104" s="232"/>
      <c r="O104" s="328"/>
      <c r="P104" s="328"/>
      <c r="Q104" s="328"/>
      <c r="R104" s="275"/>
    </row>
    <row r="105" spans="2:31" ht="23.1" customHeight="1" x14ac:dyDescent="0.15">
      <c r="B105" s="19">
        <f t="shared" si="3"/>
        <v>82</v>
      </c>
      <c r="C105" s="333"/>
      <c r="D105" s="229"/>
      <c r="E105" s="230"/>
      <c r="F105" s="229"/>
      <c r="G105" s="229"/>
      <c r="H105" s="230"/>
      <c r="I105" s="229"/>
      <c r="J105" s="231"/>
      <c r="K105" s="232"/>
      <c r="L105" s="232"/>
      <c r="M105" s="229"/>
      <c r="N105" s="232"/>
      <c r="O105" s="328"/>
      <c r="P105" s="328"/>
      <c r="Q105" s="328"/>
      <c r="R105" s="275"/>
    </row>
    <row r="106" spans="2:31" ht="23.1" customHeight="1" x14ac:dyDescent="0.15">
      <c r="B106" s="19">
        <f t="shared" si="3"/>
        <v>83</v>
      </c>
      <c r="C106" s="333"/>
      <c r="D106" s="229"/>
      <c r="E106" s="230"/>
      <c r="F106" s="229"/>
      <c r="G106" s="229"/>
      <c r="H106" s="230"/>
      <c r="I106" s="229"/>
      <c r="J106" s="231"/>
      <c r="K106" s="232"/>
      <c r="L106" s="232"/>
      <c r="M106" s="229"/>
      <c r="N106" s="232"/>
      <c r="O106" s="328"/>
      <c r="P106" s="328"/>
      <c r="Q106" s="328"/>
      <c r="R106" s="275"/>
    </row>
    <row r="107" spans="2:31" ht="23.1" customHeight="1" x14ac:dyDescent="0.15">
      <c r="B107" s="19">
        <f t="shared" si="3"/>
        <v>84</v>
      </c>
      <c r="C107" s="333"/>
      <c r="D107" s="229"/>
      <c r="E107" s="230"/>
      <c r="F107" s="229"/>
      <c r="G107" s="229"/>
      <c r="H107" s="230"/>
      <c r="I107" s="229"/>
      <c r="J107" s="231"/>
      <c r="K107" s="232"/>
      <c r="L107" s="232"/>
      <c r="M107" s="229"/>
      <c r="N107" s="232"/>
      <c r="O107" s="328"/>
      <c r="P107" s="328"/>
      <c r="Q107" s="328"/>
      <c r="R107" s="275"/>
    </row>
    <row r="108" spans="2:31" ht="23.1" customHeight="1" x14ac:dyDescent="0.15">
      <c r="B108" s="19">
        <f t="shared" si="3"/>
        <v>85</v>
      </c>
      <c r="C108" s="333"/>
      <c r="D108" s="229"/>
      <c r="E108" s="230"/>
      <c r="F108" s="229"/>
      <c r="G108" s="229"/>
      <c r="H108" s="230"/>
      <c r="I108" s="229"/>
      <c r="J108" s="231"/>
      <c r="K108" s="232"/>
      <c r="L108" s="232"/>
      <c r="M108" s="229"/>
      <c r="N108" s="232"/>
      <c r="O108" s="328"/>
      <c r="P108" s="328"/>
      <c r="Q108" s="328"/>
      <c r="R108" s="275"/>
    </row>
    <row r="109" spans="2:31" ht="23.1" customHeight="1" x14ac:dyDescent="0.15">
      <c r="B109" s="19">
        <f t="shared" si="3"/>
        <v>86</v>
      </c>
      <c r="C109" s="333"/>
      <c r="D109" s="229"/>
      <c r="E109" s="230"/>
      <c r="F109" s="229"/>
      <c r="G109" s="229"/>
      <c r="H109" s="230"/>
      <c r="I109" s="229"/>
      <c r="J109" s="231"/>
      <c r="K109" s="232"/>
      <c r="L109" s="232"/>
      <c r="M109" s="229"/>
      <c r="N109" s="232"/>
      <c r="O109" s="328"/>
      <c r="P109" s="328"/>
      <c r="Q109" s="328"/>
      <c r="R109" s="275"/>
    </row>
    <row r="110" spans="2:31" ht="23.1" customHeight="1" x14ac:dyDescent="0.15">
      <c r="B110" s="19">
        <f t="shared" si="3"/>
        <v>87</v>
      </c>
      <c r="C110" s="333"/>
      <c r="D110" s="229"/>
      <c r="E110" s="230"/>
      <c r="F110" s="229"/>
      <c r="G110" s="229"/>
      <c r="H110" s="230"/>
      <c r="I110" s="229"/>
      <c r="J110" s="231"/>
      <c r="K110" s="232"/>
      <c r="L110" s="232"/>
      <c r="M110" s="229"/>
      <c r="N110" s="232"/>
      <c r="O110" s="328"/>
      <c r="P110" s="328"/>
      <c r="Q110" s="328"/>
      <c r="R110" s="275"/>
    </row>
    <row r="111" spans="2:31" ht="23.1" customHeight="1" x14ac:dyDescent="0.15">
      <c r="B111" s="19">
        <f t="shared" si="3"/>
        <v>88</v>
      </c>
      <c r="C111" s="333"/>
      <c r="D111" s="229"/>
      <c r="E111" s="230"/>
      <c r="F111" s="229"/>
      <c r="G111" s="229"/>
      <c r="H111" s="230"/>
      <c r="I111" s="229"/>
      <c r="J111" s="231"/>
      <c r="K111" s="232"/>
      <c r="L111" s="232"/>
      <c r="M111" s="229"/>
      <c r="N111" s="232"/>
      <c r="O111" s="328"/>
      <c r="P111" s="328"/>
      <c r="Q111" s="328"/>
      <c r="R111" s="275"/>
    </row>
    <row r="112" spans="2:31" ht="23.1" customHeight="1" x14ac:dyDescent="0.15">
      <c r="B112" s="19">
        <f t="shared" si="3"/>
        <v>89</v>
      </c>
      <c r="C112" s="333"/>
      <c r="D112" s="229"/>
      <c r="E112" s="230"/>
      <c r="F112" s="229"/>
      <c r="G112" s="229"/>
      <c r="H112" s="230"/>
      <c r="I112" s="229"/>
      <c r="J112" s="231"/>
      <c r="K112" s="232"/>
      <c r="L112" s="232"/>
      <c r="M112" s="229"/>
      <c r="N112" s="232"/>
      <c r="O112" s="328"/>
      <c r="P112" s="328"/>
      <c r="Q112" s="328"/>
      <c r="R112" s="275"/>
    </row>
    <row r="113" spans="2:18" ht="23.1" customHeight="1" x14ac:dyDescent="0.15">
      <c r="B113" s="19">
        <f t="shared" si="3"/>
        <v>90</v>
      </c>
      <c r="C113" s="333"/>
      <c r="D113" s="229"/>
      <c r="E113" s="230"/>
      <c r="F113" s="229"/>
      <c r="G113" s="229"/>
      <c r="H113" s="230"/>
      <c r="I113" s="229"/>
      <c r="J113" s="231"/>
      <c r="K113" s="232"/>
      <c r="L113" s="232"/>
      <c r="M113" s="229"/>
      <c r="N113" s="232"/>
      <c r="O113" s="328"/>
      <c r="P113" s="328"/>
      <c r="Q113" s="328"/>
      <c r="R113" s="275"/>
    </row>
    <row r="114" spans="2:18" ht="23.1" customHeight="1" x14ac:dyDescent="0.15">
      <c r="B114" s="19">
        <f t="shared" si="3"/>
        <v>91</v>
      </c>
      <c r="C114" s="333"/>
      <c r="D114" s="229"/>
      <c r="E114" s="230"/>
      <c r="F114" s="229"/>
      <c r="G114" s="229"/>
      <c r="H114" s="230"/>
      <c r="I114" s="229"/>
      <c r="J114" s="231"/>
      <c r="K114" s="232"/>
      <c r="L114" s="232"/>
      <c r="M114" s="229"/>
      <c r="N114" s="232"/>
      <c r="O114" s="328"/>
      <c r="P114" s="328"/>
      <c r="Q114" s="328"/>
      <c r="R114" s="275"/>
    </row>
    <row r="115" spans="2:18" ht="23.1" customHeight="1" x14ac:dyDescent="0.15">
      <c r="B115" s="19">
        <f t="shared" si="3"/>
        <v>92</v>
      </c>
      <c r="C115" s="333"/>
      <c r="D115" s="229"/>
      <c r="E115" s="230"/>
      <c r="F115" s="229"/>
      <c r="G115" s="229"/>
      <c r="H115" s="230"/>
      <c r="I115" s="229"/>
      <c r="J115" s="231"/>
      <c r="K115" s="232"/>
      <c r="L115" s="232"/>
      <c r="M115" s="229"/>
      <c r="N115" s="232"/>
      <c r="O115" s="328"/>
      <c r="P115" s="328"/>
      <c r="Q115" s="328"/>
      <c r="R115" s="275"/>
    </row>
    <row r="116" spans="2:18" ht="23.1" customHeight="1" x14ac:dyDescent="0.15">
      <c r="B116" s="19">
        <f t="shared" si="3"/>
        <v>93</v>
      </c>
      <c r="C116" s="333"/>
      <c r="D116" s="229"/>
      <c r="E116" s="230"/>
      <c r="F116" s="229"/>
      <c r="G116" s="229"/>
      <c r="H116" s="230"/>
      <c r="I116" s="229"/>
      <c r="J116" s="231"/>
      <c r="K116" s="232"/>
      <c r="L116" s="232"/>
      <c r="M116" s="229"/>
      <c r="N116" s="232"/>
      <c r="O116" s="328"/>
      <c r="P116" s="328"/>
      <c r="Q116" s="328"/>
      <c r="R116" s="275"/>
    </row>
    <row r="117" spans="2:18" ht="23.1" customHeight="1" x14ac:dyDescent="0.15">
      <c r="B117" s="19">
        <f t="shared" si="3"/>
        <v>94</v>
      </c>
      <c r="C117" s="333"/>
      <c r="D117" s="229"/>
      <c r="E117" s="230"/>
      <c r="F117" s="229"/>
      <c r="G117" s="229"/>
      <c r="H117" s="230"/>
      <c r="I117" s="229"/>
      <c r="J117" s="231"/>
      <c r="K117" s="232"/>
      <c r="L117" s="232"/>
      <c r="M117" s="229"/>
      <c r="N117" s="232"/>
      <c r="O117" s="328"/>
      <c r="P117" s="328"/>
      <c r="Q117" s="328"/>
      <c r="R117" s="275"/>
    </row>
    <row r="118" spans="2:18" ht="23.1" customHeight="1" x14ac:dyDescent="0.15">
      <c r="B118" s="19">
        <f t="shared" si="3"/>
        <v>95</v>
      </c>
      <c r="C118" s="333"/>
      <c r="D118" s="229"/>
      <c r="E118" s="230"/>
      <c r="F118" s="229"/>
      <c r="G118" s="229"/>
      <c r="H118" s="230"/>
      <c r="I118" s="229"/>
      <c r="J118" s="231"/>
      <c r="K118" s="232"/>
      <c r="L118" s="232"/>
      <c r="M118" s="229"/>
      <c r="N118" s="232"/>
      <c r="O118" s="328"/>
      <c r="P118" s="328"/>
      <c r="Q118" s="328"/>
      <c r="R118" s="275"/>
    </row>
    <row r="119" spans="2:18" ht="23.1" customHeight="1" x14ac:dyDescent="0.15">
      <c r="B119" s="19">
        <f t="shared" si="3"/>
        <v>96</v>
      </c>
      <c r="C119" s="333"/>
      <c r="D119" s="229"/>
      <c r="E119" s="230"/>
      <c r="F119" s="229"/>
      <c r="G119" s="229"/>
      <c r="H119" s="230"/>
      <c r="I119" s="229"/>
      <c r="J119" s="231"/>
      <c r="K119" s="232"/>
      <c r="L119" s="232"/>
      <c r="M119" s="229"/>
      <c r="N119" s="232"/>
      <c r="O119" s="328"/>
      <c r="P119" s="328"/>
      <c r="Q119" s="328"/>
      <c r="R119" s="275"/>
    </row>
    <row r="120" spans="2:18" ht="23.1" customHeight="1" x14ac:dyDescent="0.15">
      <c r="B120" s="19">
        <f t="shared" si="3"/>
        <v>97</v>
      </c>
      <c r="C120" s="333"/>
      <c r="D120" s="229"/>
      <c r="E120" s="230"/>
      <c r="F120" s="229"/>
      <c r="G120" s="229"/>
      <c r="H120" s="230"/>
      <c r="I120" s="229"/>
      <c r="J120" s="231"/>
      <c r="K120" s="232"/>
      <c r="L120" s="232"/>
      <c r="M120" s="229"/>
      <c r="N120" s="232"/>
      <c r="O120" s="328"/>
      <c r="P120" s="328"/>
      <c r="Q120" s="328"/>
      <c r="R120" s="275"/>
    </row>
    <row r="121" spans="2:18" ht="23.1" customHeight="1" x14ac:dyDescent="0.15">
      <c r="B121" s="19">
        <f t="shared" si="3"/>
        <v>98</v>
      </c>
      <c r="C121" s="333"/>
      <c r="D121" s="229"/>
      <c r="E121" s="230"/>
      <c r="F121" s="229"/>
      <c r="G121" s="229"/>
      <c r="H121" s="230"/>
      <c r="I121" s="229"/>
      <c r="J121" s="231"/>
      <c r="K121" s="232"/>
      <c r="L121" s="232"/>
      <c r="M121" s="229"/>
      <c r="N121" s="232"/>
      <c r="O121" s="328"/>
      <c r="P121" s="328"/>
      <c r="Q121" s="328"/>
      <c r="R121" s="275"/>
    </row>
    <row r="122" spans="2:18" ht="23.1" customHeight="1" x14ac:dyDescent="0.15">
      <c r="B122" s="19">
        <f t="shared" si="3"/>
        <v>99</v>
      </c>
      <c r="C122" s="333"/>
      <c r="D122" s="229"/>
      <c r="E122" s="230"/>
      <c r="F122" s="229"/>
      <c r="G122" s="229"/>
      <c r="H122" s="230"/>
      <c r="I122" s="229"/>
      <c r="J122" s="231"/>
      <c r="K122" s="232"/>
      <c r="L122" s="232"/>
      <c r="M122" s="229"/>
      <c r="N122" s="232"/>
      <c r="O122" s="328"/>
      <c r="P122" s="328"/>
      <c r="Q122" s="328"/>
      <c r="R122" s="275"/>
    </row>
    <row r="123" spans="2:18" ht="23.1" customHeight="1" x14ac:dyDescent="0.15">
      <c r="B123" s="19">
        <f t="shared" si="3"/>
        <v>100</v>
      </c>
      <c r="C123" s="334"/>
      <c r="D123" s="233"/>
      <c r="E123" s="234"/>
      <c r="F123" s="233"/>
      <c r="G123" s="233"/>
      <c r="H123" s="230"/>
      <c r="I123" s="233"/>
      <c r="J123" s="229"/>
      <c r="K123" s="230"/>
      <c r="L123" s="230"/>
      <c r="M123" s="233"/>
      <c r="N123" s="230"/>
      <c r="O123" s="329"/>
      <c r="P123" s="329"/>
      <c r="Q123" s="329"/>
      <c r="R123" s="275"/>
    </row>
    <row r="124" spans="2:18" ht="9.9499999999999993" customHeight="1" x14ac:dyDescent="0.15">
      <c r="C124" s="8"/>
      <c r="D124" s="222"/>
      <c r="E124" s="222"/>
      <c r="F124" s="222"/>
      <c r="G124" s="222"/>
      <c r="H124" s="222"/>
      <c r="I124" s="222"/>
      <c r="J124" s="222"/>
      <c r="K124" s="222"/>
      <c r="L124" s="222"/>
      <c r="M124" s="222"/>
      <c r="N124" s="227"/>
      <c r="O124" s="222"/>
      <c r="P124" s="222"/>
    </row>
    <row r="125" spans="2:18" ht="9.9499999999999993" customHeight="1" x14ac:dyDescent="0.15">
      <c r="C125" s="8"/>
      <c r="D125" s="222"/>
      <c r="E125" s="222"/>
      <c r="F125" s="222"/>
      <c r="G125" s="222"/>
      <c r="H125" s="222"/>
      <c r="I125" s="222"/>
      <c r="J125" s="222"/>
      <c r="K125" s="222"/>
      <c r="L125" s="222"/>
      <c r="M125" s="222"/>
      <c r="N125" s="227"/>
      <c r="O125" s="222"/>
      <c r="P125" s="222"/>
    </row>
    <row r="126" spans="2:18" ht="19.5" customHeight="1" x14ac:dyDescent="0.15">
      <c r="B126" s="3" t="s">
        <v>477</v>
      </c>
      <c r="C126" s="222"/>
      <c r="D126" s="222"/>
      <c r="E126" s="222"/>
      <c r="F126" s="222"/>
      <c r="G126" s="222"/>
      <c r="H126" s="222"/>
      <c r="I126" s="222"/>
      <c r="J126" s="222"/>
      <c r="K126" s="222"/>
      <c r="L126" s="222"/>
      <c r="M126" s="222"/>
      <c r="N126" s="222"/>
      <c r="O126" s="222"/>
      <c r="P126" s="222"/>
      <c r="Q126" s="223" t="str">
        <f>" 5 / "&amp;COUNTA(C$5,C$37,C$68,C$99,C$130,C$161)</f>
        <v xml:space="preserve"> 5 / 1</v>
      </c>
    </row>
    <row r="127" spans="2:18" s="5" customFormat="1" ht="20.100000000000001" customHeight="1" x14ac:dyDescent="0.15">
      <c r="B127" s="613" t="s">
        <v>80</v>
      </c>
      <c r="C127" s="614" t="s">
        <v>44</v>
      </c>
      <c r="D127" s="614" t="s">
        <v>58</v>
      </c>
      <c r="E127" s="614" t="s">
        <v>59</v>
      </c>
      <c r="F127" s="608" t="s">
        <v>335</v>
      </c>
      <c r="G127" s="608" t="s">
        <v>60</v>
      </c>
      <c r="H127" s="608" t="s">
        <v>61</v>
      </c>
      <c r="I127" s="608" t="s">
        <v>476</v>
      </c>
      <c r="J127" s="608" t="s">
        <v>78</v>
      </c>
      <c r="K127" s="610" t="s">
        <v>73</v>
      </c>
      <c r="L127" s="612"/>
      <c r="M127" s="608" t="s">
        <v>446</v>
      </c>
      <c r="N127" s="608" t="s">
        <v>62</v>
      </c>
      <c r="O127" s="610" t="s">
        <v>456</v>
      </c>
      <c r="P127" s="611"/>
      <c r="Q127" s="612"/>
      <c r="R127" s="235"/>
    </row>
    <row r="128" spans="2:18" s="5" customFormat="1" ht="30" customHeight="1" x14ac:dyDescent="0.15">
      <c r="B128" s="613"/>
      <c r="C128" s="615"/>
      <c r="D128" s="615"/>
      <c r="E128" s="615"/>
      <c r="F128" s="609"/>
      <c r="G128" s="609"/>
      <c r="H128" s="609"/>
      <c r="I128" s="609"/>
      <c r="J128" s="609"/>
      <c r="K128" s="228" t="s">
        <v>336</v>
      </c>
      <c r="L128" s="228" t="s">
        <v>337</v>
      </c>
      <c r="M128" s="609"/>
      <c r="N128" s="609"/>
      <c r="O128" s="236" t="s">
        <v>410</v>
      </c>
      <c r="P128" s="236" t="s">
        <v>411</v>
      </c>
      <c r="Q128" s="236" t="s">
        <v>412</v>
      </c>
      <c r="R128" s="235"/>
    </row>
    <row r="129" spans="2:31" ht="23.1" customHeight="1" x14ac:dyDescent="0.15">
      <c r="B129" s="205" t="s">
        <v>21</v>
      </c>
      <c r="C129" s="332" t="s">
        <v>79</v>
      </c>
      <c r="D129" s="225" t="s">
        <v>63</v>
      </c>
      <c r="E129" s="225">
        <v>44</v>
      </c>
      <c r="F129" s="225" t="s">
        <v>340</v>
      </c>
      <c r="G129" s="225" t="s">
        <v>64</v>
      </c>
      <c r="H129" s="225">
        <v>3</v>
      </c>
      <c r="I129" s="225" t="s">
        <v>71</v>
      </c>
      <c r="J129" s="226" t="s">
        <v>75</v>
      </c>
      <c r="K129" s="225" t="s">
        <v>338</v>
      </c>
      <c r="L129" s="225" t="s">
        <v>339</v>
      </c>
      <c r="M129" s="225" t="s">
        <v>71</v>
      </c>
      <c r="N129" s="226" t="s">
        <v>67</v>
      </c>
      <c r="O129" s="276">
        <v>45017</v>
      </c>
      <c r="P129" s="276">
        <v>45026</v>
      </c>
      <c r="Q129" s="276">
        <v>45028</v>
      </c>
      <c r="R129" s="275"/>
      <c r="AE129" s="20" t="s">
        <v>74</v>
      </c>
    </row>
    <row r="130" spans="2:31" ht="23.1" customHeight="1" x14ac:dyDescent="0.15">
      <c r="B130" s="19">
        <f>B123+1</f>
        <v>101</v>
      </c>
      <c r="C130" s="333"/>
      <c r="D130" s="229"/>
      <c r="E130" s="230"/>
      <c r="F130" s="229"/>
      <c r="G130" s="229"/>
      <c r="H130" s="230"/>
      <c r="I130" s="229"/>
      <c r="J130" s="231"/>
      <c r="K130" s="232"/>
      <c r="L130" s="232"/>
      <c r="M130" s="229"/>
      <c r="N130" s="232"/>
      <c r="O130" s="328"/>
      <c r="P130" s="328"/>
      <c r="Q130" s="328"/>
      <c r="R130" s="275"/>
      <c r="AE130" s="20" t="s">
        <v>75</v>
      </c>
    </row>
    <row r="131" spans="2:31" ht="23.1" customHeight="1" x14ac:dyDescent="0.15">
      <c r="B131" s="19">
        <f>B130+1</f>
        <v>102</v>
      </c>
      <c r="C131" s="333"/>
      <c r="D131" s="229"/>
      <c r="E131" s="230"/>
      <c r="F131" s="229"/>
      <c r="G131" s="229"/>
      <c r="H131" s="230"/>
      <c r="I131" s="229"/>
      <c r="J131" s="231"/>
      <c r="K131" s="232"/>
      <c r="L131" s="232"/>
      <c r="M131" s="229"/>
      <c r="N131" s="232"/>
      <c r="O131" s="328"/>
      <c r="P131" s="328"/>
      <c r="Q131" s="328"/>
      <c r="R131" s="275"/>
      <c r="AE131" s="20" t="s">
        <v>76</v>
      </c>
    </row>
    <row r="132" spans="2:31" ht="23.1" customHeight="1" x14ac:dyDescent="0.15">
      <c r="B132" s="19">
        <f t="shared" ref="B132:B154" si="4">B131+1</f>
        <v>103</v>
      </c>
      <c r="C132" s="333"/>
      <c r="D132" s="229"/>
      <c r="E132" s="230"/>
      <c r="F132" s="229"/>
      <c r="G132" s="229"/>
      <c r="H132" s="230"/>
      <c r="I132" s="229"/>
      <c r="J132" s="231"/>
      <c r="K132" s="232"/>
      <c r="L132" s="232"/>
      <c r="M132" s="229"/>
      <c r="N132" s="232"/>
      <c r="O132" s="328"/>
      <c r="P132" s="328"/>
      <c r="Q132" s="328"/>
      <c r="R132" s="275"/>
      <c r="AE132" s="20" t="s">
        <v>77</v>
      </c>
    </row>
    <row r="133" spans="2:31" ht="23.1" customHeight="1" x14ac:dyDescent="0.15">
      <c r="B133" s="19">
        <f t="shared" si="4"/>
        <v>104</v>
      </c>
      <c r="C133" s="333"/>
      <c r="D133" s="229"/>
      <c r="E133" s="230"/>
      <c r="F133" s="229"/>
      <c r="G133" s="229"/>
      <c r="H133" s="230"/>
      <c r="I133" s="229"/>
      <c r="J133" s="231"/>
      <c r="K133" s="232"/>
      <c r="L133" s="232"/>
      <c r="M133" s="229"/>
      <c r="N133" s="232"/>
      <c r="O133" s="328"/>
      <c r="P133" s="328"/>
      <c r="Q133" s="328"/>
      <c r="R133" s="275"/>
    </row>
    <row r="134" spans="2:31" ht="23.1" customHeight="1" x14ac:dyDescent="0.15">
      <c r="B134" s="19">
        <f t="shared" si="4"/>
        <v>105</v>
      </c>
      <c r="C134" s="333"/>
      <c r="D134" s="229"/>
      <c r="E134" s="230"/>
      <c r="F134" s="229"/>
      <c r="G134" s="229"/>
      <c r="H134" s="230"/>
      <c r="I134" s="229"/>
      <c r="J134" s="231"/>
      <c r="K134" s="232"/>
      <c r="L134" s="232"/>
      <c r="M134" s="229"/>
      <c r="N134" s="232"/>
      <c r="O134" s="328"/>
      <c r="P134" s="328"/>
      <c r="Q134" s="328"/>
      <c r="R134" s="275"/>
    </row>
    <row r="135" spans="2:31" ht="23.1" customHeight="1" x14ac:dyDescent="0.15">
      <c r="B135" s="19">
        <f t="shared" si="4"/>
        <v>106</v>
      </c>
      <c r="C135" s="333"/>
      <c r="D135" s="229"/>
      <c r="E135" s="230"/>
      <c r="F135" s="229"/>
      <c r="G135" s="229"/>
      <c r="H135" s="230"/>
      <c r="I135" s="229"/>
      <c r="J135" s="231"/>
      <c r="K135" s="232"/>
      <c r="L135" s="232"/>
      <c r="M135" s="229"/>
      <c r="N135" s="232"/>
      <c r="O135" s="328"/>
      <c r="P135" s="328"/>
      <c r="Q135" s="328"/>
      <c r="R135" s="275"/>
    </row>
    <row r="136" spans="2:31" ht="23.1" customHeight="1" x14ac:dyDescent="0.15">
      <c r="B136" s="19">
        <f t="shared" si="4"/>
        <v>107</v>
      </c>
      <c r="C136" s="333"/>
      <c r="D136" s="229"/>
      <c r="E136" s="230"/>
      <c r="F136" s="229"/>
      <c r="G136" s="229"/>
      <c r="H136" s="230"/>
      <c r="I136" s="229"/>
      <c r="J136" s="231"/>
      <c r="K136" s="232"/>
      <c r="L136" s="232"/>
      <c r="M136" s="229"/>
      <c r="N136" s="232"/>
      <c r="O136" s="328"/>
      <c r="P136" s="328"/>
      <c r="Q136" s="328"/>
      <c r="R136" s="275"/>
    </row>
    <row r="137" spans="2:31" ht="23.1" customHeight="1" x14ac:dyDescent="0.15">
      <c r="B137" s="19">
        <f t="shared" si="4"/>
        <v>108</v>
      </c>
      <c r="C137" s="333"/>
      <c r="D137" s="229"/>
      <c r="E137" s="230"/>
      <c r="F137" s="229"/>
      <c r="G137" s="229"/>
      <c r="H137" s="230"/>
      <c r="I137" s="229"/>
      <c r="J137" s="231"/>
      <c r="K137" s="232"/>
      <c r="L137" s="232"/>
      <c r="M137" s="229"/>
      <c r="N137" s="232"/>
      <c r="O137" s="328"/>
      <c r="P137" s="328"/>
      <c r="Q137" s="328"/>
      <c r="R137" s="275"/>
    </row>
    <row r="138" spans="2:31" ht="23.1" customHeight="1" x14ac:dyDescent="0.15">
      <c r="B138" s="19">
        <f t="shared" si="4"/>
        <v>109</v>
      </c>
      <c r="C138" s="333"/>
      <c r="D138" s="229"/>
      <c r="E138" s="230"/>
      <c r="F138" s="229"/>
      <c r="G138" s="229"/>
      <c r="H138" s="230"/>
      <c r="I138" s="229"/>
      <c r="J138" s="231"/>
      <c r="K138" s="232"/>
      <c r="L138" s="232"/>
      <c r="M138" s="229"/>
      <c r="N138" s="232"/>
      <c r="O138" s="328"/>
      <c r="P138" s="328"/>
      <c r="Q138" s="328"/>
      <c r="R138" s="275"/>
    </row>
    <row r="139" spans="2:31" ht="23.1" customHeight="1" x14ac:dyDescent="0.15">
      <c r="B139" s="19">
        <f t="shared" si="4"/>
        <v>110</v>
      </c>
      <c r="C139" s="333"/>
      <c r="D139" s="229"/>
      <c r="E139" s="230"/>
      <c r="F139" s="229"/>
      <c r="G139" s="229"/>
      <c r="H139" s="230"/>
      <c r="I139" s="229"/>
      <c r="J139" s="231"/>
      <c r="K139" s="232"/>
      <c r="L139" s="232"/>
      <c r="M139" s="229"/>
      <c r="N139" s="232"/>
      <c r="O139" s="328"/>
      <c r="P139" s="328"/>
      <c r="Q139" s="328"/>
      <c r="R139" s="275"/>
    </row>
    <row r="140" spans="2:31" ht="23.1" customHeight="1" x14ac:dyDescent="0.15">
      <c r="B140" s="19">
        <f t="shared" si="4"/>
        <v>111</v>
      </c>
      <c r="C140" s="333"/>
      <c r="D140" s="229"/>
      <c r="E140" s="230"/>
      <c r="F140" s="229"/>
      <c r="G140" s="229"/>
      <c r="H140" s="230"/>
      <c r="I140" s="229"/>
      <c r="J140" s="231"/>
      <c r="K140" s="232"/>
      <c r="L140" s="232"/>
      <c r="M140" s="229"/>
      <c r="N140" s="232"/>
      <c r="O140" s="328"/>
      <c r="P140" s="328"/>
      <c r="Q140" s="328"/>
      <c r="R140" s="275"/>
    </row>
    <row r="141" spans="2:31" ht="23.1" customHeight="1" x14ac:dyDescent="0.15">
      <c r="B141" s="19">
        <f t="shared" si="4"/>
        <v>112</v>
      </c>
      <c r="C141" s="333"/>
      <c r="D141" s="229"/>
      <c r="E141" s="230"/>
      <c r="F141" s="229"/>
      <c r="G141" s="229"/>
      <c r="H141" s="230"/>
      <c r="I141" s="229"/>
      <c r="J141" s="231"/>
      <c r="K141" s="232"/>
      <c r="L141" s="232"/>
      <c r="M141" s="229"/>
      <c r="N141" s="232"/>
      <c r="O141" s="328"/>
      <c r="P141" s="328"/>
      <c r="Q141" s="328"/>
      <c r="R141" s="275"/>
    </row>
    <row r="142" spans="2:31" ht="23.1" customHeight="1" x14ac:dyDescent="0.15">
      <c r="B142" s="19">
        <f t="shared" si="4"/>
        <v>113</v>
      </c>
      <c r="C142" s="333"/>
      <c r="D142" s="229"/>
      <c r="E142" s="230"/>
      <c r="F142" s="229"/>
      <c r="G142" s="229"/>
      <c r="H142" s="230"/>
      <c r="I142" s="229"/>
      <c r="J142" s="231"/>
      <c r="K142" s="232"/>
      <c r="L142" s="232"/>
      <c r="M142" s="229"/>
      <c r="N142" s="232"/>
      <c r="O142" s="328"/>
      <c r="P142" s="328"/>
      <c r="Q142" s="328"/>
      <c r="R142" s="275"/>
    </row>
    <row r="143" spans="2:31" ht="23.1" customHeight="1" x14ac:dyDescent="0.15">
      <c r="B143" s="19">
        <f t="shared" si="4"/>
        <v>114</v>
      </c>
      <c r="C143" s="333"/>
      <c r="D143" s="229"/>
      <c r="E143" s="230"/>
      <c r="F143" s="229"/>
      <c r="G143" s="229"/>
      <c r="H143" s="230"/>
      <c r="I143" s="229"/>
      <c r="J143" s="231"/>
      <c r="K143" s="232"/>
      <c r="L143" s="232"/>
      <c r="M143" s="229"/>
      <c r="N143" s="232"/>
      <c r="O143" s="328"/>
      <c r="P143" s="328"/>
      <c r="Q143" s="328"/>
      <c r="R143" s="275"/>
    </row>
    <row r="144" spans="2:31" ht="23.1" customHeight="1" x14ac:dyDescent="0.15">
      <c r="B144" s="19">
        <f t="shared" si="4"/>
        <v>115</v>
      </c>
      <c r="C144" s="333"/>
      <c r="D144" s="229"/>
      <c r="E144" s="230"/>
      <c r="F144" s="229"/>
      <c r="G144" s="229"/>
      <c r="H144" s="230"/>
      <c r="I144" s="229"/>
      <c r="J144" s="231"/>
      <c r="K144" s="232"/>
      <c r="L144" s="232"/>
      <c r="M144" s="229"/>
      <c r="N144" s="232"/>
      <c r="O144" s="328"/>
      <c r="P144" s="328"/>
      <c r="Q144" s="328"/>
      <c r="R144" s="275"/>
    </row>
    <row r="145" spans="2:31" ht="23.1" customHeight="1" x14ac:dyDescent="0.15">
      <c r="B145" s="19">
        <f t="shared" si="4"/>
        <v>116</v>
      </c>
      <c r="C145" s="333"/>
      <c r="D145" s="229"/>
      <c r="E145" s="230"/>
      <c r="F145" s="229"/>
      <c r="G145" s="229"/>
      <c r="H145" s="230"/>
      <c r="I145" s="229"/>
      <c r="J145" s="231"/>
      <c r="K145" s="232"/>
      <c r="L145" s="232"/>
      <c r="M145" s="229"/>
      <c r="N145" s="232"/>
      <c r="O145" s="328"/>
      <c r="P145" s="328"/>
      <c r="Q145" s="328"/>
      <c r="R145" s="275"/>
    </row>
    <row r="146" spans="2:31" ht="23.1" customHeight="1" x14ac:dyDescent="0.15">
      <c r="B146" s="19">
        <f t="shared" si="4"/>
        <v>117</v>
      </c>
      <c r="C146" s="333"/>
      <c r="D146" s="229"/>
      <c r="E146" s="230"/>
      <c r="F146" s="229"/>
      <c r="G146" s="229"/>
      <c r="H146" s="230"/>
      <c r="I146" s="229"/>
      <c r="J146" s="231"/>
      <c r="K146" s="232"/>
      <c r="L146" s="232"/>
      <c r="M146" s="229"/>
      <c r="N146" s="232"/>
      <c r="O146" s="328"/>
      <c r="P146" s="328"/>
      <c r="Q146" s="328"/>
      <c r="R146" s="275"/>
    </row>
    <row r="147" spans="2:31" ht="23.1" customHeight="1" x14ac:dyDescent="0.15">
      <c r="B147" s="19">
        <f t="shared" si="4"/>
        <v>118</v>
      </c>
      <c r="C147" s="333"/>
      <c r="D147" s="229"/>
      <c r="E147" s="230"/>
      <c r="F147" s="229"/>
      <c r="G147" s="229"/>
      <c r="H147" s="230"/>
      <c r="I147" s="229"/>
      <c r="J147" s="231"/>
      <c r="K147" s="232"/>
      <c r="L147" s="232"/>
      <c r="M147" s="229"/>
      <c r="N147" s="232"/>
      <c r="O147" s="328"/>
      <c r="P147" s="328"/>
      <c r="Q147" s="328"/>
      <c r="R147" s="275"/>
    </row>
    <row r="148" spans="2:31" ht="23.1" customHeight="1" x14ac:dyDescent="0.15">
      <c r="B148" s="19">
        <f t="shared" si="4"/>
        <v>119</v>
      </c>
      <c r="C148" s="333"/>
      <c r="D148" s="229"/>
      <c r="E148" s="230"/>
      <c r="F148" s="229"/>
      <c r="G148" s="229"/>
      <c r="H148" s="230"/>
      <c r="I148" s="229"/>
      <c r="J148" s="231"/>
      <c r="K148" s="232"/>
      <c r="L148" s="232"/>
      <c r="M148" s="229"/>
      <c r="N148" s="232"/>
      <c r="O148" s="328"/>
      <c r="P148" s="328"/>
      <c r="Q148" s="328"/>
      <c r="R148" s="275"/>
    </row>
    <row r="149" spans="2:31" ht="23.1" customHeight="1" x14ac:dyDescent="0.15">
      <c r="B149" s="19">
        <f t="shared" si="4"/>
        <v>120</v>
      </c>
      <c r="C149" s="333"/>
      <c r="D149" s="229"/>
      <c r="E149" s="230"/>
      <c r="F149" s="229"/>
      <c r="G149" s="229"/>
      <c r="H149" s="230"/>
      <c r="I149" s="229"/>
      <c r="J149" s="231"/>
      <c r="K149" s="232"/>
      <c r="L149" s="232"/>
      <c r="M149" s="229"/>
      <c r="N149" s="232"/>
      <c r="O149" s="328"/>
      <c r="P149" s="328"/>
      <c r="Q149" s="328"/>
      <c r="R149" s="275"/>
    </row>
    <row r="150" spans="2:31" ht="23.1" customHeight="1" x14ac:dyDescent="0.15">
      <c r="B150" s="19">
        <f t="shared" si="4"/>
        <v>121</v>
      </c>
      <c r="C150" s="333"/>
      <c r="D150" s="229"/>
      <c r="E150" s="230"/>
      <c r="F150" s="229"/>
      <c r="G150" s="229"/>
      <c r="H150" s="230"/>
      <c r="I150" s="229"/>
      <c r="J150" s="231"/>
      <c r="K150" s="232"/>
      <c r="L150" s="232"/>
      <c r="M150" s="229"/>
      <c r="N150" s="232"/>
      <c r="O150" s="328"/>
      <c r="P150" s="328"/>
      <c r="Q150" s="328"/>
      <c r="R150" s="275"/>
    </row>
    <row r="151" spans="2:31" ht="23.1" customHeight="1" x14ac:dyDescent="0.15">
      <c r="B151" s="19">
        <f t="shared" si="4"/>
        <v>122</v>
      </c>
      <c r="C151" s="333"/>
      <c r="D151" s="229"/>
      <c r="E151" s="230"/>
      <c r="F151" s="229"/>
      <c r="G151" s="229"/>
      <c r="H151" s="230"/>
      <c r="I151" s="229"/>
      <c r="J151" s="231"/>
      <c r="K151" s="232"/>
      <c r="L151" s="232"/>
      <c r="M151" s="229"/>
      <c r="N151" s="232"/>
      <c r="O151" s="328"/>
      <c r="P151" s="328"/>
      <c r="Q151" s="328"/>
      <c r="R151" s="275"/>
    </row>
    <row r="152" spans="2:31" ht="23.1" customHeight="1" x14ac:dyDescent="0.15">
      <c r="B152" s="19">
        <f t="shared" si="4"/>
        <v>123</v>
      </c>
      <c r="C152" s="333"/>
      <c r="D152" s="229"/>
      <c r="E152" s="230"/>
      <c r="F152" s="229"/>
      <c r="G152" s="229"/>
      <c r="H152" s="230"/>
      <c r="I152" s="229"/>
      <c r="J152" s="231"/>
      <c r="K152" s="232"/>
      <c r="L152" s="232"/>
      <c r="M152" s="229"/>
      <c r="N152" s="232"/>
      <c r="O152" s="328"/>
      <c r="P152" s="328"/>
      <c r="Q152" s="328"/>
      <c r="R152" s="275"/>
    </row>
    <row r="153" spans="2:31" ht="23.1" customHeight="1" x14ac:dyDescent="0.15">
      <c r="B153" s="19">
        <f t="shared" si="4"/>
        <v>124</v>
      </c>
      <c r="C153" s="333"/>
      <c r="D153" s="229"/>
      <c r="E153" s="230"/>
      <c r="F153" s="229"/>
      <c r="G153" s="229"/>
      <c r="H153" s="230"/>
      <c r="I153" s="229"/>
      <c r="J153" s="231"/>
      <c r="K153" s="232"/>
      <c r="L153" s="232"/>
      <c r="M153" s="229"/>
      <c r="N153" s="232"/>
      <c r="O153" s="328"/>
      <c r="P153" s="328"/>
      <c r="Q153" s="328"/>
      <c r="R153" s="275"/>
    </row>
    <row r="154" spans="2:31" ht="23.1" customHeight="1" x14ac:dyDescent="0.15">
      <c r="B154" s="19">
        <f t="shared" si="4"/>
        <v>125</v>
      </c>
      <c r="C154" s="334"/>
      <c r="D154" s="233"/>
      <c r="E154" s="234"/>
      <c r="F154" s="233"/>
      <c r="G154" s="233"/>
      <c r="H154" s="230"/>
      <c r="I154" s="233"/>
      <c r="J154" s="229"/>
      <c r="K154" s="230"/>
      <c r="L154" s="230"/>
      <c r="M154" s="233"/>
      <c r="N154" s="230"/>
      <c r="O154" s="329"/>
      <c r="P154" s="329"/>
      <c r="Q154" s="329"/>
      <c r="R154" s="275"/>
    </row>
    <row r="155" spans="2:31" ht="9.9499999999999993" customHeight="1" x14ac:dyDescent="0.15">
      <c r="C155" s="8"/>
      <c r="D155" s="222"/>
      <c r="E155" s="222"/>
      <c r="F155" s="222"/>
      <c r="G155" s="222"/>
      <c r="H155" s="222"/>
      <c r="I155" s="222"/>
      <c r="J155" s="222"/>
      <c r="K155" s="222"/>
      <c r="L155" s="222"/>
      <c r="M155" s="222"/>
      <c r="N155" s="227"/>
      <c r="O155" s="222"/>
      <c r="P155" s="222"/>
    </row>
    <row r="156" spans="2:31" ht="9.9499999999999993" customHeight="1" x14ac:dyDescent="0.15">
      <c r="C156" s="8"/>
      <c r="D156" s="222"/>
      <c r="E156" s="222"/>
      <c r="F156" s="222"/>
      <c r="G156" s="222"/>
      <c r="H156" s="222"/>
      <c r="I156" s="222"/>
      <c r="J156" s="222"/>
      <c r="K156" s="222"/>
      <c r="L156" s="222"/>
      <c r="M156" s="222"/>
      <c r="N156" s="227"/>
      <c r="O156" s="222"/>
      <c r="P156" s="222"/>
    </row>
    <row r="157" spans="2:31" ht="19.5" customHeight="1" x14ac:dyDescent="0.15">
      <c r="B157" s="3" t="s">
        <v>477</v>
      </c>
      <c r="C157" s="222"/>
      <c r="D157" s="222"/>
      <c r="E157" s="222"/>
      <c r="F157" s="222"/>
      <c r="G157" s="222"/>
      <c r="H157" s="222"/>
      <c r="I157" s="222"/>
      <c r="J157" s="222"/>
      <c r="K157" s="222"/>
      <c r="L157" s="222"/>
      <c r="M157" s="222"/>
      <c r="N157" s="222"/>
      <c r="O157" s="222"/>
      <c r="P157" s="222"/>
      <c r="Q157" s="223" t="str">
        <f>" 6 / "&amp;COUNTA(C$5,C$37,C$68,C$99,C$130,C$161)</f>
        <v xml:space="preserve"> 6 / 1</v>
      </c>
    </row>
    <row r="158" spans="2:31" s="5" customFormat="1" ht="20.100000000000001" customHeight="1" x14ac:dyDescent="0.15">
      <c r="B158" s="613" t="s">
        <v>80</v>
      </c>
      <c r="C158" s="614" t="s">
        <v>44</v>
      </c>
      <c r="D158" s="614" t="s">
        <v>58</v>
      </c>
      <c r="E158" s="614" t="s">
        <v>59</v>
      </c>
      <c r="F158" s="608" t="s">
        <v>335</v>
      </c>
      <c r="G158" s="608" t="s">
        <v>60</v>
      </c>
      <c r="H158" s="608" t="s">
        <v>61</v>
      </c>
      <c r="I158" s="608" t="s">
        <v>476</v>
      </c>
      <c r="J158" s="608" t="s">
        <v>78</v>
      </c>
      <c r="K158" s="610" t="s">
        <v>73</v>
      </c>
      <c r="L158" s="612"/>
      <c r="M158" s="608" t="s">
        <v>446</v>
      </c>
      <c r="N158" s="608" t="s">
        <v>62</v>
      </c>
      <c r="O158" s="610" t="s">
        <v>456</v>
      </c>
      <c r="P158" s="611"/>
      <c r="Q158" s="612"/>
      <c r="R158" s="235"/>
    </row>
    <row r="159" spans="2:31" s="5" customFormat="1" ht="30" customHeight="1" x14ac:dyDescent="0.15">
      <c r="B159" s="613"/>
      <c r="C159" s="615"/>
      <c r="D159" s="615"/>
      <c r="E159" s="615"/>
      <c r="F159" s="609"/>
      <c r="G159" s="609"/>
      <c r="H159" s="609"/>
      <c r="I159" s="609"/>
      <c r="J159" s="609"/>
      <c r="K159" s="228" t="s">
        <v>336</v>
      </c>
      <c r="L159" s="228" t="s">
        <v>337</v>
      </c>
      <c r="M159" s="609"/>
      <c r="N159" s="609"/>
      <c r="O159" s="236" t="s">
        <v>410</v>
      </c>
      <c r="P159" s="236" t="s">
        <v>411</v>
      </c>
      <c r="Q159" s="236" t="s">
        <v>412</v>
      </c>
      <c r="R159" s="235"/>
    </row>
    <row r="160" spans="2:31" ht="23.1" customHeight="1" x14ac:dyDescent="0.15">
      <c r="B160" s="205" t="s">
        <v>21</v>
      </c>
      <c r="C160" s="332" t="s">
        <v>79</v>
      </c>
      <c r="D160" s="225" t="s">
        <v>63</v>
      </c>
      <c r="E160" s="225">
        <v>44</v>
      </c>
      <c r="F160" s="225" t="s">
        <v>340</v>
      </c>
      <c r="G160" s="225" t="s">
        <v>64</v>
      </c>
      <c r="H160" s="225">
        <v>3</v>
      </c>
      <c r="I160" s="225" t="s">
        <v>71</v>
      </c>
      <c r="J160" s="226" t="s">
        <v>75</v>
      </c>
      <c r="K160" s="225" t="s">
        <v>338</v>
      </c>
      <c r="L160" s="225" t="s">
        <v>339</v>
      </c>
      <c r="M160" s="225" t="s">
        <v>71</v>
      </c>
      <c r="N160" s="226" t="s">
        <v>67</v>
      </c>
      <c r="O160" s="276">
        <v>45017</v>
      </c>
      <c r="P160" s="276">
        <v>45026</v>
      </c>
      <c r="Q160" s="276">
        <v>45028</v>
      </c>
      <c r="R160" s="275"/>
      <c r="AE160" s="20" t="s">
        <v>74</v>
      </c>
    </row>
    <row r="161" spans="2:31" ht="23.1" customHeight="1" x14ac:dyDescent="0.15">
      <c r="B161" s="19">
        <f>B154+1</f>
        <v>126</v>
      </c>
      <c r="C161" s="333"/>
      <c r="D161" s="229"/>
      <c r="E161" s="230"/>
      <c r="F161" s="229"/>
      <c r="G161" s="229"/>
      <c r="H161" s="230"/>
      <c r="I161" s="229"/>
      <c r="J161" s="231"/>
      <c r="K161" s="232"/>
      <c r="L161" s="232"/>
      <c r="M161" s="229"/>
      <c r="N161" s="232"/>
      <c r="O161" s="328"/>
      <c r="P161" s="328"/>
      <c r="Q161" s="328"/>
      <c r="R161" s="275"/>
      <c r="AE161" s="20" t="s">
        <v>75</v>
      </c>
    </row>
    <row r="162" spans="2:31" ht="23.1" customHeight="1" x14ac:dyDescent="0.15">
      <c r="B162" s="19">
        <f>B161+1</f>
        <v>127</v>
      </c>
      <c r="C162" s="333"/>
      <c r="D162" s="229"/>
      <c r="E162" s="230"/>
      <c r="F162" s="229"/>
      <c r="G162" s="229"/>
      <c r="H162" s="230"/>
      <c r="I162" s="229"/>
      <c r="J162" s="231"/>
      <c r="K162" s="232"/>
      <c r="L162" s="232"/>
      <c r="M162" s="229"/>
      <c r="N162" s="232"/>
      <c r="O162" s="328"/>
      <c r="P162" s="328"/>
      <c r="Q162" s="328"/>
      <c r="R162" s="275"/>
      <c r="AE162" s="20" t="s">
        <v>76</v>
      </c>
    </row>
    <row r="163" spans="2:31" ht="23.1" customHeight="1" x14ac:dyDescent="0.15">
      <c r="B163" s="19">
        <f t="shared" ref="B163:B185" si="5">B162+1</f>
        <v>128</v>
      </c>
      <c r="C163" s="333"/>
      <c r="D163" s="229"/>
      <c r="E163" s="230"/>
      <c r="F163" s="229"/>
      <c r="G163" s="229"/>
      <c r="H163" s="230"/>
      <c r="I163" s="229"/>
      <c r="J163" s="231"/>
      <c r="K163" s="232"/>
      <c r="L163" s="232"/>
      <c r="M163" s="229"/>
      <c r="N163" s="232"/>
      <c r="O163" s="328"/>
      <c r="P163" s="328"/>
      <c r="Q163" s="328"/>
      <c r="R163" s="275"/>
      <c r="AE163" s="20" t="s">
        <v>77</v>
      </c>
    </row>
    <row r="164" spans="2:31" ht="23.1" customHeight="1" x14ac:dyDescent="0.15">
      <c r="B164" s="19">
        <f t="shared" si="5"/>
        <v>129</v>
      </c>
      <c r="C164" s="333"/>
      <c r="D164" s="229"/>
      <c r="E164" s="230"/>
      <c r="F164" s="229"/>
      <c r="G164" s="229"/>
      <c r="H164" s="230"/>
      <c r="I164" s="229"/>
      <c r="J164" s="231"/>
      <c r="K164" s="232"/>
      <c r="L164" s="232"/>
      <c r="M164" s="229"/>
      <c r="N164" s="232"/>
      <c r="O164" s="328"/>
      <c r="P164" s="328"/>
      <c r="Q164" s="328"/>
      <c r="R164" s="275"/>
    </row>
    <row r="165" spans="2:31" ht="23.1" customHeight="1" x14ac:dyDescent="0.15">
      <c r="B165" s="19">
        <f t="shared" si="5"/>
        <v>130</v>
      </c>
      <c r="C165" s="333"/>
      <c r="D165" s="229"/>
      <c r="E165" s="230"/>
      <c r="F165" s="229"/>
      <c r="G165" s="229"/>
      <c r="H165" s="230"/>
      <c r="I165" s="229"/>
      <c r="J165" s="231"/>
      <c r="K165" s="232"/>
      <c r="L165" s="232"/>
      <c r="M165" s="229"/>
      <c r="N165" s="232"/>
      <c r="O165" s="328"/>
      <c r="P165" s="328"/>
      <c r="Q165" s="328"/>
      <c r="R165" s="275"/>
    </row>
    <row r="166" spans="2:31" ht="23.1" customHeight="1" x14ac:dyDescent="0.15">
      <c r="B166" s="19">
        <f t="shared" si="5"/>
        <v>131</v>
      </c>
      <c r="C166" s="333"/>
      <c r="D166" s="229"/>
      <c r="E166" s="230"/>
      <c r="F166" s="229"/>
      <c r="G166" s="229"/>
      <c r="H166" s="230"/>
      <c r="I166" s="229"/>
      <c r="J166" s="231"/>
      <c r="K166" s="232"/>
      <c r="L166" s="232"/>
      <c r="M166" s="229"/>
      <c r="N166" s="232"/>
      <c r="O166" s="328"/>
      <c r="P166" s="328"/>
      <c r="Q166" s="328"/>
      <c r="R166" s="275"/>
    </row>
    <row r="167" spans="2:31" ht="23.1" customHeight="1" x14ac:dyDescent="0.15">
      <c r="B167" s="19">
        <f t="shared" si="5"/>
        <v>132</v>
      </c>
      <c r="C167" s="333"/>
      <c r="D167" s="229"/>
      <c r="E167" s="230"/>
      <c r="F167" s="229"/>
      <c r="G167" s="229"/>
      <c r="H167" s="230"/>
      <c r="I167" s="229"/>
      <c r="J167" s="231"/>
      <c r="K167" s="232"/>
      <c r="L167" s="232"/>
      <c r="M167" s="229"/>
      <c r="N167" s="232"/>
      <c r="O167" s="328"/>
      <c r="P167" s="328"/>
      <c r="Q167" s="328"/>
      <c r="R167" s="275"/>
    </row>
    <row r="168" spans="2:31" ht="23.1" customHeight="1" x14ac:dyDescent="0.15">
      <c r="B168" s="19">
        <f t="shared" si="5"/>
        <v>133</v>
      </c>
      <c r="C168" s="333"/>
      <c r="D168" s="229"/>
      <c r="E168" s="230"/>
      <c r="F168" s="229"/>
      <c r="G168" s="229"/>
      <c r="H168" s="230"/>
      <c r="I168" s="229"/>
      <c r="J168" s="231"/>
      <c r="K168" s="232"/>
      <c r="L168" s="232"/>
      <c r="M168" s="229"/>
      <c r="N168" s="232"/>
      <c r="O168" s="328"/>
      <c r="P168" s="328"/>
      <c r="Q168" s="328"/>
      <c r="R168" s="275"/>
    </row>
    <row r="169" spans="2:31" ht="23.1" customHeight="1" x14ac:dyDescent="0.15">
      <c r="B169" s="19">
        <f t="shared" si="5"/>
        <v>134</v>
      </c>
      <c r="C169" s="333"/>
      <c r="D169" s="229"/>
      <c r="E169" s="230"/>
      <c r="F169" s="229"/>
      <c r="G169" s="229"/>
      <c r="H169" s="230"/>
      <c r="I169" s="229"/>
      <c r="J169" s="231"/>
      <c r="K169" s="232"/>
      <c r="L169" s="232"/>
      <c r="M169" s="229"/>
      <c r="N169" s="232"/>
      <c r="O169" s="328"/>
      <c r="P169" s="328"/>
      <c r="Q169" s="328"/>
      <c r="R169" s="275"/>
    </row>
    <row r="170" spans="2:31" ht="23.1" customHeight="1" x14ac:dyDescent="0.15">
      <c r="B170" s="19">
        <f t="shared" si="5"/>
        <v>135</v>
      </c>
      <c r="C170" s="333"/>
      <c r="D170" s="229"/>
      <c r="E170" s="230"/>
      <c r="F170" s="229"/>
      <c r="G170" s="229"/>
      <c r="H170" s="230"/>
      <c r="I170" s="229"/>
      <c r="J170" s="231"/>
      <c r="K170" s="232"/>
      <c r="L170" s="232"/>
      <c r="M170" s="229"/>
      <c r="N170" s="232"/>
      <c r="O170" s="328"/>
      <c r="P170" s="328"/>
      <c r="Q170" s="328"/>
      <c r="R170" s="275"/>
    </row>
    <row r="171" spans="2:31" ht="23.1" customHeight="1" x14ac:dyDescent="0.15">
      <c r="B171" s="19">
        <f t="shared" si="5"/>
        <v>136</v>
      </c>
      <c r="C171" s="333"/>
      <c r="D171" s="229"/>
      <c r="E171" s="230"/>
      <c r="F171" s="229"/>
      <c r="G171" s="229"/>
      <c r="H171" s="230"/>
      <c r="I171" s="229"/>
      <c r="J171" s="231"/>
      <c r="K171" s="232"/>
      <c r="L171" s="232"/>
      <c r="M171" s="229"/>
      <c r="N171" s="232"/>
      <c r="O171" s="328"/>
      <c r="P171" s="328"/>
      <c r="Q171" s="328"/>
      <c r="R171" s="275"/>
    </row>
    <row r="172" spans="2:31" ht="23.1" customHeight="1" x14ac:dyDescent="0.15">
      <c r="B172" s="19">
        <f t="shared" si="5"/>
        <v>137</v>
      </c>
      <c r="C172" s="333"/>
      <c r="D172" s="229"/>
      <c r="E172" s="230"/>
      <c r="F172" s="229"/>
      <c r="G172" s="229"/>
      <c r="H172" s="230"/>
      <c r="I172" s="229"/>
      <c r="J172" s="231"/>
      <c r="K172" s="232"/>
      <c r="L172" s="232"/>
      <c r="M172" s="229"/>
      <c r="N172" s="232"/>
      <c r="O172" s="328"/>
      <c r="P172" s="328"/>
      <c r="Q172" s="328"/>
      <c r="R172" s="275"/>
    </row>
    <row r="173" spans="2:31" ht="23.1" customHeight="1" x14ac:dyDescent="0.15">
      <c r="B173" s="19">
        <f t="shared" si="5"/>
        <v>138</v>
      </c>
      <c r="C173" s="333"/>
      <c r="D173" s="229"/>
      <c r="E173" s="230"/>
      <c r="F173" s="229"/>
      <c r="G173" s="229"/>
      <c r="H173" s="230"/>
      <c r="I173" s="229"/>
      <c r="J173" s="231"/>
      <c r="K173" s="232"/>
      <c r="L173" s="232"/>
      <c r="M173" s="229"/>
      <c r="N173" s="232"/>
      <c r="O173" s="328"/>
      <c r="P173" s="328"/>
      <c r="Q173" s="328"/>
      <c r="R173" s="275"/>
    </row>
    <row r="174" spans="2:31" ht="23.1" customHeight="1" x14ac:dyDescent="0.15">
      <c r="B174" s="19">
        <f t="shared" si="5"/>
        <v>139</v>
      </c>
      <c r="C174" s="333"/>
      <c r="D174" s="229"/>
      <c r="E174" s="230"/>
      <c r="F174" s="229"/>
      <c r="G174" s="229"/>
      <c r="H174" s="230"/>
      <c r="I174" s="229"/>
      <c r="J174" s="231"/>
      <c r="K174" s="232"/>
      <c r="L174" s="232"/>
      <c r="M174" s="229"/>
      <c r="N174" s="232"/>
      <c r="O174" s="328"/>
      <c r="P174" s="328"/>
      <c r="Q174" s="328"/>
      <c r="R174" s="275"/>
    </row>
    <row r="175" spans="2:31" ht="23.1" customHeight="1" x14ac:dyDescent="0.15">
      <c r="B175" s="19">
        <f t="shared" si="5"/>
        <v>140</v>
      </c>
      <c r="C175" s="333"/>
      <c r="D175" s="229"/>
      <c r="E175" s="230"/>
      <c r="F175" s="229"/>
      <c r="G175" s="229"/>
      <c r="H175" s="230"/>
      <c r="I175" s="229"/>
      <c r="J175" s="231"/>
      <c r="K175" s="232"/>
      <c r="L175" s="232"/>
      <c r="M175" s="229"/>
      <c r="N175" s="232"/>
      <c r="O175" s="328"/>
      <c r="P175" s="328"/>
      <c r="Q175" s="328"/>
      <c r="R175" s="275"/>
    </row>
    <row r="176" spans="2:31" ht="23.1" customHeight="1" x14ac:dyDescent="0.15">
      <c r="B176" s="19">
        <f t="shared" si="5"/>
        <v>141</v>
      </c>
      <c r="C176" s="333"/>
      <c r="D176" s="229"/>
      <c r="E176" s="230"/>
      <c r="F176" s="229"/>
      <c r="G176" s="229"/>
      <c r="H176" s="230"/>
      <c r="I176" s="229"/>
      <c r="J176" s="231"/>
      <c r="K176" s="232"/>
      <c r="L176" s="232"/>
      <c r="M176" s="229"/>
      <c r="N176" s="232"/>
      <c r="O176" s="328"/>
      <c r="P176" s="328"/>
      <c r="Q176" s="328"/>
      <c r="R176" s="275"/>
    </row>
    <row r="177" spans="2:18" ht="23.1" customHeight="1" x14ac:dyDescent="0.15">
      <c r="B177" s="19">
        <f t="shared" si="5"/>
        <v>142</v>
      </c>
      <c r="C177" s="333"/>
      <c r="D177" s="229"/>
      <c r="E177" s="230"/>
      <c r="F177" s="229"/>
      <c r="G177" s="229"/>
      <c r="H177" s="230"/>
      <c r="I177" s="229"/>
      <c r="J177" s="231"/>
      <c r="K177" s="232"/>
      <c r="L177" s="232"/>
      <c r="M177" s="229"/>
      <c r="N177" s="232"/>
      <c r="O177" s="328"/>
      <c r="P177" s="328"/>
      <c r="Q177" s="328"/>
      <c r="R177" s="275"/>
    </row>
    <row r="178" spans="2:18" ht="23.1" customHeight="1" x14ac:dyDescent="0.15">
      <c r="B178" s="19">
        <f t="shared" si="5"/>
        <v>143</v>
      </c>
      <c r="C178" s="333"/>
      <c r="D178" s="229"/>
      <c r="E178" s="230"/>
      <c r="F178" s="229"/>
      <c r="G178" s="229"/>
      <c r="H178" s="230"/>
      <c r="I178" s="229"/>
      <c r="J178" s="231"/>
      <c r="K178" s="232"/>
      <c r="L178" s="232"/>
      <c r="M178" s="229"/>
      <c r="N178" s="232"/>
      <c r="O178" s="328"/>
      <c r="P178" s="328"/>
      <c r="Q178" s="328"/>
      <c r="R178" s="275"/>
    </row>
    <row r="179" spans="2:18" ht="23.1" customHeight="1" x14ac:dyDescent="0.15">
      <c r="B179" s="19">
        <f t="shared" si="5"/>
        <v>144</v>
      </c>
      <c r="C179" s="333"/>
      <c r="D179" s="229"/>
      <c r="E179" s="230"/>
      <c r="F179" s="229"/>
      <c r="G179" s="229"/>
      <c r="H179" s="230"/>
      <c r="I179" s="229"/>
      <c r="J179" s="231"/>
      <c r="K179" s="232"/>
      <c r="L179" s="232"/>
      <c r="M179" s="229"/>
      <c r="N179" s="232"/>
      <c r="O179" s="328"/>
      <c r="P179" s="328"/>
      <c r="Q179" s="328"/>
      <c r="R179" s="275"/>
    </row>
    <row r="180" spans="2:18" ht="23.1" customHeight="1" x14ac:dyDescent="0.15">
      <c r="B180" s="19">
        <f t="shared" si="5"/>
        <v>145</v>
      </c>
      <c r="C180" s="333"/>
      <c r="D180" s="229"/>
      <c r="E180" s="230"/>
      <c r="F180" s="229"/>
      <c r="G180" s="229"/>
      <c r="H180" s="230"/>
      <c r="I180" s="229"/>
      <c r="J180" s="231"/>
      <c r="K180" s="232"/>
      <c r="L180" s="232"/>
      <c r="M180" s="229"/>
      <c r="N180" s="232"/>
      <c r="O180" s="328"/>
      <c r="P180" s="328"/>
      <c r="Q180" s="328"/>
      <c r="R180" s="275"/>
    </row>
    <row r="181" spans="2:18" ht="23.1" customHeight="1" x14ac:dyDescent="0.15">
      <c r="B181" s="19">
        <f t="shared" si="5"/>
        <v>146</v>
      </c>
      <c r="C181" s="333"/>
      <c r="D181" s="229"/>
      <c r="E181" s="230"/>
      <c r="F181" s="229"/>
      <c r="G181" s="229"/>
      <c r="H181" s="230"/>
      <c r="I181" s="229"/>
      <c r="J181" s="231"/>
      <c r="K181" s="232"/>
      <c r="L181" s="232"/>
      <c r="M181" s="229"/>
      <c r="N181" s="232"/>
      <c r="O181" s="328"/>
      <c r="P181" s="328"/>
      <c r="Q181" s="328"/>
      <c r="R181" s="275"/>
    </row>
    <row r="182" spans="2:18" ht="23.1" customHeight="1" x14ac:dyDescent="0.15">
      <c r="B182" s="19">
        <f t="shared" si="5"/>
        <v>147</v>
      </c>
      <c r="C182" s="333"/>
      <c r="D182" s="229"/>
      <c r="E182" s="230"/>
      <c r="F182" s="229"/>
      <c r="G182" s="229"/>
      <c r="H182" s="230"/>
      <c r="I182" s="229"/>
      <c r="J182" s="231"/>
      <c r="K182" s="232"/>
      <c r="L182" s="232"/>
      <c r="M182" s="229"/>
      <c r="N182" s="232"/>
      <c r="O182" s="328"/>
      <c r="P182" s="328"/>
      <c r="Q182" s="328"/>
      <c r="R182" s="275"/>
    </row>
    <row r="183" spans="2:18" ht="23.1" customHeight="1" x14ac:dyDescent="0.15">
      <c r="B183" s="19">
        <f t="shared" si="5"/>
        <v>148</v>
      </c>
      <c r="C183" s="333"/>
      <c r="D183" s="229"/>
      <c r="E183" s="230"/>
      <c r="F183" s="229"/>
      <c r="G183" s="229"/>
      <c r="H183" s="230"/>
      <c r="I183" s="229"/>
      <c r="J183" s="231"/>
      <c r="K183" s="232"/>
      <c r="L183" s="232"/>
      <c r="M183" s="229"/>
      <c r="N183" s="232"/>
      <c r="O183" s="328"/>
      <c r="P183" s="328"/>
      <c r="Q183" s="328"/>
      <c r="R183" s="275"/>
    </row>
    <row r="184" spans="2:18" ht="23.1" customHeight="1" x14ac:dyDescent="0.15">
      <c r="B184" s="19">
        <f t="shared" si="5"/>
        <v>149</v>
      </c>
      <c r="C184" s="333"/>
      <c r="D184" s="229"/>
      <c r="E184" s="230"/>
      <c r="F184" s="229"/>
      <c r="G184" s="229"/>
      <c r="H184" s="230"/>
      <c r="I184" s="229"/>
      <c r="J184" s="231"/>
      <c r="K184" s="232"/>
      <c r="L184" s="232"/>
      <c r="M184" s="229"/>
      <c r="N184" s="232"/>
      <c r="O184" s="328"/>
      <c r="P184" s="328"/>
      <c r="Q184" s="328"/>
      <c r="R184" s="275"/>
    </row>
    <row r="185" spans="2:18" ht="23.1" customHeight="1" x14ac:dyDescent="0.15">
      <c r="B185" s="19">
        <f t="shared" si="5"/>
        <v>150</v>
      </c>
      <c r="C185" s="334"/>
      <c r="D185" s="233"/>
      <c r="E185" s="234"/>
      <c r="F185" s="233"/>
      <c r="G185" s="233"/>
      <c r="H185" s="230"/>
      <c r="I185" s="233"/>
      <c r="J185" s="229"/>
      <c r="K185" s="230"/>
      <c r="L185" s="230"/>
      <c r="M185" s="233"/>
      <c r="N185" s="230"/>
      <c r="O185" s="329"/>
      <c r="P185" s="329"/>
      <c r="Q185" s="329"/>
      <c r="R185" s="275"/>
    </row>
  </sheetData>
  <sheetProtection selectLockedCells="1"/>
  <mergeCells count="78">
    <mergeCell ref="O3:Q3"/>
    <mergeCell ref="I3:I4"/>
    <mergeCell ref="B3:B4"/>
    <mergeCell ref="C3:C4"/>
    <mergeCell ref="D3:D4"/>
    <mergeCell ref="E3:E4"/>
    <mergeCell ref="F3:F4"/>
    <mergeCell ref="G3:G4"/>
    <mergeCell ref="H3:H4"/>
    <mergeCell ref="J3:J4"/>
    <mergeCell ref="K3:L3"/>
    <mergeCell ref="M3:M4"/>
    <mergeCell ref="N3:N4"/>
    <mergeCell ref="O34:Q34"/>
    <mergeCell ref="I34:I35"/>
    <mergeCell ref="B34:B35"/>
    <mergeCell ref="C34:C35"/>
    <mergeCell ref="D34:D35"/>
    <mergeCell ref="E34:E35"/>
    <mergeCell ref="F34:F35"/>
    <mergeCell ref="G34:G35"/>
    <mergeCell ref="H34:H35"/>
    <mergeCell ref="J34:J35"/>
    <mergeCell ref="K34:L34"/>
    <mergeCell ref="M34:M35"/>
    <mergeCell ref="N34:N35"/>
    <mergeCell ref="O65:Q65"/>
    <mergeCell ref="I65:I66"/>
    <mergeCell ref="B65:B66"/>
    <mergeCell ref="C65:C66"/>
    <mergeCell ref="D65:D66"/>
    <mergeCell ref="E65:E66"/>
    <mergeCell ref="F65:F66"/>
    <mergeCell ref="G65:G66"/>
    <mergeCell ref="H65:H66"/>
    <mergeCell ref="J65:J66"/>
    <mergeCell ref="K65:L65"/>
    <mergeCell ref="M65:M66"/>
    <mergeCell ref="N65:N66"/>
    <mergeCell ref="O96:Q96"/>
    <mergeCell ref="I96:I97"/>
    <mergeCell ref="B96:B97"/>
    <mergeCell ref="C96:C97"/>
    <mergeCell ref="D96:D97"/>
    <mergeCell ref="E96:E97"/>
    <mergeCell ref="F96:F97"/>
    <mergeCell ref="G96:G97"/>
    <mergeCell ref="H96:H97"/>
    <mergeCell ref="J96:J97"/>
    <mergeCell ref="K96:L96"/>
    <mergeCell ref="M96:M97"/>
    <mergeCell ref="N96:N97"/>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s>
  <phoneticPr fontId="2"/>
  <dataValidations count="6">
    <dataValidation type="list" allowBlank="1" showInputMessage="1" showErrorMessage="1" sqref="J5:J30 J67:J92 J36:J61 J98:J123 J129:J154 J160:J185">
      <formula1>$AE$5:$AE$8</formula1>
    </dataValidation>
    <dataValidation type="list" allowBlank="1" showInputMessage="1" showErrorMessage="1" sqref="D6:D30 D37:D61 D68:D92 D99:D123 D130:D154 D161:D185">
      <formula1>"男,女"</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F5:F30 F36:F61 F67:F92 F98:F123 F129:F154 F160:F185">
      <formula1>"中区,東区,西区,南区,北区,浜北区,天竜区,磐田市,湖西市,その他"</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M5:M30 M67:M92 M129:M154 M36:M61 M98:M123 M160:M185 I5:I30 I67:I92 I129:I154 I36:I61 I98:I123 I160:I185">
      <formula1>"－,○"</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AE185"/>
  <sheetViews>
    <sheetView view="pageBreakPreview" topLeftCell="A16" zoomScaleNormal="100" zoomScaleSheetLayoutView="100" workbookViewId="0">
      <selection activeCell="J9" sqref="J9"/>
    </sheetView>
  </sheetViews>
  <sheetFormatPr defaultRowHeight="13.5" x14ac:dyDescent="0.15"/>
  <cols>
    <col min="1" max="1" width="1.625" style="20" customWidth="1"/>
    <col min="2" max="2" width="3.625" style="20" customWidth="1"/>
    <col min="3" max="3" width="17.625" style="20" customWidth="1"/>
    <col min="4" max="5" width="5.625" style="223" customWidth="1"/>
    <col min="6" max="6" width="10.625" style="223" customWidth="1"/>
    <col min="7" max="9" width="5.625" style="223" customWidth="1"/>
    <col min="10" max="10" width="15.625" style="223" customWidth="1"/>
    <col min="11" max="12" width="10.625" style="223" customWidth="1"/>
    <col min="13" max="13" width="5.625" style="223" customWidth="1"/>
    <col min="14" max="17" width="15.625" style="223" customWidth="1"/>
    <col min="18" max="18" width="1.625" style="224" customWidth="1"/>
    <col min="19" max="16384" width="9" style="20"/>
  </cols>
  <sheetData>
    <row r="1" spans="2:31" ht="9.9499999999999993" customHeight="1" x14ac:dyDescent="0.15">
      <c r="C1" s="8"/>
      <c r="D1" s="222"/>
      <c r="E1" s="222"/>
      <c r="F1" s="222"/>
      <c r="G1" s="222"/>
      <c r="H1" s="222"/>
      <c r="I1" s="222"/>
      <c r="J1" s="222"/>
      <c r="K1" s="222"/>
      <c r="L1" s="222"/>
      <c r="M1" s="222"/>
      <c r="N1" s="227"/>
      <c r="O1" s="222"/>
      <c r="P1" s="222"/>
    </row>
    <row r="2" spans="2:31" ht="19.5" customHeight="1" x14ac:dyDescent="0.15">
      <c r="B2" s="3" t="s">
        <v>447</v>
      </c>
      <c r="C2" s="222"/>
      <c r="D2" s="222"/>
      <c r="E2" s="222"/>
      <c r="F2" s="222"/>
      <c r="G2" s="222"/>
      <c r="H2" s="222"/>
      <c r="I2" s="222"/>
      <c r="J2" s="222"/>
      <c r="K2" s="222"/>
      <c r="L2" s="222"/>
      <c r="M2" s="222"/>
      <c r="N2" s="222"/>
      <c r="O2" s="222"/>
      <c r="P2" s="222"/>
      <c r="Q2" s="223" t="str">
        <f>" 1 / "&amp;COUNTA(C$5,C$37,C$68,C$99,C$130,C$161)</f>
        <v xml:space="preserve"> 1 / 1</v>
      </c>
    </row>
    <row r="3" spans="2:31" s="5" customFormat="1" ht="20.100000000000001" customHeight="1" x14ac:dyDescent="0.15">
      <c r="B3" s="613" t="s">
        <v>80</v>
      </c>
      <c r="C3" s="614" t="s">
        <v>44</v>
      </c>
      <c r="D3" s="614" t="s">
        <v>58</v>
      </c>
      <c r="E3" s="614" t="s">
        <v>59</v>
      </c>
      <c r="F3" s="608" t="s">
        <v>335</v>
      </c>
      <c r="G3" s="608" t="s">
        <v>60</v>
      </c>
      <c r="H3" s="608" t="s">
        <v>61</v>
      </c>
      <c r="I3" s="608" t="s">
        <v>476</v>
      </c>
      <c r="J3" s="608" t="s">
        <v>78</v>
      </c>
      <c r="K3" s="610" t="s">
        <v>73</v>
      </c>
      <c r="L3" s="612"/>
      <c r="M3" s="608" t="s">
        <v>446</v>
      </c>
      <c r="N3" s="608" t="s">
        <v>62</v>
      </c>
      <c r="O3" s="610" t="s">
        <v>456</v>
      </c>
      <c r="P3" s="611"/>
      <c r="Q3" s="612"/>
      <c r="R3" s="235"/>
    </row>
    <row r="4" spans="2:31" s="5" customFormat="1" ht="30" customHeight="1" x14ac:dyDescent="0.15">
      <c r="B4" s="613"/>
      <c r="C4" s="615"/>
      <c r="D4" s="615"/>
      <c r="E4" s="615"/>
      <c r="F4" s="609"/>
      <c r="G4" s="609"/>
      <c r="H4" s="609"/>
      <c r="I4" s="609"/>
      <c r="J4" s="609"/>
      <c r="K4" s="228" t="s">
        <v>336</v>
      </c>
      <c r="L4" s="228" t="s">
        <v>337</v>
      </c>
      <c r="M4" s="609"/>
      <c r="N4" s="609"/>
      <c r="O4" s="236" t="s">
        <v>410</v>
      </c>
      <c r="P4" s="236" t="s">
        <v>411</v>
      </c>
      <c r="Q4" s="236" t="s">
        <v>412</v>
      </c>
      <c r="R4" s="235"/>
    </row>
    <row r="5" spans="2:31" ht="23.1" customHeight="1" x14ac:dyDescent="0.15">
      <c r="B5" s="205" t="s">
        <v>21</v>
      </c>
      <c r="C5" s="332" t="s">
        <v>79</v>
      </c>
      <c r="D5" s="225" t="s">
        <v>63</v>
      </c>
      <c r="E5" s="225">
        <v>44</v>
      </c>
      <c r="F5" s="225" t="s">
        <v>340</v>
      </c>
      <c r="G5" s="225" t="s">
        <v>64</v>
      </c>
      <c r="H5" s="225">
        <v>3</v>
      </c>
      <c r="I5" s="225" t="s">
        <v>71</v>
      </c>
      <c r="J5" s="226" t="s">
        <v>75</v>
      </c>
      <c r="K5" s="225" t="s">
        <v>338</v>
      </c>
      <c r="L5" s="225" t="s">
        <v>339</v>
      </c>
      <c r="M5" s="225" t="s">
        <v>71</v>
      </c>
      <c r="N5" s="226" t="s">
        <v>67</v>
      </c>
      <c r="O5" s="276">
        <v>45017</v>
      </c>
      <c r="P5" s="276">
        <v>45026</v>
      </c>
      <c r="Q5" s="276">
        <v>45028</v>
      </c>
      <c r="R5" s="275"/>
      <c r="AE5" s="20" t="s">
        <v>74</v>
      </c>
    </row>
    <row r="6" spans="2:31" ht="23.1" customHeight="1" x14ac:dyDescent="0.15">
      <c r="B6" s="19">
        <v>1</v>
      </c>
      <c r="C6" s="333"/>
      <c r="D6" s="229"/>
      <c r="E6" s="230"/>
      <c r="F6" s="229"/>
      <c r="G6" s="229"/>
      <c r="H6" s="230"/>
      <c r="I6" s="229"/>
      <c r="J6" s="231"/>
      <c r="K6" s="232"/>
      <c r="L6" s="232"/>
      <c r="M6" s="229"/>
      <c r="N6" s="232"/>
      <c r="O6" s="326"/>
      <c r="P6" s="326"/>
      <c r="Q6" s="326"/>
      <c r="R6" s="275"/>
      <c r="AE6" s="20" t="s">
        <v>75</v>
      </c>
    </row>
    <row r="7" spans="2:31" ht="23.1" customHeight="1" x14ac:dyDescent="0.15">
      <c r="B7" s="19">
        <f>B6+1</f>
        <v>2</v>
      </c>
      <c r="C7" s="333"/>
      <c r="D7" s="229"/>
      <c r="E7" s="230"/>
      <c r="F7" s="229"/>
      <c r="G7" s="229"/>
      <c r="H7" s="230"/>
      <c r="I7" s="229"/>
      <c r="J7" s="231"/>
      <c r="K7" s="232"/>
      <c r="L7" s="232"/>
      <c r="M7" s="229"/>
      <c r="N7" s="232"/>
      <c r="O7" s="326"/>
      <c r="P7" s="326"/>
      <c r="Q7" s="326"/>
      <c r="R7" s="275"/>
      <c r="AE7" s="20" t="s">
        <v>76</v>
      </c>
    </row>
    <row r="8" spans="2:31" ht="23.1" customHeight="1" x14ac:dyDescent="0.15">
      <c r="B8" s="19">
        <f t="shared" ref="B8:B30" si="0">B7+1</f>
        <v>3</v>
      </c>
      <c r="C8" s="333"/>
      <c r="D8" s="229"/>
      <c r="E8" s="230"/>
      <c r="F8" s="229"/>
      <c r="G8" s="229"/>
      <c r="H8" s="230"/>
      <c r="I8" s="229"/>
      <c r="J8" s="231"/>
      <c r="K8" s="232"/>
      <c r="L8" s="232"/>
      <c r="M8" s="229"/>
      <c r="N8" s="232"/>
      <c r="O8" s="326"/>
      <c r="P8" s="326"/>
      <c r="Q8" s="326"/>
      <c r="R8" s="275"/>
      <c r="AE8" s="20" t="s">
        <v>77</v>
      </c>
    </row>
    <row r="9" spans="2:31" ht="23.1" customHeight="1" x14ac:dyDescent="0.15">
      <c r="B9" s="19">
        <f t="shared" si="0"/>
        <v>4</v>
      </c>
      <c r="C9" s="333"/>
      <c r="D9" s="229"/>
      <c r="E9" s="230"/>
      <c r="F9" s="229"/>
      <c r="G9" s="229"/>
      <c r="H9" s="230"/>
      <c r="I9" s="229"/>
      <c r="J9" s="231"/>
      <c r="K9" s="232"/>
      <c r="L9" s="232"/>
      <c r="M9" s="229"/>
      <c r="N9" s="232"/>
      <c r="O9" s="326"/>
      <c r="P9" s="326"/>
      <c r="Q9" s="326"/>
      <c r="R9" s="275"/>
    </row>
    <row r="10" spans="2:31" ht="23.1" customHeight="1" x14ac:dyDescent="0.15">
      <c r="B10" s="19">
        <f t="shared" si="0"/>
        <v>5</v>
      </c>
      <c r="C10" s="333"/>
      <c r="D10" s="229"/>
      <c r="E10" s="230"/>
      <c r="F10" s="229"/>
      <c r="G10" s="229"/>
      <c r="H10" s="230"/>
      <c r="I10" s="229"/>
      <c r="J10" s="231"/>
      <c r="K10" s="232"/>
      <c r="L10" s="232"/>
      <c r="M10" s="229"/>
      <c r="N10" s="232"/>
      <c r="O10" s="326"/>
      <c r="P10" s="326"/>
      <c r="Q10" s="326"/>
      <c r="R10" s="275"/>
    </row>
    <row r="11" spans="2:31" ht="23.1" customHeight="1" x14ac:dyDescent="0.15">
      <c r="B11" s="19">
        <f t="shared" si="0"/>
        <v>6</v>
      </c>
      <c r="C11" s="333"/>
      <c r="D11" s="229"/>
      <c r="E11" s="230"/>
      <c r="F11" s="229"/>
      <c r="G11" s="229"/>
      <c r="H11" s="230"/>
      <c r="I11" s="229"/>
      <c r="J11" s="231"/>
      <c r="K11" s="232"/>
      <c r="L11" s="232"/>
      <c r="M11" s="229"/>
      <c r="N11" s="232"/>
      <c r="O11" s="326"/>
      <c r="P11" s="326"/>
      <c r="Q11" s="326"/>
      <c r="R11" s="275"/>
    </row>
    <row r="12" spans="2:31" ht="23.1" customHeight="1" x14ac:dyDescent="0.15">
      <c r="B12" s="19">
        <f t="shared" si="0"/>
        <v>7</v>
      </c>
      <c r="C12" s="333"/>
      <c r="D12" s="229"/>
      <c r="E12" s="230"/>
      <c r="F12" s="229"/>
      <c r="G12" s="229"/>
      <c r="H12" s="230"/>
      <c r="I12" s="229"/>
      <c r="J12" s="231"/>
      <c r="K12" s="232"/>
      <c r="L12" s="232"/>
      <c r="M12" s="229"/>
      <c r="N12" s="232"/>
      <c r="O12" s="326"/>
      <c r="P12" s="326"/>
      <c r="Q12" s="326"/>
      <c r="R12" s="275"/>
    </row>
    <row r="13" spans="2:31" ht="23.1" customHeight="1" x14ac:dyDescent="0.15">
      <c r="B13" s="19">
        <f t="shared" si="0"/>
        <v>8</v>
      </c>
      <c r="C13" s="333"/>
      <c r="D13" s="229"/>
      <c r="E13" s="230"/>
      <c r="F13" s="229"/>
      <c r="G13" s="229"/>
      <c r="H13" s="230"/>
      <c r="I13" s="229"/>
      <c r="J13" s="231"/>
      <c r="K13" s="232"/>
      <c r="L13" s="232"/>
      <c r="M13" s="229"/>
      <c r="N13" s="232"/>
      <c r="O13" s="326"/>
      <c r="P13" s="326"/>
      <c r="Q13" s="326"/>
      <c r="R13" s="275"/>
    </row>
    <row r="14" spans="2:31" ht="23.1" customHeight="1" x14ac:dyDescent="0.15">
      <c r="B14" s="19">
        <f t="shared" si="0"/>
        <v>9</v>
      </c>
      <c r="C14" s="333"/>
      <c r="D14" s="229"/>
      <c r="E14" s="230"/>
      <c r="F14" s="229"/>
      <c r="G14" s="229"/>
      <c r="H14" s="230"/>
      <c r="I14" s="229"/>
      <c r="J14" s="231"/>
      <c r="K14" s="232"/>
      <c r="L14" s="232"/>
      <c r="M14" s="229"/>
      <c r="N14" s="232"/>
      <c r="O14" s="326"/>
      <c r="P14" s="326"/>
      <c r="Q14" s="326"/>
      <c r="R14" s="275"/>
    </row>
    <row r="15" spans="2:31" ht="23.1" customHeight="1" x14ac:dyDescent="0.15">
      <c r="B15" s="19">
        <f t="shared" si="0"/>
        <v>10</v>
      </c>
      <c r="C15" s="333"/>
      <c r="D15" s="229"/>
      <c r="E15" s="230"/>
      <c r="F15" s="229"/>
      <c r="G15" s="229"/>
      <c r="H15" s="230"/>
      <c r="I15" s="229"/>
      <c r="J15" s="231"/>
      <c r="K15" s="232"/>
      <c r="L15" s="232"/>
      <c r="M15" s="229"/>
      <c r="N15" s="232"/>
      <c r="O15" s="326"/>
      <c r="P15" s="326"/>
      <c r="Q15" s="326"/>
      <c r="R15" s="275"/>
    </row>
    <row r="16" spans="2:31" ht="23.1" customHeight="1" x14ac:dyDescent="0.15">
      <c r="B16" s="19">
        <f t="shared" si="0"/>
        <v>11</v>
      </c>
      <c r="C16" s="333"/>
      <c r="D16" s="229"/>
      <c r="E16" s="230"/>
      <c r="F16" s="229"/>
      <c r="G16" s="229"/>
      <c r="H16" s="230"/>
      <c r="I16" s="229"/>
      <c r="J16" s="231"/>
      <c r="K16" s="232"/>
      <c r="L16" s="232"/>
      <c r="M16" s="229"/>
      <c r="N16" s="232"/>
      <c r="O16" s="326"/>
      <c r="P16" s="326"/>
      <c r="Q16" s="326"/>
      <c r="R16" s="275"/>
    </row>
    <row r="17" spans="2:18" ht="23.1" customHeight="1" x14ac:dyDescent="0.15">
      <c r="B17" s="19">
        <f t="shared" si="0"/>
        <v>12</v>
      </c>
      <c r="C17" s="333"/>
      <c r="D17" s="229"/>
      <c r="E17" s="230"/>
      <c r="F17" s="229"/>
      <c r="G17" s="229"/>
      <c r="H17" s="230"/>
      <c r="I17" s="229"/>
      <c r="J17" s="231"/>
      <c r="K17" s="232"/>
      <c r="L17" s="232"/>
      <c r="M17" s="229"/>
      <c r="N17" s="232"/>
      <c r="O17" s="326"/>
      <c r="P17" s="326"/>
      <c r="Q17" s="326"/>
      <c r="R17" s="275"/>
    </row>
    <row r="18" spans="2:18" ht="23.1" customHeight="1" x14ac:dyDescent="0.15">
      <c r="B18" s="19">
        <f t="shared" si="0"/>
        <v>13</v>
      </c>
      <c r="C18" s="333"/>
      <c r="D18" s="229"/>
      <c r="E18" s="230"/>
      <c r="F18" s="229"/>
      <c r="G18" s="229"/>
      <c r="H18" s="230"/>
      <c r="I18" s="229"/>
      <c r="J18" s="231"/>
      <c r="K18" s="232"/>
      <c r="L18" s="232"/>
      <c r="M18" s="229"/>
      <c r="N18" s="232"/>
      <c r="O18" s="326"/>
      <c r="P18" s="326"/>
      <c r="Q18" s="326"/>
      <c r="R18" s="275"/>
    </row>
    <row r="19" spans="2:18" ht="23.1" customHeight="1" x14ac:dyDescent="0.15">
      <c r="B19" s="19">
        <f t="shared" si="0"/>
        <v>14</v>
      </c>
      <c r="C19" s="333"/>
      <c r="D19" s="229"/>
      <c r="E19" s="230"/>
      <c r="F19" s="229"/>
      <c r="G19" s="229"/>
      <c r="H19" s="230"/>
      <c r="I19" s="229"/>
      <c r="J19" s="231"/>
      <c r="K19" s="232"/>
      <c r="L19" s="232"/>
      <c r="M19" s="229"/>
      <c r="N19" s="232"/>
      <c r="O19" s="326"/>
      <c r="P19" s="326"/>
      <c r="Q19" s="326"/>
      <c r="R19" s="275"/>
    </row>
    <row r="20" spans="2:18" ht="23.1" customHeight="1" x14ac:dyDescent="0.15">
      <c r="B20" s="19">
        <f t="shared" si="0"/>
        <v>15</v>
      </c>
      <c r="C20" s="333"/>
      <c r="D20" s="229"/>
      <c r="E20" s="230"/>
      <c r="F20" s="229"/>
      <c r="G20" s="229"/>
      <c r="H20" s="230"/>
      <c r="I20" s="229"/>
      <c r="J20" s="231"/>
      <c r="K20" s="232"/>
      <c r="L20" s="232"/>
      <c r="M20" s="229"/>
      <c r="N20" s="232"/>
      <c r="O20" s="326"/>
      <c r="P20" s="326"/>
      <c r="Q20" s="326"/>
      <c r="R20" s="275"/>
    </row>
    <row r="21" spans="2:18" ht="23.1" customHeight="1" x14ac:dyDescent="0.15">
      <c r="B21" s="19">
        <f t="shared" si="0"/>
        <v>16</v>
      </c>
      <c r="C21" s="333"/>
      <c r="D21" s="229"/>
      <c r="E21" s="230"/>
      <c r="F21" s="229"/>
      <c r="G21" s="229"/>
      <c r="H21" s="230"/>
      <c r="I21" s="229"/>
      <c r="J21" s="231"/>
      <c r="K21" s="232"/>
      <c r="L21" s="232"/>
      <c r="M21" s="229"/>
      <c r="N21" s="232"/>
      <c r="O21" s="326"/>
      <c r="P21" s="326"/>
      <c r="Q21" s="326"/>
      <c r="R21" s="275"/>
    </row>
    <row r="22" spans="2:18" ht="23.1" customHeight="1" x14ac:dyDescent="0.15">
      <c r="B22" s="19">
        <f t="shared" si="0"/>
        <v>17</v>
      </c>
      <c r="C22" s="333"/>
      <c r="D22" s="229"/>
      <c r="E22" s="230"/>
      <c r="F22" s="229"/>
      <c r="G22" s="229"/>
      <c r="H22" s="230"/>
      <c r="I22" s="229"/>
      <c r="J22" s="231"/>
      <c r="K22" s="232"/>
      <c r="L22" s="232"/>
      <c r="M22" s="229"/>
      <c r="N22" s="232"/>
      <c r="O22" s="326"/>
      <c r="P22" s="326"/>
      <c r="Q22" s="326"/>
      <c r="R22" s="275"/>
    </row>
    <row r="23" spans="2:18" ht="23.1" customHeight="1" x14ac:dyDescent="0.15">
      <c r="B23" s="19">
        <f t="shared" si="0"/>
        <v>18</v>
      </c>
      <c r="C23" s="333"/>
      <c r="D23" s="229"/>
      <c r="E23" s="230"/>
      <c r="F23" s="229"/>
      <c r="G23" s="229"/>
      <c r="H23" s="230"/>
      <c r="I23" s="229"/>
      <c r="J23" s="231"/>
      <c r="K23" s="232"/>
      <c r="L23" s="232"/>
      <c r="M23" s="229"/>
      <c r="N23" s="232"/>
      <c r="O23" s="326"/>
      <c r="P23" s="326"/>
      <c r="Q23" s="326"/>
      <c r="R23" s="275"/>
    </row>
    <row r="24" spans="2:18" ht="23.1" customHeight="1" x14ac:dyDescent="0.15">
      <c r="B24" s="19">
        <f t="shared" si="0"/>
        <v>19</v>
      </c>
      <c r="C24" s="333"/>
      <c r="D24" s="229"/>
      <c r="E24" s="230"/>
      <c r="F24" s="229"/>
      <c r="G24" s="229"/>
      <c r="H24" s="230"/>
      <c r="I24" s="229"/>
      <c r="J24" s="231"/>
      <c r="K24" s="232"/>
      <c r="L24" s="232"/>
      <c r="M24" s="229"/>
      <c r="N24" s="232"/>
      <c r="O24" s="326"/>
      <c r="P24" s="326"/>
      <c r="Q24" s="326"/>
      <c r="R24" s="275"/>
    </row>
    <row r="25" spans="2:18" ht="23.1" customHeight="1" x14ac:dyDescent="0.15">
      <c r="B25" s="19">
        <f t="shared" si="0"/>
        <v>20</v>
      </c>
      <c r="C25" s="333"/>
      <c r="D25" s="229"/>
      <c r="E25" s="230"/>
      <c r="F25" s="229"/>
      <c r="G25" s="229"/>
      <c r="H25" s="230"/>
      <c r="I25" s="229"/>
      <c r="J25" s="231"/>
      <c r="K25" s="232"/>
      <c r="L25" s="232"/>
      <c r="M25" s="229"/>
      <c r="N25" s="232"/>
      <c r="O25" s="326"/>
      <c r="P25" s="326"/>
      <c r="Q25" s="326"/>
      <c r="R25" s="275"/>
    </row>
    <row r="26" spans="2:18" ht="23.1" customHeight="1" x14ac:dyDescent="0.15">
      <c r="B26" s="19">
        <f t="shared" si="0"/>
        <v>21</v>
      </c>
      <c r="C26" s="333"/>
      <c r="D26" s="229"/>
      <c r="E26" s="230"/>
      <c r="F26" s="229"/>
      <c r="G26" s="229"/>
      <c r="H26" s="230"/>
      <c r="I26" s="229"/>
      <c r="J26" s="231"/>
      <c r="K26" s="232"/>
      <c r="L26" s="232"/>
      <c r="M26" s="229"/>
      <c r="N26" s="232"/>
      <c r="O26" s="326"/>
      <c r="P26" s="326"/>
      <c r="Q26" s="326"/>
      <c r="R26" s="275"/>
    </row>
    <row r="27" spans="2:18" ht="23.1" customHeight="1" x14ac:dyDescent="0.15">
      <c r="B27" s="19">
        <f t="shared" si="0"/>
        <v>22</v>
      </c>
      <c r="C27" s="333"/>
      <c r="D27" s="229"/>
      <c r="E27" s="230"/>
      <c r="F27" s="229"/>
      <c r="G27" s="229"/>
      <c r="H27" s="230"/>
      <c r="I27" s="229"/>
      <c r="J27" s="231"/>
      <c r="K27" s="232"/>
      <c r="L27" s="232"/>
      <c r="M27" s="229"/>
      <c r="N27" s="232"/>
      <c r="O27" s="326"/>
      <c r="P27" s="326"/>
      <c r="Q27" s="326"/>
      <c r="R27" s="275"/>
    </row>
    <row r="28" spans="2:18" ht="23.1" customHeight="1" x14ac:dyDescent="0.15">
      <c r="B28" s="19">
        <f t="shared" si="0"/>
        <v>23</v>
      </c>
      <c r="C28" s="333"/>
      <c r="D28" s="229"/>
      <c r="E28" s="230"/>
      <c r="F28" s="229"/>
      <c r="G28" s="229"/>
      <c r="H28" s="230"/>
      <c r="I28" s="229"/>
      <c r="J28" s="231"/>
      <c r="K28" s="232"/>
      <c r="L28" s="232"/>
      <c r="M28" s="229"/>
      <c r="N28" s="232"/>
      <c r="O28" s="326"/>
      <c r="P28" s="326"/>
      <c r="Q28" s="326"/>
      <c r="R28" s="275"/>
    </row>
    <row r="29" spans="2:18" ht="23.1" customHeight="1" x14ac:dyDescent="0.15">
      <c r="B29" s="19">
        <f t="shared" si="0"/>
        <v>24</v>
      </c>
      <c r="C29" s="333"/>
      <c r="D29" s="229"/>
      <c r="E29" s="230"/>
      <c r="F29" s="229"/>
      <c r="G29" s="229"/>
      <c r="H29" s="230"/>
      <c r="I29" s="229"/>
      <c r="J29" s="231"/>
      <c r="K29" s="232"/>
      <c r="L29" s="232"/>
      <c r="M29" s="229"/>
      <c r="N29" s="232"/>
      <c r="O29" s="326"/>
      <c r="P29" s="326"/>
      <c r="Q29" s="326"/>
      <c r="R29" s="275"/>
    </row>
    <row r="30" spans="2:18" ht="23.1" customHeight="1" x14ac:dyDescent="0.15">
      <c r="B30" s="19">
        <f t="shared" si="0"/>
        <v>25</v>
      </c>
      <c r="C30" s="334"/>
      <c r="D30" s="233"/>
      <c r="E30" s="234"/>
      <c r="F30" s="233"/>
      <c r="G30" s="233"/>
      <c r="H30" s="230"/>
      <c r="I30" s="233"/>
      <c r="J30" s="229"/>
      <c r="K30" s="230"/>
      <c r="L30" s="230"/>
      <c r="M30" s="233"/>
      <c r="N30" s="230"/>
      <c r="O30" s="327"/>
      <c r="P30" s="327"/>
      <c r="Q30" s="327"/>
      <c r="R30" s="275"/>
    </row>
    <row r="31" spans="2:18" ht="9.9499999999999993" customHeight="1" x14ac:dyDescent="0.15">
      <c r="C31" s="8"/>
      <c r="D31" s="222"/>
      <c r="E31" s="222"/>
      <c r="F31" s="222"/>
      <c r="G31" s="222"/>
      <c r="H31" s="222"/>
      <c r="I31" s="222"/>
      <c r="J31" s="222"/>
      <c r="K31" s="222"/>
      <c r="L31" s="222"/>
      <c r="M31" s="222"/>
      <c r="N31" s="227"/>
      <c r="O31" s="222"/>
      <c r="P31" s="222"/>
    </row>
    <row r="32" spans="2:18" ht="9.9499999999999993" customHeight="1" x14ac:dyDescent="0.15">
      <c r="C32" s="8"/>
      <c r="D32" s="222"/>
      <c r="E32" s="222"/>
      <c r="F32" s="222"/>
      <c r="G32" s="222"/>
      <c r="H32" s="222"/>
      <c r="I32" s="222"/>
      <c r="J32" s="222"/>
      <c r="K32" s="222"/>
      <c r="L32" s="222"/>
      <c r="M32" s="222"/>
      <c r="N32" s="227"/>
      <c r="O32" s="222"/>
      <c r="P32" s="222"/>
    </row>
    <row r="33" spans="2:31" ht="19.5" customHeight="1" x14ac:dyDescent="0.15">
      <c r="B33" s="3" t="s">
        <v>447</v>
      </c>
      <c r="C33" s="222"/>
      <c r="D33" s="222"/>
      <c r="E33" s="222"/>
      <c r="F33" s="222"/>
      <c r="G33" s="222"/>
      <c r="H33" s="222"/>
      <c r="I33" s="222"/>
      <c r="J33" s="222"/>
      <c r="K33" s="222"/>
      <c r="L33" s="222"/>
      <c r="M33" s="222"/>
      <c r="N33" s="222"/>
      <c r="O33" s="222"/>
      <c r="P33" s="222"/>
      <c r="Q33" s="223" t="str">
        <f>" 2 / "&amp;COUNTA(C$5,C$37,C$68,C$99,C$130,C$161)</f>
        <v xml:space="preserve"> 2 / 1</v>
      </c>
    </row>
    <row r="34" spans="2:31" s="5" customFormat="1" ht="20.100000000000001" customHeight="1" x14ac:dyDescent="0.15">
      <c r="B34" s="613" t="s">
        <v>80</v>
      </c>
      <c r="C34" s="614" t="s">
        <v>44</v>
      </c>
      <c r="D34" s="614" t="s">
        <v>58</v>
      </c>
      <c r="E34" s="614" t="s">
        <v>59</v>
      </c>
      <c r="F34" s="608" t="s">
        <v>335</v>
      </c>
      <c r="G34" s="608" t="s">
        <v>60</v>
      </c>
      <c r="H34" s="608" t="s">
        <v>61</v>
      </c>
      <c r="I34" s="608" t="s">
        <v>476</v>
      </c>
      <c r="J34" s="608" t="s">
        <v>78</v>
      </c>
      <c r="K34" s="610" t="s">
        <v>73</v>
      </c>
      <c r="L34" s="612"/>
      <c r="M34" s="608" t="s">
        <v>446</v>
      </c>
      <c r="N34" s="608" t="s">
        <v>62</v>
      </c>
      <c r="O34" s="610" t="s">
        <v>456</v>
      </c>
      <c r="P34" s="611"/>
      <c r="Q34" s="612"/>
      <c r="R34" s="235"/>
    </row>
    <row r="35" spans="2:31" s="5" customFormat="1" ht="30" customHeight="1" x14ac:dyDescent="0.15">
      <c r="B35" s="613"/>
      <c r="C35" s="615"/>
      <c r="D35" s="615"/>
      <c r="E35" s="615"/>
      <c r="F35" s="609"/>
      <c r="G35" s="609"/>
      <c r="H35" s="609"/>
      <c r="I35" s="609"/>
      <c r="J35" s="609"/>
      <c r="K35" s="228" t="s">
        <v>336</v>
      </c>
      <c r="L35" s="228" t="s">
        <v>337</v>
      </c>
      <c r="M35" s="609"/>
      <c r="N35" s="609"/>
      <c r="O35" s="236" t="s">
        <v>410</v>
      </c>
      <c r="P35" s="236" t="s">
        <v>411</v>
      </c>
      <c r="Q35" s="236" t="s">
        <v>412</v>
      </c>
      <c r="R35" s="235"/>
    </row>
    <row r="36" spans="2:31" ht="23.1" customHeight="1" x14ac:dyDescent="0.15">
      <c r="B36" s="205" t="s">
        <v>21</v>
      </c>
      <c r="C36" s="332" t="s">
        <v>79</v>
      </c>
      <c r="D36" s="225" t="s">
        <v>63</v>
      </c>
      <c r="E36" s="225">
        <v>44</v>
      </c>
      <c r="F36" s="225" t="s">
        <v>340</v>
      </c>
      <c r="G36" s="225" t="s">
        <v>64</v>
      </c>
      <c r="H36" s="225">
        <v>3</v>
      </c>
      <c r="I36" s="225" t="s">
        <v>71</v>
      </c>
      <c r="J36" s="226" t="s">
        <v>75</v>
      </c>
      <c r="K36" s="225" t="s">
        <v>338</v>
      </c>
      <c r="L36" s="225" t="s">
        <v>339</v>
      </c>
      <c r="M36" s="225" t="s">
        <v>71</v>
      </c>
      <c r="N36" s="226" t="s">
        <v>67</v>
      </c>
      <c r="O36" s="276">
        <v>45017</v>
      </c>
      <c r="P36" s="276">
        <v>45026</v>
      </c>
      <c r="Q36" s="276">
        <v>45028</v>
      </c>
      <c r="R36" s="275"/>
      <c r="AE36" s="20" t="s">
        <v>74</v>
      </c>
    </row>
    <row r="37" spans="2:31" ht="23.1" customHeight="1" x14ac:dyDescent="0.15">
      <c r="B37" s="19">
        <f>B30+1</f>
        <v>26</v>
      </c>
      <c r="C37" s="333"/>
      <c r="D37" s="229"/>
      <c r="E37" s="230"/>
      <c r="F37" s="229"/>
      <c r="G37" s="229"/>
      <c r="H37" s="230"/>
      <c r="I37" s="229"/>
      <c r="J37" s="231"/>
      <c r="K37" s="232"/>
      <c r="L37" s="232"/>
      <c r="M37" s="229"/>
      <c r="N37" s="232"/>
      <c r="O37" s="326"/>
      <c r="P37" s="326"/>
      <c r="Q37" s="326"/>
      <c r="R37" s="275"/>
      <c r="AE37" s="20" t="s">
        <v>75</v>
      </c>
    </row>
    <row r="38" spans="2:31" ht="23.1" customHeight="1" x14ac:dyDescent="0.15">
      <c r="B38" s="19">
        <f>B37+1</f>
        <v>27</v>
      </c>
      <c r="C38" s="333"/>
      <c r="D38" s="229"/>
      <c r="E38" s="230"/>
      <c r="F38" s="229"/>
      <c r="G38" s="229"/>
      <c r="H38" s="230"/>
      <c r="I38" s="229"/>
      <c r="J38" s="231"/>
      <c r="K38" s="232"/>
      <c r="L38" s="232"/>
      <c r="M38" s="229"/>
      <c r="N38" s="232"/>
      <c r="O38" s="326"/>
      <c r="P38" s="326"/>
      <c r="Q38" s="326"/>
      <c r="R38" s="275"/>
      <c r="AE38" s="20" t="s">
        <v>76</v>
      </c>
    </row>
    <row r="39" spans="2:31" ht="23.1" customHeight="1" x14ac:dyDescent="0.15">
      <c r="B39" s="19">
        <f t="shared" ref="B39:B61" si="1">B38+1</f>
        <v>28</v>
      </c>
      <c r="C39" s="333"/>
      <c r="D39" s="229"/>
      <c r="E39" s="230"/>
      <c r="F39" s="229"/>
      <c r="G39" s="229"/>
      <c r="H39" s="230"/>
      <c r="I39" s="229"/>
      <c r="J39" s="231"/>
      <c r="K39" s="232"/>
      <c r="L39" s="232"/>
      <c r="M39" s="229"/>
      <c r="N39" s="232"/>
      <c r="O39" s="326"/>
      <c r="P39" s="326"/>
      <c r="Q39" s="326"/>
      <c r="R39" s="275"/>
      <c r="AE39" s="20" t="s">
        <v>77</v>
      </c>
    </row>
    <row r="40" spans="2:31" ht="23.1" customHeight="1" x14ac:dyDescent="0.15">
      <c r="B40" s="19">
        <f t="shared" si="1"/>
        <v>29</v>
      </c>
      <c r="C40" s="333"/>
      <c r="D40" s="229"/>
      <c r="E40" s="230"/>
      <c r="F40" s="229"/>
      <c r="G40" s="229"/>
      <c r="H40" s="230"/>
      <c r="I40" s="229"/>
      <c r="J40" s="231"/>
      <c r="K40" s="232"/>
      <c r="L40" s="232"/>
      <c r="M40" s="229"/>
      <c r="N40" s="232"/>
      <c r="O40" s="326"/>
      <c r="P40" s="326"/>
      <c r="Q40" s="326"/>
      <c r="R40" s="275"/>
    </row>
    <row r="41" spans="2:31" ht="23.1" customHeight="1" x14ac:dyDescent="0.15">
      <c r="B41" s="19">
        <f t="shared" si="1"/>
        <v>30</v>
      </c>
      <c r="C41" s="333"/>
      <c r="D41" s="229"/>
      <c r="E41" s="230"/>
      <c r="F41" s="229"/>
      <c r="G41" s="229"/>
      <c r="H41" s="230"/>
      <c r="I41" s="229"/>
      <c r="J41" s="231"/>
      <c r="K41" s="232"/>
      <c r="L41" s="232"/>
      <c r="M41" s="229"/>
      <c r="N41" s="232"/>
      <c r="O41" s="326"/>
      <c r="P41" s="326"/>
      <c r="Q41" s="326"/>
      <c r="R41" s="275"/>
    </row>
    <row r="42" spans="2:31" ht="23.1" customHeight="1" x14ac:dyDescent="0.15">
      <c r="B42" s="19">
        <f t="shared" si="1"/>
        <v>31</v>
      </c>
      <c r="C42" s="333"/>
      <c r="D42" s="229"/>
      <c r="E42" s="230"/>
      <c r="F42" s="229"/>
      <c r="G42" s="229"/>
      <c r="H42" s="230"/>
      <c r="I42" s="229"/>
      <c r="J42" s="231"/>
      <c r="K42" s="232"/>
      <c r="L42" s="232"/>
      <c r="M42" s="229"/>
      <c r="N42" s="232"/>
      <c r="O42" s="326"/>
      <c r="P42" s="326"/>
      <c r="Q42" s="326"/>
      <c r="R42" s="275"/>
    </row>
    <row r="43" spans="2:31" ht="23.1" customHeight="1" x14ac:dyDescent="0.15">
      <c r="B43" s="19">
        <f t="shared" si="1"/>
        <v>32</v>
      </c>
      <c r="C43" s="333"/>
      <c r="D43" s="229"/>
      <c r="E43" s="230"/>
      <c r="F43" s="229"/>
      <c r="G43" s="229"/>
      <c r="H43" s="230"/>
      <c r="I43" s="229"/>
      <c r="J43" s="231"/>
      <c r="K43" s="232"/>
      <c r="L43" s="232"/>
      <c r="M43" s="229"/>
      <c r="N43" s="232"/>
      <c r="O43" s="326"/>
      <c r="P43" s="326"/>
      <c r="Q43" s="326"/>
      <c r="R43" s="275"/>
    </row>
    <row r="44" spans="2:31" ht="23.1" customHeight="1" x14ac:dyDescent="0.15">
      <c r="B44" s="19">
        <f t="shared" si="1"/>
        <v>33</v>
      </c>
      <c r="C44" s="333"/>
      <c r="D44" s="229"/>
      <c r="E44" s="230"/>
      <c r="F44" s="229"/>
      <c r="G44" s="229"/>
      <c r="H44" s="230"/>
      <c r="I44" s="229"/>
      <c r="J44" s="231"/>
      <c r="K44" s="232"/>
      <c r="L44" s="232"/>
      <c r="M44" s="229"/>
      <c r="N44" s="232"/>
      <c r="O44" s="326"/>
      <c r="P44" s="326"/>
      <c r="Q44" s="326"/>
      <c r="R44" s="275"/>
    </row>
    <row r="45" spans="2:31" ht="23.1" customHeight="1" x14ac:dyDescent="0.15">
      <c r="B45" s="19">
        <f t="shared" si="1"/>
        <v>34</v>
      </c>
      <c r="C45" s="333"/>
      <c r="D45" s="229"/>
      <c r="E45" s="230"/>
      <c r="F45" s="229"/>
      <c r="G45" s="229"/>
      <c r="H45" s="230"/>
      <c r="I45" s="229"/>
      <c r="J45" s="231"/>
      <c r="K45" s="232"/>
      <c r="L45" s="232"/>
      <c r="M45" s="229"/>
      <c r="N45" s="232"/>
      <c r="O45" s="326"/>
      <c r="P45" s="326"/>
      <c r="Q45" s="326"/>
      <c r="R45" s="275"/>
    </row>
    <row r="46" spans="2:31" ht="23.1" customHeight="1" x14ac:dyDescent="0.15">
      <c r="B46" s="19">
        <f t="shared" si="1"/>
        <v>35</v>
      </c>
      <c r="C46" s="333"/>
      <c r="D46" s="229"/>
      <c r="E46" s="230"/>
      <c r="F46" s="229"/>
      <c r="G46" s="229"/>
      <c r="H46" s="230"/>
      <c r="I46" s="229"/>
      <c r="J46" s="231"/>
      <c r="K46" s="232"/>
      <c r="L46" s="232"/>
      <c r="M46" s="229"/>
      <c r="N46" s="232"/>
      <c r="O46" s="326"/>
      <c r="P46" s="326"/>
      <c r="Q46" s="326"/>
      <c r="R46" s="275"/>
    </row>
    <row r="47" spans="2:31" ht="23.1" customHeight="1" x14ac:dyDescent="0.15">
      <c r="B47" s="19">
        <f t="shared" si="1"/>
        <v>36</v>
      </c>
      <c r="C47" s="333"/>
      <c r="D47" s="229"/>
      <c r="E47" s="230"/>
      <c r="F47" s="229"/>
      <c r="G47" s="229"/>
      <c r="H47" s="230"/>
      <c r="I47" s="229"/>
      <c r="J47" s="231"/>
      <c r="K47" s="232"/>
      <c r="L47" s="232"/>
      <c r="M47" s="229"/>
      <c r="N47" s="232"/>
      <c r="O47" s="326"/>
      <c r="P47" s="326"/>
      <c r="Q47" s="326"/>
      <c r="R47" s="275"/>
    </row>
    <row r="48" spans="2:31" ht="23.1" customHeight="1" x14ac:dyDescent="0.15">
      <c r="B48" s="19">
        <f t="shared" si="1"/>
        <v>37</v>
      </c>
      <c r="C48" s="333"/>
      <c r="D48" s="229"/>
      <c r="E48" s="230"/>
      <c r="F48" s="229"/>
      <c r="G48" s="229"/>
      <c r="H48" s="230"/>
      <c r="I48" s="229"/>
      <c r="J48" s="231"/>
      <c r="K48" s="232"/>
      <c r="L48" s="232"/>
      <c r="M48" s="229"/>
      <c r="N48" s="232"/>
      <c r="O48" s="326"/>
      <c r="P48" s="326"/>
      <c r="Q48" s="326"/>
      <c r="R48" s="275"/>
    </row>
    <row r="49" spans="2:18" ht="23.1" customHeight="1" x14ac:dyDescent="0.15">
      <c r="B49" s="19">
        <f t="shared" si="1"/>
        <v>38</v>
      </c>
      <c r="C49" s="333"/>
      <c r="D49" s="229"/>
      <c r="E49" s="230"/>
      <c r="F49" s="229"/>
      <c r="G49" s="229"/>
      <c r="H49" s="230"/>
      <c r="I49" s="229"/>
      <c r="J49" s="231"/>
      <c r="K49" s="232"/>
      <c r="L49" s="232"/>
      <c r="M49" s="229"/>
      <c r="N49" s="232"/>
      <c r="O49" s="326"/>
      <c r="P49" s="326"/>
      <c r="Q49" s="326"/>
      <c r="R49" s="275"/>
    </row>
    <row r="50" spans="2:18" ht="23.1" customHeight="1" x14ac:dyDescent="0.15">
      <c r="B50" s="19">
        <f t="shared" si="1"/>
        <v>39</v>
      </c>
      <c r="C50" s="333"/>
      <c r="D50" s="229"/>
      <c r="E50" s="230"/>
      <c r="F50" s="229"/>
      <c r="G50" s="229"/>
      <c r="H50" s="230"/>
      <c r="I50" s="229"/>
      <c r="J50" s="231"/>
      <c r="K50" s="232"/>
      <c r="L50" s="232"/>
      <c r="M50" s="229"/>
      <c r="N50" s="232"/>
      <c r="O50" s="326"/>
      <c r="P50" s="326"/>
      <c r="Q50" s="326"/>
      <c r="R50" s="275"/>
    </row>
    <row r="51" spans="2:18" ht="23.1" customHeight="1" x14ac:dyDescent="0.15">
      <c r="B51" s="19">
        <f t="shared" si="1"/>
        <v>40</v>
      </c>
      <c r="C51" s="333"/>
      <c r="D51" s="229"/>
      <c r="E51" s="230"/>
      <c r="F51" s="229"/>
      <c r="G51" s="229"/>
      <c r="H51" s="230"/>
      <c r="I51" s="229"/>
      <c r="J51" s="231"/>
      <c r="K51" s="232"/>
      <c r="L51" s="232"/>
      <c r="M51" s="229"/>
      <c r="N51" s="232"/>
      <c r="O51" s="326"/>
      <c r="P51" s="326"/>
      <c r="Q51" s="326"/>
      <c r="R51" s="275"/>
    </row>
    <row r="52" spans="2:18" ht="23.1" customHeight="1" x14ac:dyDescent="0.15">
      <c r="B52" s="19">
        <f t="shared" si="1"/>
        <v>41</v>
      </c>
      <c r="C52" s="333"/>
      <c r="D52" s="229"/>
      <c r="E52" s="230"/>
      <c r="F52" s="229"/>
      <c r="G52" s="229"/>
      <c r="H52" s="230"/>
      <c r="I52" s="229"/>
      <c r="J52" s="231"/>
      <c r="K52" s="232"/>
      <c r="L52" s="232"/>
      <c r="M52" s="229"/>
      <c r="N52" s="232"/>
      <c r="O52" s="326"/>
      <c r="P52" s="326"/>
      <c r="Q52" s="326"/>
      <c r="R52" s="275"/>
    </row>
    <row r="53" spans="2:18" ht="23.1" customHeight="1" x14ac:dyDescent="0.15">
      <c r="B53" s="19">
        <f t="shared" si="1"/>
        <v>42</v>
      </c>
      <c r="C53" s="333"/>
      <c r="D53" s="229"/>
      <c r="E53" s="230"/>
      <c r="F53" s="229"/>
      <c r="G53" s="229"/>
      <c r="H53" s="230"/>
      <c r="I53" s="229"/>
      <c r="J53" s="231"/>
      <c r="K53" s="232"/>
      <c r="L53" s="232"/>
      <c r="M53" s="229"/>
      <c r="N53" s="232"/>
      <c r="O53" s="326"/>
      <c r="P53" s="326"/>
      <c r="Q53" s="326"/>
      <c r="R53" s="275"/>
    </row>
    <row r="54" spans="2:18" ht="23.1" customHeight="1" x14ac:dyDescent="0.15">
      <c r="B54" s="19">
        <f t="shared" si="1"/>
        <v>43</v>
      </c>
      <c r="C54" s="333"/>
      <c r="D54" s="229"/>
      <c r="E54" s="230"/>
      <c r="F54" s="229"/>
      <c r="G54" s="229"/>
      <c r="H54" s="230"/>
      <c r="I54" s="229"/>
      <c r="J54" s="231"/>
      <c r="K54" s="232"/>
      <c r="L54" s="232"/>
      <c r="M54" s="229"/>
      <c r="N54" s="232"/>
      <c r="O54" s="326"/>
      <c r="P54" s="326"/>
      <c r="Q54" s="326"/>
      <c r="R54" s="275"/>
    </row>
    <row r="55" spans="2:18" ht="23.1" customHeight="1" x14ac:dyDescent="0.15">
      <c r="B55" s="19">
        <f t="shared" si="1"/>
        <v>44</v>
      </c>
      <c r="C55" s="333"/>
      <c r="D55" s="229"/>
      <c r="E55" s="230"/>
      <c r="F55" s="229"/>
      <c r="G55" s="229"/>
      <c r="H55" s="230"/>
      <c r="I55" s="229"/>
      <c r="J55" s="231"/>
      <c r="K55" s="232"/>
      <c r="L55" s="232"/>
      <c r="M55" s="229"/>
      <c r="N55" s="232"/>
      <c r="O55" s="326"/>
      <c r="P55" s="326"/>
      <c r="Q55" s="326"/>
      <c r="R55" s="275"/>
    </row>
    <row r="56" spans="2:18" ht="23.1" customHeight="1" x14ac:dyDescent="0.15">
      <c r="B56" s="19">
        <f t="shared" si="1"/>
        <v>45</v>
      </c>
      <c r="C56" s="333"/>
      <c r="D56" s="229"/>
      <c r="E56" s="230"/>
      <c r="F56" s="229"/>
      <c r="G56" s="229"/>
      <c r="H56" s="230"/>
      <c r="I56" s="229"/>
      <c r="J56" s="231"/>
      <c r="K56" s="232"/>
      <c r="L56" s="232"/>
      <c r="M56" s="229"/>
      <c r="N56" s="232"/>
      <c r="O56" s="326"/>
      <c r="P56" s="326"/>
      <c r="Q56" s="326"/>
      <c r="R56" s="275"/>
    </row>
    <row r="57" spans="2:18" ht="23.1" customHeight="1" x14ac:dyDescent="0.15">
      <c r="B57" s="19">
        <f t="shared" si="1"/>
        <v>46</v>
      </c>
      <c r="C57" s="333"/>
      <c r="D57" s="229"/>
      <c r="E57" s="230"/>
      <c r="F57" s="229"/>
      <c r="G57" s="229"/>
      <c r="H57" s="230"/>
      <c r="I57" s="229"/>
      <c r="J57" s="231"/>
      <c r="K57" s="232"/>
      <c r="L57" s="232"/>
      <c r="M57" s="229"/>
      <c r="N57" s="232"/>
      <c r="O57" s="326"/>
      <c r="P57" s="326"/>
      <c r="Q57" s="326"/>
      <c r="R57" s="275"/>
    </row>
    <row r="58" spans="2:18" ht="23.1" customHeight="1" x14ac:dyDescent="0.15">
      <c r="B58" s="19">
        <f t="shared" si="1"/>
        <v>47</v>
      </c>
      <c r="C58" s="333"/>
      <c r="D58" s="229"/>
      <c r="E58" s="230"/>
      <c r="F58" s="229"/>
      <c r="G58" s="229"/>
      <c r="H58" s="230"/>
      <c r="I58" s="229"/>
      <c r="J58" s="231"/>
      <c r="K58" s="232"/>
      <c r="L58" s="232"/>
      <c r="M58" s="229"/>
      <c r="N58" s="232"/>
      <c r="O58" s="326"/>
      <c r="P58" s="326"/>
      <c r="Q58" s="326"/>
      <c r="R58" s="275"/>
    </row>
    <row r="59" spans="2:18" ht="23.1" customHeight="1" x14ac:dyDescent="0.15">
      <c r="B59" s="19">
        <f t="shared" si="1"/>
        <v>48</v>
      </c>
      <c r="C59" s="333"/>
      <c r="D59" s="229"/>
      <c r="E59" s="230"/>
      <c r="F59" s="229"/>
      <c r="G59" s="229"/>
      <c r="H59" s="230"/>
      <c r="I59" s="229"/>
      <c r="J59" s="231"/>
      <c r="K59" s="232"/>
      <c r="L59" s="232"/>
      <c r="M59" s="229"/>
      <c r="N59" s="232"/>
      <c r="O59" s="326"/>
      <c r="P59" s="326"/>
      <c r="Q59" s="326"/>
      <c r="R59" s="275"/>
    </row>
    <row r="60" spans="2:18" ht="23.1" customHeight="1" x14ac:dyDescent="0.15">
      <c r="B60" s="19">
        <f t="shared" si="1"/>
        <v>49</v>
      </c>
      <c r="C60" s="333"/>
      <c r="D60" s="229"/>
      <c r="E60" s="230"/>
      <c r="F60" s="229"/>
      <c r="G60" s="229"/>
      <c r="H60" s="230"/>
      <c r="I60" s="229"/>
      <c r="J60" s="231"/>
      <c r="K60" s="232"/>
      <c r="L60" s="232"/>
      <c r="M60" s="229"/>
      <c r="N60" s="232"/>
      <c r="O60" s="326"/>
      <c r="P60" s="326"/>
      <c r="Q60" s="326"/>
      <c r="R60" s="275"/>
    </row>
    <row r="61" spans="2:18" ht="23.1" customHeight="1" x14ac:dyDescent="0.15">
      <c r="B61" s="19">
        <f t="shared" si="1"/>
        <v>50</v>
      </c>
      <c r="C61" s="334"/>
      <c r="D61" s="233"/>
      <c r="E61" s="234"/>
      <c r="F61" s="233"/>
      <c r="G61" s="233"/>
      <c r="H61" s="230"/>
      <c r="I61" s="233"/>
      <c r="J61" s="229"/>
      <c r="K61" s="230"/>
      <c r="L61" s="230"/>
      <c r="M61" s="233"/>
      <c r="N61" s="230"/>
      <c r="O61" s="327"/>
      <c r="P61" s="327"/>
      <c r="Q61" s="327"/>
      <c r="R61" s="275"/>
    </row>
    <row r="62" spans="2:18" ht="9.9499999999999993" customHeight="1" x14ac:dyDescent="0.15">
      <c r="C62" s="8"/>
      <c r="D62" s="222"/>
      <c r="E62" s="222"/>
      <c r="F62" s="222"/>
      <c r="G62" s="222"/>
      <c r="H62" s="222"/>
      <c r="I62" s="222"/>
      <c r="J62" s="222"/>
      <c r="K62" s="222"/>
      <c r="L62" s="222"/>
      <c r="M62" s="222"/>
      <c r="N62" s="227"/>
      <c r="O62" s="222"/>
      <c r="P62" s="222"/>
    </row>
    <row r="63" spans="2:18" ht="9.9499999999999993" customHeight="1" x14ac:dyDescent="0.15">
      <c r="C63" s="8"/>
      <c r="D63" s="222"/>
      <c r="E63" s="222"/>
      <c r="F63" s="222"/>
      <c r="G63" s="222"/>
      <c r="H63" s="222"/>
      <c r="I63" s="222"/>
      <c r="J63" s="222"/>
      <c r="K63" s="222"/>
      <c r="L63" s="222"/>
      <c r="M63" s="222"/>
      <c r="N63" s="227"/>
      <c r="O63" s="222"/>
      <c r="P63" s="222"/>
    </row>
    <row r="64" spans="2:18" ht="19.5" customHeight="1" x14ac:dyDescent="0.15">
      <c r="B64" s="3" t="s">
        <v>447</v>
      </c>
      <c r="C64" s="222"/>
      <c r="D64" s="222"/>
      <c r="E64" s="222"/>
      <c r="F64" s="222"/>
      <c r="G64" s="222"/>
      <c r="H64" s="222"/>
      <c r="I64" s="222"/>
      <c r="J64" s="222"/>
      <c r="K64" s="222"/>
      <c r="L64" s="222"/>
      <c r="M64" s="222"/>
      <c r="N64" s="222"/>
      <c r="O64" s="222"/>
      <c r="P64" s="222"/>
      <c r="Q64" s="223" t="str">
        <f>" 3 / "&amp;COUNTA(C$5,C$37,C$68,C$99,C$130,C$161)</f>
        <v xml:space="preserve"> 3 / 1</v>
      </c>
    </row>
    <row r="65" spans="2:31" s="5" customFormat="1" ht="20.100000000000001" customHeight="1" x14ac:dyDescent="0.15">
      <c r="B65" s="613" t="s">
        <v>80</v>
      </c>
      <c r="C65" s="614" t="s">
        <v>44</v>
      </c>
      <c r="D65" s="614" t="s">
        <v>58</v>
      </c>
      <c r="E65" s="614" t="s">
        <v>59</v>
      </c>
      <c r="F65" s="608" t="s">
        <v>335</v>
      </c>
      <c r="G65" s="608" t="s">
        <v>60</v>
      </c>
      <c r="H65" s="608" t="s">
        <v>61</v>
      </c>
      <c r="I65" s="608" t="s">
        <v>476</v>
      </c>
      <c r="J65" s="608" t="s">
        <v>78</v>
      </c>
      <c r="K65" s="610" t="s">
        <v>73</v>
      </c>
      <c r="L65" s="612"/>
      <c r="M65" s="608" t="s">
        <v>446</v>
      </c>
      <c r="N65" s="608" t="s">
        <v>62</v>
      </c>
      <c r="O65" s="610" t="s">
        <v>456</v>
      </c>
      <c r="P65" s="611"/>
      <c r="Q65" s="612"/>
      <c r="R65" s="235"/>
    </row>
    <row r="66" spans="2:31" s="5" customFormat="1" ht="30" customHeight="1" x14ac:dyDescent="0.15">
      <c r="B66" s="613"/>
      <c r="C66" s="615"/>
      <c r="D66" s="615"/>
      <c r="E66" s="615"/>
      <c r="F66" s="609"/>
      <c r="G66" s="609"/>
      <c r="H66" s="609"/>
      <c r="I66" s="609"/>
      <c r="J66" s="609"/>
      <c r="K66" s="228" t="s">
        <v>336</v>
      </c>
      <c r="L66" s="228" t="s">
        <v>337</v>
      </c>
      <c r="M66" s="609"/>
      <c r="N66" s="609"/>
      <c r="O66" s="236" t="s">
        <v>410</v>
      </c>
      <c r="P66" s="236" t="s">
        <v>411</v>
      </c>
      <c r="Q66" s="236" t="s">
        <v>412</v>
      </c>
      <c r="R66" s="235"/>
    </row>
    <row r="67" spans="2:31" ht="23.1" customHeight="1" x14ac:dyDescent="0.15">
      <c r="B67" s="205" t="s">
        <v>21</v>
      </c>
      <c r="C67" s="332" t="s">
        <v>79</v>
      </c>
      <c r="D67" s="225" t="s">
        <v>63</v>
      </c>
      <c r="E67" s="225">
        <v>44</v>
      </c>
      <c r="F67" s="225" t="s">
        <v>340</v>
      </c>
      <c r="G67" s="225" t="s">
        <v>64</v>
      </c>
      <c r="H67" s="225">
        <v>3</v>
      </c>
      <c r="I67" s="225" t="s">
        <v>71</v>
      </c>
      <c r="J67" s="226" t="s">
        <v>75</v>
      </c>
      <c r="K67" s="225" t="s">
        <v>338</v>
      </c>
      <c r="L67" s="225" t="s">
        <v>339</v>
      </c>
      <c r="M67" s="225" t="s">
        <v>71</v>
      </c>
      <c r="N67" s="226" t="s">
        <v>67</v>
      </c>
      <c r="O67" s="276">
        <v>45017</v>
      </c>
      <c r="P67" s="276">
        <v>45026</v>
      </c>
      <c r="Q67" s="276">
        <v>45028</v>
      </c>
      <c r="R67" s="275"/>
      <c r="AE67" s="20" t="s">
        <v>74</v>
      </c>
    </row>
    <row r="68" spans="2:31" ht="23.1" customHeight="1" x14ac:dyDescent="0.15">
      <c r="B68" s="19">
        <f>B61+1</f>
        <v>51</v>
      </c>
      <c r="C68" s="333"/>
      <c r="D68" s="229"/>
      <c r="E68" s="230"/>
      <c r="F68" s="229"/>
      <c r="G68" s="229"/>
      <c r="H68" s="230"/>
      <c r="I68" s="229"/>
      <c r="J68" s="231"/>
      <c r="K68" s="232"/>
      <c r="L68" s="232"/>
      <c r="M68" s="229"/>
      <c r="N68" s="232"/>
      <c r="O68" s="326"/>
      <c r="P68" s="326"/>
      <c r="Q68" s="326"/>
      <c r="R68" s="275"/>
      <c r="AE68" s="20" t="s">
        <v>75</v>
      </c>
    </row>
    <row r="69" spans="2:31" ht="23.1" customHeight="1" x14ac:dyDescent="0.15">
      <c r="B69" s="19">
        <f>B68+1</f>
        <v>52</v>
      </c>
      <c r="C69" s="333"/>
      <c r="D69" s="229"/>
      <c r="E69" s="230"/>
      <c r="F69" s="229"/>
      <c r="G69" s="229"/>
      <c r="H69" s="230"/>
      <c r="I69" s="229"/>
      <c r="J69" s="231"/>
      <c r="K69" s="232"/>
      <c r="L69" s="232"/>
      <c r="M69" s="229"/>
      <c r="N69" s="232"/>
      <c r="O69" s="326"/>
      <c r="P69" s="326"/>
      <c r="Q69" s="326"/>
      <c r="R69" s="275"/>
      <c r="AE69" s="20" t="s">
        <v>76</v>
      </c>
    </row>
    <row r="70" spans="2:31" ht="23.1" customHeight="1" x14ac:dyDescent="0.15">
      <c r="B70" s="19">
        <f t="shared" ref="B70:B92" si="2">B69+1</f>
        <v>53</v>
      </c>
      <c r="C70" s="333"/>
      <c r="D70" s="229"/>
      <c r="E70" s="230"/>
      <c r="F70" s="229"/>
      <c r="G70" s="229"/>
      <c r="H70" s="230"/>
      <c r="I70" s="229"/>
      <c r="J70" s="231"/>
      <c r="K70" s="232"/>
      <c r="L70" s="232"/>
      <c r="M70" s="229"/>
      <c r="N70" s="232"/>
      <c r="O70" s="326"/>
      <c r="P70" s="326"/>
      <c r="Q70" s="326"/>
      <c r="R70" s="275"/>
      <c r="AE70" s="20" t="s">
        <v>77</v>
      </c>
    </row>
    <row r="71" spans="2:31" ht="23.1" customHeight="1" x14ac:dyDescent="0.15">
      <c r="B71" s="19">
        <f t="shared" si="2"/>
        <v>54</v>
      </c>
      <c r="C71" s="333"/>
      <c r="D71" s="229"/>
      <c r="E71" s="230"/>
      <c r="F71" s="229"/>
      <c r="G71" s="229"/>
      <c r="H71" s="230"/>
      <c r="I71" s="229"/>
      <c r="J71" s="231"/>
      <c r="K71" s="232"/>
      <c r="L71" s="232"/>
      <c r="M71" s="229"/>
      <c r="N71" s="232"/>
      <c r="O71" s="326"/>
      <c r="P71" s="326"/>
      <c r="Q71" s="326"/>
      <c r="R71" s="275"/>
    </row>
    <row r="72" spans="2:31" ht="23.1" customHeight="1" x14ac:dyDescent="0.15">
      <c r="B72" s="19">
        <f t="shared" si="2"/>
        <v>55</v>
      </c>
      <c r="C72" s="333"/>
      <c r="D72" s="229"/>
      <c r="E72" s="230"/>
      <c r="F72" s="229"/>
      <c r="G72" s="229"/>
      <c r="H72" s="230"/>
      <c r="I72" s="229"/>
      <c r="J72" s="231"/>
      <c r="K72" s="232"/>
      <c r="L72" s="232"/>
      <c r="M72" s="229"/>
      <c r="N72" s="232"/>
      <c r="O72" s="326"/>
      <c r="P72" s="326"/>
      <c r="Q72" s="326"/>
      <c r="R72" s="275"/>
    </row>
    <row r="73" spans="2:31" ht="23.1" customHeight="1" x14ac:dyDescent="0.15">
      <c r="B73" s="19">
        <f t="shared" si="2"/>
        <v>56</v>
      </c>
      <c r="C73" s="333"/>
      <c r="D73" s="229"/>
      <c r="E73" s="230"/>
      <c r="F73" s="229"/>
      <c r="G73" s="229"/>
      <c r="H73" s="230"/>
      <c r="I73" s="229"/>
      <c r="J73" s="231"/>
      <c r="K73" s="232"/>
      <c r="L73" s="232"/>
      <c r="M73" s="229"/>
      <c r="N73" s="232"/>
      <c r="O73" s="326"/>
      <c r="P73" s="326"/>
      <c r="Q73" s="326"/>
      <c r="R73" s="275"/>
    </row>
    <row r="74" spans="2:31" ht="23.1" customHeight="1" x14ac:dyDescent="0.15">
      <c r="B74" s="19">
        <f t="shared" si="2"/>
        <v>57</v>
      </c>
      <c r="C74" s="333"/>
      <c r="D74" s="229"/>
      <c r="E74" s="230"/>
      <c r="F74" s="229"/>
      <c r="G74" s="229"/>
      <c r="H74" s="230"/>
      <c r="I74" s="229"/>
      <c r="J74" s="231"/>
      <c r="K74" s="232"/>
      <c r="L74" s="232"/>
      <c r="M74" s="229"/>
      <c r="N74" s="232"/>
      <c r="O74" s="326"/>
      <c r="P74" s="326"/>
      <c r="Q74" s="326"/>
      <c r="R74" s="275"/>
    </row>
    <row r="75" spans="2:31" ht="23.1" customHeight="1" x14ac:dyDescent="0.15">
      <c r="B75" s="19">
        <f t="shared" si="2"/>
        <v>58</v>
      </c>
      <c r="C75" s="333"/>
      <c r="D75" s="229"/>
      <c r="E75" s="230"/>
      <c r="F75" s="229"/>
      <c r="G75" s="229"/>
      <c r="H75" s="230"/>
      <c r="I75" s="229"/>
      <c r="J75" s="231"/>
      <c r="K75" s="232"/>
      <c r="L75" s="232"/>
      <c r="M75" s="229"/>
      <c r="N75" s="232"/>
      <c r="O75" s="326"/>
      <c r="P75" s="326"/>
      <c r="Q75" s="326"/>
      <c r="R75" s="275"/>
    </row>
    <row r="76" spans="2:31" ht="23.1" customHeight="1" x14ac:dyDescent="0.15">
      <c r="B76" s="19">
        <f t="shared" si="2"/>
        <v>59</v>
      </c>
      <c r="C76" s="333"/>
      <c r="D76" s="229"/>
      <c r="E76" s="230"/>
      <c r="F76" s="229"/>
      <c r="G76" s="229"/>
      <c r="H76" s="230"/>
      <c r="I76" s="229"/>
      <c r="J76" s="231"/>
      <c r="K76" s="232"/>
      <c r="L76" s="232"/>
      <c r="M76" s="229"/>
      <c r="N76" s="232"/>
      <c r="O76" s="326"/>
      <c r="P76" s="326"/>
      <c r="Q76" s="326"/>
      <c r="R76" s="275"/>
    </row>
    <row r="77" spans="2:31" ht="23.1" customHeight="1" x14ac:dyDescent="0.15">
      <c r="B77" s="19">
        <f t="shared" si="2"/>
        <v>60</v>
      </c>
      <c r="C77" s="333"/>
      <c r="D77" s="229"/>
      <c r="E77" s="230"/>
      <c r="F77" s="229"/>
      <c r="G77" s="229"/>
      <c r="H77" s="230"/>
      <c r="I77" s="229"/>
      <c r="J77" s="231"/>
      <c r="K77" s="232"/>
      <c r="L77" s="232"/>
      <c r="M77" s="229"/>
      <c r="N77" s="232"/>
      <c r="O77" s="326"/>
      <c r="P77" s="326"/>
      <c r="Q77" s="326"/>
      <c r="R77" s="275"/>
    </row>
    <row r="78" spans="2:31" ht="23.1" customHeight="1" x14ac:dyDescent="0.15">
      <c r="B78" s="19">
        <f t="shared" si="2"/>
        <v>61</v>
      </c>
      <c r="C78" s="333"/>
      <c r="D78" s="229"/>
      <c r="E78" s="230"/>
      <c r="F78" s="229"/>
      <c r="G78" s="229"/>
      <c r="H78" s="230"/>
      <c r="I78" s="229"/>
      <c r="J78" s="231"/>
      <c r="K78" s="232"/>
      <c r="L78" s="232"/>
      <c r="M78" s="229"/>
      <c r="N78" s="232"/>
      <c r="O78" s="326"/>
      <c r="P78" s="326"/>
      <c r="Q78" s="326"/>
      <c r="R78" s="275"/>
    </row>
    <row r="79" spans="2:31" ht="23.1" customHeight="1" x14ac:dyDescent="0.15">
      <c r="B79" s="19">
        <f t="shared" si="2"/>
        <v>62</v>
      </c>
      <c r="C79" s="333"/>
      <c r="D79" s="229"/>
      <c r="E79" s="230"/>
      <c r="F79" s="229"/>
      <c r="G79" s="229"/>
      <c r="H79" s="230"/>
      <c r="I79" s="229"/>
      <c r="J79" s="231"/>
      <c r="K79" s="232"/>
      <c r="L79" s="232"/>
      <c r="M79" s="229"/>
      <c r="N79" s="232"/>
      <c r="O79" s="326"/>
      <c r="P79" s="326"/>
      <c r="Q79" s="326"/>
      <c r="R79" s="275"/>
    </row>
    <row r="80" spans="2:31" ht="23.1" customHeight="1" x14ac:dyDescent="0.15">
      <c r="B80" s="19">
        <f t="shared" si="2"/>
        <v>63</v>
      </c>
      <c r="C80" s="333"/>
      <c r="D80" s="229"/>
      <c r="E80" s="230"/>
      <c r="F80" s="229"/>
      <c r="G80" s="229"/>
      <c r="H80" s="230"/>
      <c r="I80" s="229"/>
      <c r="J80" s="231"/>
      <c r="K80" s="232"/>
      <c r="L80" s="232"/>
      <c r="M80" s="229"/>
      <c r="N80" s="232"/>
      <c r="O80" s="326"/>
      <c r="P80" s="326"/>
      <c r="Q80" s="326"/>
      <c r="R80" s="275"/>
    </row>
    <row r="81" spans="2:18" ht="23.1" customHeight="1" x14ac:dyDescent="0.15">
      <c r="B81" s="19">
        <f t="shared" si="2"/>
        <v>64</v>
      </c>
      <c r="C81" s="333"/>
      <c r="D81" s="229"/>
      <c r="E81" s="230"/>
      <c r="F81" s="229"/>
      <c r="G81" s="229"/>
      <c r="H81" s="230"/>
      <c r="I81" s="229"/>
      <c r="J81" s="231"/>
      <c r="K81" s="232"/>
      <c r="L81" s="232"/>
      <c r="M81" s="229"/>
      <c r="N81" s="232"/>
      <c r="O81" s="326"/>
      <c r="P81" s="326"/>
      <c r="Q81" s="326"/>
      <c r="R81" s="275"/>
    </row>
    <row r="82" spans="2:18" ht="23.1" customHeight="1" x14ac:dyDescent="0.15">
      <c r="B82" s="19">
        <f t="shared" si="2"/>
        <v>65</v>
      </c>
      <c r="C82" s="333"/>
      <c r="D82" s="229"/>
      <c r="E82" s="230"/>
      <c r="F82" s="229"/>
      <c r="G82" s="229"/>
      <c r="H82" s="230"/>
      <c r="I82" s="229"/>
      <c r="J82" s="231"/>
      <c r="K82" s="232"/>
      <c r="L82" s="232"/>
      <c r="M82" s="229"/>
      <c r="N82" s="232"/>
      <c r="O82" s="326"/>
      <c r="P82" s="326"/>
      <c r="Q82" s="326"/>
      <c r="R82" s="275"/>
    </row>
    <row r="83" spans="2:18" ht="23.1" customHeight="1" x14ac:dyDescent="0.15">
      <c r="B83" s="19">
        <f t="shared" si="2"/>
        <v>66</v>
      </c>
      <c r="C83" s="333"/>
      <c r="D83" s="229"/>
      <c r="E83" s="230"/>
      <c r="F83" s="229"/>
      <c r="G83" s="229"/>
      <c r="H83" s="230"/>
      <c r="I83" s="229"/>
      <c r="J83" s="231"/>
      <c r="K83" s="232"/>
      <c r="L83" s="232"/>
      <c r="M83" s="229"/>
      <c r="N83" s="232"/>
      <c r="O83" s="326"/>
      <c r="P83" s="326"/>
      <c r="Q83" s="326"/>
      <c r="R83" s="275"/>
    </row>
    <row r="84" spans="2:18" ht="23.1" customHeight="1" x14ac:dyDescent="0.15">
      <c r="B84" s="19">
        <f t="shared" si="2"/>
        <v>67</v>
      </c>
      <c r="C84" s="333"/>
      <c r="D84" s="229"/>
      <c r="E84" s="230"/>
      <c r="F84" s="229"/>
      <c r="G84" s="229"/>
      <c r="H84" s="230"/>
      <c r="I84" s="229"/>
      <c r="J84" s="231"/>
      <c r="K84" s="232"/>
      <c r="L84" s="232"/>
      <c r="M84" s="229"/>
      <c r="N84" s="232"/>
      <c r="O84" s="326"/>
      <c r="P84" s="326"/>
      <c r="Q84" s="326"/>
      <c r="R84" s="275"/>
    </row>
    <row r="85" spans="2:18" ht="23.1" customHeight="1" x14ac:dyDescent="0.15">
      <c r="B85" s="19">
        <f t="shared" si="2"/>
        <v>68</v>
      </c>
      <c r="C85" s="333"/>
      <c r="D85" s="229"/>
      <c r="E85" s="230"/>
      <c r="F85" s="229"/>
      <c r="G85" s="229"/>
      <c r="H85" s="230"/>
      <c r="I85" s="229"/>
      <c r="J85" s="231"/>
      <c r="K85" s="232"/>
      <c r="L85" s="232"/>
      <c r="M85" s="229"/>
      <c r="N85" s="232"/>
      <c r="O85" s="326"/>
      <c r="P85" s="326"/>
      <c r="Q85" s="326"/>
      <c r="R85" s="275"/>
    </row>
    <row r="86" spans="2:18" ht="23.1" customHeight="1" x14ac:dyDescent="0.15">
      <c r="B86" s="19">
        <f t="shared" si="2"/>
        <v>69</v>
      </c>
      <c r="C86" s="333"/>
      <c r="D86" s="229"/>
      <c r="E86" s="230"/>
      <c r="F86" s="229"/>
      <c r="G86" s="229"/>
      <c r="H86" s="230"/>
      <c r="I86" s="229"/>
      <c r="J86" s="231"/>
      <c r="K86" s="232"/>
      <c r="L86" s="232"/>
      <c r="M86" s="229"/>
      <c r="N86" s="232"/>
      <c r="O86" s="326"/>
      <c r="P86" s="326"/>
      <c r="Q86" s="326"/>
      <c r="R86" s="275"/>
    </row>
    <row r="87" spans="2:18" ht="23.1" customHeight="1" x14ac:dyDescent="0.15">
      <c r="B87" s="19">
        <f t="shared" si="2"/>
        <v>70</v>
      </c>
      <c r="C87" s="333"/>
      <c r="D87" s="229"/>
      <c r="E87" s="230"/>
      <c r="F87" s="229"/>
      <c r="G87" s="229"/>
      <c r="H87" s="230"/>
      <c r="I87" s="229"/>
      <c r="J87" s="231"/>
      <c r="K87" s="232"/>
      <c r="L87" s="232"/>
      <c r="M87" s="229"/>
      <c r="N87" s="232"/>
      <c r="O87" s="326"/>
      <c r="P87" s="326"/>
      <c r="Q87" s="326"/>
      <c r="R87" s="275"/>
    </row>
    <row r="88" spans="2:18" ht="23.1" customHeight="1" x14ac:dyDescent="0.15">
      <c r="B88" s="19">
        <f t="shared" si="2"/>
        <v>71</v>
      </c>
      <c r="C88" s="333"/>
      <c r="D88" s="229"/>
      <c r="E88" s="230"/>
      <c r="F88" s="229"/>
      <c r="G88" s="229"/>
      <c r="H88" s="230"/>
      <c r="I88" s="229"/>
      <c r="J88" s="231"/>
      <c r="K88" s="232"/>
      <c r="L88" s="232"/>
      <c r="M88" s="229"/>
      <c r="N88" s="232"/>
      <c r="O88" s="326"/>
      <c r="P88" s="326"/>
      <c r="Q88" s="326"/>
      <c r="R88" s="275"/>
    </row>
    <row r="89" spans="2:18" ht="23.1" customHeight="1" x14ac:dyDescent="0.15">
      <c r="B89" s="19">
        <f t="shared" si="2"/>
        <v>72</v>
      </c>
      <c r="C89" s="333"/>
      <c r="D89" s="229"/>
      <c r="E89" s="230"/>
      <c r="F89" s="229"/>
      <c r="G89" s="229"/>
      <c r="H89" s="230"/>
      <c r="I89" s="229"/>
      <c r="J89" s="231"/>
      <c r="K89" s="232"/>
      <c r="L89" s="232"/>
      <c r="M89" s="229"/>
      <c r="N89" s="232"/>
      <c r="O89" s="326"/>
      <c r="P89" s="326"/>
      <c r="Q89" s="326"/>
      <c r="R89" s="275"/>
    </row>
    <row r="90" spans="2:18" ht="23.1" customHeight="1" x14ac:dyDescent="0.15">
      <c r="B90" s="19">
        <f t="shared" si="2"/>
        <v>73</v>
      </c>
      <c r="C90" s="333"/>
      <c r="D90" s="229"/>
      <c r="E90" s="230"/>
      <c r="F90" s="229"/>
      <c r="G90" s="229"/>
      <c r="H90" s="230"/>
      <c r="I90" s="229"/>
      <c r="J90" s="231"/>
      <c r="K90" s="232"/>
      <c r="L90" s="232"/>
      <c r="M90" s="229"/>
      <c r="N90" s="232"/>
      <c r="O90" s="326"/>
      <c r="P90" s="326"/>
      <c r="Q90" s="326"/>
      <c r="R90" s="275"/>
    </row>
    <row r="91" spans="2:18" ht="23.1" customHeight="1" x14ac:dyDescent="0.15">
      <c r="B91" s="19">
        <f t="shared" si="2"/>
        <v>74</v>
      </c>
      <c r="C91" s="333"/>
      <c r="D91" s="229"/>
      <c r="E91" s="230"/>
      <c r="F91" s="229"/>
      <c r="G91" s="229"/>
      <c r="H91" s="230"/>
      <c r="I91" s="229"/>
      <c r="J91" s="231"/>
      <c r="K91" s="232"/>
      <c r="L91" s="232"/>
      <c r="M91" s="229"/>
      <c r="N91" s="232"/>
      <c r="O91" s="326"/>
      <c r="P91" s="326"/>
      <c r="Q91" s="326"/>
      <c r="R91" s="275"/>
    </row>
    <row r="92" spans="2:18" ht="23.1" customHeight="1" x14ac:dyDescent="0.15">
      <c r="B92" s="19">
        <f t="shared" si="2"/>
        <v>75</v>
      </c>
      <c r="C92" s="334"/>
      <c r="D92" s="233"/>
      <c r="E92" s="234"/>
      <c r="F92" s="233"/>
      <c r="G92" s="233"/>
      <c r="H92" s="230"/>
      <c r="I92" s="233"/>
      <c r="J92" s="229"/>
      <c r="K92" s="230"/>
      <c r="L92" s="230"/>
      <c r="M92" s="233"/>
      <c r="N92" s="230"/>
      <c r="O92" s="327"/>
      <c r="P92" s="327"/>
      <c r="Q92" s="327"/>
      <c r="R92" s="275"/>
    </row>
    <row r="93" spans="2:18" ht="9.9499999999999993" customHeight="1" x14ac:dyDescent="0.15">
      <c r="C93" s="8"/>
      <c r="D93" s="222"/>
      <c r="E93" s="222"/>
      <c r="F93" s="222"/>
      <c r="G93" s="222"/>
      <c r="H93" s="222"/>
      <c r="I93" s="222"/>
      <c r="J93" s="222"/>
      <c r="K93" s="222"/>
      <c r="L93" s="222"/>
      <c r="M93" s="222"/>
      <c r="N93" s="227"/>
      <c r="O93" s="222"/>
      <c r="P93" s="222"/>
    </row>
    <row r="94" spans="2:18" ht="9.9499999999999993" customHeight="1" x14ac:dyDescent="0.15">
      <c r="C94" s="8"/>
      <c r="D94" s="222"/>
      <c r="E94" s="222"/>
      <c r="F94" s="222"/>
      <c r="G94" s="222"/>
      <c r="H94" s="222"/>
      <c r="I94" s="222"/>
      <c r="J94" s="222"/>
      <c r="K94" s="222"/>
      <c r="L94" s="222"/>
      <c r="M94" s="222"/>
      <c r="N94" s="227"/>
      <c r="O94" s="222"/>
      <c r="P94" s="222"/>
    </row>
    <row r="95" spans="2:18" ht="19.5" customHeight="1" x14ac:dyDescent="0.15">
      <c r="B95" s="3" t="s">
        <v>447</v>
      </c>
      <c r="C95" s="222"/>
      <c r="D95" s="222"/>
      <c r="E95" s="222"/>
      <c r="F95" s="222"/>
      <c r="G95" s="222"/>
      <c r="H95" s="222"/>
      <c r="I95" s="222"/>
      <c r="J95" s="222"/>
      <c r="K95" s="222"/>
      <c r="L95" s="222"/>
      <c r="M95" s="222"/>
      <c r="N95" s="222"/>
      <c r="O95" s="222"/>
      <c r="P95" s="222"/>
      <c r="Q95" s="223" t="str">
        <f>" 4 / "&amp;COUNTA(C$5,C$37,C$68,C$99,C$130,C$161)</f>
        <v xml:space="preserve"> 4 / 1</v>
      </c>
    </row>
    <row r="96" spans="2:18" s="5" customFormat="1" ht="20.100000000000001" customHeight="1" x14ac:dyDescent="0.15">
      <c r="B96" s="613" t="s">
        <v>80</v>
      </c>
      <c r="C96" s="614" t="s">
        <v>44</v>
      </c>
      <c r="D96" s="614" t="s">
        <v>58</v>
      </c>
      <c r="E96" s="614" t="s">
        <v>59</v>
      </c>
      <c r="F96" s="608" t="s">
        <v>335</v>
      </c>
      <c r="G96" s="608" t="s">
        <v>60</v>
      </c>
      <c r="H96" s="608" t="s">
        <v>61</v>
      </c>
      <c r="I96" s="608" t="s">
        <v>476</v>
      </c>
      <c r="J96" s="608" t="s">
        <v>78</v>
      </c>
      <c r="K96" s="610" t="s">
        <v>73</v>
      </c>
      <c r="L96" s="612"/>
      <c r="M96" s="608" t="s">
        <v>446</v>
      </c>
      <c r="N96" s="608" t="s">
        <v>62</v>
      </c>
      <c r="O96" s="610" t="s">
        <v>456</v>
      </c>
      <c r="P96" s="611"/>
      <c r="Q96" s="612"/>
      <c r="R96" s="235"/>
    </row>
    <row r="97" spans="2:31" s="5" customFormat="1" ht="30" customHeight="1" x14ac:dyDescent="0.15">
      <c r="B97" s="613"/>
      <c r="C97" s="615"/>
      <c r="D97" s="615"/>
      <c r="E97" s="615"/>
      <c r="F97" s="609"/>
      <c r="G97" s="609"/>
      <c r="H97" s="609"/>
      <c r="I97" s="609"/>
      <c r="J97" s="609"/>
      <c r="K97" s="228" t="s">
        <v>336</v>
      </c>
      <c r="L97" s="228" t="s">
        <v>337</v>
      </c>
      <c r="M97" s="609"/>
      <c r="N97" s="609"/>
      <c r="O97" s="236" t="s">
        <v>410</v>
      </c>
      <c r="P97" s="236" t="s">
        <v>411</v>
      </c>
      <c r="Q97" s="236" t="s">
        <v>412</v>
      </c>
      <c r="R97" s="235"/>
    </row>
    <row r="98" spans="2:31" ht="23.1" customHeight="1" x14ac:dyDescent="0.15">
      <c r="B98" s="205" t="s">
        <v>21</v>
      </c>
      <c r="C98" s="332" t="s">
        <v>79</v>
      </c>
      <c r="D98" s="225" t="s">
        <v>63</v>
      </c>
      <c r="E98" s="225">
        <v>44</v>
      </c>
      <c r="F98" s="225" t="s">
        <v>340</v>
      </c>
      <c r="G98" s="225" t="s">
        <v>64</v>
      </c>
      <c r="H98" s="225">
        <v>3</v>
      </c>
      <c r="I98" s="225" t="s">
        <v>71</v>
      </c>
      <c r="J98" s="226" t="s">
        <v>75</v>
      </c>
      <c r="K98" s="225" t="s">
        <v>338</v>
      </c>
      <c r="L98" s="225" t="s">
        <v>339</v>
      </c>
      <c r="M98" s="225" t="s">
        <v>71</v>
      </c>
      <c r="N98" s="226" t="s">
        <v>67</v>
      </c>
      <c r="O98" s="276">
        <v>45017</v>
      </c>
      <c r="P98" s="276">
        <v>45026</v>
      </c>
      <c r="Q98" s="276">
        <v>45028</v>
      </c>
      <c r="R98" s="275"/>
      <c r="AE98" s="20" t="s">
        <v>74</v>
      </c>
    </row>
    <row r="99" spans="2:31" ht="23.1" customHeight="1" x14ac:dyDescent="0.15">
      <c r="B99" s="19">
        <f>B92+1</f>
        <v>76</v>
      </c>
      <c r="C99" s="333"/>
      <c r="D99" s="229"/>
      <c r="E99" s="230"/>
      <c r="F99" s="229"/>
      <c r="G99" s="229"/>
      <c r="H99" s="230"/>
      <c r="I99" s="229"/>
      <c r="J99" s="231"/>
      <c r="K99" s="232"/>
      <c r="L99" s="232"/>
      <c r="M99" s="229"/>
      <c r="N99" s="232"/>
      <c r="O99" s="326"/>
      <c r="P99" s="326"/>
      <c r="Q99" s="326"/>
      <c r="R99" s="275"/>
      <c r="AE99" s="20" t="s">
        <v>75</v>
      </c>
    </row>
    <row r="100" spans="2:31" ht="23.1" customHeight="1" x14ac:dyDescent="0.15">
      <c r="B100" s="19">
        <f>B99+1</f>
        <v>77</v>
      </c>
      <c r="C100" s="333"/>
      <c r="D100" s="229"/>
      <c r="E100" s="230"/>
      <c r="F100" s="229"/>
      <c r="G100" s="229"/>
      <c r="H100" s="230"/>
      <c r="I100" s="229"/>
      <c r="J100" s="231"/>
      <c r="K100" s="232"/>
      <c r="L100" s="232"/>
      <c r="M100" s="229"/>
      <c r="N100" s="232"/>
      <c r="O100" s="326"/>
      <c r="P100" s="326"/>
      <c r="Q100" s="326"/>
      <c r="R100" s="275"/>
      <c r="AE100" s="20" t="s">
        <v>76</v>
      </c>
    </row>
    <row r="101" spans="2:31" ht="23.1" customHeight="1" x14ac:dyDescent="0.15">
      <c r="B101" s="19">
        <f t="shared" ref="B101:B123" si="3">B100+1</f>
        <v>78</v>
      </c>
      <c r="C101" s="333"/>
      <c r="D101" s="229"/>
      <c r="E101" s="230"/>
      <c r="F101" s="229"/>
      <c r="G101" s="229"/>
      <c r="H101" s="230"/>
      <c r="I101" s="229"/>
      <c r="J101" s="231"/>
      <c r="K101" s="232"/>
      <c r="L101" s="232"/>
      <c r="M101" s="229"/>
      <c r="N101" s="232"/>
      <c r="O101" s="326"/>
      <c r="P101" s="326"/>
      <c r="Q101" s="326"/>
      <c r="R101" s="275"/>
      <c r="AE101" s="20" t="s">
        <v>77</v>
      </c>
    </row>
    <row r="102" spans="2:31" ht="23.1" customHeight="1" x14ac:dyDescent="0.15">
      <c r="B102" s="19">
        <f t="shared" si="3"/>
        <v>79</v>
      </c>
      <c r="C102" s="333"/>
      <c r="D102" s="229"/>
      <c r="E102" s="230"/>
      <c r="F102" s="229"/>
      <c r="G102" s="229"/>
      <c r="H102" s="230"/>
      <c r="I102" s="229"/>
      <c r="J102" s="231"/>
      <c r="K102" s="232"/>
      <c r="L102" s="232"/>
      <c r="M102" s="229"/>
      <c r="N102" s="232"/>
      <c r="O102" s="326"/>
      <c r="P102" s="326"/>
      <c r="Q102" s="326"/>
      <c r="R102" s="275"/>
    </row>
    <row r="103" spans="2:31" ht="23.1" customHeight="1" x14ac:dyDescent="0.15">
      <c r="B103" s="19">
        <f t="shared" si="3"/>
        <v>80</v>
      </c>
      <c r="C103" s="333"/>
      <c r="D103" s="229"/>
      <c r="E103" s="230"/>
      <c r="F103" s="229"/>
      <c r="G103" s="229"/>
      <c r="H103" s="230"/>
      <c r="I103" s="229"/>
      <c r="J103" s="231"/>
      <c r="K103" s="232"/>
      <c r="L103" s="232"/>
      <c r="M103" s="229"/>
      <c r="N103" s="232"/>
      <c r="O103" s="326"/>
      <c r="P103" s="326"/>
      <c r="Q103" s="326"/>
      <c r="R103" s="275"/>
    </row>
    <row r="104" spans="2:31" ht="23.1" customHeight="1" x14ac:dyDescent="0.15">
      <c r="B104" s="19">
        <f t="shared" si="3"/>
        <v>81</v>
      </c>
      <c r="C104" s="333"/>
      <c r="D104" s="229"/>
      <c r="E104" s="230"/>
      <c r="F104" s="229"/>
      <c r="G104" s="229"/>
      <c r="H104" s="230"/>
      <c r="I104" s="229"/>
      <c r="J104" s="231"/>
      <c r="K104" s="232"/>
      <c r="L104" s="232"/>
      <c r="M104" s="229"/>
      <c r="N104" s="232"/>
      <c r="O104" s="326"/>
      <c r="P104" s="326"/>
      <c r="Q104" s="326"/>
      <c r="R104" s="275"/>
    </row>
    <row r="105" spans="2:31" ht="23.1" customHeight="1" x14ac:dyDescent="0.15">
      <c r="B105" s="19">
        <f t="shared" si="3"/>
        <v>82</v>
      </c>
      <c r="C105" s="333"/>
      <c r="D105" s="229"/>
      <c r="E105" s="230"/>
      <c r="F105" s="229"/>
      <c r="G105" s="229"/>
      <c r="H105" s="230"/>
      <c r="I105" s="229"/>
      <c r="J105" s="231"/>
      <c r="K105" s="232"/>
      <c r="L105" s="232"/>
      <c r="M105" s="229"/>
      <c r="N105" s="232"/>
      <c r="O105" s="326"/>
      <c r="P105" s="326"/>
      <c r="Q105" s="326"/>
      <c r="R105" s="275"/>
    </row>
    <row r="106" spans="2:31" ht="23.1" customHeight="1" x14ac:dyDescent="0.15">
      <c r="B106" s="19">
        <f t="shared" si="3"/>
        <v>83</v>
      </c>
      <c r="C106" s="333"/>
      <c r="D106" s="229"/>
      <c r="E106" s="230"/>
      <c r="F106" s="229"/>
      <c r="G106" s="229"/>
      <c r="H106" s="230"/>
      <c r="I106" s="229"/>
      <c r="J106" s="231"/>
      <c r="K106" s="232"/>
      <c r="L106" s="232"/>
      <c r="M106" s="229"/>
      <c r="N106" s="232"/>
      <c r="O106" s="326"/>
      <c r="P106" s="326"/>
      <c r="Q106" s="326"/>
      <c r="R106" s="275"/>
    </row>
    <row r="107" spans="2:31" ht="23.1" customHeight="1" x14ac:dyDescent="0.15">
      <c r="B107" s="19">
        <f t="shared" si="3"/>
        <v>84</v>
      </c>
      <c r="C107" s="333"/>
      <c r="D107" s="229"/>
      <c r="E107" s="230"/>
      <c r="F107" s="229"/>
      <c r="G107" s="229"/>
      <c r="H107" s="230"/>
      <c r="I107" s="229"/>
      <c r="J107" s="231"/>
      <c r="K107" s="232"/>
      <c r="L107" s="232"/>
      <c r="M107" s="229"/>
      <c r="N107" s="232"/>
      <c r="O107" s="326"/>
      <c r="P107" s="326"/>
      <c r="Q107" s="326"/>
      <c r="R107" s="275"/>
    </row>
    <row r="108" spans="2:31" ht="23.1" customHeight="1" x14ac:dyDescent="0.15">
      <c r="B108" s="19">
        <f t="shared" si="3"/>
        <v>85</v>
      </c>
      <c r="C108" s="333"/>
      <c r="D108" s="229"/>
      <c r="E108" s="230"/>
      <c r="F108" s="229"/>
      <c r="G108" s="229"/>
      <c r="H108" s="230"/>
      <c r="I108" s="229"/>
      <c r="J108" s="231"/>
      <c r="K108" s="232"/>
      <c r="L108" s="232"/>
      <c r="M108" s="229"/>
      <c r="N108" s="232"/>
      <c r="O108" s="326"/>
      <c r="P108" s="326"/>
      <c r="Q108" s="326"/>
      <c r="R108" s="275"/>
    </row>
    <row r="109" spans="2:31" ht="23.1" customHeight="1" x14ac:dyDescent="0.15">
      <c r="B109" s="19">
        <f t="shared" si="3"/>
        <v>86</v>
      </c>
      <c r="C109" s="333"/>
      <c r="D109" s="229"/>
      <c r="E109" s="230"/>
      <c r="F109" s="229"/>
      <c r="G109" s="229"/>
      <c r="H109" s="230"/>
      <c r="I109" s="229"/>
      <c r="J109" s="231"/>
      <c r="K109" s="232"/>
      <c r="L109" s="232"/>
      <c r="M109" s="229"/>
      <c r="N109" s="232"/>
      <c r="O109" s="326"/>
      <c r="P109" s="326"/>
      <c r="Q109" s="326"/>
      <c r="R109" s="275"/>
    </row>
    <row r="110" spans="2:31" ht="23.1" customHeight="1" x14ac:dyDescent="0.15">
      <c r="B110" s="19">
        <f t="shared" si="3"/>
        <v>87</v>
      </c>
      <c r="C110" s="333"/>
      <c r="D110" s="229"/>
      <c r="E110" s="230"/>
      <c r="F110" s="229"/>
      <c r="G110" s="229"/>
      <c r="H110" s="230"/>
      <c r="I110" s="229"/>
      <c r="J110" s="231"/>
      <c r="K110" s="232"/>
      <c r="L110" s="232"/>
      <c r="M110" s="229"/>
      <c r="N110" s="232"/>
      <c r="O110" s="326"/>
      <c r="P110" s="326"/>
      <c r="Q110" s="326"/>
      <c r="R110" s="275"/>
    </row>
    <row r="111" spans="2:31" ht="23.1" customHeight="1" x14ac:dyDescent="0.15">
      <c r="B111" s="19">
        <f t="shared" si="3"/>
        <v>88</v>
      </c>
      <c r="C111" s="333"/>
      <c r="D111" s="229"/>
      <c r="E111" s="230"/>
      <c r="F111" s="229"/>
      <c r="G111" s="229"/>
      <c r="H111" s="230"/>
      <c r="I111" s="229"/>
      <c r="J111" s="231"/>
      <c r="K111" s="232"/>
      <c r="L111" s="232"/>
      <c r="M111" s="229"/>
      <c r="N111" s="232"/>
      <c r="O111" s="326"/>
      <c r="P111" s="326"/>
      <c r="Q111" s="326"/>
      <c r="R111" s="275"/>
    </row>
    <row r="112" spans="2:31" ht="23.1" customHeight="1" x14ac:dyDescent="0.15">
      <c r="B112" s="19">
        <f t="shared" si="3"/>
        <v>89</v>
      </c>
      <c r="C112" s="333"/>
      <c r="D112" s="229"/>
      <c r="E112" s="230"/>
      <c r="F112" s="229"/>
      <c r="G112" s="229"/>
      <c r="H112" s="230"/>
      <c r="I112" s="229"/>
      <c r="J112" s="231"/>
      <c r="K112" s="232"/>
      <c r="L112" s="232"/>
      <c r="M112" s="229"/>
      <c r="N112" s="232"/>
      <c r="O112" s="326"/>
      <c r="P112" s="326"/>
      <c r="Q112" s="326"/>
      <c r="R112" s="275"/>
    </row>
    <row r="113" spans="2:18" ht="23.1" customHeight="1" x14ac:dyDescent="0.15">
      <c r="B113" s="19">
        <f t="shared" si="3"/>
        <v>90</v>
      </c>
      <c r="C113" s="333"/>
      <c r="D113" s="229"/>
      <c r="E113" s="230"/>
      <c r="F113" s="229"/>
      <c r="G113" s="229"/>
      <c r="H113" s="230"/>
      <c r="I113" s="229"/>
      <c r="J113" s="231"/>
      <c r="K113" s="232"/>
      <c r="L113" s="232"/>
      <c r="M113" s="229"/>
      <c r="N113" s="232"/>
      <c r="O113" s="326"/>
      <c r="P113" s="326"/>
      <c r="Q113" s="326"/>
      <c r="R113" s="275"/>
    </row>
    <row r="114" spans="2:18" ht="23.1" customHeight="1" x14ac:dyDescent="0.15">
      <c r="B114" s="19">
        <f t="shared" si="3"/>
        <v>91</v>
      </c>
      <c r="C114" s="333"/>
      <c r="D114" s="229"/>
      <c r="E114" s="230"/>
      <c r="F114" s="229"/>
      <c r="G114" s="229"/>
      <c r="H114" s="230"/>
      <c r="I114" s="229"/>
      <c r="J114" s="231"/>
      <c r="K114" s="232"/>
      <c r="L114" s="232"/>
      <c r="M114" s="229"/>
      <c r="N114" s="232"/>
      <c r="O114" s="326"/>
      <c r="P114" s="326"/>
      <c r="Q114" s="326"/>
      <c r="R114" s="275"/>
    </row>
    <row r="115" spans="2:18" ht="23.1" customHeight="1" x14ac:dyDescent="0.15">
      <c r="B115" s="19">
        <f t="shared" si="3"/>
        <v>92</v>
      </c>
      <c r="C115" s="333"/>
      <c r="D115" s="229"/>
      <c r="E115" s="230"/>
      <c r="F115" s="229"/>
      <c r="G115" s="229"/>
      <c r="H115" s="230"/>
      <c r="I115" s="229"/>
      <c r="J115" s="231"/>
      <c r="K115" s="232"/>
      <c r="L115" s="232"/>
      <c r="M115" s="229"/>
      <c r="N115" s="232"/>
      <c r="O115" s="326"/>
      <c r="P115" s="326"/>
      <c r="Q115" s="326"/>
      <c r="R115" s="275"/>
    </row>
    <row r="116" spans="2:18" ht="23.1" customHeight="1" x14ac:dyDescent="0.15">
      <c r="B116" s="19">
        <f t="shared" si="3"/>
        <v>93</v>
      </c>
      <c r="C116" s="333"/>
      <c r="D116" s="229"/>
      <c r="E116" s="230"/>
      <c r="F116" s="229"/>
      <c r="G116" s="229"/>
      <c r="H116" s="230"/>
      <c r="I116" s="229"/>
      <c r="J116" s="231"/>
      <c r="K116" s="232"/>
      <c r="L116" s="232"/>
      <c r="M116" s="229"/>
      <c r="N116" s="232"/>
      <c r="O116" s="326"/>
      <c r="P116" s="326"/>
      <c r="Q116" s="326"/>
      <c r="R116" s="275"/>
    </row>
    <row r="117" spans="2:18" ht="23.1" customHeight="1" x14ac:dyDescent="0.15">
      <c r="B117" s="19">
        <f t="shared" si="3"/>
        <v>94</v>
      </c>
      <c r="C117" s="333"/>
      <c r="D117" s="229"/>
      <c r="E117" s="230"/>
      <c r="F117" s="229"/>
      <c r="G117" s="229"/>
      <c r="H117" s="230"/>
      <c r="I117" s="229"/>
      <c r="J117" s="231"/>
      <c r="K117" s="232"/>
      <c r="L117" s="232"/>
      <c r="M117" s="229"/>
      <c r="N117" s="232"/>
      <c r="O117" s="326"/>
      <c r="P117" s="326"/>
      <c r="Q117" s="326"/>
      <c r="R117" s="275"/>
    </row>
    <row r="118" spans="2:18" ht="23.1" customHeight="1" x14ac:dyDescent="0.15">
      <c r="B118" s="19">
        <f t="shared" si="3"/>
        <v>95</v>
      </c>
      <c r="C118" s="333"/>
      <c r="D118" s="229"/>
      <c r="E118" s="230"/>
      <c r="F118" s="229"/>
      <c r="G118" s="229"/>
      <c r="H118" s="230"/>
      <c r="I118" s="229"/>
      <c r="J118" s="231"/>
      <c r="K118" s="232"/>
      <c r="L118" s="232"/>
      <c r="M118" s="229"/>
      <c r="N118" s="232"/>
      <c r="O118" s="326"/>
      <c r="P118" s="326"/>
      <c r="Q118" s="326"/>
      <c r="R118" s="275"/>
    </row>
    <row r="119" spans="2:18" ht="23.1" customHeight="1" x14ac:dyDescent="0.15">
      <c r="B119" s="19">
        <f t="shared" si="3"/>
        <v>96</v>
      </c>
      <c r="C119" s="333"/>
      <c r="D119" s="229"/>
      <c r="E119" s="230"/>
      <c r="F119" s="229"/>
      <c r="G119" s="229"/>
      <c r="H119" s="230"/>
      <c r="I119" s="229"/>
      <c r="J119" s="231"/>
      <c r="K119" s="232"/>
      <c r="L119" s="232"/>
      <c r="M119" s="229"/>
      <c r="N119" s="232"/>
      <c r="O119" s="326"/>
      <c r="P119" s="326"/>
      <c r="Q119" s="326"/>
      <c r="R119" s="275"/>
    </row>
    <row r="120" spans="2:18" ht="23.1" customHeight="1" x14ac:dyDescent="0.15">
      <c r="B120" s="19">
        <f t="shared" si="3"/>
        <v>97</v>
      </c>
      <c r="C120" s="333"/>
      <c r="D120" s="229"/>
      <c r="E120" s="230"/>
      <c r="F120" s="229"/>
      <c r="G120" s="229"/>
      <c r="H120" s="230"/>
      <c r="I120" s="229"/>
      <c r="J120" s="231"/>
      <c r="K120" s="232"/>
      <c r="L120" s="232"/>
      <c r="M120" s="229"/>
      <c r="N120" s="232"/>
      <c r="O120" s="326"/>
      <c r="P120" s="326"/>
      <c r="Q120" s="326"/>
      <c r="R120" s="275"/>
    </row>
    <row r="121" spans="2:18" ht="23.1" customHeight="1" x14ac:dyDescent="0.15">
      <c r="B121" s="19">
        <f t="shared" si="3"/>
        <v>98</v>
      </c>
      <c r="C121" s="333"/>
      <c r="D121" s="229"/>
      <c r="E121" s="230"/>
      <c r="F121" s="229"/>
      <c r="G121" s="229"/>
      <c r="H121" s="230"/>
      <c r="I121" s="229"/>
      <c r="J121" s="231"/>
      <c r="K121" s="232"/>
      <c r="L121" s="232"/>
      <c r="M121" s="229"/>
      <c r="N121" s="232"/>
      <c r="O121" s="326"/>
      <c r="P121" s="326"/>
      <c r="Q121" s="326"/>
      <c r="R121" s="275"/>
    </row>
    <row r="122" spans="2:18" ht="23.1" customHeight="1" x14ac:dyDescent="0.15">
      <c r="B122" s="19">
        <f t="shared" si="3"/>
        <v>99</v>
      </c>
      <c r="C122" s="333"/>
      <c r="D122" s="229"/>
      <c r="E122" s="230"/>
      <c r="F122" s="229"/>
      <c r="G122" s="229"/>
      <c r="H122" s="230"/>
      <c r="I122" s="229"/>
      <c r="J122" s="231"/>
      <c r="K122" s="232"/>
      <c r="L122" s="232"/>
      <c r="M122" s="229"/>
      <c r="N122" s="232"/>
      <c r="O122" s="326"/>
      <c r="P122" s="326"/>
      <c r="Q122" s="326"/>
      <c r="R122" s="275"/>
    </row>
    <row r="123" spans="2:18" ht="23.1" customHeight="1" x14ac:dyDescent="0.15">
      <c r="B123" s="19">
        <f t="shared" si="3"/>
        <v>100</v>
      </c>
      <c r="C123" s="334"/>
      <c r="D123" s="233"/>
      <c r="E123" s="234"/>
      <c r="F123" s="233"/>
      <c r="G123" s="233"/>
      <c r="H123" s="230"/>
      <c r="I123" s="233"/>
      <c r="J123" s="229"/>
      <c r="K123" s="230"/>
      <c r="L123" s="230"/>
      <c r="M123" s="233"/>
      <c r="N123" s="230"/>
      <c r="O123" s="327"/>
      <c r="P123" s="327"/>
      <c r="Q123" s="327"/>
      <c r="R123" s="275"/>
    </row>
    <row r="124" spans="2:18" ht="9.9499999999999993" customHeight="1" x14ac:dyDescent="0.15">
      <c r="C124" s="8"/>
      <c r="D124" s="222"/>
      <c r="E124" s="222"/>
      <c r="F124" s="222"/>
      <c r="G124" s="222"/>
      <c r="H124" s="222"/>
      <c r="I124" s="222"/>
      <c r="J124" s="222"/>
      <c r="K124" s="222"/>
      <c r="L124" s="222"/>
      <c r="M124" s="222"/>
      <c r="N124" s="227"/>
      <c r="O124" s="222"/>
      <c r="P124" s="222"/>
    </row>
    <row r="125" spans="2:18" ht="9.9499999999999993" customHeight="1" x14ac:dyDescent="0.15">
      <c r="C125" s="8"/>
      <c r="D125" s="222"/>
      <c r="E125" s="222"/>
      <c r="F125" s="222"/>
      <c r="G125" s="222"/>
      <c r="H125" s="222"/>
      <c r="I125" s="222"/>
      <c r="J125" s="222"/>
      <c r="K125" s="222"/>
      <c r="L125" s="222"/>
      <c r="M125" s="222"/>
      <c r="N125" s="227"/>
      <c r="O125" s="222"/>
      <c r="P125" s="222"/>
    </row>
    <row r="126" spans="2:18" ht="19.5" customHeight="1" x14ac:dyDescent="0.15">
      <c r="B126" s="3" t="s">
        <v>447</v>
      </c>
      <c r="C126" s="222"/>
      <c r="D126" s="222"/>
      <c r="E126" s="222"/>
      <c r="F126" s="222"/>
      <c r="G126" s="222"/>
      <c r="H126" s="222"/>
      <c r="I126" s="222"/>
      <c r="J126" s="222"/>
      <c r="K126" s="222"/>
      <c r="L126" s="222"/>
      <c r="M126" s="222"/>
      <c r="N126" s="222"/>
      <c r="O126" s="222"/>
      <c r="P126" s="222"/>
      <c r="Q126" s="223" t="str">
        <f>" 5 / "&amp;COUNTA(C$5,C$37,C$68,C$99,C$130,C$161)</f>
        <v xml:space="preserve"> 5 / 1</v>
      </c>
    </row>
    <row r="127" spans="2:18" s="5" customFormat="1" ht="20.100000000000001" customHeight="1" x14ac:dyDescent="0.15">
      <c r="B127" s="613" t="s">
        <v>80</v>
      </c>
      <c r="C127" s="614" t="s">
        <v>44</v>
      </c>
      <c r="D127" s="614" t="s">
        <v>58</v>
      </c>
      <c r="E127" s="614" t="s">
        <v>59</v>
      </c>
      <c r="F127" s="608" t="s">
        <v>335</v>
      </c>
      <c r="G127" s="608" t="s">
        <v>60</v>
      </c>
      <c r="H127" s="608" t="s">
        <v>61</v>
      </c>
      <c r="I127" s="608" t="s">
        <v>476</v>
      </c>
      <c r="J127" s="608" t="s">
        <v>78</v>
      </c>
      <c r="K127" s="610" t="s">
        <v>73</v>
      </c>
      <c r="L127" s="612"/>
      <c r="M127" s="608" t="s">
        <v>446</v>
      </c>
      <c r="N127" s="608" t="s">
        <v>62</v>
      </c>
      <c r="O127" s="610" t="s">
        <v>456</v>
      </c>
      <c r="P127" s="611"/>
      <c r="Q127" s="612"/>
      <c r="R127" s="235"/>
    </row>
    <row r="128" spans="2:18" s="5" customFormat="1" ht="30" customHeight="1" x14ac:dyDescent="0.15">
      <c r="B128" s="613"/>
      <c r="C128" s="615"/>
      <c r="D128" s="615"/>
      <c r="E128" s="615"/>
      <c r="F128" s="609"/>
      <c r="G128" s="609"/>
      <c r="H128" s="609"/>
      <c r="I128" s="609"/>
      <c r="J128" s="609"/>
      <c r="K128" s="228" t="s">
        <v>336</v>
      </c>
      <c r="L128" s="228" t="s">
        <v>337</v>
      </c>
      <c r="M128" s="609"/>
      <c r="N128" s="609"/>
      <c r="O128" s="236" t="s">
        <v>410</v>
      </c>
      <c r="P128" s="236" t="s">
        <v>411</v>
      </c>
      <c r="Q128" s="236" t="s">
        <v>412</v>
      </c>
      <c r="R128" s="235"/>
    </row>
    <row r="129" spans="2:31" ht="23.1" customHeight="1" x14ac:dyDescent="0.15">
      <c r="B129" s="205" t="s">
        <v>21</v>
      </c>
      <c r="C129" s="332" t="s">
        <v>79</v>
      </c>
      <c r="D129" s="225" t="s">
        <v>63</v>
      </c>
      <c r="E129" s="225">
        <v>44</v>
      </c>
      <c r="F129" s="225" t="s">
        <v>340</v>
      </c>
      <c r="G129" s="225" t="s">
        <v>64</v>
      </c>
      <c r="H129" s="225">
        <v>3</v>
      </c>
      <c r="I129" s="225" t="s">
        <v>71</v>
      </c>
      <c r="J129" s="226" t="s">
        <v>75</v>
      </c>
      <c r="K129" s="225" t="s">
        <v>338</v>
      </c>
      <c r="L129" s="225" t="s">
        <v>339</v>
      </c>
      <c r="M129" s="225" t="s">
        <v>71</v>
      </c>
      <c r="N129" s="226" t="s">
        <v>67</v>
      </c>
      <c r="O129" s="276">
        <v>45017</v>
      </c>
      <c r="P129" s="276">
        <v>45026</v>
      </c>
      <c r="Q129" s="276">
        <v>45028</v>
      </c>
      <c r="R129" s="275"/>
      <c r="AE129" s="20" t="s">
        <v>74</v>
      </c>
    </row>
    <row r="130" spans="2:31" ht="23.1" customHeight="1" x14ac:dyDescent="0.15">
      <c r="B130" s="19">
        <f>B123+1</f>
        <v>101</v>
      </c>
      <c r="C130" s="333"/>
      <c r="D130" s="229"/>
      <c r="E130" s="230"/>
      <c r="F130" s="229"/>
      <c r="G130" s="229"/>
      <c r="H130" s="230"/>
      <c r="I130" s="229"/>
      <c r="J130" s="231"/>
      <c r="K130" s="232"/>
      <c r="L130" s="232"/>
      <c r="M130" s="229"/>
      <c r="N130" s="232"/>
      <c r="O130" s="326"/>
      <c r="P130" s="326"/>
      <c r="Q130" s="326"/>
      <c r="R130" s="275"/>
      <c r="AE130" s="20" t="s">
        <v>75</v>
      </c>
    </row>
    <row r="131" spans="2:31" ht="23.1" customHeight="1" x14ac:dyDescent="0.15">
      <c r="B131" s="19">
        <f>B130+1</f>
        <v>102</v>
      </c>
      <c r="C131" s="333"/>
      <c r="D131" s="229"/>
      <c r="E131" s="230"/>
      <c r="F131" s="229"/>
      <c r="G131" s="229"/>
      <c r="H131" s="230"/>
      <c r="I131" s="229"/>
      <c r="J131" s="231"/>
      <c r="K131" s="232"/>
      <c r="L131" s="232"/>
      <c r="M131" s="229"/>
      <c r="N131" s="232"/>
      <c r="O131" s="326"/>
      <c r="P131" s="326"/>
      <c r="Q131" s="326"/>
      <c r="R131" s="275"/>
      <c r="AE131" s="20" t="s">
        <v>76</v>
      </c>
    </row>
    <row r="132" spans="2:31" ht="23.1" customHeight="1" x14ac:dyDescent="0.15">
      <c r="B132" s="19">
        <f t="shared" ref="B132:B154" si="4">B131+1</f>
        <v>103</v>
      </c>
      <c r="C132" s="333"/>
      <c r="D132" s="229"/>
      <c r="E132" s="230"/>
      <c r="F132" s="229"/>
      <c r="G132" s="229"/>
      <c r="H132" s="230"/>
      <c r="I132" s="229"/>
      <c r="J132" s="231"/>
      <c r="K132" s="232"/>
      <c r="L132" s="232"/>
      <c r="M132" s="229"/>
      <c r="N132" s="232"/>
      <c r="O132" s="326"/>
      <c r="P132" s="326"/>
      <c r="Q132" s="326"/>
      <c r="R132" s="275"/>
      <c r="AE132" s="20" t="s">
        <v>77</v>
      </c>
    </row>
    <row r="133" spans="2:31" ht="23.1" customHeight="1" x14ac:dyDescent="0.15">
      <c r="B133" s="19">
        <f t="shared" si="4"/>
        <v>104</v>
      </c>
      <c r="C133" s="333"/>
      <c r="D133" s="229"/>
      <c r="E133" s="230"/>
      <c r="F133" s="229"/>
      <c r="G133" s="229"/>
      <c r="H133" s="230"/>
      <c r="I133" s="229"/>
      <c r="J133" s="231"/>
      <c r="K133" s="232"/>
      <c r="L133" s="232"/>
      <c r="M133" s="229"/>
      <c r="N133" s="232"/>
      <c r="O133" s="326"/>
      <c r="P133" s="326"/>
      <c r="Q133" s="326"/>
      <c r="R133" s="275"/>
    </row>
    <row r="134" spans="2:31" ht="23.1" customHeight="1" x14ac:dyDescent="0.15">
      <c r="B134" s="19">
        <f t="shared" si="4"/>
        <v>105</v>
      </c>
      <c r="C134" s="333"/>
      <c r="D134" s="229"/>
      <c r="E134" s="230"/>
      <c r="F134" s="229"/>
      <c r="G134" s="229"/>
      <c r="H134" s="230"/>
      <c r="I134" s="229"/>
      <c r="J134" s="231"/>
      <c r="K134" s="232"/>
      <c r="L134" s="232"/>
      <c r="M134" s="229"/>
      <c r="N134" s="232"/>
      <c r="O134" s="326"/>
      <c r="P134" s="326"/>
      <c r="Q134" s="326"/>
      <c r="R134" s="275"/>
    </row>
    <row r="135" spans="2:31" ht="23.1" customHeight="1" x14ac:dyDescent="0.15">
      <c r="B135" s="19">
        <f t="shared" si="4"/>
        <v>106</v>
      </c>
      <c r="C135" s="333"/>
      <c r="D135" s="229"/>
      <c r="E135" s="230"/>
      <c r="F135" s="229"/>
      <c r="G135" s="229"/>
      <c r="H135" s="230"/>
      <c r="I135" s="229"/>
      <c r="J135" s="231"/>
      <c r="K135" s="232"/>
      <c r="L135" s="232"/>
      <c r="M135" s="229"/>
      <c r="N135" s="232"/>
      <c r="O135" s="326"/>
      <c r="P135" s="326"/>
      <c r="Q135" s="326"/>
      <c r="R135" s="275"/>
    </row>
    <row r="136" spans="2:31" ht="23.1" customHeight="1" x14ac:dyDescent="0.15">
      <c r="B136" s="19">
        <f t="shared" si="4"/>
        <v>107</v>
      </c>
      <c r="C136" s="333"/>
      <c r="D136" s="229"/>
      <c r="E136" s="230"/>
      <c r="F136" s="229"/>
      <c r="G136" s="229"/>
      <c r="H136" s="230"/>
      <c r="I136" s="229"/>
      <c r="J136" s="231"/>
      <c r="K136" s="232"/>
      <c r="L136" s="232"/>
      <c r="M136" s="229"/>
      <c r="N136" s="232"/>
      <c r="O136" s="326"/>
      <c r="P136" s="326"/>
      <c r="Q136" s="326"/>
      <c r="R136" s="275"/>
    </row>
    <row r="137" spans="2:31" ht="23.1" customHeight="1" x14ac:dyDescent="0.15">
      <c r="B137" s="19">
        <f t="shared" si="4"/>
        <v>108</v>
      </c>
      <c r="C137" s="333"/>
      <c r="D137" s="229"/>
      <c r="E137" s="230"/>
      <c r="F137" s="229"/>
      <c r="G137" s="229"/>
      <c r="H137" s="230"/>
      <c r="I137" s="229"/>
      <c r="J137" s="231"/>
      <c r="K137" s="232"/>
      <c r="L137" s="232"/>
      <c r="M137" s="229"/>
      <c r="N137" s="232"/>
      <c r="O137" s="326"/>
      <c r="P137" s="326"/>
      <c r="Q137" s="326"/>
      <c r="R137" s="275"/>
    </row>
    <row r="138" spans="2:31" ht="23.1" customHeight="1" x14ac:dyDescent="0.15">
      <c r="B138" s="19">
        <f t="shared" si="4"/>
        <v>109</v>
      </c>
      <c r="C138" s="333"/>
      <c r="D138" s="229"/>
      <c r="E138" s="230"/>
      <c r="F138" s="229"/>
      <c r="G138" s="229"/>
      <c r="H138" s="230"/>
      <c r="I138" s="229"/>
      <c r="J138" s="231"/>
      <c r="K138" s="232"/>
      <c r="L138" s="232"/>
      <c r="M138" s="229"/>
      <c r="N138" s="232"/>
      <c r="O138" s="326"/>
      <c r="P138" s="326"/>
      <c r="Q138" s="326"/>
      <c r="R138" s="275"/>
    </row>
    <row r="139" spans="2:31" ht="23.1" customHeight="1" x14ac:dyDescent="0.15">
      <c r="B139" s="19">
        <f t="shared" si="4"/>
        <v>110</v>
      </c>
      <c r="C139" s="333"/>
      <c r="D139" s="229"/>
      <c r="E139" s="230"/>
      <c r="F139" s="229"/>
      <c r="G139" s="229"/>
      <c r="H139" s="230"/>
      <c r="I139" s="229"/>
      <c r="J139" s="231"/>
      <c r="K139" s="232"/>
      <c r="L139" s="232"/>
      <c r="M139" s="229"/>
      <c r="N139" s="232"/>
      <c r="O139" s="326"/>
      <c r="P139" s="326"/>
      <c r="Q139" s="326"/>
      <c r="R139" s="275"/>
    </row>
    <row r="140" spans="2:31" ht="23.1" customHeight="1" x14ac:dyDescent="0.15">
      <c r="B140" s="19">
        <f t="shared" si="4"/>
        <v>111</v>
      </c>
      <c r="C140" s="333"/>
      <c r="D140" s="229"/>
      <c r="E140" s="230"/>
      <c r="F140" s="229"/>
      <c r="G140" s="229"/>
      <c r="H140" s="230"/>
      <c r="I140" s="229"/>
      <c r="J140" s="231"/>
      <c r="K140" s="232"/>
      <c r="L140" s="232"/>
      <c r="M140" s="229"/>
      <c r="N140" s="232"/>
      <c r="O140" s="326"/>
      <c r="P140" s="326"/>
      <c r="Q140" s="326"/>
      <c r="R140" s="275"/>
    </row>
    <row r="141" spans="2:31" ht="23.1" customHeight="1" x14ac:dyDescent="0.15">
      <c r="B141" s="19">
        <f t="shared" si="4"/>
        <v>112</v>
      </c>
      <c r="C141" s="333"/>
      <c r="D141" s="229"/>
      <c r="E141" s="230"/>
      <c r="F141" s="229"/>
      <c r="G141" s="229"/>
      <c r="H141" s="230"/>
      <c r="I141" s="229"/>
      <c r="J141" s="231"/>
      <c r="K141" s="232"/>
      <c r="L141" s="232"/>
      <c r="M141" s="229"/>
      <c r="N141" s="232"/>
      <c r="O141" s="326"/>
      <c r="P141" s="326"/>
      <c r="Q141" s="326"/>
      <c r="R141" s="275"/>
    </row>
    <row r="142" spans="2:31" ht="23.1" customHeight="1" x14ac:dyDescent="0.15">
      <c r="B142" s="19">
        <f t="shared" si="4"/>
        <v>113</v>
      </c>
      <c r="C142" s="333"/>
      <c r="D142" s="229"/>
      <c r="E142" s="230"/>
      <c r="F142" s="229"/>
      <c r="G142" s="229"/>
      <c r="H142" s="230"/>
      <c r="I142" s="229"/>
      <c r="J142" s="231"/>
      <c r="K142" s="232"/>
      <c r="L142" s="232"/>
      <c r="M142" s="229"/>
      <c r="N142" s="232"/>
      <c r="O142" s="326"/>
      <c r="P142" s="326"/>
      <c r="Q142" s="326"/>
      <c r="R142" s="275"/>
    </row>
    <row r="143" spans="2:31" ht="23.1" customHeight="1" x14ac:dyDescent="0.15">
      <c r="B143" s="19">
        <f t="shared" si="4"/>
        <v>114</v>
      </c>
      <c r="C143" s="333"/>
      <c r="D143" s="229"/>
      <c r="E143" s="230"/>
      <c r="F143" s="229"/>
      <c r="G143" s="229"/>
      <c r="H143" s="230"/>
      <c r="I143" s="229"/>
      <c r="J143" s="231"/>
      <c r="K143" s="232"/>
      <c r="L143" s="232"/>
      <c r="M143" s="229"/>
      <c r="N143" s="232"/>
      <c r="O143" s="326"/>
      <c r="P143" s="326"/>
      <c r="Q143" s="326"/>
      <c r="R143" s="275"/>
    </row>
    <row r="144" spans="2:31" ht="23.1" customHeight="1" x14ac:dyDescent="0.15">
      <c r="B144" s="19">
        <f t="shared" si="4"/>
        <v>115</v>
      </c>
      <c r="C144" s="333"/>
      <c r="D144" s="229"/>
      <c r="E144" s="230"/>
      <c r="F144" s="229"/>
      <c r="G144" s="229"/>
      <c r="H144" s="230"/>
      <c r="I144" s="229"/>
      <c r="J144" s="231"/>
      <c r="K144" s="232"/>
      <c r="L144" s="232"/>
      <c r="M144" s="229"/>
      <c r="N144" s="232"/>
      <c r="O144" s="326"/>
      <c r="P144" s="326"/>
      <c r="Q144" s="326"/>
      <c r="R144" s="275"/>
    </row>
    <row r="145" spans="2:31" ht="23.1" customHeight="1" x14ac:dyDescent="0.15">
      <c r="B145" s="19">
        <f t="shared" si="4"/>
        <v>116</v>
      </c>
      <c r="C145" s="333"/>
      <c r="D145" s="229"/>
      <c r="E145" s="230"/>
      <c r="F145" s="229"/>
      <c r="G145" s="229"/>
      <c r="H145" s="230"/>
      <c r="I145" s="229"/>
      <c r="J145" s="231"/>
      <c r="K145" s="232"/>
      <c r="L145" s="232"/>
      <c r="M145" s="229"/>
      <c r="N145" s="232"/>
      <c r="O145" s="326"/>
      <c r="P145" s="326"/>
      <c r="Q145" s="326"/>
      <c r="R145" s="275"/>
    </row>
    <row r="146" spans="2:31" ht="23.1" customHeight="1" x14ac:dyDescent="0.15">
      <c r="B146" s="19">
        <f t="shared" si="4"/>
        <v>117</v>
      </c>
      <c r="C146" s="333"/>
      <c r="D146" s="229"/>
      <c r="E146" s="230"/>
      <c r="F146" s="229"/>
      <c r="G146" s="229"/>
      <c r="H146" s="230"/>
      <c r="I146" s="229"/>
      <c r="J146" s="231"/>
      <c r="K146" s="232"/>
      <c r="L146" s="232"/>
      <c r="M146" s="229"/>
      <c r="N146" s="232"/>
      <c r="O146" s="326"/>
      <c r="P146" s="326"/>
      <c r="Q146" s="326"/>
      <c r="R146" s="275"/>
    </row>
    <row r="147" spans="2:31" ht="23.1" customHeight="1" x14ac:dyDescent="0.15">
      <c r="B147" s="19">
        <f t="shared" si="4"/>
        <v>118</v>
      </c>
      <c r="C147" s="333"/>
      <c r="D147" s="229"/>
      <c r="E147" s="230"/>
      <c r="F147" s="229"/>
      <c r="G147" s="229"/>
      <c r="H147" s="230"/>
      <c r="I147" s="229"/>
      <c r="J147" s="231"/>
      <c r="K147" s="232"/>
      <c r="L147" s="232"/>
      <c r="M147" s="229"/>
      <c r="N147" s="232"/>
      <c r="O147" s="326"/>
      <c r="P147" s="326"/>
      <c r="Q147" s="326"/>
      <c r="R147" s="275"/>
    </row>
    <row r="148" spans="2:31" ht="23.1" customHeight="1" x14ac:dyDescent="0.15">
      <c r="B148" s="19">
        <f t="shared" si="4"/>
        <v>119</v>
      </c>
      <c r="C148" s="333"/>
      <c r="D148" s="229"/>
      <c r="E148" s="230"/>
      <c r="F148" s="229"/>
      <c r="G148" s="229"/>
      <c r="H148" s="230"/>
      <c r="I148" s="229"/>
      <c r="J148" s="231"/>
      <c r="K148" s="232"/>
      <c r="L148" s="232"/>
      <c r="M148" s="229"/>
      <c r="N148" s="232"/>
      <c r="O148" s="326"/>
      <c r="P148" s="326"/>
      <c r="Q148" s="326"/>
      <c r="R148" s="275"/>
    </row>
    <row r="149" spans="2:31" ht="23.1" customHeight="1" x14ac:dyDescent="0.15">
      <c r="B149" s="19">
        <f t="shared" si="4"/>
        <v>120</v>
      </c>
      <c r="C149" s="333"/>
      <c r="D149" s="229"/>
      <c r="E149" s="230"/>
      <c r="F149" s="229"/>
      <c r="G149" s="229"/>
      <c r="H149" s="230"/>
      <c r="I149" s="229"/>
      <c r="J149" s="231"/>
      <c r="K149" s="232"/>
      <c r="L149" s="232"/>
      <c r="M149" s="229"/>
      <c r="N149" s="232"/>
      <c r="O149" s="326"/>
      <c r="P149" s="326"/>
      <c r="Q149" s="326"/>
      <c r="R149" s="275"/>
    </row>
    <row r="150" spans="2:31" ht="23.1" customHeight="1" x14ac:dyDescent="0.15">
      <c r="B150" s="19">
        <f t="shared" si="4"/>
        <v>121</v>
      </c>
      <c r="C150" s="333"/>
      <c r="D150" s="229"/>
      <c r="E150" s="230"/>
      <c r="F150" s="229"/>
      <c r="G150" s="229"/>
      <c r="H150" s="230"/>
      <c r="I150" s="229"/>
      <c r="J150" s="231"/>
      <c r="K150" s="232"/>
      <c r="L150" s="232"/>
      <c r="M150" s="229"/>
      <c r="N150" s="232"/>
      <c r="O150" s="326"/>
      <c r="P150" s="326"/>
      <c r="Q150" s="326"/>
      <c r="R150" s="275"/>
    </row>
    <row r="151" spans="2:31" ht="23.1" customHeight="1" x14ac:dyDescent="0.15">
      <c r="B151" s="19">
        <f t="shared" si="4"/>
        <v>122</v>
      </c>
      <c r="C151" s="333"/>
      <c r="D151" s="229"/>
      <c r="E151" s="230"/>
      <c r="F151" s="229"/>
      <c r="G151" s="229"/>
      <c r="H151" s="230"/>
      <c r="I151" s="229"/>
      <c r="J151" s="231"/>
      <c r="K151" s="232"/>
      <c r="L151" s="232"/>
      <c r="M151" s="229"/>
      <c r="N151" s="232"/>
      <c r="O151" s="326"/>
      <c r="P151" s="326"/>
      <c r="Q151" s="326"/>
      <c r="R151" s="275"/>
    </row>
    <row r="152" spans="2:31" ht="23.1" customHeight="1" x14ac:dyDescent="0.15">
      <c r="B152" s="19">
        <f t="shared" si="4"/>
        <v>123</v>
      </c>
      <c r="C152" s="333"/>
      <c r="D152" s="229"/>
      <c r="E152" s="230"/>
      <c r="F152" s="229"/>
      <c r="G152" s="229"/>
      <c r="H152" s="230"/>
      <c r="I152" s="229"/>
      <c r="J152" s="231"/>
      <c r="K152" s="232"/>
      <c r="L152" s="232"/>
      <c r="M152" s="229"/>
      <c r="N152" s="232"/>
      <c r="O152" s="326"/>
      <c r="P152" s="326"/>
      <c r="Q152" s="326"/>
      <c r="R152" s="275"/>
    </row>
    <row r="153" spans="2:31" ht="23.1" customHeight="1" x14ac:dyDescent="0.15">
      <c r="B153" s="19">
        <f t="shared" si="4"/>
        <v>124</v>
      </c>
      <c r="C153" s="333"/>
      <c r="D153" s="229"/>
      <c r="E153" s="230"/>
      <c r="F153" s="229"/>
      <c r="G153" s="229"/>
      <c r="H153" s="230"/>
      <c r="I153" s="229"/>
      <c r="J153" s="231"/>
      <c r="K153" s="232"/>
      <c r="L153" s="232"/>
      <c r="M153" s="229"/>
      <c r="N153" s="232"/>
      <c r="O153" s="326"/>
      <c r="P153" s="326"/>
      <c r="Q153" s="326"/>
      <c r="R153" s="275"/>
    </row>
    <row r="154" spans="2:31" ht="23.1" customHeight="1" x14ac:dyDescent="0.15">
      <c r="B154" s="19">
        <f t="shared" si="4"/>
        <v>125</v>
      </c>
      <c r="C154" s="334"/>
      <c r="D154" s="233"/>
      <c r="E154" s="234"/>
      <c r="F154" s="233"/>
      <c r="G154" s="233"/>
      <c r="H154" s="230"/>
      <c r="I154" s="233"/>
      <c r="J154" s="229"/>
      <c r="K154" s="230"/>
      <c r="L154" s="230"/>
      <c r="M154" s="233"/>
      <c r="N154" s="230"/>
      <c r="O154" s="327"/>
      <c r="P154" s="327"/>
      <c r="Q154" s="327"/>
      <c r="R154" s="275"/>
    </row>
    <row r="155" spans="2:31" ht="9.9499999999999993" customHeight="1" x14ac:dyDescent="0.15">
      <c r="C155" s="8"/>
      <c r="D155" s="222"/>
      <c r="E155" s="222"/>
      <c r="F155" s="222"/>
      <c r="G155" s="222"/>
      <c r="H155" s="222"/>
      <c r="I155" s="222"/>
      <c r="J155" s="222"/>
      <c r="K155" s="222"/>
      <c r="L155" s="222"/>
      <c r="M155" s="222"/>
      <c r="N155" s="227"/>
      <c r="O155" s="222"/>
      <c r="P155" s="222"/>
    </row>
    <row r="156" spans="2:31" ht="9.9499999999999993" customHeight="1" x14ac:dyDescent="0.15">
      <c r="C156" s="8"/>
      <c r="D156" s="222"/>
      <c r="E156" s="222"/>
      <c r="F156" s="222"/>
      <c r="G156" s="222"/>
      <c r="H156" s="222"/>
      <c r="I156" s="222"/>
      <c r="J156" s="222"/>
      <c r="K156" s="222"/>
      <c r="L156" s="222"/>
      <c r="M156" s="222"/>
      <c r="N156" s="227"/>
      <c r="O156" s="222"/>
      <c r="P156" s="222"/>
    </row>
    <row r="157" spans="2:31" ht="19.5" customHeight="1" x14ac:dyDescent="0.15">
      <c r="B157" s="3" t="s">
        <v>447</v>
      </c>
      <c r="C157" s="222"/>
      <c r="D157" s="222"/>
      <c r="E157" s="222"/>
      <c r="F157" s="222"/>
      <c r="G157" s="222"/>
      <c r="H157" s="222"/>
      <c r="I157" s="222"/>
      <c r="J157" s="222"/>
      <c r="K157" s="222"/>
      <c r="L157" s="222"/>
      <c r="M157" s="222"/>
      <c r="N157" s="222"/>
      <c r="O157" s="222"/>
      <c r="P157" s="222"/>
      <c r="Q157" s="223" t="str">
        <f>" 6 / "&amp;COUNTA(C$5,C$37,C$68,C$99,C$130,C$161)</f>
        <v xml:space="preserve"> 6 / 1</v>
      </c>
    </row>
    <row r="158" spans="2:31" s="5" customFormat="1" ht="20.100000000000001" customHeight="1" x14ac:dyDescent="0.15">
      <c r="B158" s="613" t="s">
        <v>80</v>
      </c>
      <c r="C158" s="614" t="s">
        <v>44</v>
      </c>
      <c r="D158" s="614" t="s">
        <v>58</v>
      </c>
      <c r="E158" s="614" t="s">
        <v>59</v>
      </c>
      <c r="F158" s="608" t="s">
        <v>335</v>
      </c>
      <c r="G158" s="608" t="s">
        <v>60</v>
      </c>
      <c r="H158" s="608" t="s">
        <v>61</v>
      </c>
      <c r="I158" s="608" t="s">
        <v>476</v>
      </c>
      <c r="J158" s="608" t="s">
        <v>78</v>
      </c>
      <c r="K158" s="610" t="s">
        <v>73</v>
      </c>
      <c r="L158" s="612"/>
      <c r="M158" s="608" t="s">
        <v>446</v>
      </c>
      <c r="N158" s="608" t="s">
        <v>62</v>
      </c>
      <c r="O158" s="610" t="s">
        <v>456</v>
      </c>
      <c r="P158" s="611"/>
      <c r="Q158" s="612"/>
      <c r="R158" s="235"/>
    </row>
    <row r="159" spans="2:31" s="5" customFormat="1" ht="30" customHeight="1" x14ac:dyDescent="0.15">
      <c r="B159" s="613"/>
      <c r="C159" s="615"/>
      <c r="D159" s="615"/>
      <c r="E159" s="615"/>
      <c r="F159" s="609"/>
      <c r="G159" s="609"/>
      <c r="H159" s="609"/>
      <c r="I159" s="609"/>
      <c r="J159" s="609"/>
      <c r="K159" s="228" t="s">
        <v>336</v>
      </c>
      <c r="L159" s="228" t="s">
        <v>337</v>
      </c>
      <c r="M159" s="609"/>
      <c r="N159" s="609"/>
      <c r="O159" s="236" t="s">
        <v>410</v>
      </c>
      <c r="P159" s="236" t="s">
        <v>411</v>
      </c>
      <c r="Q159" s="236" t="s">
        <v>412</v>
      </c>
      <c r="R159" s="235"/>
    </row>
    <row r="160" spans="2:31" ht="23.1" customHeight="1" x14ac:dyDescent="0.15">
      <c r="B160" s="205" t="s">
        <v>21</v>
      </c>
      <c r="C160" s="332" t="s">
        <v>79</v>
      </c>
      <c r="D160" s="225" t="s">
        <v>63</v>
      </c>
      <c r="E160" s="225">
        <v>44</v>
      </c>
      <c r="F160" s="225" t="s">
        <v>340</v>
      </c>
      <c r="G160" s="225" t="s">
        <v>64</v>
      </c>
      <c r="H160" s="225">
        <v>3</v>
      </c>
      <c r="I160" s="225" t="s">
        <v>71</v>
      </c>
      <c r="J160" s="226" t="s">
        <v>75</v>
      </c>
      <c r="K160" s="225" t="s">
        <v>338</v>
      </c>
      <c r="L160" s="225" t="s">
        <v>339</v>
      </c>
      <c r="M160" s="225" t="s">
        <v>71</v>
      </c>
      <c r="N160" s="226" t="s">
        <v>67</v>
      </c>
      <c r="O160" s="276">
        <v>45017</v>
      </c>
      <c r="P160" s="276">
        <v>45026</v>
      </c>
      <c r="Q160" s="276">
        <v>45028</v>
      </c>
      <c r="R160" s="275"/>
      <c r="AE160" s="20" t="s">
        <v>74</v>
      </c>
    </row>
    <row r="161" spans="2:31" ht="23.1" customHeight="1" x14ac:dyDescent="0.15">
      <c r="B161" s="19">
        <f>B154+1</f>
        <v>126</v>
      </c>
      <c r="C161" s="333"/>
      <c r="D161" s="229"/>
      <c r="E161" s="230"/>
      <c r="F161" s="229"/>
      <c r="G161" s="229"/>
      <c r="H161" s="230"/>
      <c r="I161" s="229"/>
      <c r="J161" s="231"/>
      <c r="K161" s="232"/>
      <c r="L161" s="232"/>
      <c r="M161" s="229"/>
      <c r="N161" s="232"/>
      <c r="O161" s="326"/>
      <c r="P161" s="326"/>
      <c r="Q161" s="326"/>
      <c r="R161" s="275"/>
      <c r="AE161" s="20" t="s">
        <v>75</v>
      </c>
    </row>
    <row r="162" spans="2:31" ht="23.1" customHeight="1" x14ac:dyDescent="0.15">
      <c r="B162" s="19">
        <f>B161+1</f>
        <v>127</v>
      </c>
      <c r="C162" s="333"/>
      <c r="D162" s="229"/>
      <c r="E162" s="230"/>
      <c r="F162" s="229"/>
      <c r="G162" s="229"/>
      <c r="H162" s="230"/>
      <c r="I162" s="229"/>
      <c r="J162" s="231"/>
      <c r="K162" s="232"/>
      <c r="L162" s="232"/>
      <c r="M162" s="229"/>
      <c r="N162" s="232"/>
      <c r="O162" s="326"/>
      <c r="P162" s="326"/>
      <c r="Q162" s="326"/>
      <c r="R162" s="275"/>
      <c r="AE162" s="20" t="s">
        <v>76</v>
      </c>
    </row>
    <row r="163" spans="2:31" ht="23.1" customHeight="1" x14ac:dyDescent="0.15">
      <c r="B163" s="19">
        <f t="shared" ref="B163:B185" si="5">B162+1</f>
        <v>128</v>
      </c>
      <c r="C163" s="333"/>
      <c r="D163" s="229"/>
      <c r="E163" s="230"/>
      <c r="F163" s="229"/>
      <c r="G163" s="229"/>
      <c r="H163" s="230"/>
      <c r="I163" s="229"/>
      <c r="J163" s="231"/>
      <c r="K163" s="232"/>
      <c r="L163" s="232"/>
      <c r="M163" s="229"/>
      <c r="N163" s="232"/>
      <c r="O163" s="326"/>
      <c r="P163" s="326"/>
      <c r="Q163" s="326"/>
      <c r="R163" s="275"/>
      <c r="AE163" s="20" t="s">
        <v>77</v>
      </c>
    </row>
    <row r="164" spans="2:31" ht="23.1" customHeight="1" x14ac:dyDescent="0.15">
      <c r="B164" s="19">
        <f t="shared" si="5"/>
        <v>129</v>
      </c>
      <c r="C164" s="333"/>
      <c r="D164" s="229"/>
      <c r="E164" s="230"/>
      <c r="F164" s="229"/>
      <c r="G164" s="229"/>
      <c r="H164" s="230"/>
      <c r="I164" s="229"/>
      <c r="J164" s="231"/>
      <c r="K164" s="232"/>
      <c r="L164" s="232"/>
      <c r="M164" s="229"/>
      <c r="N164" s="232"/>
      <c r="O164" s="326"/>
      <c r="P164" s="326"/>
      <c r="Q164" s="326"/>
      <c r="R164" s="275"/>
    </row>
    <row r="165" spans="2:31" ht="23.1" customHeight="1" x14ac:dyDescent="0.15">
      <c r="B165" s="19">
        <f t="shared" si="5"/>
        <v>130</v>
      </c>
      <c r="C165" s="333"/>
      <c r="D165" s="229"/>
      <c r="E165" s="230"/>
      <c r="F165" s="229"/>
      <c r="G165" s="229"/>
      <c r="H165" s="230"/>
      <c r="I165" s="229"/>
      <c r="J165" s="231"/>
      <c r="K165" s="232"/>
      <c r="L165" s="232"/>
      <c r="M165" s="229"/>
      <c r="N165" s="232"/>
      <c r="O165" s="326"/>
      <c r="P165" s="326"/>
      <c r="Q165" s="326"/>
      <c r="R165" s="275"/>
    </row>
    <row r="166" spans="2:31" ht="23.1" customHeight="1" x14ac:dyDescent="0.15">
      <c r="B166" s="19">
        <f t="shared" si="5"/>
        <v>131</v>
      </c>
      <c r="C166" s="333"/>
      <c r="D166" s="229"/>
      <c r="E166" s="230"/>
      <c r="F166" s="229"/>
      <c r="G166" s="229"/>
      <c r="H166" s="230"/>
      <c r="I166" s="229"/>
      <c r="J166" s="231"/>
      <c r="K166" s="232"/>
      <c r="L166" s="232"/>
      <c r="M166" s="229"/>
      <c r="N166" s="232"/>
      <c r="O166" s="326"/>
      <c r="P166" s="326"/>
      <c r="Q166" s="326"/>
      <c r="R166" s="275"/>
    </row>
    <row r="167" spans="2:31" ht="23.1" customHeight="1" x14ac:dyDescent="0.15">
      <c r="B167" s="19">
        <f t="shared" si="5"/>
        <v>132</v>
      </c>
      <c r="C167" s="333"/>
      <c r="D167" s="229"/>
      <c r="E167" s="230"/>
      <c r="F167" s="229"/>
      <c r="G167" s="229"/>
      <c r="H167" s="230"/>
      <c r="I167" s="229"/>
      <c r="J167" s="231"/>
      <c r="K167" s="232"/>
      <c r="L167" s="232"/>
      <c r="M167" s="229"/>
      <c r="N167" s="232"/>
      <c r="O167" s="326"/>
      <c r="P167" s="326"/>
      <c r="Q167" s="326"/>
      <c r="R167" s="275"/>
    </row>
    <row r="168" spans="2:31" ht="23.1" customHeight="1" x14ac:dyDescent="0.15">
      <c r="B168" s="19">
        <f t="shared" si="5"/>
        <v>133</v>
      </c>
      <c r="C168" s="333"/>
      <c r="D168" s="229"/>
      <c r="E168" s="230"/>
      <c r="F168" s="229"/>
      <c r="G168" s="229"/>
      <c r="H168" s="230"/>
      <c r="I168" s="229"/>
      <c r="J168" s="231"/>
      <c r="K168" s="232"/>
      <c r="L168" s="232"/>
      <c r="M168" s="229"/>
      <c r="N168" s="232"/>
      <c r="O168" s="326"/>
      <c r="P168" s="326"/>
      <c r="Q168" s="326"/>
      <c r="R168" s="275"/>
    </row>
    <row r="169" spans="2:31" ht="23.1" customHeight="1" x14ac:dyDescent="0.15">
      <c r="B169" s="19">
        <f t="shared" si="5"/>
        <v>134</v>
      </c>
      <c r="C169" s="333"/>
      <c r="D169" s="229"/>
      <c r="E169" s="230"/>
      <c r="F169" s="229"/>
      <c r="G169" s="229"/>
      <c r="H169" s="230"/>
      <c r="I169" s="229"/>
      <c r="J169" s="231"/>
      <c r="K169" s="232"/>
      <c r="L169" s="232"/>
      <c r="M169" s="229"/>
      <c r="N169" s="232"/>
      <c r="O169" s="326"/>
      <c r="P169" s="326"/>
      <c r="Q169" s="326"/>
      <c r="R169" s="275"/>
    </row>
    <row r="170" spans="2:31" ht="23.1" customHeight="1" x14ac:dyDescent="0.15">
      <c r="B170" s="19">
        <f t="shared" si="5"/>
        <v>135</v>
      </c>
      <c r="C170" s="333"/>
      <c r="D170" s="229"/>
      <c r="E170" s="230"/>
      <c r="F170" s="229"/>
      <c r="G170" s="229"/>
      <c r="H170" s="230"/>
      <c r="I170" s="229"/>
      <c r="J170" s="231"/>
      <c r="K170" s="232"/>
      <c r="L170" s="232"/>
      <c r="M170" s="229"/>
      <c r="N170" s="232"/>
      <c r="O170" s="326"/>
      <c r="P170" s="326"/>
      <c r="Q170" s="326"/>
      <c r="R170" s="275"/>
    </row>
    <row r="171" spans="2:31" ht="23.1" customHeight="1" x14ac:dyDescent="0.15">
      <c r="B171" s="19">
        <f t="shared" si="5"/>
        <v>136</v>
      </c>
      <c r="C171" s="333"/>
      <c r="D171" s="229"/>
      <c r="E171" s="230"/>
      <c r="F171" s="229"/>
      <c r="G171" s="229"/>
      <c r="H171" s="230"/>
      <c r="I171" s="229"/>
      <c r="J171" s="231"/>
      <c r="K171" s="232"/>
      <c r="L171" s="232"/>
      <c r="M171" s="229"/>
      <c r="N171" s="232"/>
      <c r="O171" s="326"/>
      <c r="P171" s="326"/>
      <c r="Q171" s="326"/>
      <c r="R171" s="275"/>
    </row>
    <row r="172" spans="2:31" ht="23.1" customHeight="1" x14ac:dyDescent="0.15">
      <c r="B172" s="19">
        <f t="shared" si="5"/>
        <v>137</v>
      </c>
      <c r="C172" s="333"/>
      <c r="D172" s="229"/>
      <c r="E172" s="230"/>
      <c r="F172" s="229"/>
      <c r="G172" s="229"/>
      <c r="H172" s="230"/>
      <c r="I172" s="229"/>
      <c r="J172" s="231"/>
      <c r="K172" s="232"/>
      <c r="L172" s="232"/>
      <c r="M172" s="229"/>
      <c r="N172" s="232"/>
      <c r="O172" s="326"/>
      <c r="P172" s="326"/>
      <c r="Q172" s="326"/>
      <c r="R172" s="275"/>
    </row>
    <row r="173" spans="2:31" ht="23.1" customHeight="1" x14ac:dyDescent="0.15">
      <c r="B173" s="19">
        <f t="shared" si="5"/>
        <v>138</v>
      </c>
      <c r="C173" s="333"/>
      <c r="D173" s="229"/>
      <c r="E173" s="230"/>
      <c r="F173" s="229"/>
      <c r="G173" s="229"/>
      <c r="H173" s="230"/>
      <c r="I173" s="229"/>
      <c r="J173" s="231"/>
      <c r="K173" s="232"/>
      <c r="L173" s="232"/>
      <c r="M173" s="229"/>
      <c r="N173" s="232"/>
      <c r="O173" s="326"/>
      <c r="P173" s="326"/>
      <c r="Q173" s="326"/>
      <c r="R173" s="275"/>
    </row>
    <row r="174" spans="2:31" ht="23.1" customHeight="1" x14ac:dyDescent="0.15">
      <c r="B174" s="19">
        <f t="shared" si="5"/>
        <v>139</v>
      </c>
      <c r="C174" s="333"/>
      <c r="D174" s="229"/>
      <c r="E174" s="230"/>
      <c r="F174" s="229"/>
      <c r="G174" s="229"/>
      <c r="H174" s="230"/>
      <c r="I174" s="229"/>
      <c r="J174" s="231"/>
      <c r="K174" s="232"/>
      <c r="L174" s="232"/>
      <c r="M174" s="229"/>
      <c r="N174" s="232"/>
      <c r="O174" s="326"/>
      <c r="P174" s="326"/>
      <c r="Q174" s="326"/>
      <c r="R174" s="275"/>
    </row>
    <row r="175" spans="2:31" ht="23.1" customHeight="1" x14ac:dyDescent="0.15">
      <c r="B175" s="19">
        <f t="shared" si="5"/>
        <v>140</v>
      </c>
      <c r="C175" s="333"/>
      <c r="D175" s="229"/>
      <c r="E175" s="230"/>
      <c r="F175" s="229"/>
      <c r="G175" s="229"/>
      <c r="H175" s="230"/>
      <c r="I175" s="229"/>
      <c r="J175" s="231"/>
      <c r="K175" s="232"/>
      <c r="L175" s="232"/>
      <c r="M175" s="229"/>
      <c r="N175" s="232"/>
      <c r="O175" s="326"/>
      <c r="P175" s="326"/>
      <c r="Q175" s="326"/>
      <c r="R175" s="275"/>
    </row>
    <row r="176" spans="2:31" ht="23.1" customHeight="1" x14ac:dyDescent="0.15">
      <c r="B176" s="19">
        <f t="shared" si="5"/>
        <v>141</v>
      </c>
      <c r="C176" s="333"/>
      <c r="D176" s="229"/>
      <c r="E176" s="230"/>
      <c r="F176" s="229"/>
      <c r="G176" s="229"/>
      <c r="H176" s="230"/>
      <c r="I176" s="229"/>
      <c r="J176" s="231"/>
      <c r="K176" s="232"/>
      <c r="L176" s="232"/>
      <c r="M176" s="229"/>
      <c r="N176" s="232"/>
      <c r="O176" s="326"/>
      <c r="P176" s="326"/>
      <c r="Q176" s="326"/>
      <c r="R176" s="275"/>
    </row>
    <row r="177" spans="2:18" ht="23.1" customHeight="1" x14ac:dyDescent="0.15">
      <c r="B177" s="19">
        <f t="shared" si="5"/>
        <v>142</v>
      </c>
      <c r="C177" s="333"/>
      <c r="D177" s="229"/>
      <c r="E177" s="230"/>
      <c r="F177" s="229"/>
      <c r="G177" s="229"/>
      <c r="H177" s="230"/>
      <c r="I177" s="229"/>
      <c r="J177" s="231"/>
      <c r="K177" s="232"/>
      <c r="L177" s="232"/>
      <c r="M177" s="229"/>
      <c r="N177" s="232"/>
      <c r="O177" s="326"/>
      <c r="P177" s="326"/>
      <c r="Q177" s="326"/>
      <c r="R177" s="275"/>
    </row>
    <row r="178" spans="2:18" ht="23.1" customHeight="1" x14ac:dyDescent="0.15">
      <c r="B178" s="19">
        <f t="shared" si="5"/>
        <v>143</v>
      </c>
      <c r="C178" s="333"/>
      <c r="D178" s="229"/>
      <c r="E178" s="230"/>
      <c r="F178" s="229"/>
      <c r="G178" s="229"/>
      <c r="H178" s="230"/>
      <c r="I178" s="229"/>
      <c r="J178" s="231"/>
      <c r="K178" s="232"/>
      <c r="L178" s="232"/>
      <c r="M178" s="229"/>
      <c r="N178" s="232"/>
      <c r="O178" s="326"/>
      <c r="P178" s="326"/>
      <c r="Q178" s="326"/>
      <c r="R178" s="275"/>
    </row>
    <row r="179" spans="2:18" ht="23.1" customHeight="1" x14ac:dyDescent="0.15">
      <c r="B179" s="19">
        <f t="shared" si="5"/>
        <v>144</v>
      </c>
      <c r="C179" s="333"/>
      <c r="D179" s="229"/>
      <c r="E179" s="230"/>
      <c r="F179" s="229"/>
      <c r="G179" s="229"/>
      <c r="H179" s="230"/>
      <c r="I179" s="229"/>
      <c r="J179" s="231"/>
      <c r="K179" s="232"/>
      <c r="L179" s="232"/>
      <c r="M179" s="229"/>
      <c r="N179" s="232"/>
      <c r="O179" s="326"/>
      <c r="P179" s="326"/>
      <c r="Q179" s="326"/>
      <c r="R179" s="275"/>
    </row>
    <row r="180" spans="2:18" ht="23.1" customHeight="1" x14ac:dyDescent="0.15">
      <c r="B180" s="19">
        <f t="shared" si="5"/>
        <v>145</v>
      </c>
      <c r="C180" s="333"/>
      <c r="D180" s="229"/>
      <c r="E180" s="230"/>
      <c r="F180" s="229"/>
      <c r="G180" s="229"/>
      <c r="H180" s="230"/>
      <c r="I180" s="229"/>
      <c r="J180" s="231"/>
      <c r="K180" s="232"/>
      <c r="L180" s="232"/>
      <c r="M180" s="229"/>
      <c r="N180" s="232"/>
      <c r="O180" s="326"/>
      <c r="P180" s="326"/>
      <c r="Q180" s="326"/>
      <c r="R180" s="275"/>
    </row>
    <row r="181" spans="2:18" ht="23.1" customHeight="1" x14ac:dyDescent="0.15">
      <c r="B181" s="19">
        <f t="shared" si="5"/>
        <v>146</v>
      </c>
      <c r="C181" s="333"/>
      <c r="D181" s="229"/>
      <c r="E181" s="230"/>
      <c r="F181" s="229"/>
      <c r="G181" s="229"/>
      <c r="H181" s="230"/>
      <c r="I181" s="229"/>
      <c r="J181" s="231"/>
      <c r="K181" s="232"/>
      <c r="L181" s="232"/>
      <c r="M181" s="229"/>
      <c r="N181" s="232"/>
      <c r="O181" s="326"/>
      <c r="P181" s="326"/>
      <c r="Q181" s="326"/>
      <c r="R181" s="275"/>
    </row>
    <row r="182" spans="2:18" ht="23.1" customHeight="1" x14ac:dyDescent="0.15">
      <c r="B182" s="19">
        <f t="shared" si="5"/>
        <v>147</v>
      </c>
      <c r="C182" s="333"/>
      <c r="D182" s="229"/>
      <c r="E182" s="230"/>
      <c r="F182" s="229"/>
      <c r="G182" s="229"/>
      <c r="H182" s="230"/>
      <c r="I182" s="229"/>
      <c r="J182" s="231"/>
      <c r="K182" s="232"/>
      <c r="L182" s="232"/>
      <c r="M182" s="229"/>
      <c r="N182" s="232"/>
      <c r="O182" s="326"/>
      <c r="P182" s="326"/>
      <c r="Q182" s="326"/>
      <c r="R182" s="275"/>
    </row>
    <row r="183" spans="2:18" ht="23.1" customHeight="1" x14ac:dyDescent="0.15">
      <c r="B183" s="19">
        <f t="shared" si="5"/>
        <v>148</v>
      </c>
      <c r="C183" s="333"/>
      <c r="D183" s="229"/>
      <c r="E183" s="230"/>
      <c r="F183" s="229"/>
      <c r="G183" s="229"/>
      <c r="H183" s="230"/>
      <c r="I183" s="229"/>
      <c r="J183" s="231"/>
      <c r="K183" s="232"/>
      <c r="L183" s="232"/>
      <c r="M183" s="229"/>
      <c r="N183" s="232"/>
      <c r="O183" s="326"/>
      <c r="P183" s="326"/>
      <c r="Q183" s="326"/>
      <c r="R183" s="275"/>
    </row>
    <row r="184" spans="2:18" ht="23.1" customHeight="1" x14ac:dyDescent="0.15">
      <c r="B184" s="19">
        <f t="shared" si="5"/>
        <v>149</v>
      </c>
      <c r="C184" s="333"/>
      <c r="D184" s="229"/>
      <c r="E184" s="230"/>
      <c r="F184" s="229"/>
      <c r="G184" s="229"/>
      <c r="H184" s="230"/>
      <c r="I184" s="229"/>
      <c r="J184" s="231"/>
      <c r="K184" s="232"/>
      <c r="L184" s="232"/>
      <c r="M184" s="229"/>
      <c r="N184" s="232"/>
      <c r="O184" s="326"/>
      <c r="P184" s="326"/>
      <c r="Q184" s="326"/>
      <c r="R184" s="275"/>
    </row>
    <row r="185" spans="2:18" ht="23.1" customHeight="1" x14ac:dyDescent="0.15">
      <c r="B185" s="19">
        <f t="shared" si="5"/>
        <v>150</v>
      </c>
      <c r="C185" s="334"/>
      <c r="D185" s="233"/>
      <c r="E185" s="234"/>
      <c r="F185" s="233"/>
      <c r="G185" s="233"/>
      <c r="H185" s="230"/>
      <c r="I185" s="233"/>
      <c r="J185" s="229"/>
      <c r="K185" s="230"/>
      <c r="L185" s="230"/>
      <c r="M185" s="233"/>
      <c r="N185" s="230"/>
      <c r="O185" s="327"/>
      <c r="P185" s="327"/>
      <c r="Q185" s="327"/>
      <c r="R185" s="275"/>
    </row>
  </sheetData>
  <sheetProtection selectLockedCells="1"/>
  <mergeCells count="78">
    <mergeCell ref="O3:Q3"/>
    <mergeCell ref="I3:I4"/>
    <mergeCell ref="B3:B4"/>
    <mergeCell ref="C3:C4"/>
    <mergeCell ref="D3:D4"/>
    <mergeCell ref="E3:E4"/>
    <mergeCell ref="F3:F4"/>
    <mergeCell ref="G3:G4"/>
    <mergeCell ref="H3:H4"/>
    <mergeCell ref="J3:J4"/>
    <mergeCell ref="K3:L3"/>
    <mergeCell ref="M3:M4"/>
    <mergeCell ref="N3:N4"/>
    <mergeCell ref="O34:Q34"/>
    <mergeCell ref="I34:I35"/>
    <mergeCell ref="B34:B35"/>
    <mergeCell ref="C34:C35"/>
    <mergeCell ref="D34:D35"/>
    <mergeCell ref="E34:E35"/>
    <mergeCell ref="F34:F35"/>
    <mergeCell ref="G34:G35"/>
    <mergeCell ref="H34:H35"/>
    <mergeCell ref="J34:J35"/>
    <mergeCell ref="K34:L34"/>
    <mergeCell ref="M34:M35"/>
    <mergeCell ref="N34:N35"/>
    <mergeCell ref="O65:Q65"/>
    <mergeCell ref="I65:I66"/>
    <mergeCell ref="B65:B66"/>
    <mergeCell ref="C65:C66"/>
    <mergeCell ref="D65:D66"/>
    <mergeCell ref="E65:E66"/>
    <mergeCell ref="F65:F66"/>
    <mergeCell ref="G65:G66"/>
    <mergeCell ref="H65:H66"/>
    <mergeCell ref="J65:J66"/>
    <mergeCell ref="K65:L65"/>
    <mergeCell ref="M65:M66"/>
    <mergeCell ref="N65:N66"/>
    <mergeCell ref="O96:Q96"/>
    <mergeCell ref="I96:I97"/>
    <mergeCell ref="B96:B97"/>
    <mergeCell ref="C96:C97"/>
    <mergeCell ref="D96:D97"/>
    <mergeCell ref="E96:E97"/>
    <mergeCell ref="F96:F97"/>
    <mergeCell ref="G96:G97"/>
    <mergeCell ref="H96:H97"/>
    <mergeCell ref="J96:J97"/>
    <mergeCell ref="K96:L96"/>
    <mergeCell ref="M96:M97"/>
    <mergeCell ref="N96:N97"/>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s>
  <phoneticPr fontId="2"/>
  <dataValidations count="6">
    <dataValidation type="list" allowBlank="1" showInputMessage="1" showErrorMessage="1" sqref="M5:M30 M67:M92 M129:M154 M36:M61 M98:M123 M160:M185 I5:I30 I67:I92 I129:I154 I36:I61 I98:I123 I160:I185">
      <formula1>"－,○"</formula1>
    </dataValidation>
    <dataValidation type="date" operator="lessThanOrEqual" allowBlank="1" showInputMessage="1" showErrorMessage="1" sqref="O36:R61 O129:R154 O5:R30 O67:R92 O98:R123 O160:R185">
      <formula1>55153</formula1>
    </dataValidation>
    <dataValidation type="list" allowBlank="1" showInputMessage="1" showErrorMessage="1" sqref="F5:F30 F36:F61 F67:F92 F98:F123 F129:F154 F160:F185">
      <formula1>"中区,東区,西区,南区,北区,浜北区,天竜区,磐田市,湖西市,その他"</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D6:D30 D37:D61 D68:D92 D99:D123 D130:D154 D161:D185">
      <formula1>"男,女"</formula1>
    </dataValidation>
    <dataValidation type="list" allowBlank="1" showInputMessage="1" showErrorMessage="1" sqref="J5:J30 J67:J92 J36:J61 J98:J123 J129:J154 J160:J185">
      <formula1>$AE$5:$AE$8</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Q24"/>
  <sheetViews>
    <sheetView view="pageBreakPreview" zoomScaleNormal="100" zoomScaleSheetLayoutView="100" workbookViewId="0">
      <selection activeCell="I13" sqref="I13:J13"/>
    </sheetView>
  </sheetViews>
  <sheetFormatPr defaultRowHeight="13.5" x14ac:dyDescent="0.15"/>
  <cols>
    <col min="1" max="1" width="1.625" style="1" customWidth="1"/>
    <col min="2" max="8" width="3.625" style="1" customWidth="1"/>
    <col min="9" max="17" width="14.625" style="1" customWidth="1"/>
    <col min="18" max="18" width="1.625" style="1" customWidth="1"/>
    <col min="19" max="16384" width="9" style="1"/>
  </cols>
  <sheetData>
    <row r="1" spans="2:17" ht="19.5" customHeight="1" x14ac:dyDescent="0.15">
      <c r="B1" s="3" t="s">
        <v>448</v>
      </c>
      <c r="C1" s="3"/>
      <c r="D1" s="3"/>
      <c r="E1" s="3"/>
      <c r="F1" s="3"/>
      <c r="G1" s="3"/>
      <c r="H1" s="2"/>
      <c r="I1" s="2"/>
      <c r="J1" s="10"/>
      <c r="K1" s="10"/>
      <c r="L1" s="10"/>
      <c r="M1" s="10"/>
      <c r="N1" s="10"/>
      <c r="O1" s="10"/>
    </row>
    <row r="2" spans="2:17" ht="9" customHeight="1" x14ac:dyDescent="0.15">
      <c r="B2" s="3"/>
      <c r="C2" s="3"/>
      <c r="D2" s="3"/>
      <c r="E2" s="3"/>
      <c r="F2" s="3"/>
      <c r="G2" s="3"/>
      <c r="H2" s="2"/>
      <c r="I2" s="2"/>
      <c r="J2" s="10"/>
      <c r="K2" s="10"/>
      <c r="L2" s="10"/>
      <c r="M2" s="10"/>
      <c r="N2" s="10"/>
      <c r="O2" s="10"/>
    </row>
    <row r="3" spans="2:17" ht="19.5" customHeight="1" x14ac:dyDescent="0.15">
      <c r="B3" s="9" t="s">
        <v>45</v>
      </c>
      <c r="C3" s="9"/>
      <c r="D3" s="9"/>
      <c r="E3" s="9"/>
      <c r="F3" s="9"/>
      <c r="G3" s="9"/>
      <c r="H3" s="9"/>
      <c r="I3" s="9"/>
      <c r="L3" s="10"/>
      <c r="M3" s="10"/>
      <c r="N3" s="10"/>
      <c r="O3" s="10"/>
    </row>
    <row r="4" spans="2:17" ht="19.5" customHeight="1" x14ac:dyDescent="0.15">
      <c r="B4" s="564" t="s">
        <v>46</v>
      </c>
      <c r="C4" s="565"/>
      <c r="D4" s="565"/>
      <c r="E4" s="565"/>
      <c r="F4" s="565"/>
      <c r="G4" s="565"/>
      <c r="H4" s="566"/>
      <c r="I4" s="33" t="s">
        <v>329</v>
      </c>
      <c r="J4" s="552" t="s">
        <v>47</v>
      </c>
      <c r="K4" s="552"/>
      <c r="L4" s="552"/>
      <c r="M4" s="564" t="s">
        <v>48</v>
      </c>
      <c r="N4" s="565"/>
      <c r="O4" s="565"/>
      <c r="P4" s="565"/>
      <c r="Q4" s="566"/>
    </row>
    <row r="5" spans="2:17" s="240" customFormat="1" ht="54.95" customHeight="1" x14ac:dyDescent="0.15">
      <c r="B5" s="237" t="s">
        <v>331</v>
      </c>
      <c r="C5" s="209"/>
      <c r="D5" s="238" t="s">
        <v>81</v>
      </c>
      <c r="E5" s="209"/>
      <c r="F5" s="238" t="s">
        <v>330</v>
      </c>
      <c r="G5" s="209"/>
      <c r="H5" s="239" t="s">
        <v>213</v>
      </c>
      <c r="I5" s="248"/>
      <c r="J5" s="622"/>
      <c r="K5" s="622"/>
      <c r="L5" s="622"/>
      <c r="M5" s="622"/>
      <c r="N5" s="622"/>
      <c r="O5" s="622"/>
      <c r="P5" s="622"/>
      <c r="Q5" s="622"/>
    </row>
    <row r="6" spans="2:17" s="240" customFormat="1" ht="54.95" customHeight="1" x14ac:dyDescent="0.15">
      <c r="B6" s="237" t="s">
        <v>331</v>
      </c>
      <c r="C6" s="209"/>
      <c r="D6" s="238" t="s">
        <v>81</v>
      </c>
      <c r="E6" s="209"/>
      <c r="F6" s="238" t="s">
        <v>330</v>
      </c>
      <c r="G6" s="209"/>
      <c r="H6" s="239" t="s">
        <v>213</v>
      </c>
      <c r="I6" s="248"/>
      <c r="J6" s="622"/>
      <c r="K6" s="622"/>
      <c r="L6" s="622"/>
      <c r="M6" s="622"/>
      <c r="N6" s="622"/>
      <c r="O6" s="622"/>
      <c r="P6" s="622"/>
      <c r="Q6" s="622"/>
    </row>
    <row r="7" spans="2:17" s="240" customFormat="1" ht="54.95" customHeight="1" x14ac:dyDescent="0.15">
      <c r="B7" s="237" t="s">
        <v>331</v>
      </c>
      <c r="C7" s="209"/>
      <c r="D7" s="238" t="s">
        <v>81</v>
      </c>
      <c r="E7" s="209"/>
      <c r="F7" s="238" t="s">
        <v>330</v>
      </c>
      <c r="G7" s="209"/>
      <c r="H7" s="239" t="s">
        <v>213</v>
      </c>
      <c r="I7" s="248"/>
      <c r="J7" s="622"/>
      <c r="K7" s="622"/>
      <c r="L7" s="622"/>
      <c r="M7" s="622"/>
      <c r="N7" s="622"/>
      <c r="O7" s="622"/>
      <c r="P7" s="622"/>
      <c r="Q7" s="622"/>
    </row>
    <row r="8" spans="2:17" s="240" customFormat="1" ht="54.95" customHeight="1" x14ac:dyDescent="0.15">
      <c r="B8" s="237" t="s">
        <v>331</v>
      </c>
      <c r="C8" s="209"/>
      <c r="D8" s="238" t="s">
        <v>81</v>
      </c>
      <c r="E8" s="209"/>
      <c r="F8" s="238" t="s">
        <v>330</v>
      </c>
      <c r="G8" s="209"/>
      <c r="H8" s="239" t="s">
        <v>213</v>
      </c>
      <c r="I8" s="248"/>
      <c r="J8" s="622"/>
      <c r="K8" s="622"/>
      <c r="L8" s="622"/>
      <c r="M8" s="622"/>
      <c r="N8" s="622"/>
      <c r="O8" s="622"/>
      <c r="P8" s="622"/>
      <c r="Q8" s="622"/>
    </row>
    <row r="9" spans="2:17" s="60" customFormat="1" ht="18" customHeight="1" x14ac:dyDescent="0.15">
      <c r="B9" s="60" t="s">
        <v>332</v>
      </c>
    </row>
    <row r="10" spans="2:17" s="60" customFormat="1" ht="18" customHeight="1" x14ac:dyDescent="0.15">
      <c r="B10" s="60" t="s">
        <v>333</v>
      </c>
    </row>
    <row r="11" spans="2:17" ht="15.75" customHeight="1" x14ac:dyDescent="0.15">
      <c r="B11" s="2"/>
      <c r="C11" s="2"/>
      <c r="D11" s="2"/>
      <c r="E11" s="2"/>
      <c r="F11" s="2"/>
      <c r="G11" s="2"/>
      <c r="H11" s="2"/>
      <c r="I11" s="2"/>
      <c r="J11" s="60"/>
      <c r="K11" s="10"/>
      <c r="L11" s="10"/>
      <c r="M11" s="10"/>
      <c r="N11" s="10"/>
      <c r="O11" s="10"/>
    </row>
    <row r="12" spans="2:17" ht="19.5" customHeight="1" x14ac:dyDescent="0.15">
      <c r="B12" s="9" t="s">
        <v>424</v>
      </c>
      <c r="C12" s="9"/>
      <c r="D12" s="9"/>
      <c r="E12" s="9"/>
      <c r="F12" s="9"/>
      <c r="G12" s="9"/>
      <c r="H12" s="9"/>
      <c r="I12" s="9"/>
      <c r="J12" s="60"/>
      <c r="K12" s="10"/>
      <c r="L12" s="10"/>
      <c r="M12" s="9" t="s">
        <v>451</v>
      </c>
      <c r="N12" s="10"/>
      <c r="O12" s="10"/>
    </row>
    <row r="13" spans="2:17" s="240" customFormat="1" ht="39.950000000000003" customHeight="1" x14ac:dyDescent="0.15">
      <c r="B13" s="616" t="s">
        <v>524</v>
      </c>
      <c r="C13" s="617"/>
      <c r="D13" s="617"/>
      <c r="E13" s="617"/>
      <c r="F13" s="617"/>
      <c r="G13" s="617"/>
      <c r="H13" s="617"/>
      <c r="I13" s="618">
        <v>0</v>
      </c>
      <c r="J13" s="618"/>
      <c r="K13" s="10"/>
      <c r="L13" s="10"/>
      <c r="M13" s="314"/>
      <c r="N13" s="305" t="s">
        <v>453</v>
      </c>
      <c r="O13" s="305" t="s">
        <v>455</v>
      </c>
      <c r="P13" s="305" t="s">
        <v>454</v>
      </c>
      <c r="Q13" s="31" t="s">
        <v>478</v>
      </c>
    </row>
    <row r="14" spans="2:17" s="240" customFormat="1" ht="39.950000000000003" customHeight="1" x14ac:dyDescent="0.15">
      <c r="B14" s="619" t="s">
        <v>525</v>
      </c>
      <c r="C14" s="620"/>
      <c r="D14" s="620"/>
      <c r="E14" s="620"/>
      <c r="F14" s="620"/>
      <c r="G14" s="620"/>
      <c r="H14" s="621"/>
      <c r="I14" s="618">
        <v>0</v>
      </c>
      <c r="J14" s="618"/>
      <c r="K14" s="10"/>
      <c r="L14" s="10"/>
      <c r="M14" s="304" t="s">
        <v>8</v>
      </c>
      <c r="N14" s="315">
        <v>0</v>
      </c>
      <c r="O14" s="315">
        <v>0</v>
      </c>
      <c r="P14" s="315">
        <v>0</v>
      </c>
      <c r="Q14" s="315">
        <v>0</v>
      </c>
    </row>
    <row r="15" spans="2:17" ht="39.950000000000003" customHeight="1" x14ac:dyDescent="0.15">
      <c r="B15" s="616" t="s">
        <v>449</v>
      </c>
      <c r="C15" s="617"/>
      <c r="D15" s="617"/>
      <c r="E15" s="617"/>
      <c r="F15" s="617"/>
      <c r="G15" s="617"/>
      <c r="H15" s="617"/>
      <c r="I15" s="618">
        <v>0</v>
      </c>
      <c r="J15" s="618"/>
      <c r="M15" s="304" t="s">
        <v>452</v>
      </c>
      <c r="N15" s="315">
        <v>0</v>
      </c>
      <c r="O15" s="315">
        <v>0</v>
      </c>
      <c r="P15" s="315">
        <v>0</v>
      </c>
      <c r="Q15" s="315">
        <v>0</v>
      </c>
    </row>
    <row r="16" spans="2:17" ht="39.950000000000003" customHeight="1" x14ac:dyDescent="0.15">
      <c r="B16" s="616" t="s">
        <v>450</v>
      </c>
      <c r="C16" s="617"/>
      <c r="D16" s="617"/>
      <c r="E16" s="617"/>
      <c r="F16" s="617"/>
      <c r="G16" s="617"/>
      <c r="H16" s="617"/>
      <c r="I16" s="618">
        <v>0</v>
      </c>
      <c r="J16" s="618"/>
      <c r="M16" s="304" t="s">
        <v>11</v>
      </c>
      <c r="N16" s="315">
        <v>0</v>
      </c>
      <c r="O16" s="315">
        <v>0</v>
      </c>
      <c r="P16" s="315">
        <v>0</v>
      </c>
      <c r="Q16" s="315">
        <v>0</v>
      </c>
    </row>
    <row r="17" spans="7:17" ht="39.950000000000003" customHeight="1" x14ac:dyDescent="0.15">
      <c r="G17" s="2"/>
      <c r="H17" s="2"/>
      <c r="I17" s="2"/>
      <c r="J17" s="14"/>
      <c r="M17" s="304" t="s">
        <v>10</v>
      </c>
      <c r="N17" s="315">
        <v>0</v>
      </c>
      <c r="O17" s="315">
        <v>0</v>
      </c>
      <c r="P17" s="315">
        <v>0</v>
      </c>
      <c r="Q17" s="315">
        <v>0</v>
      </c>
    </row>
    <row r="18" spans="7:17" ht="39.950000000000003" customHeight="1" x14ac:dyDescent="0.15">
      <c r="G18" s="2"/>
      <c r="H18" s="2"/>
      <c r="I18" s="2"/>
      <c r="J18" s="14"/>
    </row>
    <row r="19" spans="7:17" ht="39.950000000000003" customHeight="1" x14ac:dyDescent="0.15"/>
    <row r="20" spans="7:17" ht="39.950000000000003" customHeight="1" x14ac:dyDescent="0.15"/>
    <row r="21" spans="7:17" ht="39.950000000000003" customHeight="1" x14ac:dyDescent="0.15"/>
    <row r="22" spans="7:17" ht="39.950000000000003" customHeight="1" x14ac:dyDescent="0.15"/>
    <row r="23" spans="7:17" ht="39.950000000000003" customHeight="1" x14ac:dyDescent="0.15"/>
    <row r="24" spans="7:17" ht="39.950000000000003" customHeight="1" x14ac:dyDescent="0.15"/>
  </sheetData>
  <sheetProtection insertRows="0" deleteRows="0" selectLockedCells="1"/>
  <mergeCells count="19">
    <mergeCell ref="J6:L6"/>
    <mergeCell ref="M6:Q6"/>
    <mergeCell ref="B4:H4"/>
    <mergeCell ref="J4:L4"/>
    <mergeCell ref="M4:Q4"/>
    <mergeCell ref="J5:L5"/>
    <mergeCell ref="M5:Q5"/>
    <mergeCell ref="J7:L7"/>
    <mergeCell ref="B13:H13"/>
    <mergeCell ref="M7:Q7"/>
    <mergeCell ref="J8:L8"/>
    <mergeCell ref="M8:Q8"/>
    <mergeCell ref="B15:H15"/>
    <mergeCell ref="B16:H16"/>
    <mergeCell ref="I16:J16"/>
    <mergeCell ref="I15:J15"/>
    <mergeCell ref="I13:J13"/>
    <mergeCell ref="B14:H14"/>
    <mergeCell ref="I14:J14"/>
  </mergeCells>
  <phoneticPr fontId="2"/>
  <dataValidations count="1">
    <dataValidation type="list" allowBlank="1" showInputMessage="1" showErrorMessage="1" sqref="I5:I8">
      <formula1>"居宅介護,重度訪問,行動援護,同行援護"</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P34"/>
  <sheetViews>
    <sheetView view="pageBreakPreview" zoomScale="90" zoomScaleNormal="100" zoomScaleSheetLayoutView="90" workbookViewId="0">
      <selection activeCell="N7" sqref="N7"/>
    </sheetView>
  </sheetViews>
  <sheetFormatPr defaultRowHeight="13.5" x14ac:dyDescent="0.15"/>
  <cols>
    <col min="1" max="1" width="1.625" style="1" customWidth="1"/>
    <col min="2" max="5" width="13.625" style="1" customWidth="1"/>
    <col min="6" max="6" width="15.625" style="1" customWidth="1"/>
    <col min="7" max="7" width="10.625" style="1" customWidth="1"/>
    <col min="8" max="11" width="13.625" style="1" customWidth="1"/>
    <col min="12" max="12" width="15.625" style="1" customWidth="1"/>
    <col min="13" max="13" width="1.625" style="1" customWidth="1"/>
    <col min="14" max="14" width="9" style="1"/>
    <col min="15" max="16" width="0" style="1" hidden="1" customWidth="1"/>
    <col min="17" max="16384" width="9" style="1"/>
  </cols>
  <sheetData>
    <row r="1" spans="2:16" ht="19.5" customHeight="1" x14ac:dyDescent="0.15">
      <c r="B1" s="3" t="s">
        <v>490</v>
      </c>
      <c r="C1" s="3"/>
      <c r="D1" s="3"/>
      <c r="E1" s="2"/>
      <c r="F1" s="10"/>
      <c r="G1" s="2"/>
      <c r="H1" s="10"/>
      <c r="I1" s="10"/>
      <c r="J1" s="10"/>
      <c r="K1" s="10"/>
    </row>
    <row r="2" spans="2:16" ht="15" customHeight="1" x14ac:dyDescent="0.15">
      <c r="C2" s="9"/>
      <c r="D2" s="9"/>
      <c r="E2" s="9"/>
      <c r="F2" s="10"/>
      <c r="G2" s="9"/>
      <c r="I2" s="10"/>
      <c r="J2" s="10"/>
      <c r="K2" s="10"/>
    </row>
    <row r="3" spans="2:16" s="316" customFormat="1" ht="30" customHeight="1" x14ac:dyDescent="0.15">
      <c r="B3" s="9" t="s">
        <v>457</v>
      </c>
      <c r="H3" s="9" t="s">
        <v>458</v>
      </c>
    </row>
    <row r="4" spans="2:16" s="317" customFormat="1" ht="24.95" customHeight="1" x14ac:dyDescent="0.15">
      <c r="B4" s="629" t="s">
        <v>491</v>
      </c>
      <c r="C4" s="630"/>
      <c r="D4" s="630"/>
      <c r="E4" s="648" t="s">
        <v>492</v>
      </c>
      <c r="F4" s="667"/>
      <c r="H4" s="661" t="s">
        <v>493</v>
      </c>
      <c r="I4" s="662"/>
      <c r="J4" s="663"/>
      <c r="K4" s="342" t="s">
        <v>494</v>
      </c>
      <c r="L4" s="320"/>
      <c r="O4" s="317" t="s">
        <v>461</v>
      </c>
      <c r="P4" s="317" t="s">
        <v>464</v>
      </c>
    </row>
    <row r="5" spans="2:16" s="317" customFormat="1" ht="30" customHeight="1" x14ac:dyDescent="0.15">
      <c r="B5" s="632"/>
      <c r="C5" s="633"/>
      <c r="D5" s="633"/>
      <c r="E5" s="649"/>
      <c r="F5" s="668"/>
      <c r="H5" s="664"/>
      <c r="I5" s="665"/>
      <c r="J5" s="666"/>
      <c r="K5" s="343" t="s">
        <v>495</v>
      </c>
      <c r="L5" s="344"/>
    </row>
    <row r="6" spans="2:16" s="317" customFormat="1" ht="24.95" customHeight="1" x14ac:dyDescent="0.15">
      <c r="B6" s="669" t="s">
        <v>496</v>
      </c>
      <c r="C6" s="670"/>
      <c r="D6" s="671"/>
      <c r="E6" s="345" t="s">
        <v>492</v>
      </c>
      <c r="F6" s="346"/>
      <c r="H6" s="635" t="s">
        <v>497</v>
      </c>
      <c r="I6" s="636"/>
      <c r="J6" s="637"/>
      <c r="K6" s="347" t="s">
        <v>498</v>
      </c>
      <c r="L6" s="348"/>
      <c r="O6" s="317" t="s">
        <v>462</v>
      </c>
      <c r="P6" s="317" t="s">
        <v>465</v>
      </c>
    </row>
    <row r="7" spans="2:16" s="317" customFormat="1" ht="30" customHeight="1" x14ac:dyDescent="0.15">
      <c r="B7" s="655" t="s">
        <v>499</v>
      </c>
      <c r="C7" s="656"/>
      <c r="D7" s="657"/>
      <c r="E7" s="349" t="s">
        <v>500</v>
      </c>
      <c r="F7" s="346"/>
      <c r="H7" s="655" t="s">
        <v>501</v>
      </c>
      <c r="I7" s="656"/>
      <c r="J7" s="657"/>
      <c r="K7" s="349" t="s">
        <v>500</v>
      </c>
      <c r="L7" s="320"/>
      <c r="O7" s="317" t="s">
        <v>463</v>
      </c>
      <c r="P7" s="317" t="s">
        <v>466</v>
      </c>
    </row>
    <row r="8" spans="2:16" s="317" customFormat="1" ht="24.95" customHeight="1" x14ac:dyDescent="0.15">
      <c r="B8" s="658"/>
      <c r="C8" s="659"/>
      <c r="D8" s="660"/>
      <c r="E8" s="345" t="s">
        <v>502</v>
      </c>
      <c r="F8" s="346"/>
      <c r="H8" s="658"/>
      <c r="I8" s="659"/>
      <c r="J8" s="660"/>
      <c r="K8" s="345" t="s">
        <v>502</v>
      </c>
      <c r="L8" s="320"/>
      <c r="O8" s="317" t="s">
        <v>463</v>
      </c>
      <c r="P8" s="317" t="s">
        <v>466</v>
      </c>
    </row>
    <row r="9" spans="2:16" s="317" customFormat="1" ht="30" customHeight="1" x14ac:dyDescent="0.15">
      <c r="B9" s="655" t="s">
        <v>503</v>
      </c>
      <c r="C9" s="656"/>
      <c r="D9" s="657"/>
      <c r="E9" s="349" t="s">
        <v>500</v>
      </c>
      <c r="F9" s="346"/>
      <c r="H9" s="655" t="s">
        <v>504</v>
      </c>
      <c r="I9" s="656"/>
      <c r="J9" s="657"/>
      <c r="K9" s="349" t="s">
        <v>500</v>
      </c>
      <c r="L9" s="320"/>
      <c r="P9" s="316" t="s">
        <v>470</v>
      </c>
    </row>
    <row r="10" spans="2:16" s="317" customFormat="1" ht="24.95" customHeight="1" x14ac:dyDescent="0.15">
      <c r="B10" s="658"/>
      <c r="C10" s="659"/>
      <c r="D10" s="660"/>
      <c r="E10" s="345" t="s">
        <v>502</v>
      </c>
      <c r="F10" s="346"/>
      <c r="H10" s="658"/>
      <c r="I10" s="659"/>
      <c r="J10" s="660"/>
      <c r="K10" s="345" t="s">
        <v>502</v>
      </c>
      <c r="L10" s="320"/>
      <c r="P10" s="316" t="s">
        <v>470</v>
      </c>
    </row>
    <row r="11" spans="2:16" s="318" customFormat="1" ht="15" customHeight="1" x14ac:dyDescent="0.15"/>
    <row r="12" spans="2:16" ht="30" customHeight="1" x14ac:dyDescent="0.15">
      <c r="B12" s="9" t="s">
        <v>459</v>
      </c>
      <c r="C12" s="2"/>
      <c r="D12" s="2"/>
      <c r="E12" s="2"/>
      <c r="F12" s="10"/>
      <c r="G12" s="2"/>
      <c r="H12" s="9" t="s">
        <v>460</v>
      </c>
      <c r="I12" s="10"/>
      <c r="J12" s="10"/>
      <c r="K12" s="10"/>
    </row>
    <row r="13" spans="2:16" ht="24.95" customHeight="1" x14ac:dyDescent="0.15">
      <c r="B13" s="623" t="s">
        <v>505</v>
      </c>
      <c r="C13" s="624"/>
      <c r="D13" s="625"/>
      <c r="E13" s="350" t="s">
        <v>506</v>
      </c>
      <c r="F13" s="319"/>
      <c r="G13" s="9"/>
      <c r="H13" s="661" t="s">
        <v>507</v>
      </c>
      <c r="I13" s="662"/>
      <c r="J13" s="663"/>
      <c r="K13" s="342" t="s">
        <v>494</v>
      </c>
      <c r="L13" s="346"/>
      <c r="O13" s="1" t="s">
        <v>467</v>
      </c>
    </row>
    <row r="14" spans="2:16" ht="24.95" customHeight="1" x14ac:dyDescent="0.15">
      <c r="B14" s="626"/>
      <c r="C14" s="627"/>
      <c r="D14" s="628"/>
      <c r="E14" s="345" t="s">
        <v>508</v>
      </c>
      <c r="F14" s="319"/>
      <c r="G14" s="9"/>
      <c r="H14" s="664"/>
      <c r="I14" s="665"/>
      <c r="J14" s="666"/>
      <c r="K14" s="343" t="s">
        <v>495</v>
      </c>
      <c r="L14" s="351"/>
      <c r="O14" s="1" t="s">
        <v>467</v>
      </c>
    </row>
    <row r="15" spans="2:16" ht="24.95" customHeight="1" x14ac:dyDescent="0.15">
      <c r="B15" s="642" t="s">
        <v>509</v>
      </c>
      <c r="C15" s="643"/>
      <c r="D15" s="644"/>
      <c r="E15" s="342" t="s">
        <v>494</v>
      </c>
      <c r="F15" s="351"/>
      <c r="H15" s="629" t="s">
        <v>510</v>
      </c>
      <c r="I15" s="630"/>
      <c r="J15" s="631"/>
      <c r="K15" s="648" t="s">
        <v>511</v>
      </c>
      <c r="L15" s="650"/>
      <c r="O15" s="1" t="s">
        <v>468</v>
      </c>
    </row>
    <row r="16" spans="2:16" ht="30" customHeight="1" x14ac:dyDescent="0.15">
      <c r="B16" s="645"/>
      <c r="C16" s="646"/>
      <c r="D16" s="647"/>
      <c r="E16" s="343" t="s">
        <v>495</v>
      </c>
      <c r="F16" s="351"/>
      <c r="H16" s="632"/>
      <c r="I16" s="633"/>
      <c r="J16" s="634"/>
      <c r="K16" s="649"/>
      <c r="L16" s="651"/>
      <c r="O16" s="1" t="s">
        <v>468</v>
      </c>
    </row>
    <row r="17" spans="2:15" ht="24.95" customHeight="1" x14ac:dyDescent="0.15">
      <c r="B17" s="652" t="s">
        <v>512</v>
      </c>
      <c r="C17" s="653"/>
      <c r="D17" s="654"/>
      <c r="E17" s="347" t="s">
        <v>498</v>
      </c>
      <c r="F17" s="348"/>
      <c r="H17" s="629" t="s">
        <v>513</v>
      </c>
      <c r="I17" s="630"/>
      <c r="J17" s="631"/>
      <c r="K17" s="347" t="s">
        <v>514</v>
      </c>
      <c r="L17" s="348"/>
      <c r="O17" s="1" t="s">
        <v>469</v>
      </c>
    </row>
    <row r="18" spans="2:15" ht="30" customHeight="1" x14ac:dyDescent="0.15">
      <c r="B18" s="623" t="s">
        <v>515</v>
      </c>
      <c r="C18" s="624"/>
      <c r="D18" s="625"/>
      <c r="E18" s="349" t="s">
        <v>500</v>
      </c>
      <c r="F18" s="346"/>
      <c r="H18" s="629" t="s">
        <v>516</v>
      </c>
      <c r="I18" s="630"/>
      <c r="J18" s="631"/>
      <c r="K18" s="349" t="s">
        <v>500</v>
      </c>
      <c r="L18" s="346"/>
    </row>
    <row r="19" spans="2:15" ht="24.95" customHeight="1" x14ac:dyDescent="0.15">
      <c r="B19" s="626"/>
      <c r="C19" s="627"/>
      <c r="D19" s="628"/>
      <c r="E19" s="345" t="s">
        <v>502</v>
      </c>
      <c r="F19" s="320"/>
      <c r="H19" s="632"/>
      <c r="I19" s="633"/>
      <c r="J19" s="634"/>
      <c r="K19" s="345" t="s">
        <v>502</v>
      </c>
      <c r="L19" s="320"/>
    </row>
    <row r="20" spans="2:15" ht="15" customHeight="1" x14ac:dyDescent="0.15"/>
    <row r="21" spans="2:15" ht="30" customHeight="1" x14ac:dyDescent="0.15">
      <c r="B21" s="9" t="s">
        <v>517</v>
      </c>
      <c r="C21" s="2"/>
      <c r="D21" s="2"/>
      <c r="E21" s="2"/>
      <c r="F21" s="10"/>
      <c r="G21" s="2"/>
      <c r="H21" s="9"/>
      <c r="I21" s="10"/>
      <c r="J21" s="10"/>
      <c r="K21" s="10"/>
      <c r="L21" s="10"/>
    </row>
    <row r="22" spans="2:15" ht="30" customHeight="1" x14ac:dyDescent="0.15">
      <c r="B22" s="635" t="s">
        <v>518</v>
      </c>
      <c r="C22" s="636"/>
      <c r="D22" s="637"/>
      <c r="E22" s="352" t="s">
        <v>519</v>
      </c>
      <c r="F22" s="319"/>
      <c r="G22" s="9"/>
      <c r="H22" s="641"/>
      <c r="I22" s="641"/>
      <c r="J22" s="641"/>
      <c r="K22" s="353"/>
      <c r="L22" s="354"/>
      <c r="O22" s="1" t="s">
        <v>467</v>
      </c>
    </row>
    <row r="23" spans="2:15" ht="30" customHeight="1" x14ac:dyDescent="0.15">
      <c r="B23" s="638"/>
      <c r="C23" s="639"/>
      <c r="D23" s="640"/>
      <c r="E23" s="352" t="s">
        <v>520</v>
      </c>
      <c r="F23" s="320"/>
      <c r="G23" s="9"/>
      <c r="H23" s="641"/>
      <c r="I23" s="641"/>
      <c r="J23" s="641"/>
      <c r="K23" s="353"/>
      <c r="L23" s="354"/>
      <c r="O23" s="1" t="s">
        <v>467</v>
      </c>
    </row>
    <row r="24" spans="2:15" ht="13.5" customHeight="1" x14ac:dyDescent="0.15"/>
    <row r="25" spans="2:15" ht="30" customHeight="1" x14ac:dyDescent="0.15"/>
    <row r="26" spans="2:15" ht="30" customHeight="1" x14ac:dyDescent="0.15"/>
    <row r="27" spans="2:15" ht="30" customHeight="1" x14ac:dyDescent="0.15"/>
    <row r="28" spans="2:15" ht="30" customHeight="1" x14ac:dyDescent="0.15"/>
    <row r="29" spans="2:15" ht="30" customHeight="1" x14ac:dyDescent="0.15"/>
    <row r="30" spans="2:15" ht="30" customHeight="1" x14ac:dyDescent="0.15"/>
    <row r="31" spans="2:15" ht="30" customHeight="1" x14ac:dyDescent="0.15"/>
    <row r="32" spans="2:15" ht="30" customHeight="1" x14ac:dyDescent="0.15"/>
    <row r="33" ht="30" customHeight="1" x14ac:dyDescent="0.15"/>
    <row r="34" ht="30" customHeight="1" x14ac:dyDescent="0.15"/>
  </sheetData>
  <sheetProtection insertRows="0" deleteRows="0" selectLockedCells="1"/>
  <mergeCells count="23">
    <mergeCell ref="B4:D5"/>
    <mergeCell ref="E4:E5"/>
    <mergeCell ref="F4:F5"/>
    <mergeCell ref="H4:J5"/>
    <mergeCell ref="B6:D6"/>
    <mergeCell ref="H6:J6"/>
    <mergeCell ref="B7:D8"/>
    <mergeCell ref="H7:J8"/>
    <mergeCell ref="B9:D10"/>
    <mergeCell ref="H9:J10"/>
    <mergeCell ref="B13:D14"/>
    <mergeCell ref="H13:J14"/>
    <mergeCell ref="B15:D16"/>
    <mergeCell ref="H15:J16"/>
    <mergeCell ref="K15:K16"/>
    <mergeCell ref="L15:L16"/>
    <mergeCell ref="B17:D17"/>
    <mergeCell ref="H17:J17"/>
    <mergeCell ref="B18:D19"/>
    <mergeCell ref="H18:J19"/>
    <mergeCell ref="B22:D23"/>
    <mergeCell ref="H22:J22"/>
    <mergeCell ref="H23:J23"/>
  </mergeCells>
  <phoneticPr fontId="2"/>
  <dataValidations count="3">
    <dataValidation type="list" allowBlank="1" showInputMessage="1" showErrorMessage="1" sqref="F14">
      <formula1>"全て作成済,一部未作成,全て未作成,案件なし"</formula1>
    </dataValidation>
    <dataValidation type="list" allowBlank="1" showInputMessage="1" showErrorMessage="1" sqref="F13 F22">
      <formula1>"有,無"</formula1>
    </dataValidation>
    <dataValidation type="list" allowBlank="1" showInputMessage="1" showErrorMessage="1" sqref="L6 L17 F17">
      <formula1>"策定済,未策定"</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F19"/>
  <sheetViews>
    <sheetView view="pageBreakPreview" zoomScaleNormal="100" zoomScaleSheetLayoutView="100" workbookViewId="0">
      <selection activeCell="J2" sqref="J2"/>
    </sheetView>
  </sheetViews>
  <sheetFormatPr defaultRowHeight="13.5" x14ac:dyDescent="0.15"/>
  <cols>
    <col min="1" max="1" width="1.625" style="210" customWidth="1"/>
    <col min="2" max="2" width="27.625" style="210" customWidth="1"/>
    <col min="3" max="3" width="10.625" style="210" customWidth="1"/>
    <col min="4" max="4" width="13.625" style="210" customWidth="1"/>
    <col min="5" max="5" width="33.5" style="210" customWidth="1"/>
    <col min="6" max="6" width="1.625" style="210" customWidth="1"/>
    <col min="7" max="16384" width="9" style="210"/>
  </cols>
  <sheetData>
    <row r="1" spans="2:6" x14ac:dyDescent="0.15">
      <c r="F1" s="211"/>
    </row>
    <row r="2" spans="2:6" ht="33" customHeight="1" x14ac:dyDescent="0.15">
      <c r="B2" s="672" t="s">
        <v>314</v>
      </c>
      <c r="C2" s="673"/>
      <c r="D2" s="673"/>
      <c r="E2" s="674"/>
      <c r="F2" s="211"/>
    </row>
    <row r="3" spans="2:6" s="213" customFormat="1" ht="12.75" customHeight="1" x14ac:dyDescent="0.15">
      <c r="B3" s="212"/>
      <c r="C3" s="212"/>
      <c r="D3" s="212"/>
      <c r="E3" s="212"/>
      <c r="F3" s="211"/>
    </row>
    <row r="4" spans="2:6" ht="21" customHeight="1" x14ac:dyDescent="0.15">
      <c r="B4" s="675" t="s">
        <v>334</v>
      </c>
      <c r="C4" s="675"/>
      <c r="D4" s="675"/>
      <c r="E4" s="675"/>
      <c r="F4" s="211"/>
    </row>
    <row r="5" spans="2:6" ht="13.5" customHeight="1" x14ac:dyDescent="0.15">
      <c r="B5" s="214"/>
      <c r="C5" s="214"/>
      <c r="D5" s="214"/>
      <c r="E5" s="214"/>
      <c r="F5" s="214"/>
    </row>
    <row r="6" spans="2:6" ht="24.95" customHeight="1" x14ac:dyDescent="0.15">
      <c r="D6" s="215" t="s">
        <v>315</v>
      </c>
      <c r="E6" s="216">
        <f>【共通】!C5</f>
        <v>0</v>
      </c>
      <c r="F6" s="217"/>
    </row>
    <row r="7" spans="2:6" ht="24.95" customHeight="1" x14ac:dyDescent="0.15">
      <c r="D7" s="215" t="s">
        <v>316</v>
      </c>
      <c r="E7" s="107"/>
      <c r="F7" s="217"/>
    </row>
    <row r="8" spans="2:6" x14ac:dyDescent="0.15">
      <c r="F8" s="217"/>
    </row>
    <row r="9" spans="2:6" ht="26.25" customHeight="1" x14ac:dyDescent="0.15">
      <c r="B9" s="218" t="s">
        <v>317</v>
      </c>
      <c r="C9" s="219" t="s">
        <v>318</v>
      </c>
      <c r="D9" s="680" t="s">
        <v>319</v>
      </c>
      <c r="E9" s="681"/>
      <c r="F9" s="217"/>
    </row>
    <row r="10" spans="2:6" ht="60" customHeight="1" x14ac:dyDescent="0.15">
      <c r="B10" s="220" t="s">
        <v>320</v>
      </c>
      <c r="C10" s="207"/>
      <c r="D10" s="676"/>
      <c r="E10" s="677"/>
      <c r="F10" s="217"/>
    </row>
    <row r="11" spans="2:6" ht="60" customHeight="1" x14ac:dyDescent="0.15">
      <c r="B11" s="220" t="s">
        <v>321</v>
      </c>
      <c r="C11" s="207"/>
      <c r="D11" s="678"/>
      <c r="E11" s="677"/>
      <c r="F11" s="217"/>
    </row>
    <row r="12" spans="2:6" ht="60" customHeight="1" x14ac:dyDescent="0.15">
      <c r="B12" s="220" t="s">
        <v>322</v>
      </c>
      <c r="C12" s="207"/>
      <c r="D12" s="678"/>
      <c r="E12" s="677"/>
      <c r="F12" s="217"/>
    </row>
    <row r="13" spans="2:6" ht="60" customHeight="1" x14ac:dyDescent="0.15">
      <c r="B13" s="220" t="s">
        <v>323</v>
      </c>
      <c r="C13" s="207"/>
      <c r="D13" s="678"/>
      <c r="E13" s="677"/>
      <c r="F13" s="217"/>
    </row>
    <row r="14" spans="2:6" ht="60" customHeight="1" x14ac:dyDescent="0.15">
      <c r="B14" s="220" t="s">
        <v>324</v>
      </c>
      <c r="C14" s="207"/>
      <c r="D14" s="678"/>
      <c r="E14" s="677"/>
      <c r="F14" s="217"/>
    </row>
    <row r="15" spans="2:6" ht="60" customHeight="1" x14ac:dyDescent="0.15">
      <c r="B15" s="220" t="s">
        <v>325</v>
      </c>
      <c r="C15" s="207"/>
      <c r="D15" s="678"/>
      <c r="E15" s="677"/>
      <c r="F15" s="217"/>
    </row>
    <row r="16" spans="2:6" ht="60" customHeight="1" x14ac:dyDescent="0.15">
      <c r="B16" s="220" t="s">
        <v>326</v>
      </c>
      <c r="C16" s="207"/>
      <c r="D16" s="678"/>
      <c r="E16" s="677"/>
      <c r="F16" s="217"/>
    </row>
    <row r="17" spans="2:6" ht="60" customHeight="1" x14ac:dyDescent="0.15">
      <c r="B17" s="221" t="s">
        <v>327</v>
      </c>
      <c r="C17" s="208"/>
      <c r="D17" s="682"/>
      <c r="E17" s="683"/>
      <c r="F17" s="217"/>
    </row>
    <row r="18" spans="2:6" ht="34.5" customHeight="1" x14ac:dyDescent="0.15">
      <c r="B18" s="679" t="s">
        <v>328</v>
      </c>
      <c r="C18" s="679"/>
      <c r="D18" s="679"/>
      <c r="E18" s="679"/>
      <c r="F18" s="217"/>
    </row>
    <row r="19" spans="2:6" x14ac:dyDescent="0.15">
      <c r="F19" s="217"/>
    </row>
  </sheetData>
  <sheetProtection selectLockedCells="1"/>
  <mergeCells count="12">
    <mergeCell ref="B2:E2"/>
    <mergeCell ref="B4:E4"/>
    <mergeCell ref="D10:E10"/>
    <mergeCell ref="D11:E11"/>
    <mergeCell ref="B18:E18"/>
    <mergeCell ref="D9:E9"/>
    <mergeCell ref="D12:E12"/>
    <mergeCell ref="D13:E13"/>
    <mergeCell ref="D14:E14"/>
    <mergeCell ref="D15:E15"/>
    <mergeCell ref="D16:E16"/>
    <mergeCell ref="D17:E17"/>
  </mergeCells>
  <phoneticPr fontId="2"/>
  <dataValidations count="1">
    <dataValidation type="list" allowBlank="1" showInputMessage="1" showErrorMessage="1" sqref="C10:C17">
      <formula1>"適合,不適合,該当なし"</formula1>
    </dataValidation>
  </dataValidations>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M49"/>
  <sheetViews>
    <sheetView showGridLines="0" view="pageBreakPreview" zoomScale="98" zoomScaleNormal="100" zoomScaleSheetLayoutView="98" workbookViewId="0">
      <selection sqref="A1:H1"/>
    </sheetView>
  </sheetViews>
  <sheetFormatPr defaultRowHeight="13.5" x14ac:dyDescent="0.1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s>
  <sheetData>
    <row r="1" spans="1:13" ht="33" customHeight="1" x14ac:dyDescent="0.15">
      <c r="A1" s="745" t="s">
        <v>526</v>
      </c>
      <c r="B1" s="745"/>
      <c r="C1" s="745"/>
      <c r="D1" s="745"/>
      <c r="E1" s="745"/>
      <c r="F1" s="745"/>
      <c r="G1" s="745"/>
      <c r="H1" s="745"/>
    </row>
    <row r="2" spans="1:13" ht="45.75" customHeight="1" x14ac:dyDescent="0.15">
      <c r="A2" s="746" t="s">
        <v>527</v>
      </c>
      <c r="B2" s="746"/>
      <c r="C2" s="746"/>
      <c r="D2" s="746"/>
      <c r="E2" s="746"/>
      <c r="F2" s="746"/>
      <c r="G2" s="746"/>
      <c r="H2" s="746"/>
    </row>
    <row r="3" spans="1:13" ht="21.75" customHeight="1" x14ac:dyDescent="0.15">
      <c r="A3" s="355" t="s">
        <v>528</v>
      </c>
      <c r="B3" s="356"/>
      <c r="C3" s="356"/>
      <c r="D3" s="356"/>
      <c r="E3" s="356"/>
      <c r="F3" s="356"/>
      <c r="G3" s="356"/>
      <c r="H3" s="356"/>
    </row>
    <row r="4" spans="1:13" ht="18" customHeight="1" x14ac:dyDescent="0.15">
      <c r="A4" s="727" t="s">
        <v>529</v>
      </c>
      <c r="B4" s="727"/>
      <c r="C4" s="357"/>
      <c r="D4" s="358" t="s">
        <v>530</v>
      </c>
      <c r="E4" s="729"/>
      <c r="F4" s="729"/>
      <c r="G4" s="729"/>
      <c r="H4" s="729"/>
      <c r="J4" t="s">
        <v>207</v>
      </c>
      <c r="K4" t="s">
        <v>531</v>
      </c>
      <c r="L4" t="s">
        <v>532</v>
      </c>
      <c r="M4" t="s">
        <v>533</v>
      </c>
    </row>
    <row r="5" spans="1:13" ht="18" customHeight="1" x14ac:dyDescent="0.15">
      <c r="A5" s="727" t="s">
        <v>534</v>
      </c>
      <c r="B5" s="727"/>
      <c r="C5" s="359"/>
      <c r="D5" s="358" t="s">
        <v>535</v>
      </c>
      <c r="E5" s="729"/>
      <c r="F5" s="729"/>
      <c r="G5" s="729"/>
      <c r="H5" s="729"/>
      <c r="J5" t="s">
        <v>536</v>
      </c>
      <c r="K5" t="s">
        <v>537</v>
      </c>
      <c r="L5" t="s">
        <v>538</v>
      </c>
      <c r="M5" t="s">
        <v>539</v>
      </c>
    </row>
    <row r="6" spans="1:13" ht="18" customHeight="1" x14ac:dyDescent="0.15">
      <c r="A6" s="727" t="s">
        <v>540</v>
      </c>
      <c r="B6" s="728"/>
      <c r="C6" s="360"/>
      <c r="D6" s="361" t="s">
        <v>541</v>
      </c>
      <c r="E6" s="729" t="s">
        <v>542</v>
      </c>
      <c r="F6" s="730"/>
      <c r="G6" s="729"/>
      <c r="H6" s="729"/>
      <c r="J6" t="s">
        <v>543</v>
      </c>
    </row>
    <row r="7" spans="1:13" ht="34.5" customHeight="1" x14ac:dyDescent="0.15">
      <c r="A7" s="727" t="s">
        <v>544</v>
      </c>
      <c r="B7" s="728"/>
      <c r="C7" s="731" t="s">
        <v>545</v>
      </c>
      <c r="D7" s="732"/>
      <c r="E7" s="733"/>
      <c r="F7" s="732"/>
      <c r="G7" s="733"/>
      <c r="H7" s="734"/>
    </row>
    <row r="8" spans="1:13" ht="18" customHeight="1" x14ac:dyDescent="0.15">
      <c r="A8" s="316"/>
      <c r="B8" s="362"/>
      <c r="C8" s="316"/>
      <c r="D8" s="316"/>
      <c r="E8" s="316"/>
      <c r="F8" s="316"/>
      <c r="G8" s="316"/>
      <c r="H8" s="316"/>
    </row>
    <row r="9" spans="1:13" ht="18" customHeight="1" x14ac:dyDescent="0.15">
      <c r="A9" s="363" t="s">
        <v>546</v>
      </c>
      <c r="B9" s="364" t="s">
        <v>547</v>
      </c>
      <c r="C9" s="735" t="s">
        <v>548</v>
      </c>
      <c r="D9" s="736"/>
      <c r="E9" s="737" t="s">
        <v>549</v>
      </c>
      <c r="F9" s="738"/>
      <c r="G9" s="365" t="s">
        <v>550</v>
      </c>
      <c r="H9" s="363" t="s">
        <v>551</v>
      </c>
    </row>
    <row r="10" spans="1:13" ht="24" customHeight="1" x14ac:dyDescent="0.15">
      <c r="A10" s="719" t="s">
        <v>552</v>
      </c>
      <c r="B10" s="699" t="s">
        <v>553</v>
      </c>
      <c r="C10" s="720" t="s">
        <v>554</v>
      </c>
      <c r="D10" s="721"/>
      <c r="E10" s="366" t="s">
        <v>555</v>
      </c>
      <c r="F10" s="367"/>
      <c r="G10" s="739"/>
      <c r="H10" s="692" t="s">
        <v>556</v>
      </c>
    </row>
    <row r="11" spans="1:13" ht="24" customHeight="1" x14ac:dyDescent="0.15">
      <c r="A11" s="698"/>
      <c r="B11" s="701"/>
      <c r="C11" s="722"/>
      <c r="D11" s="723"/>
      <c r="E11" s="368" t="s">
        <v>557</v>
      </c>
      <c r="F11" s="369"/>
      <c r="G11" s="740"/>
      <c r="H11" s="694"/>
    </row>
    <row r="12" spans="1:13" ht="24" customHeight="1" x14ac:dyDescent="0.15">
      <c r="A12" s="719" t="s">
        <v>558</v>
      </c>
      <c r="B12" s="370"/>
      <c r="C12" s="724" t="s">
        <v>559</v>
      </c>
      <c r="D12" s="725"/>
      <c r="E12" s="704"/>
      <c r="F12" s="705"/>
      <c r="G12" s="371"/>
      <c r="H12" s="692" t="s">
        <v>560</v>
      </c>
    </row>
    <row r="13" spans="1:13" ht="24" customHeight="1" x14ac:dyDescent="0.15">
      <c r="A13" s="697"/>
      <c r="B13" s="726" t="s">
        <v>553</v>
      </c>
      <c r="C13" s="372" t="s">
        <v>561</v>
      </c>
      <c r="D13" s="373"/>
      <c r="E13" s="741"/>
      <c r="F13" s="742"/>
      <c r="G13" s="371"/>
      <c r="H13" s="693"/>
    </row>
    <row r="14" spans="1:13" ht="24" customHeight="1" x14ac:dyDescent="0.15">
      <c r="A14" s="697"/>
      <c r="B14" s="700"/>
      <c r="C14" s="743" t="s">
        <v>562</v>
      </c>
      <c r="D14" s="744"/>
      <c r="E14" s="684"/>
      <c r="F14" s="685"/>
      <c r="G14" s="374"/>
      <c r="H14" s="693"/>
    </row>
    <row r="15" spans="1:13" ht="24" customHeight="1" x14ac:dyDescent="0.15">
      <c r="A15" s="697"/>
      <c r="B15" s="700"/>
      <c r="C15" s="375"/>
      <c r="D15" s="376"/>
      <c r="E15" s="377" t="s">
        <v>563</v>
      </c>
      <c r="F15" s="378"/>
      <c r="G15" s="379"/>
      <c r="H15" s="693"/>
    </row>
    <row r="16" spans="1:13" ht="24" customHeight="1" x14ac:dyDescent="0.15">
      <c r="A16" s="697"/>
      <c r="B16" s="700"/>
      <c r="C16" s="686" t="s">
        <v>564</v>
      </c>
      <c r="D16" s="687"/>
      <c r="E16" s="717"/>
      <c r="F16" s="718"/>
      <c r="G16" s="380"/>
      <c r="H16" s="693"/>
    </row>
    <row r="17" spans="1:8" ht="24" customHeight="1" x14ac:dyDescent="0.15">
      <c r="A17" s="697"/>
      <c r="B17" s="701"/>
      <c r="C17" s="695"/>
      <c r="D17" s="696"/>
      <c r="E17" s="377" t="s">
        <v>563</v>
      </c>
      <c r="F17" s="378"/>
      <c r="G17" s="380"/>
      <c r="H17" s="694"/>
    </row>
    <row r="18" spans="1:8" ht="24" customHeight="1" x14ac:dyDescent="0.15">
      <c r="A18" s="697"/>
      <c r="B18" s="699" t="s">
        <v>565</v>
      </c>
      <c r="C18" s="715" t="s">
        <v>566</v>
      </c>
      <c r="D18" s="716"/>
      <c r="E18" s="704"/>
      <c r="F18" s="705"/>
      <c r="G18" s="381"/>
      <c r="H18" s="692" t="s">
        <v>567</v>
      </c>
    </row>
    <row r="19" spans="1:8" ht="24" customHeight="1" x14ac:dyDescent="0.15">
      <c r="A19" s="697"/>
      <c r="B19" s="700"/>
      <c r="C19" s="686" t="s">
        <v>568</v>
      </c>
      <c r="D19" s="687"/>
      <c r="E19" s="684"/>
      <c r="F19" s="685"/>
      <c r="G19" s="382"/>
      <c r="H19" s="693"/>
    </row>
    <row r="20" spans="1:8" ht="24" customHeight="1" x14ac:dyDescent="0.15">
      <c r="A20" s="697"/>
      <c r="B20" s="701"/>
      <c r="C20" s="695"/>
      <c r="D20" s="696"/>
      <c r="E20" s="377" t="s">
        <v>563</v>
      </c>
      <c r="F20" s="378"/>
      <c r="G20" s="383"/>
      <c r="H20" s="694"/>
    </row>
    <row r="21" spans="1:8" ht="24" customHeight="1" x14ac:dyDescent="0.15">
      <c r="A21" s="697"/>
      <c r="B21" s="700" t="s">
        <v>569</v>
      </c>
      <c r="C21" s="712" t="s">
        <v>570</v>
      </c>
      <c r="D21" s="713"/>
      <c r="E21" s="384"/>
      <c r="F21" s="385"/>
      <c r="G21" s="386"/>
      <c r="H21" s="692" t="s">
        <v>571</v>
      </c>
    </row>
    <row r="22" spans="1:8" ht="24" customHeight="1" x14ac:dyDescent="0.15">
      <c r="A22" s="698"/>
      <c r="B22" s="701"/>
      <c r="C22" s="708" t="s">
        <v>572</v>
      </c>
      <c r="D22" s="714"/>
      <c r="E22" s="368" t="s">
        <v>573</v>
      </c>
      <c r="F22" s="387"/>
      <c r="G22" s="388"/>
      <c r="H22" s="694"/>
    </row>
    <row r="23" spans="1:8" ht="46.5" customHeight="1" x14ac:dyDescent="0.15">
      <c r="A23" s="719" t="s">
        <v>574</v>
      </c>
      <c r="B23" s="699" t="s">
        <v>553</v>
      </c>
      <c r="C23" s="702" t="s">
        <v>575</v>
      </c>
      <c r="D23" s="703"/>
      <c r="E23" s="384"/>
      <c r="F23" s="385"/>
      <c r="G23" s="381"/>
      <c r="H23" s="692" t="s">
        <v>576</v>
      </c>
    </row>
    <row r="24" spans="1:8" ht="24" customHeight="1" x14ac:dyDescent="0.15">
      <c r="A24" s="697"/>
      <c r="B24" s="700"/>
      <c r="C24" s="686" t="s">
        <v>577</v>
      </c>
      <c r="D24" s="687"/>
      <c r="E24" s="389" t="s">
        <v>578</v>
      </c>
      <c r="F24" s="390"/>
      <c r="G24" s="391"/>
      <c r="H24" s="693"/>
    </row>
    <row r="25" spans="1:8" ht="24" customHeight="1" x14ac:dyDescent="0.15">
      <c r="A25" s="698"/>
      <c r="B25" s="701"/>
      <c r="C25" s="695"/>
      <c r="D25" s="696"/>
      <c r="E25" s="392" t="s">
        <v>579</v>
      </c>
      <c r="F25" s="393"/>
      <c r="G25" s="383"/>
      <c r="H25" s="694"/>
    </row>
    <row r="26" spans="1:8" ht="24" customHeight="1" x14ac:dyDescent="0.15">
      <c r="A26" s="719" t="s">
        <v>580</v>
      </c>
      <c r="B26" s="699" t="s">
        <v>553</v>
      </c>
      <c r="C26" s="720" t="s">
        <v>581</v>
      </c>
      <c r="D26" s="721"/>
      <c r="E26" s="389" t="s">
        <v>578</v>
      </c>
      <c r="F26" s="390"/>
      <c r="G26" s="371"/>
      <c r="H26" s="394"/>
    </row>
    <row r="27" spans="1:8" ht="24" customHeight="1" x14ac:dyDescent="0.15">
      <c r="A27" s="698"/>
      <c r="B27" s="701"/>
      <c r="C27" s="722"/>
      <c r="D27" s="723"/>
      <c r="E27" s="392" t="s">
        <v>579</v>
      </c>
      <c r="F27" s="393"/>
      <c r="G27" s="371"/>
      <c r="H27" s="394"/>
    </row>
    <row r="28" spans="1:8" ht="37.5" customHeight="1" x14ac:dyDescent="0.15">
      <c r="A28" s="697" t="s">
        <v>582</v>
      </c>
      <c r="B28" s="699" t="s">
        <v>553</v>
      </c>
      <c r="C28" s="702" t="s">
        <v>583</v>
      </c>
      <c r="D28" s="703"/>
      <c r="E28" s="704"/>
      <c r="F28" s="705"/>
      <c r="G28" s="381"/>
      <c r="H28" s="692" t="s">
        <v>584</v>
      </c>
    </row>
    <row r="29" spans="1:8" ht="24" customHeight="1" x14ac:dyDescent="0.15">
      <c r="A29" s="697"/>
      <c r="B29" s="700"/>
      <c r="C29" s="690" t="s">
        <v>585</v>
      </c>
      <c r="D29" s="691"/>
      <c r="E29" s="706"/>
      <c r="F29" s="707"/>
      <c r="G29" s="395"/>
      <c r="H29" s="693"/>
    </row>
    <row r="30" spans="1:8" ht="24" customHeight="1" x14ac:dyDescent="0.15">
      <c r="A30" s="697"/>
      <c r="B30" s="700"/>
      <c r="C30" s="690" t="s">
        <v>586</v>
      </c>
      <c r="D30" s="691"/>
      <c r="E30" s="684"/>
      <c r="F30" s="685"/>
      <c r="G30" s="395"/>
      <c r="H30" s="693"/>
    </row>
    <row r="31" spans="1:8" ht="24" customHeight="1" x14ac:dyDescent="0.15">
      <c r="A31" s="697"/>
      <c r="B31" s="700"/>
      <c r="C31" s="690" t="s">
        <v>587</v>
      </c>
      <c r="D31" s="691"/>
      <c r="E31" s="684"/>
      <c r="F31" s="685"/>
      <c r="G31" s="395"/>
      <c r="H31" s="693"/>
    </row>
    <row r="32" spans="1:8" ht="24" customHeight="1" x14ac:dyDescent="0.15">
      <c r="A32" s="697"/>
      <c r="B32" s="700"/>
      <c r="C32" s="690" t="s">
        <v>588</v>
      </c>
      <c r="D32" s="691"/>
      <c r="E32" s="684"/>
      <c r="F32" s="685"/>
      <c r="G32" s="395"/>
      <c r="H32" s="693"/>
    </row>
    <row r="33" spans="1:8" ht="24" customHeight="1" x14ac:dyDescent="0.15">
      <c r="A33" s="697"/>
      <c r="B33" s="700"/>
      <c r="C33" s="686" t="s">
        <v>589</v>
      </c>
      <c r="D33" s="687"/>
      <c r="E33" s="684"/>
      <c r="F33" s="685"/>
      <c r="G33" s="396"/>
      <c r="H33" s="693"/>
    </row>
    <row r="34" spans="1:8" ht="24" customHeight="1" x14ac:dyDescent="0.15">
      <c r="A34" s="697"/>
      <c r="B34" s="700"/>
      <c r="C34" s="688"/>
      <c r="D34" s="689"/>
      <c r="E34" s="397" t="s">
        <v>590</v>
      </c>
      <c r="F34" s="398"/>
      <c r="G34" s="399"/>
      <c r="H34" s="693"/>
    </row>
    <row r="35" spans="1:8" ht="24" customHeight="1" x14ac:dyDescent="0.15">
      <c r="A35" s="697"/>
      <c r="B35" s="700"/>
      <c r="C35" s="690" t="s">
        <v>591</v>
      </c>
      <c r="D35" s="691"/>
      <c r="E35" s="684"/>
      <c r="F35" s="685"/>
      <c r="G35" s="395"/>
      <c r="H35" s="693"/>
    </row>
    <row r="36" spans="1:8" ht="107.25" customHeight="1" x14ac:dyDescent="0.15">
      <c r="A36" s="698"/>
      <c r="B36" s="701"/>
      <c r="C36" s="708" t="s">
        <v>592</v>
      </c>
      <c r="D36" s="709"/>
      <c r="E36" s="710"/>
      <c r="F36" s="711"/>
      <c r="G36" s="400"/>
      <c r="H36" s="694"/>
    </row>
    <row r="37" spans="1:8" x14ac:dyDescent="0.15">
      <c r="A37" s="401"/>
      <c r="B37" s="402"/>
      <c r="D37" s="403"/>
      <c r="F37" s="403"/>
    </row>
    <row r="38" spans="1:8" x14ac:dyDescent="0.15">
      <c r="B38" s="402"/>
      <c r="D38" s="403"/>
      <c r="F38" s="403"/>
    </row>
    <row r="39" spans="1:8" x14ac:dyDescent="0.15">
      <c r="B39" s="402"/>
      <c r="D39" s="403"/>
      <c r="F39" s="403"/>
    </row>
    <row r="40" spans="1:8" x14ac:dyDescent="0.15">
      <c r="B40" s="402"/>
      <c r="D40" s="403"/>
      <c r="F40" s="403"/>
    </row>
    <row r="41" spans="1:8" x14ac:dyDescent="0.15">
      <c r="B41" s="402"/>
      <c r="D41" s="403"/>
      <c r="F41" s="403"/>
    </row>
    <row r="42" spans="1:8" x14ac:dyDescent="0.15">
      <c r="B42" s="402"/>
      <c r="D42" s="403"/>
      <c r="F42" s="403"/>
    </row>
    <row r="43" spans="1:8" x14ac:dyDescent="0.15">
      <c r="B43" s="402"/>
      <c r="D43" s="403"/>
      <c r="F43" s="403"/>
    </row>
    <row r="44" spans="1:8" x14ac:dyDescent="0.15">
      <c r="B44" s="402"/>
      <c r="D44" s="403"/>
      <c r="F44" s="403"/>
    </row>
    <row r="45" spans="1:8" x14ac:dyDescent="0.15">
      <c r="B45" s="402"/>
      <c r="D45" s="403"/>
      <c r="F45" s="403"/>
    </row>
    <row r="46" spans="1:8" x14ac:dyDescent="0.15">
      <c r="B46" s="402"/>
      <c r="D46" s="403"/>
      <c r="F46" s="403"/>
    </row>
    <row r="47" spans="1:8" x14ac:dyDescent="0.15">
      <c r="B47" s="402"/>
      <c r="D47" s="403"/>
      <c r="F47" s="403"/>
    </row>
    <row r="48" spans="1:8" x14ac:dyDescent="0.15">
      <c r="B48" s="402"/>
      <c r="D48" s="403"/>
      <c r="F48" s="403"/>
    </row>
    <row r="49" spans="2:6" x14ac:dyDescent="0.15">
      <c r="B49" s="402"/>
      <c r="D49" s="403"/>
      <c r="F49" s="403"/>
    </row>
  </sheetData>
  <mergeCells count="64">
    <mergeCell ref="A1:H1"/>
    <mergeCell ref="A2:H2"/>
    <mergeCell ref="A4:B4"/>
    <mergeCell ref="E4:H4"/>
    <mergeCell ref="A5:B5"/>
    <mergeCell ref="E5:H5"/>
    <mergeCell ref="H12:H17"/>
    <mergeCell ref="B13:B17"/>
    <mergeCell ref="A6:B6"/>
    <mergeCell ref="E6:H6"/>
    <mergeCell ref="A7:B7"/>
    <mergeCell ref="C7:H7"/>
    <mergeCell ref="C9:D9"/>
    <mergeCell ref="E9:F9"/>
    <mergeCell ref="A10:A11"/>
    <mergeCell ref="B10:B11"/>
    <mergeCell ref="C10:D11"/>
    <mergeCell ref="G10:G11"/>
    <mergeCell ref="H10:H11"/>
    <mergeCell ref="E13:F13"/>
    <mergeCell ref="C14:D14"/>
    <mergeCell ref="E14:F14"/>
    <mergeCell ref="C16:D17"/>
    <mergeCell ref="E16:F16"/>
    <mergeCell ref="A26:A27"/>
    <mergeCell ref="B26:B27"/>
    <mergeCell ref="C26:D27"/>
    <mergeCell ref="A12:A22"/>
    <mergeCell ref="C12:D12"/>
    <mergeCell ref="E12:F12"/>
    <mergeCell ref="A23:A25"/>
    <mergeCell ref="B23:B25"/>
    <mergeCell ref="C23:D23"/>
    <mergeCell ref="H18:H20"/>
    <mergeCell ref="C19:D20"/>
    <mergeCell ref="E19:F19"/>
    <mergeCell ref="B21:B22"/>
    <mergeCell ref="C21:D21"/>
    <mergeCell ref="H21:H22"/>
    <mergeCell ref="C22:D22"/>
    <mergeCell ref="B18:B20"/>
    <mergeCell ref="C18:D18"/>
    <mergeCell ref="E18:F18"/>
    <mergeCell ref="H23:H25"/>
    <mergeCell ref="C24:D25"/>
    <mergeCell ref="A28:A36"/>
    <mergeCell ref="B28:B36"/>
    <mergeCell ref="C28:D28"/>
    <mergeCell ref="E28:F28"/>
    <mergeCell ref="H28:H36"/>
    <mergeCell ref="C29:D29"/>
    <mergeCell ref="E29:F29"/>
    <mergeCell ref="C30:D30"/>
    <mergeCell ref="E30:F30"/>
    <mergeCell ref="C31:D31"/>
    <mergeCell ref="C36:D36"/>
    <mergeCell ref="E36:F36"/>
    <mergeCell ref="E31:F31"/>
    <mergeCell ref="C32:D32"/>
    <mergeCell ref="E32:F32"/>
    <mergeCell ref="C33:D34"/>
    <mergeCell ref="E33:F33"/>
    <mergeCell ref="C35:D35"/>
    <mergeCell ref="E35:F35"/>
  </mergeCells>
  <phoneticPr fontId="2"/>
  <dataValidations count="4">
    <dataValidation type="list" allowBlank="1" showInputMessage="1" showErrorMessage="1" sqref="E35:F35 E30:F33 E14:F14 E16:F16 E19:F19">
      <formula1>$K$4:$K$5</formula1>
    </dataValidation>
    <dataValidation type="list" allowBlank="1" showInputMessage="1" showErrorMessage="1" sqref="E29:F29">
      <formula1>$L$4:$L$5</formula1>
    </dataValidation>
    <dataValidation type="list" allowBlank="1" showInputMessage="1" showErrorMessage="1" sqref="F24 F26">
      <formula1>$M$4:$M$5</formula1>
    </dataValidation>
    <dataValidation type="list" allowBlank="1" showInputMessage="1" showErrorMessage="1" sqref="F11">
      <formula1>$J$4:$J$6</formula1>
    </dataValidation>
  </dataValidations>
  <pageMargins left="0.70866141732283472" right="0.70866141732283472" top="0.74803149606299213" bottom="0.74803149606299213" header="0.31496062992125984" footer="0.31496062992125984"/>
  <pageSetup paperSize="9" scale="78" fitToHeight="0" orientation="portrait" r:id="rId1"/>
  <headerFooter>
    <oddFooter>&amp;CP8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134"/>
  <sheetViews>
    <sheetView view="pageBreakPreview" zoomScaleNormal="100" zoomScaleSheetLayoutView="100" workbookViewId="0">
      <selection activeCell="N1" sqref="N1:R1"/>
    </sheetView>
  </sheetViews>
  <sheetFormatPr defaultRowHeight="13.5" x14ac:dyDescent="0.15"/>
  <cols>
    <col min="1" max="1" width="2.125" style="60" customWidth="1"/>
    <col min="2" max="2" width="20.875" style="60" customWidth="1"/>
    <col min="3" max="3" width="9" style="60"/>
    <col min="4" max="5" width="15.625" style="60" customWidth="1"/>
    <col min="6" max="6" width="10.625" style="60" customWidth="1"/>
    <col min="7" max="7" width="4" style="60" bestFit="1" customWidth="1"/>
    <col min="8" max="8" width="16.75" style="60" customWidth="1"/>
    <col min="9" max="18" width="4.375" style="60" customWidth="1"/>
    <col min="19" max="19" width="2.125" style="60" customWidth="1"/>
    <col min="20" max="20" width="4" style="60" customWidth="1"/>
    <col min="21" max="21" width="9" style="60" hidden="1" customWidth="1"/>
    <col min="22" max="16384" width="9" style="60"/>
  </cols>
  <sheetData>
    <row r="1" spans="2:21" ht="29.25" customHeight="1" x14ac:dyDescent="0.15">
      <c r="K1" s="458" t="s">
        <v>197</v>
      </c>
      <c r="L1" s="421"/>
      <c r="M1" s="421"/>
      <c r="N1" s="434"/>
      <c r="O1" s="434"/>
      <c r="P1" s="434"/>
      <c r="Q1" s="434"/>
      <c r="R1" s="434"/>
    </row>
    <row r="2" spans="2:21" ht="9.9499999999999993" customHeight="1" x14ac:dyDescent="0.15">
      <c r="K2" s="61"/>
      <c r="L2" s="62"/>
      <c r="M2" s="62"/>
      <c r="N2" s="62"/>
      <c r="O2" s="62"/>
      <c r="P2" s="62"/>
      <c r="Q2" s="62"/>
      <c r="R2" s="62"/>
    </row>
    <row r="3" spans="2:21" ht="30" customHeight="1" x14ac:dyDescent="0.15">
      <c r="B3" s="459" t="s">
        <v>198</v>
      </c>
      <c r="C3" s="459"/>
      <c r="D3" s="459"/>
      <c r="E3" s="459"/>
      <c r="F3" s="459"/>
      <c r="G3" s="459"/>
      <c r="H3" s="459"/>
      <c r="I3" s="459"/>
      <c r="J3" s="459"/>
      <c r="K3" s="459"/>
      <c r="L3" s="459"/>
      <c r="M3" s="459"/>
      <c r="N3" s="459"/>
      <c r="O3" s="459"/>
      <c r="P3" s="459"/>
      <c r="Q3" s="459"/>
      <c r="R3" s="459"/>
    </row>
    <row r="4" spans="2:21" x14ac:dyDescent="0.15">
      <c r="H4" s="318"/>
      <c r="I4" s="318"/>
      <c r="J4" s="460" t="s">
        <v>199</v>
      </c>
      <c r="K4" s="460"/>
      <c r="L4" s="321">
        <f>IF(L9="","",IF(N9=1,L9-1,L9))</f>
        <v>7</v>
      </c>
      <c r="M4" s="322" t="s">
        <v>81</v>
      </c>
      <c r="N4" s="323">
        <f>IF(N9="","",MONTH(EOMONTH(DATE(SUM(2018+L9),N9,P9),-1)))</f>
        <v>6</v>
      </c>
      <c r="O4" s="322" t="s">
        <v>12</v>
      </c>
      <c r="P4" s="323">
        <f>IF(N4="","",20)</f>
        <v>20</v>
      </c>
      <c r="Q4" s="324" t="s">
        <v>200</v>
      </c>
      <c r="R4" s="325"/>
    </row>
    <row r="5" spans="2:21" ht="35.25" customHeight="1" x14ac:dyDescent="0.15">
      <c r="B5" s="55" t="s">
        <v>201</v>
      </c>
      <c r="C5" s="461"/>
      <c r="D5" s="462"/>
      <c r="E5" s="462"/>
      <c r="F5" s="462"/>
      <c r="G5" s="463"/>
      <c r="H5" s="67" t="s">
        <v>202</v>
      </c>
      <c r="I5" s="67">
        <v>2</v>
      </c>
      <c r="J5" s="67">
        <v>2</v>
      </c>
      <c r="K5" s="68"/>
      <c r="L5" s="68"/>
      <c r="M5" s="68"/>
      <c r="N5" s="68"/>
      <c r="O5" s="68"/>
      <c r="P5" s="68"/>
      <c r="Q5" s="68"/>
      <c r="R5" s="68"/>
    </row>
    <row r="6" spans="2:21" ht="24.95" customHeight="1" x14ac:dyDescent="0.15">
      <c r="B6" s="445" t="s">
        <v>203</v>
      </c>
      <c r="C6" s="454" t="s">
        <v>204</v>
      </c>
      <c r="D6" s="455"/>
      <c r="E6" s="69"/>
      <c r="F6" s="69"/>
      <c r="G6" s="69"/>
      <c r="H6" s="69"/>
      <c r="I6" s="69"/>
      <c r="J6" s="69"/>
      <c r="K6" s="69"/>
      <c r="L6" s="70"/>
      <c r="M6" s="62" t="s">
        <v>205</v>
      </c>
      <c r="N6" s="71"/>
      <c r="O6" s="62" t="s">
        <v>206</v>
      </c>
      <c r="P6" s="71"/>
      <c r="Q6" s="62" t="s">
        <v>206</v>
      </c>
      <c r="R6" s="72"/>
    </row>
    <row r="7" spans="2:21" ht="24.95" customHeight="1" x14ac:dyDescent="0.15">
      <c r="B7" s="447"/>
      <c r="C7" s="73" t="s">
        <v>207</v>
      </c>
      <c r="D7" s="456"/>
      <c r="E7" s="456"/>
      <c r="F7" s="456"/>
      <c r="G7" s="456"/>
      <c r="H7" s="456"/>
      <c r="I7" s="456"/>
      <c r="J7" s="456"/>
      <c r="K7" s="456"/>
      <c r="L7" s="457"/>
      <c r="M7" s="74" t="s">
        <v>208</v>
      </c>
      <c r="N7" s="75"/>
      <c r="O7" s="74" t="s">
        <v>206</v>
      </c>
      <c r="P7" s="75"/>
      <c r="Q7" s="74" t="s">
        <v>206</v>
      </c>
      <c r="R7" s="76"/>
    </row>
    <row r="8" spans="2:21" ht="35.1" customHeight="1" x14ac:dyDescent="0.15">
      <c r="B8" s="245" t="s">
        <v>209</v>
      </c>
      <c r="C8" s="431"/>
      <c r="D8" s="432"/>
      <c r="E8" s="432"/>
      <c r="F8" s="432"/>
      <c r="G8" s="433"/>
      <c r="H8" s="246" t="s">
        <v>380</v>
      </c>
      <c r="I8" s="435"/>
      <c r="J8" s="436"/>
      <c r="K8" s="436"/>
      <c r="L8" s="436"/>
      <c r="M8" s="436"/>
      <c r="N8" s="436"/>
      <c r="O8" s="436"/>
      <c r="P8" s="436"/>
      <c r="Q8" s="436"/>
      <c r="R8" s="437"/>
    </row>
    <row r="9" spans="2:21" ht="33" customHeight="1" x14ac:dyDescent="0.15">
      <c r="B9" s="67" t="s">
        <v>381</v>
      </c>
      <c r="C9" s="434"/>
      <c r="D9" s="434"/>
      <c r="E9" s="434"/>
      <c r="F9" s="434"/>
      <c r="G9" s="434"/>
      <c r="H9" s="67" t="s">
        <v>523</v>
      </c>
      <c r="I9" s="79"/>
      <c r="J9" s="438" t="s">
        <v>214</v>
      </c>
      <c r="K9" s="438"/>
      <c r="L9" s="80">
        <v>7</v>
      </c>
      <c r="M9" s="81" t="s">
        <v>81</v>
      </c>
      <c r="N9" s="82">
        <v>7</v>
      </c>
      <c r="O9" s="81" t="s">
        <v>12</v>
      </c>
      <c r="P9" s="269">
        <v>10</v>
      </c>
      <c r="Q9" s="81" t="s">
        <v>213</v>
      </c>
      <c r="R9" s="84"/>
    </row>
    <row r="10" spans="2:21" ht="33" customHeight="1" x14ac:dyDescent="0.15">
      <c r="B10" s="445" t="s">
        <v>210</v>
      </c>
      <c r="C10" s="448" t="s">
        <v>14</v>
      </c>
      <c r="D10" s="449"/>
      <c r="E10" s="450"/>
      <c r="F10" s="448" t="s">
        <v>211</v>
      </c>
      <c r="G10" s="450"/>
      <c r="H10" s="445" t="s">
        <v>382</v>
      </c>
      <c r="I10" s="451"/>
      <c r="J10" s="452"/>
      <c r="K10" s="452"/>
      <c r="L10" s="452"/>
      <c r="M10" s="452"/>
      <c r="N10" s="452"/>
      <c r="O10" s="452"/>
      <c r="P10" s="452"/>
      <c r="Q10" s="452"/>
      <c r="R10" s="453"/>
    </row>
    <row r="11" spans="2:21" ht="33" customHeight="1" x14ac:dyDescent="0.15">
      <c r="B11" s="446"/>
      <c r="C11" s="441"/>
      <c r="D11" s="442"/>
      <c r="E11" s="443"/>
      <c r="F11" s="78"/>
      <c r="G11" s="77" t="s">
        <v>13</v>
      </c>
      <c r="H11" s="446"/>
      <c r="I11" s="79"/>
      <c r="J11" s="444"/>
      <c r="K11" s="444"/>
      <c r="L11" s="80"/>
      <c r="M11" s="81" t="s">
        <v>81</v>
      </c>
      <c r="N11" s="82"/>
      <c r="O11" s="81" t="s">
        <v>12</v>
      </c>
      <c r="P11" s="83">
        <v>1</v>
      </c>
      <c r="Q11" s="81" t="s">
        <v>213</v>
      </c>
      <c r="R11" s="84"/>
      <c r="S11" s="85"/>
      <c r="T11" s="85"/>
      <c r="U11" s="60" t="s">
        <v>212</v>
      </c>
    </row>
    <row r="12" spans="2:21" ht="33" customHeight="1" x14ac:dyDescent="0.15">
      <c r="B12" s="446"/>
      <c r="C12" s="441"/>
      <c r="D12" s="442"/>
      <c r="E12" s="443"/>
      <c r="F12" s="78"/>
      <c r="G12" s="77" t="s">
        <v>13</v>
      </c>
      <c r="H12" s="446"/>
      <c r="I12" s="79"/>
      <c r="J12" s="444"/>
      <c r="K12" s="444"/>
      <c r="L12" s="80"/>
      <c r="M12" s="81" t="s">
        <v>81</v>
      </c>
      <c r="N12" s="82"/>
      <c r="O12" s="81" t="s">
        <v>12</v>
      </c>
      <c r="P12" s="83">
        <v>1</v>
      </c>
      <c r="Q12" s="81" t="s">
        <v>213</v>
      </c>
      <c r="R12" s="84"/>
      <c r="S12" s="85"/>
      <c r="T12" s="85"/>
      <c r="U12" s="60" t="s">
        <v>214</v>
      </c>
    </row>
    <row r="13" spans="2:21" ht="33" customHeight="1" x14ac:dyDescent="0.15">
      <c r="B13" s="446"/>
      <c r="C13" s="441"/>
      <c r="D13" s="442"/>
      <c r="E13" s="443"/>
      <c r="F13" s="78"/>
      <c r="G13" s="77" t="s">
        <v>13</v>
      </c>
      <c r="H13" s="446"/>
      <c r="I13" s="79"/>
      <c r="J13" s="444"/>
      <c r="K13" s="444"/>
      <c r="L13" s="80"/>
      <c r="M13" s="81" t="s">
        <v>81</v>
      </c>
      <c r="N13" s="82"/>
      <c r="O13" s="81" t="s">
        <v>12</v>
      </c>
      <c r="P13" s="83">
        <v>1</v>
      </c>
      <c r="Q13" s="81" t="s">
        <v>213</v>
      </c>
      <c r="R13" s="84"/>
      <c r="S13" s="85"/>
      <c r="T13" s="85"/>
    </row>
    <row r="14" spans="2:21" ht="33" customHeight="1" x14ac:dyDescent="0.15">
      <c r="B14" s="446"/>
      <c r="C14" s="441"/>
      <c r="D14" s="442"/>
      <c r="E14" s="443"/>
      <c r="F14" s="78"/>
      <c r="G14" s="77" t="s">
        <v>13</v>
      </c>
      <c r="H14" s="446"/>
      <c r="I14" s="79"/>
      <c r="J14" s="444"/>
      <c r="K14" s="444"/>
      <c r="L14" s="80"/>
      <c r="M14" s="81" t="s">
        <v>81</v>
      </c>
      <c r="N14" s="82"/>
      <c r="O14" s="81" t="s">
        <v>12</v>
      </c>
      <c r="P14" s="83">
        <v>1</v>
      </c>
      <c r="Q14" s="81" t="s">
        <v>213</v>
      </c>
      <c r="R14" s="84"/>
      <c r="S14" s="85"/>
      <c r="T14" s="85"/>
    </row>
    <row r="15" spans="2:21" ht="33" customHeight="1" x14ac:dyDescent="0.15">
      <c r="B15" s="446"/>
      <c r="C15" s="441"/>
      <c r="D15" s="442"/>
      <c r="E15" s="443"/>
      <c r="F15" s="78"/>
      <c r="G15" s="77" t="s">
        <v>13</v>
      </c>
      <c r="H15" s="446"/>
      <c r="I15" s="79"/>
      <c r="J15" s="444"/>
      <c r="K15" s="444"/>
      <c r="L15" s="80"/>
      <c r="M15" s="81" t="s">
        <v>81</v>
      </c>
      <c r="N15" s="82"/>
      <c r="O15" s="81" t="s">
        <v>12</v>
      </c>
      <c r="P15" s="83">
        <v>1</v>
      </c>
      <c r="Q15" s="81" t="s">
        <v>213</v>
      </c>
      <c r="R15" s="84"/>
      <c r="S15" s="85"/>
      <c r="T15" s="85"/>
    </row>
    <row r="16" spans="2:21" ht="33" customHeight="1" x14ac:dyDescent="0.15">
      <c r="B16" s="447"/>
      <c r="C16" s="441"/>
      <c r="D16" s="442"/>
      <c r="E16" s="443"/>
      <c r="F16" s="78"/>
      <c r="G16" s="77" t="s">
        <v>13</v>
      </c>
      <c r="H16" s="447"/>
      <c r="I16" s="79"/>
      <c r="J16" s="444"/>
      <c r="K16" s="444"/>
      <c r="L16" s="80"/>
      <c r="M16" s="81" t="s">
        <v>81</v>
      </c>
      <c r="N16" s="82"/>
      <c r="O16" s="81" t="s">
        <v>12</v>
      </c>
      <c r="P16" s="83">
        <v>1</v>
      </c>
      <c r="Q16" s="81" t="s">
        <v>213</v>
      </c>
      <c r="R16" s="84"/>
      <c r="S16" s="85"/>
      <c r="T16" s="85"/>
    </row>
    <row r="17" spans="1:20" ht="33" customHeight="1" x14ac:dyDescent="0.15">
      <c r="B17" s="67" t="s">
        <v>215</v>
      </c>
      <c r="C17" s="440"/>
      <c r="D17" s="440"/>
      <c r="E17" s="440"/>
      <c r="F17" s="440"/>
      <c r="G17" s="440"/>
      <c r="H17" s="55" t="s">
        <v>216</v>
      </c>
      <c r="I17" s="440"/>
      <c r="J17" s="440"/>
      <c r="K17" s="440"/>
      <c r="L17" s="440"/>
      <c r="M17" s="440"/>
      <c r="N17" s="440"/>
      <c r="O17" s="440"/>
      <c r="P17" s="440"/>
      <c r="Q17" s="440"/>
      <c r="R17" s="440"/>
      <c r="S17" s="85"/>
      <c r="T17" s="85"/>
    </row>
    <row r="18" spans="1:20" ht="20.100000000000001" customHeight="1" x14ac:dyDescent="0.15">
      <c r="B18" s="86" t="s">
        <v>343</v>
      </c>
      <c r="C18" s="87"/>
      <c r="D18" s="87"/>
      <c r="E18" s="87"/>
      <c r="F18" s="87"/>
      <c r="G18" s="87"/>
      <c r="H18" s="87"/>
      <c r="I18" s="87"/>
      <c r="J18" s="206"/>
      <c r="K18" s="87"/>
      <c r="L18" s="87"/>
      <c r="M18" s="87"/>
      <c r="N18" s="87"/>
      <c r="O18" s="87"/>
      <c r="P18" s="87"/>
      <c r="Q18" s="87"/>
      <c r="R18" s="87"/>
      <c r="S18" s="87"/>
      <c r="T18" s="87"/>
    </row>
    <row r="19" spans="1:20" ht="20.100000000000001" customHeight="1" x14ac:dyDescent="0.15">
      <c r="B19" s="89"/>
      <c r="C19" s="90" t="s">
        <v>344</v>
      </c>
      <c r="D19" s="87"/>
      <c r="E19" s="87"/>
      <c r="F19" s="87"/>
      <c r="G19" s="87"/>
      <c r="H19" s="439" t="s">
        <v>345</v>
      </c>
      <c r="I19" s="439"/>
      <c r="J19" s="439"/>
      <c r="K19" s="439"/>
      <c r="L19" s="439"/>
      <c r="M19" s="87"/>
      <c r="N19" s="87"/>
      <c r="O19" s="87"/>
      <c r="R19" s="87"/>
      <c r="S19" s="87"/>
      <c r="T19" s="87"/>
    </row>
    <row r="20" spans="1:20" ht="5.0999999999999996" customHeight="1" x14ac:dyDescent="0.15">
      <c r="B20" s="90"/>
      <c r="C20" s="90"/>
      <c r="D20" s="87"/>
      <c r="E20" s="87"/>
      <c r="F20" s="87"/>
      <c r="G20" s="87"/>
      <c r="H20" s="439"/>
      <c r="I20" s="439"/>
      <c r="J20" s="439"/>
      <c r="K20" s="439"/>
      <c r="L20" s="439"/>
      <c r="M20" s="87"/>
      <c r="N20" s="87"/>
      <c r="O20" s="87"/>
      <c r="R20" s="87"/>
      <c r="S20" s="87"/>
      <c r="T20" s="87"/>
    </row>
    <row r="21" spans="1:20" ht="20.100000000000001" customHeight="1" x14ac:dyDescent="0.15">
      <c r="B21" s="264"/>
      <c r="C21" s="90" t="s">
        <v>346</v>
      </c>
      <c r="D21" s="90"/>
      <c r="E21" s="87"/>
      <c r="F21" s="87"/>
      <c r="G21" s="87"/>
      <c r="H21" s="439"/>
      <c r="I21" s="439"/>
      <c r="J21" s="439"/>
      <c r="K21" s="439"/>
      <c r="L21" s="439"/>
      <c r="M21" s="87"/>
      <c r="N21" s="87"/>
      <c r="O21" s="87"/>
      <c r="R21" s="87"/>
      <c r="S21" s="87"/>
      <c r="T21" s="87"/>
    </row>
    <row r="22" spans="1:20" ht="5.0999999999999996" customHeight="1" x14ac:dyDescent="0.15">
      <c r="B22" s="90"/>
      <c r="C22" s="90"/>
      <c r="D22" s="90"/>
      <c r="E22" s="87"/>
      <c r="F22" s="87"/>
      <c r="G22" s="87"/>
      <c r="H22" s="88"/>
      <c r="I22" s="87"/>
      <c r="J22" s="87"/>
      <c r="K22" s="87"/>
      <c r="L22" s="87"/>
      <c r="M22" s="87"/>
      <c r="N22" s="87"/>
      <c r="O22" s="87"/>
      <c r="P22" s="87"/>
      <c r="Q22" s="87"/>
      <c r="R22" s="87"/>
    </row>
    <row r="24" spans="1:20" ht="18" customHeight="1" x14ac:dyDescent="0.15">
      <c r="A24" s="91" t="s">
        <v>217</v>
      </c>
      <c r="I24" s="92" t="s">
        <v>218</v>
      </c>
      <c r="J24" s="410" t="s">
        <v>214</v>
      </c>
      <c r="K24" s="410"/>
      <c r="L24" s="63"/>
      <c r="M24" s="64" t="s">
        <v>81</v>
      </c>
      <c r="N24" s="65"/>
      <c r="O24" s="64" t="s">
        <v>12</v>
      </c>
      <c r="P24" s="65"/>
      <c r="Q24" s="66" t="s">
        <v>219</v>
      </c>
    </row>
    <row r="25" spans="1:20" ht="38.25" customHeight="1" x14ac:dyDescent="0.15">
      <c r="A25" s="420" t="s">
        <v>220</v>
      </c>
      <c r="B25" s="420"/>
      <c r="C25" s="420"/>
      <c r="D25" s="420"/>
      <c r="E25" s="421" t="s">
        <v>221</v>
      </c>
      <c r="F25" s="421"/>
      <c r="G25" s="421"/>
      <c r="H25" s="421"/>
      <c r="I25" s="421" t="s">
        <v>222</v>
      </c>
      <c r="J25" s="421"/>
      <c r="K25" s="421"/>
      <c r="L25" s="421"/>
      <c r="M25" s="421"/>
      <c r="N25" s="421"/>
      <c r="O25" s="421"/>
      <c r="P25" s="421"/>
      <c r="Q25" s="421"/>
      <c r="R25" s="421"/>
    </row>
    <row r="26" spans="1:20" ht="129.75" customHeight="1" x14ac:dyDescent="0.15">
      <c r="A26" s="411"/>
      <c r="B26" s="412"/>
      <c r="C26" s="412"/>
      <c r="D26" s="413"/>
      <c r="E26" s="422"/>
      <c r="F26" s="423"/>
      <c r="G26" s="423"/>
      <c r="H26" s="424"/>
      <c r="I26" s="422"/>
      <c r="J26" s="423"/>
      <c r="K26" s="423"/>
      <c r="L26" s="423"/>
      <c r="M26" s="423"/>
      <c r="N26" s="423"/>
      <c r="O26" s="423"/>
      <c r="P26" s="423"/>
      <c r="Q26" s="423"/>
      <c r="R26" s="424"/>
    </row>
    <row r="27" spans="1:20" x14ac:dyDescent="0.15">
      <c r="A27" s="414"/>
      <c r="B27" s="415"/>
      <c r="C27" s="415"/>
      <c r="D27" s="416"/>
      <c r="E27" s="425"/>
      <c r="F27" s="426"/>
      <c r="G27" s="426"/>
      <c r="H27" s="427"/>
      <c r="I27" s="425"/>
      <c r="J27" s="426"/>
      <c r="K27" s="426"/>
      <c r="L27" s="426"/>
      <c r="M27" s="426"/>
      <c r="N27" s="426"/>
      <c r="O27" s="426"/>
      <c r="P27" s="426"/>
      <c r="Q27" s="426"/>
      <c r="R27" s="427"/>
    </row>
    <row r="28" spans="1:20" x14ac:dyDescent="0.15">
      <c r="A28" s="414"/>
      <c r="B28" s="415"/>
      <c r="C28" s="415"/>
      <c r="D28" s="416"/>
      <c r="E28" s="425"/>
      <c r="F28" s="426"/>
      <c r="G28" s="426"/>
      <c r="H28" s="427"/>
      <c r="I28" s="425"/>
      <c r="J28" s="426"/>
      <c r="K28" s="426"/>
      <c r="L28" s="426"/>
      <c r="M28" s="426"/>
      <c r="N28" s="426"/>
      <c r="O28" s="426"/>
      <c r="P28" s="426"/>
      <c r="Q28" s="426"/>
      <c r="R28" s="427"/>
    </row>
    <row r="29" spans="1:20" ht="13.5" customHeight="1" x14ac:dyDescent="0.15">
      <c r="A29" s="414"/>
      <c r="B29" s="415"/>
      <c r="C29" s="415"/>
      <c r="D29" s="416"/>
      <c r="E29" s="425"/>
      <c r="F29" s="426"/>
      <c r="G29" s="426"/>
      <c r="H29" s="427"/>
      <c r="I29" s="425"/>
      <c r="J29" s="426"/>
      <c r="K29" s="426"/>
      <c r="L29" s="426"/>
      <c r="M29" s="426"/>
      <c r="N29" s="426"/>
      <c r="O29" s="426"/>
      <c r="P29" s="426"/>
      <c r="Q29" s="426"/>
      <c r="R29" s="427"/>
    </row>
    <row r="30" spans="1:20" x14ac:dyDescent="0.15">
      <c r="A30" s="414"/>
      <c r="B30" s="415"/>
      <c r="C30" s="415"/>
      <c r="D30" s="416"/>
      <c r="E30" s="425"/>
      <c r="F30" s="426"/>
      <c r="G30" s="426"/>
      <c r="H30" s="427"/>
      <c r="I30" s="425"/>
      <c r="J30" s="426"/>
      <c r="K30" s="426"/>
      <c r="L30" s="426"/>
      <c r="M30" s="426"/>
      <c r="N30" s="426"/>
      <c r="O30" s="426"/>
      <c r="P30" s="426"/>
      <c r="Q30" s="426"/>
      <c r="R30" s="427"/>
    </row>
    <row r="31" spans="1:20" x14ac:dyDescent="0.15">
      <c r="A31" s="417"/>
      <c r="B31" s="418"/>
      <c r="C31" s="418"/>
      <c r="D31" s="419"/>
      <c r="E31" s="428"/>
      <c r="F31" s="429"/>
      <c r="G31" s="429"/>
      <c r="H31" s="430"/>
      <c r="I31" s="428"/>
      <c r="J31" s="429"/>
      <c r="K31" s="429"/>
      <c r="L31" s="429"/>
      <c r="M31" s="429"/>
      <c r="N31" s="429"/>
      <c r="O31" s="429"/>
      <c r="P31" s="429"/>
      <c r="Q31" s="429"/>
      <c r="R31" s="430"/>
    </row>
    <row r="32" spans="1:20" x14ac:dyDescent="0.15">
      <c r="A32" s="93"/>
      <c r="B32" s="93"/>
      <c r="C32" s="93"/>
      <c r="D32" s="93"/>
      <c r="E32" s="93"/>
      <c r="F32" s="93"/>
      <c r="G32" s="93"/>
      <c r="H32" s="93"/>
      <c r="I32" s="93"/>
      <c r="J32" s="93"/>
      <c r="K32" s="93"/>
      <c r="L32" s="93"/>
      <c r="M32" s="93"/>
      <c r="N32" s="93"/>
      <c r="O32" s="93"/>
      <c r="P32" s="93"/>
      <c r="Q32" s="93"/>
      <c r="R32" s="93"/>
    </row>
    <row r="33" spans="1:18" ht="18" customHeight="1" x14ac:dyDescent="0.15">
      <c r="A33" s="94" t="s">
        <v>223</v>
      </c>
      <c r="B33" s="94"/>
      <c r="C33" s="94"/>
      <c r="D33" s="94"/>
      <c r="E33" s="93"/>
      <c r="F33" s="93"/>
      <c r="G33" s="93"/>
      <c r="H33" s="93"/>
      <c r="I33" s="93"/>
      <c r="J33" s="93"/>
      <c r="K33" s="93"/>
      <c r="L33" s="93"/>
      <c r="M33" s="93"/>
      <c r="N33" s="93"/>
      <c r="O33" s="93"/>
      <c r="P33" s="93"/>
      <c r="Q33" s="93"/>
      <c r="R33" s="93"/>
    </row>
    <row r="34" spans="1:18" x14ac:dyDescent="0.15">
      <c r="A34" s="411"/>
      <c r="B34" s="412"/>
      <c r="C34" s="412"/>
      <c r="D34" s="412"/>
      <c r="E34" s="412"/>
      <c r="F34" s="412"/>
      <c r="G34" s="412"/>
      <c r="H34" s="412"/>
      <c r="I34" s="412"/>
      <c r="J34" s="412"/>
      <c r="K34" s="412"/>
      <c r="L34" s="412"/>
      <c r="M34" s="412"/>
      <c r="N34" s="412"/>
      <c r="O34" s="412"/>
      <c r="P34" s="412"/>
      <c r="Q34" s="412"/>
      <c r="R34" s="413"/>
    </row>
    <row r="35" spans="1:18" x14ac:dyDescent="0.15">
      <c r="A35" s="414"/>
      <c r="B35" s="415"/>
      <c r="C35" s="415"/>
      <c r="D35" s="415"/>
      <c r="E35" s="415"/>
      <c r="F35" s="415"/>
      <c r="G35" s="415"/>
      <c r="H35" s="415"/>
      <c r="I35" s="415"/>
      <c r="J35" s="415"/>
      <c r="K35" s="415"/>
      <c r="L35" s="415"/>
      <c r="M35" s="415"/>
      <c r="N35" s="415"/>
      <c r="O35" s="415"/>
      <c r="P35" s="415"/>
      <c r="Q35" s="415"/>
      <c r="R35" s="416"/>
    </row>
    <row r="36" spans="1:18" x14ac:dyDescent="0.15">
      <c r="A36" s="414"/>
      <c r="B36" s="415"/>
      <c r="C36" s="415"/>
      <c r="D36" s="415"/>
      <c r="E36" s="415"/>
      <c r="F36" s="415"/>
      <c r="G36" s="415"/>
      <c r="H36" s="415"/>
      <c r="I36" s="415"/>
      <c r="J36" s="415"/>
      <c r="K36" s="415"/>
      <c r="L36" s="415"/>
      <c r="M36" s="415"/>
      <c r="N36" s="415"/>
      <c r="O36" s="415"/>
      <c r="P36" s="415"/>
      <c r="Q36" s="415"/>
      <c r="R36" s="416"/>
    </row>
    <row r="37" spans="1:18" x14ac:dyDescent="0.15">
      <c r="A37" s="414"/>
      <c r="B37" s="415"/>
      <c r="C37" s="415"/>
      <c r="D37" s="415"/>
      <c r="E37" s="415"/>
      <c r="F37" s="415"/>
      <c r="G37" s="415"/>
      <c r="H37" s="415"/>
      <c r="I37" s="415"/>
      <c r="J37" s="415"/>
      <c r="K37" s="415"/>
      <c r="L37" s="415"/>
      <c r="M37" s="415"/>
      <c r="N37" s="415"/>
      <c r="O37" s="415"/>
      <c r="P37" s="415"/>
      <c r="Q37" s="415"/>
      <c r="R37" s="416"/>
    </row>
    <row r="38" spans="1:18" x14ac:dyDescent="0.15">
      <c r="A38" s="414"/>
      <c r="B38" s="415"/>
      <c r="C38" s="415"/>
      <c r="D38" s="415"/>
      <c r="E38" s="415"/>
      <c r="F38" s="415"/>
      <c r="G38" s="415"/>
      <c r="H38" s="415"/>
      <c r="I38" s="415"/>
      <c r="J38" s="415"/>
      <c r="K38" s="415"/>
      <c r="L38" s="415"/>
      <c r="M38" s="415"/>
      <c r="N38" s="415"/>
      <c r="O38" s="415"/>
      <c r="P38" s="415"/>
      <c r="Q38" s="415"/>
      <c r="R38" s="416"/>
    </row>
    <row r="39" spans="1:18" ht="13.5" customHeight="1" x14ac:dyDescent="0.15">
      <c r="A39" s="414"/>
      <c r="B39" s="415"/>
      <c r="C39" s="415"/>
      <c r="D39" s="415"/>
      <c r="E39" s="415"/>
      <c r="F39" s="415"/>
      <c r="G39" s="415"/>
      <c r="H39" s="415"/>
      <c r="I39" s="415"/>
      <c r="J39" s="415"/>
      <c r="K39" s="415"/>
      <c r="L39" s="415"/>
      <c r="M39" s="415"/>
      <c r="N39" s="415"/>
      <c r="O39" s="415"/>
      <c r="P39" s="415"/>
      <c r="Q39" s="415"/>
      <c r="R39" s="416"/>
    </row>
    <row r="40" spans="1:18" x14ac:dyDescent="0.15">
      <c r="A40" s="414"/>
      <c r="B40" s="415"/>
      <c r="C40" s="415"/>
      <c r="D40" s="415"/>
      <c r="E40" s="415"/>
      <c r="F40" s="415"/>
      <c r="G40" s="415"/>
      <c r="H40" s="415"/>
      <c r="I40" s="415"/>
      <c r="J40" s="415"/>
      <c r="K40" s="415"/>
      <c r="L40" s="415"/>
      <c r="M40" s="415"/>
      <c r="N40" s="415"/>
      <c r="O40" s="415"/>
      <c r="P40" s="415"/>
      <c r="Q40" s="415"/>
      <c r="R40" s="416"/>
    </row>
    <row r="41" spans="1:18" x14ac:dyDescent="0.15">
      <c r="A41" s="414"/>
      <c r="B41" s="415"/>
      <c r="C41" s="415"/>
      <c r="D41" s="415"/>
      <c r="E41" s="415"/>
      <c r="F41" s="415"/>
      <c r="G41" s="415"/>
      <c r="H41" s="415"/>
      <c r="I41" s="415"/>
      <c r="J41" s="415"/>
      <c r="K41" s="415"/>
      <c r="L41" s="415"/>
      <c r="M41" s="415"/>
      <c r="N41" s="415"/>
      <c r="O41" s="415"/>
      <c r="P41" s="415"/>
      <c r="Q41" s="415"/>
      <c r="R41" s="416"/>
    </row>
    <row r="42" spans="1:18" x14ac:dyDescent="0.15">
      <c r="A42" s="414"/>
      <c r="B42" s="415"/>
      <c r="C42" s="415"/>
      <c r="D42" s="415"/>
      <c r="E42" s="415"/>
      <c r="F42" s="415"/>
      <c r="G42" s="415"/>
      <c r="H42" s="415"/>
      <c r="I42" s="415"/>
      <c r="J42" s="415"/>
      <c r="K42" s="415"/>
      <c r="L42" s="415"/>
      <c r="M42" s="415"/>
      <c r="N42" s="415"/>
      <c r="O42" s="415"/>
      <c r="P42" s="415"/>
      <c r="Q42" s="415"/>
      <c r="R42" s="416"/>
    </row>
    <row r="43" spans="1:18" x14ac:dyDescent="0.15">
      <c r="A43" s="414"/>
      <c r="B43" s="415"/>
      <c r="C43" s="415"/>
      <c r="D43" s="415"/>
      <c r="E43" s="415"/>
      <c r="F43" s="415"/>
      <c r="G43" s="415"/>
      <c r="H43" s="415"/>
      <c r="I43" s="415"/>
      <c r="J43" s="415"/>
      <c r="K43" s="415"/>
      <c r="L43" s="415"/>
      <c r="M43" s="415"/>
      <c r="N43" s="415"/>
      <c r="O43" s="415"/>
      <c r="P43" s="415"/>
      <c r="Q43" s="415"/>
      <c r="R43" s="416"/>
    </row>
    <row r="44" spans="1:18" x14ac:dyDescent="0.15">
      <c r="A44" s="414"/>
      <c r="B44" s="415"/>
      <c r="C44" s="415"/>
      <c r="D44" s="415"/>
      <c r="E44" s="415"/>
      <c r="F44" s="415"/>
      <c r="G44" s="415"/>
      <c r="H44" s="415"/>
      <c r="I44" s="415"/>
      <c r="J44" s="415"/>
      <c r="K44" s="415"/>
      <c r="L44" s="415"/>
      <c r="M44" s="415"/>
      <c r="N44" s="415"/>
      <c r="O44" s="415"/>
      <c r="P44" s="415"/>
      <c r="Q44" s="415"/>
      <c r="R44" s="416"/>
    </row>
    <row r="45" spans="1:18" x14ac:dyDescent="0.15">
      <c r="A45" s="414"/>
      <c r="B45" s="415"/>
      <c r="C45" s="415"/>
      <c r="D45" s="415"/>
      <c r="E45" s="415"/>
      <c r="F45" s="415"/>
      <c r="G45" s="415"/>
      <c r="H45" s="415"/>
      <c r="I45" s="415"/>
      <c r="J45" s="415"/>
      <c r="K45" s="415"/>
      <c r="L45" s="415"/>
      <c r="M45" s="415"/>
      <c r="N45" s="415"/>
      <c r="O45" s="415"/>
      <c r="P45" s="415"/>
      <c r="Q45" s="415"/>
      <c r="R45" s="416"/>
    </row>
    <row r="46" spans="1:18" x14ac:dyDescent="0.15">
      <c r="A46" s="414"/>
      <c r="B46" s="415"/>
      <c r="C46" s="415"/>
      <c r="D46" s="415"/>
      <c r="E46" s="415"/>
      <c r="F46" s="415"/>
      <c r="G46" s="415"/>
      <c r="H46" s="415"/>
      <c r="I46" s="415"/>
      <c r="J46" s="415"/>
      <c r="K46" s="415"/>
      <c r="L46" s="415"/>
      <c r="M46" s="415"/>
      <c r="N46" s="415"/>
      <c r="O46" s="415"/>
      <c r="P46" s="415"/>
      <c r="Q46" s="415"/>
      <c r="R46" s="416"/>
    </row>
    <row r="47" spans="1:18" x14ac:dyDescent="0.15">
      <c r="A47" s="417"/>
      <c r="B47" s="418"/>
      <c r="C47" s="418"/>
      <c r="D47" s="418"/>
      <c r="E47" s="418"/>
      <c r="F47" s="418"/>
      <c r="G47" s="418"/>
      <c r="H47" s="418"/>
      <c r="I47" s="418"/>
      <c r="J47" s="418"/>
      <c r="K47" s="418"/>
      <c r="L47" s="418"/>
      <c r="M47" s="418"/>
      <c r="N47" s="418"/>
      <c r="O47" s="418"/>
      <c r="P47" s="418"/>
      <c r="Q47" s="418"/>
      <c r="R47" s="419"/>
    </row>
    <row r="48" spans="1:18" x14ac:dyDescent="0.15">
      <c r="A48" s="95"/>
      <c r="B48" s="96"/>
      <c r="C48" s="96"/>
      <c r="D48" s="96"/>
      <c r="E48" s="96"/>
      <c r="F48" s="96"/>
      <c r="G48" s="96"/>
      <c r="H48" s="96"/>
      <c r="I48" s="96"/>
      <c r="J48" s="96"/>
      <c r="K48" s="96"/>
      <c r="L48" s="96"/>
      <c r="M48" s="96"/>
      <c r="N48" s="96"/>
      <c r="O48" s="96"/>
      <c r="P48" s="96"/>
      <c r="Q48" s="96"/>
      <c r="R48" s="96"/>
    </row>
    <row r="49" spans="1:18" x14ac:dyDescent="0.15">
      <c r="A49" s="95"/>
      <c r="B49" s="96"/>
      <c r="C49" s="96"/>
      <c r="D49" s="96"/>
      <c r="E49" s="96"/>
      <c r="F49" s="96"/>
      <c r="G49" s="96"/>
      <c r="H49" s="96"/>
      <c r="I49" s="96"/>
      <c r="J49" s="96"/>
      <c r="K49" s="96"/>
      <c r="L49" s="96"/>
      <c r="M49" s="96"/>
      <c r="N49" s="96"/>
      <c r="O49" s="96"/>
      <c r="P49" s="96"/>
      <c r="Q49" s="96"/>
      <c r="R49" s="96"/>
    </row>
    <row r="112" spans="3:3" x14ac:dyDescent="0.15">
      <c r="C112" s="60" t="s">
        <v>8</v>
      </c>
    </row>
    <row r="113" spans="3:3" x14ac:dyDescent="0.15">
      <c r="C113" s="60" t="s">
        <v>9</v>
      </c>
    </row>
    <row r="114" spans="3:3" x14ac:dyDescent="0.15">
      <c r="C114" s="60" t="s">
        <v>10</v>
      </c>
    </row>
    <row r="115" spans="3:3" x14ac:dyDescent="0.15">
      <c r="C115" s="60" t="s">
        <v>11</v>
      </c>
    </row>
    <row r="116" spans="3:3" x14ac:dyDescent="0.15">
      <c r="C116" s="60" t="s">
        <v>224</v>
      </c>
    </row>
    <row r="117" spans="3:3" x14ac:dyDescent="0.15">
      <c r="C117" s="60" t="s">
        <v>225</v>
      </c>
    </row>
    <row r="118" spans="3:3" x14ac:dyDescent="0.15">
      <c r="C118" s="60" t="s">
        <v>480</v>
      </c>
    </row>
    <row r="119" spans="3:3" x14ac:dyDescent="0.15">
      <c r="C119" s="60" t="s">
        <v>481</v>
      </c>
    </row>
    <row r="120" spans="3:3" x14ac:dyDescent="0.15">
      <c r="C120" s="60" t="s">
        <v>482</v>
      </c>
    </row>
    <row r="121" spans="3:3" x14ac:dyDescent="0.15">
      <c r="C121" s="60" t="s">
        <v>226</v>
      </c>
    </row>
    <row r="122" spans="3:3" x14ac:dyDescent="0.15">
      <c r="C122" s="60" t="s">
        <v>227</v>
      </c>
    </row>
    <row r="123" spans="3:3" x14ac:dyDescent="0.15">
      <c r="C123" s="60" t="s">
        <v>425</v>
      </c>
    </row>
    <row r="124" spans="3:3" x14ac:dyDescent="0.15">
      <c r="C124" s="60" t="s">
        <v>228</v>
      </c>
    </row>
    <row r="125" spans="3:3" x14ac:dyDescent="0.15">
      <c r="C125" s="60" t="s">
        <v>229</v>
      </c>
    </row>
    <row r="126" spans="3:3" x14ac:dyDescent="0.15">
      <c r="C126" s="60" t="s">
        <v>230</v>
      </c>
    </row>
    <row r="127" spans="3:3" x14ac:dyDescent="0.15">
      <c r="C127" s="60" t="s">
        <v>427</v>
      </c>
    </row>
    <row r="128" spans="3:3" x14ac:dyDescent="0.15">
      <c r="C128" s="60" t="s">
        <v>426</v>
      </c>
    </row>
    <row r="129" spans="3:3" x14ac:dyDescent="0.15">
      <c r="C129" s="60" t="s">
        <v>231</v>
      </c>
    </row>
    <row r="130" spans="3:3" x14ac:dyDescent="0.15">
      <c r="C130" s="60" t="s">
        <v>232</v>
      </c>
    </row>
    <row r="131" spans="3:3" x14ac:dyDescent="0.15">
      <c r="C131" s="60" t="s">
        <v>233</v>
      </c>
    </row>
    <row r="132" spans="3:3" x14ac:dyDescent="0.15">
      <c r="C132" s="60" t="s">
        <v>234</v>
      </c>
    </row>
    <row r="133" spans="3:3" x14ac:dyDescent="0.15">
      <c r="C133" s="60" t="s">
        <v>235</v>
      </c>
    </row>
    <row r="134" spans="3:3" x14ac:dyDescent="0.15">
      <c r="C134" s="60" t="s">
        <v>236</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6:E16"/>
    <mergeCell ref="J16:K16"/>
    <mergeCell ref="C13:E13"/>
    <mergeCell ref="C8:G8"/>
    <mergeCell ref="C9:G9"/>
    <mergeCell ref="I8:R8"/>
    <mergeCell ref="J9:K9"/>
    <mergeCell ref="H19:L21"/>
    <mergeCell ref="C17:G17"/>
    <mergeCell ref="I17:R17"/>
    <mergeCell ref="C11:E11"/>
    <mergeCell ref="J11:K11"/>
    <mergeCell ref="C12:E12"/>
    <mergeCell ref="J12:K12"/>
    <mergeCell ref="J13:K13"/>
    <mergeCell ref="C14:E14"/>
    <mergeCell ref="J14:K14"/>
    <mergeCell ref="C15:E15"/>
    <mergeCell ref="J15:K15"/>
    <mergeCell ref="J24:K24"/>
    <mergeCell ref="A34:R47"/>
    <mergeCell ref="A25:D25"/>
    <mergeCell ref="E25:H25"/>
    <mergeCell ref="I25:R25"/>
    <mergeCell ref="A26:D31"/>
    <mergeCell ref="E26:H31"/>
    <mergeCell ref="I26:R31"/>
  </mergeCells>
  <phoneticPr fontId="2"/>
  <dataValidations count="2">
    <dataValidation type="list" allowBlank="1" showInputMessage="1" showErrorMessage="1" sqref="J24:K24 J11:K16">
      <formula1>$U$11:$U$12</formula1>
    </dataValidation>
    <dataValidation type="list" allowBlank="1" showInputMessage="1" showErrorMessage="1" sqref="C11:C16">
      <formula1>$C$112:$C$134</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ignoredErrors>
    <ignoredError sqref="L4:P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96"/>
  <sheetViews>
    <sheetView view="pageBreakPreview" zoomScaleNormal="100" zoomScaleSheetLayoutView="100" workbookViewId="0">
      <pane xSplit="2" ySplit="2" topLeftCell="C3" activePane="bottomRight" state="frozen"/>
      <selection pane="topRight"/>
      <selection pane="bottomLeft"/>
      <selection pane="bottomRight" activeCell="C6" sqref="C6"/>
    </sheetView>
  </sheetViews>
  <sheetFormatPr defaultRowHeight="13.5" x14ac:dyDescent="0.15"/>
  <cols>
    <col min="1" max="1" width="1.625" style="4" customWidth="1"/>
    <col min="2" max="2" width="3.125" style="4" customWidth="1"/>
    <col min="3" max="3" width="19.875" style="4" customWidth="1"/>
    <col min="4" max="4" width="15.625" style="4" customWidth="1"/>
    <col min="5" max="6" width="5.625" style="4" customWidth="1"/>
    <col min="7" max="7" width="10.625" style="4" customWidth="1"/>
    <col min="8" max="8" width="12.125" style="5" bestFit="1" customWidth="1"/>
    <col min="9" max="9" width="12.625" style="4" customWidth="1"/>
    <col min="10" max="10" width="40.625" style="4" customWidth="1"/>
    <col min="11" max="14" width="5.625" style="4" customWidth="1"/>
    <col min="15" max="15" width="1.625" style="4" customWidth="1"/>
    <col min="16" max="16" width="9" style="4"/>
    <col min="17" max="17" width="9" style="4" hidden="1" customWidth="1"/>
    <col min="18" max="16384" width="9" style="4"/>
  </cols>
  <sheetData>
    <row r="1" spans="2:17" ht="18.75" customHeight="1" x14ac:dyDescent="0.15">
      <c r="B1" s="3" t="s">
        <v>15</v>
      </c>
      <c r="E1" s="251" t="str">
        <f>【共通】!J4&amp;【共通】!L4&amp;【共通】!M4&amp;【共通】!N4&amp;【共通】!O4&amp;【共通】!P4&amp;【共通】!Q4</f>
        <v>（令和7年6月20日現在）</v>
      </c>
      <c r="J1" s="247"/>
      <c r="N1" s="97" t="str">
        <f>" １ / "&amp;Q1</f>
        <v xml:space="preserve"> １ / 1</v>
      </c>
      <c r="Q1" s="4">
        <f>IF(C76&lt;&gt;"",4,IF(C53&lt;&gt;"",3,IF(C30&lt;&gt;"",2,1)))</f>
        <v>1</v>
      </c>
    </row>
    <row r="2" spans="2:17" ht="30" customHeight="1" x14ac:dyDescent="0.15">
      <c r="B2" s="98"/>
      <c r="C2" s="19" t="s">
        <v>16</v>
      </c>
      <c r="D2" s="32" t="s">
        <v>17</v>
      </c>
      <c r="E2" s="19" t="s">
        <v>18</v>
      </c>
      <c r="F2" s="31" t="s">
        <v>395</v>
      </c>
      <c r="G2" s="31" t="s">
        <v>20</v>
      </c>
      <c r="H2" s="31" t="s">
        <v>379</v>
      </c>
      <c r="I2" s="31" t="s">
        <v>365</v>
      </c>
      <c r="J2" s="19" t="s">
        <v>19</v>
      </c>
      <c r="K2" s="31" t="s">
        <v>347</v>
      </c>
      <c r="L2" s="31" t="s">
        <v>348</v>
      </c>
      <c r="M2" s="31" t="s">
        <v>349</v>
      </c>
      <c r="N2" s="31" t="s">
        <v>350</v>
      </c>
      <c r="Q2" s="15" t="s">
        <v>364</v>
      </c>
    </row>
    <row r="3" spans="2:17" ht="24" customHeight="1" x14ac:dyDescent="0.15">
      <c r="B3" s="254" t="s">
        <v>21</v>
      </c>
      <c r="C3" s="258" t="s">
        <v>354</v>
      </c>
      <c r="D3" s="259" t="s">
        <v>22</v>
      </c>
      <c r="E3" s="254">
        <v>50</v>
      </c>
      <c r="F3" s="254" t="s">
        <v>393</v>
      </c>
      <c r="G3" s="257" t="s">
        <v>377</v>
      </c>
      <c r="H3" s="254" t="s">
        <v>361</v>
      </c>
      <c r="I3" s="253" t="s">
        <v>353</v>
      </c>
      <c r="J3" s="254" t="s">
        <v>371</v>
      </c>
      <c r="K3" s="260" t="s">
        <v>352</v>
      </c>
      <c r="L3" s="260" t="s">
        <v>352</v>
      </c>
      <c r="M3" s="260" t="s">
        <v>72</v>
      </c>
      <c r="N3" s="260" t="s">
        <v>352</v>
      </c>
      <c r="Q3" s="15" t="s">
        <v>362</v>
      </c>
    </row>
    <row r="4" spans="2:17" ht="24" customHeight="1" x14ac:dyDescent="0.15">
      <c r="B4" s="254" t="s">
        <v>21</v>
      </c>
      <c r="C4" s="258" t="s">
        <v>355</v>
      </c>
      <c r="D4" s="259" t="s">
        <v>357</v>
      </c>
      <c r="E4" s="254">
        <v>45</v>
      </c>
      <c r="F4" s="254" t="s">
        <v>393</v>
      </c>
      <c r="G4" s="257" t="s">
        <v>374</v>
      </c>
      <c r="H4" s="254" t="s">
        <v>363</v>
      </c>
      <c r="I4" s="253" t="s">
        <v>358</v>
      </c>
      <c r="J4" s="254" t="s">
        <v>370</v>
      </c>
      <c r="K4" s="261" t="s">
        <v>352</v>
      </c>
      <c r="L4" s="261" t="s">
        <v>352</v>
      </c>
      <c r="M4" s="261" t="s">
        <v>72</v>
      </c>
      <c r="N4" s="261" t="s">
        <v>72</v>
      </c>
      <c r="Q4" s="15" t="s">
        <v>360</v>
      </c>
    </row>
    <row r="5" spans="2:17" ht="24" customHeight="1" x14ac:dyDescent="0.15">
      <c r="B5" s="254" t="s">
        <v>21</v>
      </c>
      <c r="C5" s="258" t="s">
        <v>356</v>
      </c>
      <c r="D5" s="259" t="s">
        <v>24</v>
      </c>
      <c r="E5" s="254">
        <v>30</v>
      </c>
      <c r="F5" s="254" t="s">
        <v>394</v>
      </c>
      <c r="G5" s="257" t="s">
        <v>375</v>
      </c>
      <c r="H5" s="254" t="s">
        <v>359</v>
      </c>
      <c r="I5" s="253" t="s">
        <v>367</v>
      </c>
      <c r="J5" s="254" t="s">
        <v>372</v>
      </c>
      <c r="K5" s="261" t="s">
        <v>351</v>
      </c>
      <c r="L5" s="261" t="s">
        <v>72</v>
      </c>
      <c r="M5" s="261" t="s">
        <v>72</v>
      </c>
      <c r="N5" s="261" t="s">
        <v>351</v>
      </c>
      <c r="Q5" s="15" t="s">
        <v>359</v>
      </c>
    </row>
    <row r="6" spans="2:17" ht="26.1" customHeight="1" x14ac:dyDescent="0.15">
      <c r="B6" s="21">
        <v>1</v>
      </c>
      <c r="C6" s="265"/>
      <c r="D6" s="262"/>
      <c r="E6" s="255"/>
      <c r="F6" s="267"/>
      <c r="G6" s="266"/>
      <c r="H6" s="267"/>
      <c r="I6" s="266"/>
      <c r="J6" s="255"/>
      <c r="K6" s="268"/>
      <c r="L6" s="268"/>
      <c r="M6" s="268"/>
      <c r="N6" s="268"/>
      <c r="Q6" s="20" t="s">
        <v>366</v>
      </c>
    </row>
    <row r="7" spans="2:17" ht="26.1" customHeight="1" x14ac:dyDescent="0.15">
      <c r="B7" s="21">
        <f>B6+1</f>
        <v>2</v>
      </c>
      <c r="C7" s="265"/>
      <c r="D7" s="262"/>
      <c r="E7" s="255"/>
      <c r="F7" s="267"/>
      <c r="G7" s="266"/>
      <c r="H7" s="267"/>
      <c r="I7" s="266"/>
      <c r="J7" s="255"/>
      <c r="K7" s="268"/>
      <c r="L7" s="268"/>
      <c r="M7" s="268"/>
      <c r="N7" s="268"/>
      <c r="Q7" s="252" t="s">
        <v>369</v>
      </c>
    </row>
    <row r="8" spans="2:17" ht="26.1" customHeight="1" x14ac:dyDescent="0.15">
      <c r="B8" s="21">
        <f t="shared" ref="B8:B20" si="0">B7+1</f>
        <v>3</v>
      </c>
      <c r="C8" s="265"/>
      <c r="D8" s="262"/>
      <c r="E8" s="255"/>
      <c r="F8" s="267"/>
      <c r="G8" s="266"/>
      <c r="H8" s="267"/>
      <c r="I8" s="266"/>
      <c r="J8" s="255"/>
      <c r="K8" s="268"/>
      <c r="L8" s="268"/>
      <c r="M8" s="268"/>
      <c r="N8" s="268"/>
      <c r="Q8" s="20" t="s">
        <v>368</v>
      </c>
    </row>
    <row r="9" spans="2:17" ht="26.1" customHeight="1" x14ac:dyDescent="0.15">
      <c r="B9" s="21">
        <f t="shared" si="0"/>
        <v>4</v>
      </c>
      <c r="C9" s="265"/>
      <c r="D9" s="262"/>
      <c r="E9" s="255"/>
      <c r="F9" s="267"/>
      <c r="G9" s="266"/>
      <c r="H9" s="267"/>
      <c r="I9" s="266"/>
      <c r="J9" s="255"/>
      <c r="K9" s="268"/>
      <c r="L9" s="268"/>
      <c r="M9" s="268"/>
      <c r="N9" s="268"/>
      <c r="Q9" s="20" t="s">
        <v>358</v>
      </c>
    </row>
    <row r="10" spans="2:17" ht="26.1" customHeight="1" x14ac:dyDescent="0.15">
      <c r="B10" s="21">
        <f>B9+1</f>
        <v>5</v>
      </c>
      <c r="C10" s="265"/>
      <c r="D10" s="262"/>
      <c r="E10" s="255"/>
      <c r="F10" s="267"/>
      <c r="G10" s="266"/>
      <c r="H10" s="267"/>
      <c r="I10" s="266"/>
      <c r="J10" s="255"/>
      <c r="K10" s="268"/>
      <c r="L10" s="268"/>
      <c r="M10" s="268"/>
      <c r="N10" s="268"/>
      <c r="Q10" s="20" t="s">
        <v>373</v>
      </c>
    </row>
    <row r="11" spans="2:17" ht="26.1" customHeight="1" x14ac:dyDescent="0.15">
      <c r="B11" s="21">
        <f t="shared" si="0"/>
        <v>6</v>
      </c>
      <c r="C11" s="265"/>
      <c r="D11" s="262"/>
      <c r="E11" s="255"/>
      <c r="F11" s="267"/>
      <c r="G11" s="266"/>
      <c r="H11" s="267"/>
      <c r="I11" s="266"/>
      <c r="J11" s="255"/>
      <c r="K11" s="268"/>
      <c r="L11" s="268"/>
      <c r="M11" s="268"/>
      <c r="N11" s="268"/>
      <c r="Q11" s="252" t="s">
        <v>375</v>
      </c>
    </row>
    <row r="12" spans="2:17" ht="26.1" customHeight="1" x14ac:dyDescent="0.15">
      <c r="B12" s="21">
        <f t="shared" si="0"/>
        <v>7</v>
      </c>
      <c r="C12" s="265"/>
      <c r="D12" s="262"/>
      <c r="E12" s="255"/>
      <c r="F12" s="267"/>
      <c r="G12" s="266"/>
      <c r="H12" s="267"/>
      <c r="I12" s="266"/>
      <c r="J12" s="255"/>
      <c r="K12" s="268"/>
      <c r="L12" s="268"/>
      <c r="M12" s="268"/>
      <c r="N12" s="268"/>
      <c r="Q12" s="252" t="s">
        <v>376</v>
      </c>
    </row>
    <row r="13" spans="2:17" ht="26.1" customHeight="1" x14ac:dyDescent="0.15">
      <c r="B13" s="21">
        <f t="shared" si="0"/>
        <v>8</v>
      </c>
      <c r="C13" s="265"/>
      <c r="D13" s="262"/>
      <c r="E13" s="255"/>
      <c r="F13" s="267"/>
      <c r="G13" s="266"/>
      <c r="H13" s="267"/>
      <c r="I13" s="266"/>
      <c r="J13" s="255"/>
      <c r="K13" s="268"/>
      <c r="L13" s="268"/>
      <c r="M13" s="268"/>
      <c r="N13" s="268"/>
      <c r="Q13" s="252" t="s">
        <v>378</v>
      </c>
    </row>
    <row r="14" spans="2:17" ht="26.1" customHeight="1" x14ac:dyDescent="0.15">
      <c r="B14" s="21">
        <f t="shared" si="0"/>
        <v>9</v>
      </c>
      <c r="C14" s="265"/>
      <c r="D14" s="262"/>
      <c r="E14" s="255"/>
      <c r="F14" s="267"/>
      <c r="G14" s="266"/>
      <c r="H14" s="267"/>
      <c r="I14" s="266"/>
      <c r="J14" s="255"/>
      <c r="K14" s="268"/>
      <c r="L14" s="268"/>
      <c r="M14" s="268"/>
      <c r="N14" s="268"/>
    </row>
    <row r="15" spans="2:17" ht="26.1" customHeight="1" x14ac:dyDescent="0.15">
      <c r="B15" s="21">
        <f t="shared" si="0"/>
        <v>10</v>
      </c>
      <c r="C15" s="265"/>
      <c r="D15" s="262"/>
      <c r="E15" s="255"/>
      <c r="F15" s="267"/>
      <c r="G15" s="266"/>
      <c r="H15" s="267"/>
      <c r="I15" s="266"/>
      <c r="J15" s="255"/>
      <c r="K15" s="268"/>
      <c r="L15" s="268"/>
      <c r="M15" s="268"/>
      <c r="N15" s="268"/>
    </row>
    <row r="16" spans="2:17" ht="26.1" customHeight="1" x14ac:dyDescent="0.15">
      <c r="B16" s="21">
        <f t="shared" si="0"/>
        <v>11</v>
      </c>
      <c r="C16" s="265"/>
      <c r="D16" s="262"/>
      <c r="E16" s="255"/>
      <c r="F16" s="267"/>
      <c r="G16" s="266"/>
      <c r="H16" s="267"/>
      <c r="I16" s="266"/>
      <c r="J16" s="255"/>
      <c r="K16" s="268"/>
      <c r="L16" s="268"/>
      <c r="M16" s="268"/>
      <c r="N16" s="268"/>
    </row>
    <row r="17" spans="2:17" ht="26.1" customHeight="1" x14ac:dyDescent="0.15">
      <c r="B17" s="21">
        <f t="shared" si="0"/>
        <v>12</v>
      </c>
      <c r="C17" s="265"/>
      <c r="D17" s="262"/>
      <c r="E17" s="255"/>
      <c r="F17" s="267"/>
      <c r="G17" s="266"/>
      <c r="H17" s="267"/>
      <c r="I17" s="266"/>
      <c r="J17" s="255"/>
      <c r="K17" s="268"/>
      <c r="L17" s="268"/>
      <c r="M17" s="268"/>
      <c r="N17" s="268"/>
    </row>
    <row r="18" spans="2:17" ht="26.1" customHeight="1" x14ac:dyDescent="0.15">
      <c r="B18" s="21">
        <f t="shared" si="0"/>
        <v>13</v>
      </c>
      <c r="C18" s="265"/>
      <c r="D18" s="262"/>
      <c r="E18" s="255"/>
      <c r="F18" s="267"/>
      <c r="G18" s="266"/>
      <c r="H18" s="267"/>
      <c r="I18" s="266"/>
      <c r="J18" s="255"/>
      <c r="K18" s="268"/>
      <c r="L18" s="268"/>
      <c r="M18" s="268"/>
      <c r="N18" s="268"/>
    </row>
    <row r="19" spans="2:17" ht="26.1" customHeight="1" x14ac:dyDescent="0.15">
      <c r="B19" s="21">
        <f t="shared" si="0"/>
        <v>14</v>
      </c>
      <c r="C19" s="265"/>
      <c r="D19" s="262"/>
      <c r="E19" s="255"/>
      <c r="F19" s="267"/>
      <c r="G19" s="266"/>
      <c r="H19" s="267"/>
      <c r="I19" s="266"/>
      <c r="J19" s="255"/>
      <c r="K19" s="268"/>
      <c r="L19" s="268"/>
      <c r="M19" s="268"/>
      <c r="N19" s="268"/>
    </row>
    <row r="20" spans="2:17" ht="26.1" customHeight="1" x14ac:dyDescent="0.15">
      <c r="B20" s="21">
        <f t="shared" si="0"/>
        <v>15</v>
      </c>
      <c r="C20" s="265"/>
      <c r="D20" s="262"/>
      <c r="E20" s="255"/>
      <c r="F20" s="267"/>
      <c r="G20" s="266"/>
      <c r="H20" s="267"/>
      <c r="I20" s="266"/>
      <c r="J20" s="255"/>
      <c r="K20" s="268"/>
      <c r="L20" s="268"/>
      <c r="M20" s="268"/>
      <c r="N20" s="268"/>
    </row>
    <row r="21" spans="2:17" s="5" customFormat="1" ht="15.6" customHeight="1" x14ac:dyDescent="0.15">
      <c r="B21" s="5" t="s">
        <v>25</v>
      </c>
      <c r="C21" s="5" t="s">
        <v>237</v>
      </c>
    </row>
    <row r="22" spans="2:17" s="5" customFormat="1" ht="15.6" customHeight="1" x14ac:dyDescent="0.15">
      <c r="C22" s="5" t="s">
        <v>401</v>
      </c>
      <c r="D22" s="270"/>
    </row>
    <row r="23" spans="2:17" s="5" customFormat="1" ht="15.6" customHeight="1" x14ac:dyDescent="0.15">
      <c r="C23" s="5" t="s">
        <v>396</v>
      </c>
      <c r="D23" s="270"/>
    </row>
    <row r="24" spans="2:17" s="5" customFormat="1" ht="15.6" customHeight="1" x14ac:dyDescent="0.15">
      <c r="C24" s="5" t="s">
        <v>397</v>
      </c>
      <c r="D24" s="270"/>
    </row>
    <row r="25" spans="2:17" s="5" customFormat="1" ht="15.6" customHeight="1" x14ac:dyDescent="0.15">
      <c r="C25" s="6" t="s">
        <v>398</v>
      </c>
    </row>
    <row r="26" spans="2:17" s="5" customFormat="1" ht="15.6" customHeight="1" x14ac:dyDescent="0.15">
      <c r="C26" s="6" t="s">
        <v>399</v>
      </c>
    </row>
    <row r="27" spans="2:17" s="5" customFormat="1" ht="15.6" customHeight="1" x14ac:dyDescent="0.15">
      <c r="C27" s="6" t="s">
        <v>400</v>
      </c>
    </row>
    <row r="28" spans="2:17" ht="18.75" customHeight="1" x14ac:dyDescent="0.15">
      <c r="B28" s="3" t="s">
        <v>15</v>
      </c>
      <c r="E28" s="251" t="str">
        <f>$E$1</f>
        <v>（令和7年6月20日現在）</v>
      </c>
      <c r="J28" s="247"/>
      <c r="N28" s="97" t="str">
        <f>" 2 / "&amp;Q1</f>
        <v xml:space="preserve"> 2 / 1</v>
      </c>
      <c r="O28" s="3"/>
    </row>
    <row r="29" spans="2:17" ht="32.25" customHeight="1" x14ac:dyDescent="0.15">
      <c r="B29" s="98"/>
      <c r="C29" s="19" t="s">
        <v>16</v>
      </c>
      <c r="D29" s="32" t="s">
        <v>17</v>
      </c>
      <c r="E29" s="19" t="s">
        <v>18</v>
      </c>
      <c r="F29" s="31" t="s">
        <v>395</v>
      </c>
      <c r="G29" s="31" t="s">
        <v>20</v>
      </c>
      <c r="H29" s="31" t="s">
        <v>379</v>
      </c>
      <c r="I29" s="31" t="s">
        <v>365</v>
      </c>
      <c r="J29" s="19" t="s">
        <v>19</v>
      </c>
      <c r="K29" s="31" t="s">
        <v>347</v>
      </c>
      <c r="L29" s="31" t="s">
        <v>348</v>
      </c>
      <c r="M29" s="31" t="s">
        <v>349</v>
      </c>
      <c r="N29" s="31" t="s">
        <v>350</v>
      </c>
      <c r="Q29" s="15"/>
    </row>
    <row r="30" spans="2:17" ht="27" customHeight="1" x14ac:dyDescent="0.15">
      <c r="B30" s="21">
        <f>B20+1</f>
        <v>16</v>
      </c>
      <c r="C30" s="265"/>
      <c r="D30" s="262"/>
      <c r="E30" s="255"/>
      <c r="F30" s="267"/>
      <c r="G30" s="266"/>
      <c r="H30" s="267"/>
      <c r="I30" s="266"/>
      <c r="J30" s="255"/>
      <c r="K30" s="268"/>
      <c r="L30" s="268"/>
      <c r="M30" s="268"/>
      <c r="N30" s="268"/>
    </row>
    <row r="31" spans="2:17" ht="27" customHeight="1" x14ac:dyDescent="0.15">
      <c r="B31" s="21">
        <f>B30+1</f>
        <v>17</v>
      </c>
      <c r="C31" s="265"/>
      <c r="D31" s="262"/>
      <c r="E31" s="255"/>
      <c r="F31" s="267"/>
      <c r="G31" s="266"/>
      <c r="H31" s="267"/>
      <c r="I31" s="266"/>
      <c r="J31" s="255"/>
      <c r="K31" s="268"/>
      <c r="L31" s="268"/>
      <c r="M31" s="268"/>
      <c r="N31" s="268"/>
    </row>
    <row r="32" spans="2:17" ht="27" customHeight="1" x14ac:dyDescent="0.15">
      <c r="B32" s="21">
        <f t="shared" ref="B32:B50" si="1">B31+1</f>
        <v>18</v>
      </c>
      <c r="C32" s="265"/>
      <c r="D32" s="262"/>
      <c r="E32" s="255"/>
      <c r="F32" s="267"/>
      <c r="G32" s="266"/>
      <c r="H32" s="267"/>
      <c r="I32" s="266"/>
      <c r="J32" s="255"/>
      <c r="K32" s="268"/>
      <c r="L32" s="268"/>
      <c r="M32" s="268"/>
      <c r="N32" s="268"/>
    </row>
    <row r="33" spans="2:14" ht="27" customHeight="1" x14ac:dyDescent="0.15">
      <c r="B33" s="21">
        <f t="shared" si="1"/>
        <v>19</v>
      </c>
      <c r="C33" s="265"/>
      <c r="D33" s="262"/>
      <c r="E33" s="255"/>
      <c r="F33" s="267"/>
      <c r="G33" s="266"/>
      <c r="H33" s="267"/>
      <c r="I33" s="266"/>
      <c r="J33" s="255"/>
      <c r="K33" s="268"/>
      <c r="L33" s="268"/>
      <c r="M33" s="268"/>
      <c r="N33" s="268"/>
    </row>
    <row r="34" spans="2:14" ht="27" customHeight="1" x14ac:dyDescent="0.15">
      <c r="B34" s="21">
        <f t="shared" si="1"/>
        <v>20</v>
      </c>
      <c r="C34" s="265"/>
      <c r="D34" s="262"/>
      <c r="E34" s="255"/>
      <c r="F34" s="267"/>
      <c r="G34" s="266"/>
      <c r="H34" s="267"/>
      <c r="I34" s="266"/>
      <c r="J34" s="255"/>
      <c r="K34" s="268"/>
      <c r="L34" s="268"/>
      <c r="M34" s="268"/>
      <c r="N34" s="268"/>
    </row>
    <row r="35" spans="2:14" ht="27" customHeight="1" x14ac:dyDescent="0.15">
      <c r="B35" s="21">
        <f t="shared" si="1"/>
        <v>21</v>
      </c>
      <c r="C35" s="265"/>
      <c r="D35" s="262"/>
      <c r="E35" s="255"/>
      <c r="F35" s="267"/>
      <c r="G35" s="266"/>
      <c r="H35" s="267"/>
      <c r="I35" s="266"/>
      <c r="J35" s="255"/>
      <c r="K35" s="268"/>
      <c r="L35" s="268"/>
      <c r="M35" s="268"/>
      <c r="N35" s="268"/>
    </row>
    <row r="36" spans="2:14" ht="27" customHeight="1" x14ac:dyDescent="0.15">
      <c r="B36" s="21">
        <f t="shared" si="1"/>
        <v>22</v>
      </c>
      <c r="C36" s="265"/>
      <c r="D36" s="262"/>
      <c r="E36" s="255"/>
      <c r="F36" s="267"/>
      <c r="G36" s="266"/>
      <c r="H36" s="267"/>
      <c r="I36" s="266"/>
      <c r="J36" s="255"/>
      <c r="K36" s="268"/>
      <c r="L36" s="268"/>
      <c r="M36" s="268"/>
      <c r="N36" s="268"/>
    </row>
    <row r="37" spans="2:14" ht="27" customHeight="1" x14ac:dyDescent="0.15">
      <c r="B37" s="21">
        <f t="shared" si="1"/>
        <v>23</v>
      </c>
      <c r="C37" s="265"/>
      <c r="D37" s="262"/>
      <c r="E37" s="255"/>
      <c r="F37" s="267"/>
      <c r="G37" s="266"/>
      <c r="H37" s="267"/>
      <c r="I37" s="266"/>
      <c r="J37" s="255"/>
      <c r="K37" s="268"/>
      <c r="L37" s="268"/>
      <c r="M37" s="268"/>
      <c r="N37" s="268"/>
    </row>
    <row r="38" spans="2:14" ht="27" customHeight="1" x14ac:dyDescent="0.15">
      <c r="B38" s="21">
        <f t="shared" si="1"/>
        <v>24</v>
      </c>
      <c r="C38" s="265"/>
      <c r="D38" s="262"/>
      <c r="E38" s="255"/>
      <c r="F38" s="267"/>
      <c r="G38" s="266"/>
      <c r="H38" s="267"/>
      <c r="I38" s="266"/>
      <c r="J38" s="255"/>
      <c r="K38" s="268"/>
      <c r="L38" s="268"/>
      <c r="M38" s="268"/>
      <c r="N38" s="268"/>
    </row>
    <row r="39" spans="2:14" ht="27" customHeight="1" x14ac:dyDescent="0.15">
      <c r="B39" s="21">
        <f t="shared" si="1"/>
        <v>25</v>
      </c>
      <c r="C39" s="265"/>
      <c r="D39" s="262"/>
      <c r="E39" s="255"/>
      <c r="F39" s="267"/>
      <c r="G39" s="266"/>
      <c r="H39" s="267"/>
      <c r="I39" s="266"/>
      <c r="J39" s="255"/>
      <c r="K39" s="268"/>
      <c r="L39" s="268"/>
      <c r="M39" s="268"/>
      <c r="N39" s="268"/>
    </row>
    <row r="40" spans="2:14" ht="27" customHeight="1" x14ac:dyDescent="0.15">
      <c r="B40" s="21">
        <f t="shared" si="1"/>
        <v>26</v>
      </c>
      <c r="C40" s="265"/>
      <c r="D40" s="262"/>
      <c r="E40" s="255"/>
      <c r="F40" s="267"/>
      <c r="G40" s="266"/>
      <c r="H40" s="267"/>
      <c r="I40" s="266"/>
      <c r="J40" s="255"/>
      <c r="K40" s="268"/>
      <c r="L40" s="268"/>
      <c r="M40" s="268"/>
      <c r="N40" s="268"/>
    </row>
    <row r="41" spans="2:14" ht="27" customHeight="1" x14ac:dyDescent="0.15">
      <c r="B41" s="21">
        <f t="shared" si="1"/>
        <v>27</v>
      </c>
      <c r="C41" s="265"/>
      <c r="D41" s="262"/>
      <c r="E41" s="255"/>
      <c r="F41" s="267"/>
      <c r="G41" s="266"/>
      <c r="H41" s="267"/>
      <c r="I41" s="266"/>
      <c r="J41" s="255"/>
      <c r="K41" s="268"/>
      <c r="L41" s="268"/>
      <c r="M41" s="268"/>
      <c r="N41" s="268"/>
    </row>
    <row r="42" spans="2:14" ht="27" customHeight="1" x14ac:dyDescent="0.15">
      <c r="B42" s="21">
        <f t="shared" si="1"/>
        <v>28</v>
      </c>
      <c r="C42" s="265"/>
      <c r="D42" s="262"/>
      <c r="E42" s="255"/>
      <c r="F42" s="267"/>
      <c r="G42" s="266"/>
      <c r="H42" s="267"/>
      <c r="I42" s="266"/>
      <c r="J42" s="255"/>
      <c r="K42" s="268"/>
      <c r="L42" s="268"/>
      <c r="M42" s="268"/>
      <c r="N42" s="268"/>
    </row>
    <row r="43" spans="2:14" ht="27" customHeight="1" x14ac:dyDescent="0.15">
      <c r="B43" s="21">
        <f t="shared" si="1"/>
        <v>29</v>
      </c>
      <c r="C43" s="265"/>
      <c r="D43" s="262"/>
      <c r="E43" s="255"/>
      <c r="F43" s="267"/>
      <c r="G43" s="266"/>
      <c r="H43" s="267"/>
      <c r="I43" s="266"/>
      <c r="J43" s="255"/>
      <c r="K43" s="268"/>
      <c r="L43" s="268"/>
      <c r="M43" s="268"/>
      <c r="N43" s="268"/>
    </row>
    <row r="44" spans="2:14" ht="27" customHeight="1" x14ac:dyDescent="0.15">
      <c r="B44" s="21">
        <f t="shared" si="1"/>
        <v>30</v>
      </c>
      <c r="C44" s="265"/>
      <c r="D44" s="262"/>
      <c r="E44" s="255"/>
      <c r="F44" s="267"/>
      <c r="G44" s="266"/>
      <c r="H44" s="267"/>
      <c r="I44" s="266"/>
      <c r="J44" s="255"/>
      <c r="K44" s="268"/>
      <c r="L44" s="268"/>
      <c r="M44" s="268"/>
      <c r="N44" s="268"/>
    </row>
    <row r="45" spans="2:14" ht="27" customHeight="1" x14ac:dyDescent="0.15">
      <c r="B45" s="21">
        <f t="shared" si="1"/>
        <v>31</v>
      </c>
      <c r="C45" s="265"/>
      <c r="D45" s="262"/>
      <c r="E45" s="255"/>
      <c r="F45" s="267"/>
      <c r="G45" s="266"/>
      <c r="H45" s="267"/>
      <c r="I45" s="266"/>
      <c r="J45" s="255"/>
      <c r="K45" s="268"/>
      <c r="L45" s="268"/>
      <c r="M45" s="268"/>
      <c r="N45" s="268"/>
    </row>
    <row r="46" spans="2:14" ht="27" customHeight="1" x14ac:dyDescent="0.15">
      <c r="B46" s="21">
        <f t="shared" si="1"/>
        <v>32</v>
      </c>
      <c r="C46" s="265"/>
      <c r="D46" s="262"/>
      <c r="E46" s="255"/>
      <c r="F46" s="267"/>
      <c r="G46" s="266"/>
      <c r="H46" s="267"/>
      <c r="I46" s="266"/>
      <c r="J46" s="255"/>
      <c r="K46" s="268"/>
      <c r="L46" s="268"/>
      <c r="M46" s="268"/>
      <c r="N46" s="268"/>
    </row>
    <row r="47" spans="2:14" ht="27" customHeight="1" x14ac:dyDescent="0.15">
      <c r="B47" s="21">
        <f t="shared" si="1"/>
        <v>33</v>
      </c>
      <c r="C47" s="265"/>
      <c r="D47" s="262"/>
      <c r="E47" s="255"/>
      <c r="F47" s="267"/>
      <c r="G47" s="266"/>
      <c r="H47" s="267"/>
      <c r="I47" s="266"/>
      <c r="J47" s="255"/>
      <c r="K47" s="268"/>
      <c r="L47" s="268"/>
      <c r="M47" s="268"/>
      <c r="N47" s="268"/>
    </row>
    <row r="48" spans="2:14" ht="27" customHeight="1" x14ac:dyDescent="0.15">
      <c r="B48" s="21">
        <f t="shared" si="1"/>
        <v>34</v>
      </c>
      <c r="C48" s="265"/>
      <c r="D48" s="262"/>
      <c r="E48" s="255"/>
      <c r="F48" s="267"/>
      <c r="G48" s="266"/>
      <c r="H48" s="267"/>
      <c r="I48" s="266"/>
      <c r="J48" s="255"/>
      <c r="K48" s="268"/>
      <c r="L48" s="268"/>
      <c r="M48" s="268"/>
      <c r="N48" s="268"/>
    </row>
    <row r="49" spans="2:17" ht="27" customHeight="1" x14ac:dyDescent="0.15">
      <c r="B49" s="21">
        <f t="shared" si="1"/>
        <v>35</v>
      </c>
      <c r="C49" s="265"/>
      <c r="D49" s="262"/>
      <c r="E49" s="255"/>
      <c r="F49" s="267"/>
      <c r="G49" s="266"/>
      <c r="H49" s="267"/>
      <c r="I49" s="266"/>
      <c r="J49" s="255"/>
      <c r="K49" s="268"/>
      <c r="L49" s="268"/>
      <c r="M49" s="268"/>
      <c r="N49" s="268"/>
    </row>
    <row r="50" spans="2:17" ht="27" customHeight="1" x14ac:dyDescent="0.15">
      <c r="B50" s="21">
        <f t="shared" si="1"/>
        <v>36</v>
      </c>
      <c r="C50" s="265"/>
      <c r="D50" s="263"/>
      <c r="E50" s="256"/>
      <c r="F50" s="267"/>
      <c r="G50" s="266"/>
      <c r="H50" s="267"/>
      <c r="I50" s="266"/>
      <c r="J50" s="256"/>
      <c r="K50" s="268"/>
      <c r="L50" s="268"/>
      <c r="M50" s="268"/>
      <c r="N50" s="268"/>
    </row>
    <row r="51" spans="2:17" ht="18.75" customHeight="1" x14ac:dyDescent="0.15">
      <c r="B51" s="3" t="s">
        <v>15</v>
      </c>
      <c r="E51" s="251" t="str">
        <f>$E$1</f>
        <v>（令和7年6月20日現在）</v>
      </c>
      <c r="J51" s="247"/>
      <c r="N51" s="97" t="str">
        <f>" 3 / "&amp;Q1</f>
        <v xml:space="preserve"> 3 / 1</v>
      </c>
      <c r="O51" s="3"/>
    </row>
    <row r="52" spans="2:17" ht="32.25" customHeight="1" x14ac:dyDescent="0.15">
      <c r="B52" s="98"/>
      <c r="C52" s="19" t="s">
        <v>16</v>
      </c>
      <c r="D52" s="32" t="s">
        <v>17</v>
      </c>
      <c r="E52" s="19" t="s">
        <v>18</v>
      </c>
      <c r="F52" s="31" t="s">
        <v>395</v>
      </c>
      <c r="G52" s="31" t="s">
        <v>20</v>
      </c>
      <c r="H52" s="31" t="s">
        <v>379</v>
      </c>
      <c r="I52" s="31" t="s">
        <v>365</v>
      </c>
      <c r="J52" s="19" t="s">
        <v>19</v>
      </c>
      <c r="K52" s="31" t="s">
        <v>347</v>
      </c>
      <c r="L52" s="31" t="s">
        <v>348</v>
      </c>
      <c r="M52" s="31" t="s">
        <v>349</v>
      </c>
      <c r="N52" s="31" t="s">
        <v>350</v>
      </c>
      <c r="Q52" s="15"/>
    </row>
    <row r="53" spans="2:17" ht="27" customHeight="1" x14ac:dyDescent="0.15">
      <c r="B53" s="21">
        <f>B50+1</f>
        <v>37</v>
      </c>
      <c r="C53" s="265"/>
      <c r="D53" s="262"/>
      <c r="E53" s="255"/>
      <c r="F53" s="267"/>
      <c r="G53" s="266"/>
      <c r="H53" s="267"/>
      <c r="I53" s="266"/>
      <c r="J53" s="255"/>
      <c r="K53" s="268"/>
      <c r="L53" s="268"/>
      <c r="M53" s="268"/>
      <c r="N53" s="268"/>
    </row>
    <row r="54" spans="2:17" ht="27" customHeight="1" x14ac:dyDescent="0.15">
      <c r="B54" s="21">
        <f>B53+1</f>
        <v>38</v>
      </c>
      <c r="C54" s="265"/>
      <c r="D54" s="262"/>
      <c r="E54" s="255"/>
      <c r="F54" s="267"/>
      <c r="G54" s="266"/>
      <c r="H54" s="267"/>
      <c r="I54" s="266"/>
      <c r="J54" s="255"/>
      <c r="K54" s="268"/>
      <c r="L54" s="268"/>
      <c r="M54" s="268"/>
      <c r="N54" s="268"/>
    </row>
    <row r="55" spans="2:17" ht="27" customHeight="1" x14ac:dyDescent="0.15">
      <c r="B55" s="21">
        <f t="shared" ref="B55:B73" si="2">B54+1</f>
        <v>39</v>
      </c>
      <c r="C55" s="265"/>
      <c r="D55" s="262"/>
      <c r="E55" s="255"/>
      <c r="F55" s="267"/>
      <c r="G55" s="266"/>
      <c r="H55" s="267"/>
      <c r="I55" s="266"/>
      <c r="J55" s="255"/>
      <c r="K55" s="268"/>
      <c r="L55" s="268"/>
      <c r="M55" s="268"/>
      <c r="N55" s="268"/>
    </row>
    <row r="56" spans="2:17" ht="27" customHeight="1" x14ac:dyDescent="0.15">
      <c r="B56" s="21">
        <f t="shared" si="2"/>
        <v>40</v>
      </c>
      <c r="C56" s="265"/>
      <c r="D56" s="262"/>
      <c r="E56" s="255"/>
      <c r="F56" s="267"/>
      <c r="G56" s="266"/>
      <c r="H56" s="267"/>
      <c r="I56" s="266"/>
      <c r="J56" s="255"/>
      <c r="K56" s="268"/>
      <c r="L56" s="268"/>
      <c r="M56" s="268"/>
      <c r="N56" s="268"/>
    </row>
    <row r="57" spans="2:17" ht="27" customHeight="1" x14ac:dyDescent="0.15">
      <c r="B57" s="21">
        <f t="shared" si="2"/>
        <v>41</v>
      </c>
      <c r="C57" s="265"/>
      <c r="D57" s="262"/>
      <c r="E57" s="255"/>
      <c r="F57" s="267"/>
      <c r="G57" s="266"/>
      <c r="H57" s="267"/>
      <c r="I57" s="266"/>
      <c r="J57" s="255"/>
      <c r="K57" s="268"/>
      <c r="L57" s="268"/>
      <c r="M57" s="268"/>
      <c r="N57" s="268"/>
    </row>
    <row r="58" spans="2:17" ht="27" customHeight="1" x14ac:dyDescent="0.15">
      <c r="B58" s="21">
        <f t="shared" si="2"/>
        <v>42</v>
      </c>
      <c r="C58" s="265"/>
      <c r="D58" s="262"/>
      <c r="E58" s="255"/>
      <c r="F58" s="267"/>
      <c r="G58" s="266"/>
      <c r="H58" s="267"/>
      <c r="I58" s="266"/>
      <c r="J58" s="255"/>
      <c r="K58" s="268"/>
      <c r="L58" s="268"/>
      <c r="M58" s="268"/>
      <c r="N58" s="268"/>
    </row>
    <row r="59" spans="2:17" ht="27" customHeight="1" x14ac:dyDescent="0.15">
      <c r="B59" s="21">
        <f t="shared" si="2"/>
        <v>43</v>
      </c>
      <c r="C59" s="265"/>
      <c r="D59" s="262"/>
      <c r="E59" s="255"/>
      <c r="F59" s="267"/>
      <c r="G59" s="266"/>
      <c r="H59" s="267"/>
      <c r="I59" s="266"/>
      <c r="J59" s="255"/>
      <c r="K59" s="268"/>
      <c r="L59" s="268"/>
      <c r="M59" s="268"/>
      <c r="N59" s="268"/>
    </row>
    <row r="60" spans="2:17" ht="27" customHeight="1" x14ac:dyDescent="0.15">
      <c r="B60" s="21">
        <f t="shared" si="2"/>
        <v>44</v>
      </c>
      <c r="C60" s="265"/>
      <c r="D60" s="262"/>
      <c r="E60" s="255"/>
      <c r="F60" s="267"/>
      <c r="G60" s="266"/>
      <c r="H60" s="267"/>
      <c r="I60" s="266"/>
      <c r="J60" s="255"/>
      <c r="K60" s="268"/>
      <c r="L60" s="268"/>
      <c r="M60" s="268"/>
      <c r="N60" s="268"/>
    </row>
    <row r="61" spans="2:17" ht="27" customHeight="1" x14ac:dyDescent="0.15">
      <c r="B61" s="21">
        <f t="shared" si="2"/>
        <v>45</v>
      </c>
      <c r="C61" s="265"/>
      <c r="D61" s="262"/>
      <c r="E61" s="255"/>
      <c r="F61" s="267"/>
      <c r="G61" s="266"/>
      <c r="H61" s="267"/>
      <c r="I61" s="266"/>
      <c r="J61" s="255"/>
      <c r="K61" s="268"/>
      <c r="L61" s="268"/>
      <c r="M61" s="268"/>
      <c r="N61" s="268"/>
    </row>
    <row r="62" spans="2:17" ht="27" customHeight="1" x14ac:dyDescent="0.15">
      <c r="B62" s="21">
        <f t="shared" si="2"/>
        <v>46</v>
      </c>
      <c r="C62" s="265"/>
      <c r="D62" s="262"/>
      <c r="E62" s="255"/>
      <c r="F62" s="267"/>
      <c r="G62" s="266"/>
      <c r="H62" s="267"/>
      <c r="I62" s="266"/>
      <c r="J62" s="255"/>
      <c r="K62" s="268"/>
      <c r="L62" s="268"/>
      <c r="M62" s="268"/>
      <c r="N62" s="268"/>
    </row>
    <row r="63" spans="2:17" ht="27" customHeight="1" x14ac:dyDescent="0.15">
      <c r="B63" s="21">
        <f t="shared" si="2"/>
        <v>47</v>
      </c>
      <c r="C63" s="265"/>
      <c r="D63" s="262"/>
      <c r="E63" s="255"/>
      <c r="F63" s="267"/>
      <c r="G63" s="266"/>
      <c r="H63" s="267"/>
      <c r="I63" s="266"/>
      <c r="J63" s="255"/>
      <c r="K63" s="268"/>
      <c r="L63" s="268"/>
      <c r="M63" s="268"/>
      <c r="N63" s="268"/>
    </row>
    <row r="64" spans="2:17" ht="27" customHeight="1" x14ac:dyDescent="0.15">
      <c r="B64" s="21">
        <f t="shared" si="2"/>
        <v>48</v>
      </c>
      <c r="C64" s="265"/>
      <c r="D64" s="262"/>
      <c r="E64" s="255"/>
      <c r="F64" s="267"/>
      <c r="G64" s="266"/>
      <c r="H64" s="267"/>
      <c r="I64" s="266"/>
      <c r="J64" s="255"/>
      <c r="K64" s="268"/>
      <c r="L64" s="268"/>
      <c r="M64" s="268"/>
      <c r="N64" s="268"/>
    </row>
    <row r="65" spans="2:17" ht="27" customHeight="1" x14ac:dyDescent="0.15">
      <c r="B65" s="21">
        <f t="shared" si="2"/>
        <v>49</v>
      </c>
      <c r="C65" s="265"/>
      <c r="D65" s="262"/>
      <c r="E65" s="255"/>
      <c r="F65" s="267"/>
      <c r="G65" s="266"/>
      <c r="H65" s="267"/>
      <c r="I65" s="266"/>
      <c r="J65" s="255"/>
      <c r="K65" s="268"/>
      <c r="L65" s="268"/>
      <c r="M65" s="268"/>
      <c r="N65" s="268"/>
    </row>
    <row r="66" spans="2:17" ht="27" customHeight="1" x14ac:dyDescent="0.15">
      <c r="B66" s="21">
        <f t="shared" si="2"/>
        <v>50</v>
      </c>
      <c r="C66" s="265"/>
      <c r="D66" s="262"/>
      <c r="E66" s="255"/>
      <c r="F66" s="267"/>
      <c r="G66" s="266"/>
      <c r="H66" s="267"/>
      <c r="I66" s="266"/>
      <c r="J66" s="255"/>
      <c r="K66" s="268"/>
      <c r="L66" s="268"/>
      <c r="M66" s="268"/>
      <c r="N66" s="268"/>
    </row>
    <row r="67" spans="2:17" ht="27" customHeight="1" x14ac:dyDescent="0.15">
      <c r="B67" s="21">
        <f t="shared" si="2"/>
        <v>51</v>
      </c>
      <c r="C67" s="265"/>
      <c r="D67" s="262"/>
      <c r="E67" s="255"/>
      <c r="F67" s="267"/>
      <c r="G67" s="266"/>
      <c r="H67" s="267"/>
      <c r="I67" s="266"/>
      <c r="J67" s="255"/>
      <c r="K67" s="268"/>
      <c r="L67" s="268"/>
      <c r="M67" s="268"/>
      <c r="N67" s="268"/>
    </row>
    <row r="68" spans="2:17" ht="27" customHeight="1" x14ac:dyDescent="0.15">
      <c r="B68" s="21">
        <f t="shared" si="2"/>
        <v>52</v>
      </c>
      <c r="C68" s="265"/>
      <c r="D68" s="262"/>
      <c r="E68" s="255"/>
      <c r="F68" s="267"/>
      <c r="G68" s="266"/>
      <c r="H68" s="267"/>
      <c r="I68" s="266"/>
      <c r="J68" s="255"/>
      <c r="K68" s="268"/>
      <c r="L68" s="268"/>
      <c r="M68" s="268"/>
      <c r="N68" s="268"/>
    </row>
    <row r="69" spans="2:17" ht="27" customHeight="1" x14ac:dyDescent="0.15">
      <c r="B69" s="21">
        <f t="shared" si="2"/>
        <v>53</v>
      </c>
      <c r="C69" s="265"/>
      <c r="D69" s="262"/>
      <c r="E69" s="255"/>
      <c r="F69" s="267"/>
      <c r="G69" s="266"/>
      <c r="H69" s="267"/>
      <c r="I69" s="266"/>
      <c r="J69" s="255"/>
      <c r="K69" s="268"/>
      <c r="L69" s="268"/>
      <c r="M69" s="268"/>
      <c r="N69" s="268"/>
    </row>
    <row r="70" spans="2:17" ht="27" customHeight="1" x14ac:dyDescent="0.15">
      <c r="B70" s="21">
        <f t="shared" si="2"/>
        <v>54</v>
      </c>
      <c r="C70" s="265"/>
      <c r="D70" s="262"/>
      <c r="E70" s="255"/>
      <c r="F70" s="267"/>
      <c r="G70" s="266"/>
      <c r="H70" s="267"/>
      <c r="I70" s="266"/>
      <c r="J70" s="255"/>
      <c r="K70" s="268"/>
      <c r="L70" s="268"/>
      <c r="M70" s="268"/>
      <c r="N70" s="268"/>
    </row>
    <row r="71" spans="2:17" ht="27" customHeight="1" x14ac:dyDescent="0.15">
      <c r="B71" s="21">
        <f t="shared" si="2"/>
        <v>55</v>
      </c>
      <c r="C71" s="265"/>
      <c r="D71" s="262"/>
      <c r="E71" s="255"/>
      <c r="F71" s="267"/>
      <c r="G71" s="266"/>
      <c r="H71" s="267"/>
      <c r="I71" s="266"/>
      <c r="J71" s="255"/>
      <c r="K71" s="268"/>
      <c r="L71" s="268"/>
      <c r="M71" s="268"/>
      <c r="N71" s="268"/>
    </row>
    <row r="72" spans="2:17" ht="27" customHeight="1" x14ac:dyDescent="0.15">
      <c r="B72" s="21">
        <f t="shared" si="2"/>
        <v>56</v>
      </c>
      <c r="C72" s="265"/>
      <c r="D72" s="262"/>
      <c r="E72" s="255"/>
      <c r="F72" s="267"/>
      <c r="G72" s="266"/>
      <c r="H72" s="267"/>
      <c r="I72" s="266"/>
      <c r="J72" s="255"/>
      <c r="K72" s="268"/>
      <c r="L72" s="268"/>
      <c r="M72" s="268"/>
      <c r="N72" s="268"/>
    </row>
    <row r="73" spans="2:17" ht="27" customHeight="1" x14ac:dyDescent="0.15">
      <c r="B73" s="21">
        <f t="shared" si="2"/>
        <v>57</v>
      </c>
      <c r="C73" s="265"/>
      <c r="D73" s="263"/>
      <c r="E73" s="256"/>
      <c r="F73" s="267"/>
      <c r="G73" s="266"/>
      <c r="H73" s="267"/>
      <c r="I73" s="266"/>
      <c r="J73" s="256"/>
      <c r="K73" s="268"/>
      <c r="L73" s="268"/>
      <c r="M73" s="268"/>
      <c r="N73" s="268"/>
    </row>
    <row r="74" spans="2:17" ht="18.75" customHeight="1" x14ac:dyDescent="0.15">
      <c r="B74" s="3" t="s">
        <v>15</v>
      </c>
      <c r="E74" s="251" t="str">
        <f>$E$1</f>
        <v>（令和7年6月20日現在）</v>
      </c>
      <c r="J74" s="247"/>
      <c r="N74" s="97" t="str">
        <f>" 4 / "&amp;Q1</f>
        <v xml:space="preserve"> 4 / 1</v>
      </c>
      <c r="O74" s="3"/>
    </row>
    <row r="75" spans="2:17" ht="32.25" customHeight="1" x14ac:dyDescent="0.15">
      <c r="B75" s="98"/>
      <c r="C75" s="19" t="s">
        <v>16</v>
      </c>
      <c r="D75" s="32" t="s">
        <v>17</v>
      </c>
      <c r="E75" s="19" t="s">
        <v>18</v>
      </c>
      <c r="F75" s="31" t="s">
        <v>395</v>
      </c>
      <c r="G75" s="31" t="s">
        <v>20</v>
      </c>
      <c r="H75" s="31" t="s">
        <v>379</v>
      </c>
      <c r="I75" s="31" t="s">
        <v>365</v>
      </c>
      <c r="J75" s="19" t="s">
        <v>19</v>
      </c>
      <c r="K75" s="31" t="s">
        <v>347</v>
      </c>
      <c r="L75" s="31" t="s">
        <v>348</v>
      </c>
      <c r="M75" s="31" t="s">
        <v>349</v>
      </c>
      <c r="N75" s="31" t="s">
        <v>350</v>
      </c>
      <c r="Q75" s="15"/>
    </row>
    <row r="76" spans="2:17" ht="27" customHeight="1" x14ac:dyDescent="0.15">
      <c r="B76" s="21">
        <f>B73+1</f>
        <v>58</v>
      </c>
      <c r="C76" s="265"/>
      <c r="D76" s="262"/>
      <c r="E76" s="255"/>
      <c r="F76" s="267"/>
      <c r="G76" s="266"/>
      <c r="H76" s="267"/>
      <c r="I76" s="266"/>
      <c r="J76" s="255"/>
      <c r="K76" s="268"/>
      <c r="L76" s="268"/>
      <c r="M76" s="268"/>
      <c r="N76" s="268"/>
    </row>
    <row r="77" spans="2:17" ht="27" customHeight="1" x14ac:dyDescent="0.15">
      <c r="B77" s="21">
        <f>B76+1</f>
        <v>59</v>
      </c>
      <c r="C77" s="265"/>
      <c r="D77" s="262"/>
      <c r="E77" s="255"/>
      <c r="F77" s="267"/>
      <c r="G77" s="266"/>
      <c r="H77" s="267"/>
      <c r="I77" s="266"/>
      <c r="J77" s="255"/>
      <c r="K77" s="268"/>
      <c r="L77" s="268"/>
      <c r="M77" s="268"/>
      <c r="N77" s="268"/>
    </row>
    <row r="78" spans="2:17" ht="27" customHeight="1" x14ac:dyDescent="0.15">
      <c r="B78" s="21">
        <f t="shared" ref="B78:B96" si="3">B77+1</f>
        <v>60</v>
      </c>
      <c r="C78" s="265"/>
      <c r="D78" s="262"/>
      <c r="E78" s="255"/>
      <c r="F78" s="267"/>
      <c r="G78" s="266"/>
      <c r="H78" s="267"/>
      <c r="I78" s="266"/>
      <c r="J78" s="255"/>
      <c r="K78" s="268"/>
      <c r="L78" s="268"/>
      <c r="M78" s="268"/>
      <c r="N78" s="268"/>
    </row>
    <row r="79" spans="2:17" ht="27" customHeight="1" x14ac:dyDescent="0.15">
      <c r="B79" s="21">
        <f t="shared" si="3"/>
        <v>61</v>
      </c>
      <c r="C79" s="265"/>
      <c r="D79" s="262"/>
      <c r="E79" s="255"/>
      <c r="F79" s="267"/>
      <c r="G79" s="266"/>
      <c r="H79" s="267"/>
      <c r="I79" s="266"/>
      <c r="J79" s="255"/>
      <c r="K79" s="268"/>
      <c r="L79" s="268"/>
      <c r="M79" s="268"/>
      <c r="N79" s="268"/>
    </row>
    <row r="80" spans="2:17" ht="27" customHeight="1" x14ac:dyDescent="0.15">
      <c r="B80" s="21">
        <f t="shared" si="3"/>
        <v>62</v>
      </c>
      <c r="C80" s="265"/>
      <c r="D80" s="262"/>
      <c r="E80" s="255"/>
      <c r="F80" s="267"/>
      <c r="G80" s="266"/>
      <c r="H80" s="267"/>
      <c r="I80" s="266"/>
      <c r="J80" s="255"/>
      <c r="K80" s="268"/>
      <c r="L80" s="268"/>
      <c r="M80" s="268"/>
      <c r="N80" s="268"/>
    </row>
    <row r="81" spans="2:14" ht="27" customHeight="1" x14ac:dyDescent="0.15">
      <c r="B81" s="21">
        <f t="shared" si="3"/>
        <v>63</v>
      </c>
      <c r="C81" s="265"/>
      <c r="D81" s="262"/>
      <c r="E81" s="255"/>
      <c r="F81" s="267"/>
      <c r="G81" s="266"/>
      <c r="H81" s="267"/>
      <c r="I81" s="266"/>
      <c r="J81" s="255"/>
      <c r="K81" s="268"/>
      <c r="L81" s="268"/>
      <c r="M81" s="268"/>
      <c r="N81" s="268"/>
    </row>
    <row r="82" spans="2:14" ht="27" customHeight="1" x14ac:dyDescent="0.15">
      <c r="B82" s="21">
        <f t="shared" si="3"/>
        <v>64</v>
      </c>
      <c r="C82" s="265"/>
      <c r="D82" s="262"/>
      <c r="E82" s="255"/>
      <c r="F82" s="267"/>
      <c r="G82" s="266"/>
      <c r="H82" s="267"/>
      <c r="I82" s="266"/>
      <c r="J82" s="255"/>
      <c r="K82" s="268"/>
      <c r="L82" s="268"/>
      <c r="M82" s="268"/>
      <c r="N82" s="268"/>
    </row>
    <row r="83" spans="2:14" ht="27" customHeight="1" x14ac:dyDescent="0.15">
      <c r="B83" s="21">
        <f t="shared" si="3"/>
        <v>65</v>
      </c>
      <c r="C83" s="265"/>
      <c r="D83" s="262"/>
      <c r="E83" s="255"/>
      <c r="F83" s="267"/>
      <c r="G83" s="266"/>
      <c r="H83" s="267"/>
      <c r="I83" s="266"/>
      <c r="J83" s="255"/>
      <c r="K83" s="268"/>
      <c r="L83" s="268"/>
      <c r="M83" s="268"/>
      <c r="N83" s="268"/>
    </row>
    <row r="84" spans="2:14" ht="27" customHeight="1" x14ac:dyDescent="0.15">
      <c r="B84" s="21">
        <f t="shared" si="3"/>
        <v>66</v>
      </c>
      <c r="C84" s="265"/>
      <c r="D84" s="262"/>
      <c r="E84" s="255"/>
      <c r="F84" s="267"/>
      <c r="G84" s="266"/>
      <c r="H84" s="267"/>
      <c r="I84" s="266"/>
      <c r="J84" s="255"/>
      <c r="K84" s="268"/>
      <c r="L84" s="268"/>
      <c r="M84" s="268"/>
      <c r="N84" s="268"/>
    </row>
    <row r="85" spans="2:14" ht="27" customHeight="1" x14ac:dyDescent="0.15">
      <c r="B85" s="21">
        <f t="shared" si="3"/>
        <v>67</v>
      </c>
      <c r="C85" s="265"/>
      <c r="D85" s="262"/>
      <c r="E85" s="255"/>
      <c r="F85" s="267"/>
      <c r="G85" s="266"/>
      <c r="H85" s="267"/>
      <c r="I85" s="266"/>
      <c r="J85" s="255"/>
      <c r="K85" s="268"/>
      <c r="L85" s="268"/>
      <c r="M85" s="268"/>
      <c r="N85" s="268"/>
    </row>
    <row r="86" spans="2:14" ht="27" customHeight="1" x14ac:dyDescent="0.15">
      <c r="B86" s="21">
        <f t="shared" si="3"/>
        <v>68</v>
      </c>
      <c r="C86" s="265"/>
      <c r="D86" s="262"/>
      <c r="E86" s="255"/>
      <c r="F86" s="267"/>
      <c r="G86" s="266"/>
      <c r="H86" s="267"/>
      <c r="I86" s="266"/>
      <c r="J86" s="255"/>
      <c r="K86" s="268"/>
      <c r="L86" s="268"/>
      <c r="M86" s="268"/>
      <c r="N86" s="268"/>
    </row>
    <row r="87" spans="2:14" ht="27" customHeight="1" x14ac:dyDescent="0.15">
      <c r="B87" s="21">
        <f t="shared" si="3"/>
        <v>69</v>
      </c>
      <c r="C87" s="265"/>
      <c r="D87" s="262"/>
      <c r="E87" s="255"/>
      <c r="F87" s="267"/>
      <c r="G87" s="266"/>
      <c r="H87" s="267"/>
      <c r="I87" s="266"/>
      <c r="J87" s="255"/>
      <c r="K87" s="268"/>
      <c r="L87" s="268"/>
      <c r="M87" s="268"/>
      <c r="N87" s="268"/>
    </row>
    <row r="88" spans="2:14" ht="27" customHeight="1" x14ac:dyDescent="0.15">
      <c r="B88" s="21">
        <f t="shared" si="3"/>
        <v>70</v>
      </c>
      <c r="C88" s="265"/>
      <c r="D88" s="262"/>
      <c r="E88" s="255"/>
      <c r="F88" s="267"/>
      <c r="G88" s="266"/>
      <c r="H88" s="267"/>
      <c r="I88" s="266"/>
      <c r="J88" s="255"/>
      <c r="K88" s="268"/>
      <c r="L88" s="268"/>
      <c r="M88" s="268"/>
      <c r="N88" s="268"/>
    </row>
    <row r="89" spans="2:14" ht="27" customHeight="1" x14ac:dyDescent="0.15">
      <c r="B89" s="21">
        <f t="shared" si="3"/>
        <v>71</v>
      </c>
      <c r="C89" s="265"/>
      <c r="D89" s="262"/>
      <c r="E89" s="255"/>
      <c r="F89" s="267"/>
      <c r="G89" s="266"/>
      <c r="H89" s="267"/>
      <c r="I89" s="266"/>
      <c r="J89" s="255"/>
      <c r="K89" s="268"/>
      <c r="L89" s="268"/>
      <c r="M89" s="268"/>
      <c r="N89" s="268"/>
    </row>
    <row r="90" spans="2:14" ht="27" customHeight="1" x14ac:dyDescent="0.15">
      <c r="B90" s="21">
        <f t="shared" si="3"/>
        <v>72</v>
      </c>
      <c r="C90" s="265"/>
      <c r="D90" s="262"/>
      <c r="E90" s="255"/>
      <c r="F90" s="267"/>
      <c r="G90" s="266"/>
      <c r="H90" s="267"/>
      <c r="I90" s="266"/>
      <c r="J90" s="255"/>
      <c r="K90" s="268"/>
      <c r="L90" s="268"/>
      <c r="M90" s="268"/>
      <c r="N90" s="268"/>
    </row>
    <row r="91" spans="2:14" ht="27" customHeight="1" x14ac:dyDescent="0.15">
      <c r="B91" s="21">
        <f t="shared" si="3"/>
        <v>73</v>
      </c>
      <c r="C91" s="265"/>
      <c r="D91" s="262"/>
      <c r="E91" s="255"/>
      <c r="F91" s="267"/>
      <c r="G91" s="266"/>
      <c r="H91" s="267"/>
      <c r="I91" s="266"/>
      <c r="J91" s="255"/>
      <c r="K91" s="268"/>
      <c r="L91" s="268"/>
      <c r="M91" s="268"/>
      <c r="N91" s="268"/>
    </row>
    <row r="92" spans="2:14" ht="27" customHeight="1" x14ac:dyDescent="0.15">
      <c r="B92" s="21">
        <f t="shared" si="3"/>
        <v>74</v>
      </c>
      <c r="C92" s="265"/>
      <c r="D92" s="262"/>
      <c r="E92" s="255"/>
      <c r="F92" s="267"/>
      <c r="G92" s="266"/>
      <c r="H92" s="267"/>
      <c r="I92" s="266"/>
      <c r="J92" s="255"/>
      <c r="K92" s="268"/>
      <c r="L92" s="268"/>
      <c r="M92" s="268"/>
      <c r="N92" s="268"/>
    </row>
    <row r="93" spans="2:14" ht="27" customHeight="1" x14ac:dyDescent="0.15">
      <c r="B93" s="21">
        <f t="shared" si="3"/>
        <v>75</v>
      </c>
      <c r="C93" s="265"/>
      <c r="D93" s="262"/>
      <c r="E93" s="255"/>
      <c r="F93" s="267"/>
      <c r="G93" s="266"/>
      <c r="H93" s="267"/>
      <c r="I93" s="266"/>
      <c r="J93" s="255"/>
      <c r="K93" s="268"/>
      <c r="L93" s="268"/>
      <c r="M93" s="268"/>
      <c r="N93" s="268"/>
    </row>
    <row r="94" spans="2:14" ht="27" customHeight="1" x14ac:dyDescent="0.15">
      <c r="B94" s="21">
        <f t="shared" si="3"/>
        <v>76</v>
      </c>
      <c r="C94" s="265"/>
      <c r="D94" s="262"/>
      <c r="E94" s="255"/>
      <c r="F94" s="267"/>
      <c r="G94" s="266"/>
      <c r="H94" s="267"/>
      <c r="I94" s="266"/>
      <c r="J94" s="255"/>
      <c r="K94" s="268"/>
      <c r="L94" s="268"/>
      <c r="M94" s="268"/>
      <c r="N94" s="268"/>
    </row>
    <row r="95" spans="2:14" ht="27" customHeight="1" x14ac:dyDescent="0.15">
      <c r="B95" s="21">
        <f t="shared" si="3"/>
        <v>77</v>
      </c>
      <c r="C95" s="265"/>
      <c r="D95" s="262"/>
      <c r="E95" s="255"/>
      <c r="F95" s="267"/>
      <c r="G95" s="266"/>
      <c r="H95" s="267"/>
      <c r="I95" s="266"/>
      <c r="J95" s="255"/>
      <c r="K95" s="268"/>
      <c r="L95" s="268"/>
      <c r="M95" s="268"/>
      <c r="N95" s="268"/>
    </row>
    <row r="96" spans="2:14" ht="27" customHeight="1" x14ac:dyDescent="0.15">
      <c r="B96" s="21">
        <f t="shared" si="3"/>
        <v>78</v>
      </c>
      <c r="C96" s="265"/>
      <c r="D96" s="263"/>
      <c r="E96" s="256"/>
      <c r="F96" s="267"/>
      <c r="G96" s="266"/>
      <c r="H96" s="267"/>
      <c r="I96" s="266"/>
      <c r="J96" s="256"/>
      <c r="K96" s="268"/>
      <c r="L96" s="268"/>
      <c r="M96" s="268"/>
      <c r="N96" s="268"/>
    </row>
  </sheetData>
  <sheetProtection selectLockedCells="1"/>
  <phoneticPr fontId="2"/>
  <dataValidations count="7">
    <dataValidation type="list" allowBlank="1" showInputMessage="1" showErrorMessage="1" sqref="H30:H50 H3:H20 H53:H73 H76:H96">
      <formula1>$Q$2:$Q$5</formula1>
    </dataValidation>
    <dataValidation type="list" allowBlank="1" showInputMessage="1" showErrorMessage="1" sqref="C3:C20 C53:C73 C76:C96 C30:C50">
      <formula1>"管理者,管理者兼サービス提供責任者,管理者兼ヘルパー,サービス提供責任者,ヘルパー"</formula1>
    </dataValidation>
    <dataValidation type="list" allowBlank="1" showInputMessage="1" showErrorMessage="1" sqref="I3:I20 I53:I73 I30:I50 I76:I96">
      <formula1>$Q$6:$Q$9</formula1>
    </dataValidation>
    <dataValidation type="list" allowBlank="1" showInputMessage="1" showErrorMessage="1" sqref="G3:G20 G53:G73 G30:G50 G76:G96">
      <formula1>$Q$10:$Q$13</formula1>
    </dataValidation>
    <dataValidation type="list" allowBlank="1" showInputMessage="1" showErrorMessage="1" sqref="K53:N73 K3:N20 K76:N96 K30:N50">
      <formula1>"サ,従,×"</formula1>
    </dataValidation>
    <dataValidation type="list" allowBlank="1" showInputMessage="1" showErrorMessage="1" sqref="F76:F96 F30:F50 F53:F73 F3:F18 F20">
      <formula1>"正,非,登"</formula1>
    </dataValidation>
    <dataValidation type="list" allowBlank="1" showInputMessage="1" showErrorMessage="1" sqref="F19">
      <formula1>"正,非,登"</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verticalDpi="300" r:id="rId1"/>
  <headerFooter alignWithMargins="0"/>
  <rowBreaks count="3" manualBreakCount="3">
    <brk id="27" max="14" man="1"/>
    <brk id="50" max="14" man="1"/>
    <brk id="73"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82"/>
  <sheetViews>
    <sheetView view="pageBreakPreview" zoomScaleNormal="100" zoomScaleSheetLayoutView="100" workbookViewId="0">
      <selection activeCell="S5" sqref="S5"/>
    </sheetView>
  </sheetViews>
  <sheetFormatPr defaultRowHeight="13.5" x14ac:dyDescent="0.15"/>
  <cols>
    <col min="1" max="1" width="1.625" style="100" customWidth="1"/>
    <col min="2" max="2" width="6.625" style="100" customWidth="1"/>
    <col min="3" max="3" width="2.125" style="100" customWidth="1"/>
    <col min="4" max="4" width="7.625" style="100" customWidth="1"/>
    <col min="5" max="5" width="2.125" style="100" customWidth="1"/>
    <col min="6" max="6" width="7.625" style="100" customWidth="1"/>
    <col min="7" max="7" width="2.125" style="100" customWidth="1"/>
    <col min="8" max="8" width="7.625" style="100" customWidth="1"/>
    <col min="9" max="9" width="2.125" style="100" customWidth="1"/>
    <col min="10" max="10" width="7.625" style="100" customWidth="1"/>
    <col min="11" max="11" width="2.125" style="100" customWidth="1"/>
    <col min="12" max="12" width="40.625" style="100" customWidth="1"/>
    <col min="13" max="13" width="1.625" style="100" customWidth="1"/>
    <col min="14" max="24" width="4.25" style="100" customWidth="1"/>
    <col min="25" max="16384" width="9" style="100"/>
  </cols>
  <sheetData>
    <row r="1" spans="2:12" ht="18" customHeight="1" x14ac:dyDescent="0.15">
      <c r="B1" s="99" t="s">
        <v>238</v>
      </c>
    </row>
    <row r="2" spans="2:12" s="101" customFormat="1" ht="15" customHeight="1" x14ac:dyDescent="0.15">
      <c r="B2" s="101" t="s">
        <v>239</v>
      </c>
      <c r="G2" s="102"/>
      <c r="H2" s="102"/>
      <c r="I2" s="102"/>
    </row>
    <row r="3" spans="2:12" s="105" customFormat="1" ht="15" customHeight="1" x14ac:dyDescent="0.15">
      <c r="B3" s="103" t="s">
        <v>240</v>
      </c>
      <c r="C3" s="104"/>
      <c r="D3" s="103" t="s">
        <v>241</v>
      </c>
      <c r="E3" s="104"/>
      <c r="F3" s="103" t="s">
        <v>242</v>
      </c>
      <c r="H3" s="103" t="s">
        <v>243</v>
      </c>
      <c r="I3" s="106"/>
      <c r="J3" s="103" t="s">
        <v>244</v>
      </c>
      <c r="L3" s="103" t="s">
        <v>245</v>
      </c>
    </row>
    <row r="4" spans="2:12" ht="18" customHeight="1" x14ac:dyDescent="0.15">
      <c r="B4" s="107" t="s">
        <v>246</v>
      </c>
      <c r="C4" s="108" t="s">
        <v>247</v>
      </c>
      <c r="D4" s="109"/>
      <c r="E4" s="110" t="s">
        <v>248</v>
      </c>
      <c r="F4" s="109"/>
      <c r="G4" s="111" t="s">
        <v>249</v>
      </c>
      <c r="H4" s="109"/>
      <c r="I4" s="112" t="s">
        <v>250</v>
      </c>
      <c r="J4" s="113">
        <f t="shared" ref="J4:J19" si="0">IF(OR(D4="",F4=""),0,(IF(D4&gt;F4,1,0)-D4+F4-H4)*24)</f>
        <v>0</v>
      </c>
      <c r="K4" s="112"/>
      <c r="L4" s="114"/>
    </row>
    <row r="5" spans="2:12" ht="18" customHeight="1" x14ac:dyDescent="0.15">
      <c r="B5" s="107" t="s">
        <v>251</v>
      </c>
      <c r="C5" s="108" t="s">
        <v>252</v>
      </c>
      <c r="D5" s="109"/>
      <c r="E5" s="110" t="s">
        <v>253</v>
      </c>
      <c r="F5" s="109"/>
      <c r="G5" s="111" t="s">
        <v>254</v>
      </c>
      <c r="H5" s="109"/>
      <c r="I5" s="112" t="s">
        <v>255</v>
      </c>
      <c r="J5" s="113">
        <f t="shared" si="0"/>
        <v>0</v>
      </c>
      <c r="K5" s="112"/>
      <c r="L5" s="114"/>
    </row>
    <row r="6" spans="2:12" ht="18" customHeight="1" x14ac:dyDescent="0.15">
      <c r="B6" s="107" t="s">
        <v>256</v>
      </c>
      <c r="C6" s="108" t="s">
        <v>252</v>
      </c>
      <c r="D6" s="109"/>
      <c r="E6" s="110" t="s">
        <v>253</v>
      </c>
      <c r="F6" s="109"/>
      <c r="G6" s="111" t="s">
        <v>254</v>
      </c>
      <c r="H6" s="109"/>
      <c r="I6" s="112" t="s">
        <v>255</v>
      </c>
      <c r="J6" s="113">
        <f t="shared" si="0"/>
        <v>0</v>
      </c>
      <c r="K6" s="112"/>
      <c r="L6" s="114"/>
    </row>
    <row r="7" spans="2:12" ht="18" customHeight="1" x14ac:dyDescent="0.15">
      <c r="B7" s="107" t="s">
        <v>257</v>
      </c>
      <c r="C7" s="108" t="s">
        <v>252</v>
      </c>
      <c r="D7" s="109"/>
      <c r="E7" s="110" t="s">
        <v>253</v>
      </c>
      <c r="F7" s="109"/>
      <c r="G7" s="111" t="s">
        <v>254</v>
      </c>
      <c r="H7" s="109"/>
      <c r="I7" s="112" t="s">
        <v>255</v>
      </c>
      <c r="J7" s="113">
        <f t="shared" si="0"/>
        <v>0</v>
      </c>
      <c r="K7" s="112"/>
      <c r="L7" s="114"/>
    </row>
    <row r="8" spans="2:12" ht="18" customHeight="1" x14ac:dyDescent="0.15">
      <c r="B8" s="107" t="s">
        <v>258</v>
      </c>
      <c r="C8" s="108" t="s">
        <v>252</v>
      </c>
      <c r="D8" s="109"/>
      <c r="E8" s="110" t="s">
        <v>253</v>
      </c>
      <c r="F8" s="109"/>
      <c r="G8" s="111" t="s">
        <v>254</v>
      </c>
      <c r="H8" s="109"/>
      <c r="I8" s="112" t="s">
        <v>255</v>
      </c>
      <c r="J8" s="113">
        <f t="shared" si="0"/>
        <v>0</v>
      </c>
      <c r="K8" s="112"/>
      <c r="L8" s="114"/>
    </row>
    <row r="9" spans="2:12" ht="18" customHeight="1" x14ac:dyDescent="0.15">
      <c r="B9" s="107" t="s">
        <v>259</v>
      </c>
      <c r="C9" s="108" t="s">
        <v>252</v>
      </c>
      <c r="D9" s="109"/>
      <c r="E9" s="110" t="s">
        <v>253</v>
      </c>
      <c r="F9" s="109"/>
      <c r="G9" s="111" t="s">
        <v>254</v>
      </c>
      <c r="H9" s="109"/>
      <c r="I9" s="112" t="s">
        <v>255</v>
      </c>
      <c r="J9" s="113">
        <f>IF(OR(D9="",F9=""),0,(IF(D9&gt;F9,1,0)-D9+F9-H9)*24)</f>
        <v>0</v>
      </c>
      <c r="K9" s="112"/>
      <c r="L9" s="114"/>
    </row>
    <row r="10" spans="2:12" ht="18" customHeight="1" x14ac:dyDescent="0.15">
      <c r="B10" s="107" t="s">
        <v>260</v>
      </c>
      <c r="C10" s="108" t="s">
        <v>252</v>
      </c>
      <c r="D10" s="109"/>
      <c r="E10" s="110" t="s">
        <v>253</v>
      </c>
      <c r="F10" s="109"/>
      <c r="G10" s="111" t="s">
        <v>254</v>
      </c>
      <c r="H10" s="109"/>
      <c r="I10" s="112" t="s">
        <v>255</v>
      </c>
      <c r="J10" s="113">
        <f>IF(OR(D10="",F10=""),0,(IF(D10&gt;F10,1,0)-D10+F10-H10)*24)</f>
        <v>0</v>
      </c>
      <c r="K10" s="112"/>
      <c r="L10" s="114"/>
    </row>
    <row r="11" spans="2:12" ht="18" customHeight="1" x14ac:dyDescent="0.15">
      <c r="B11" s="107" t="s">
        <v>261</v>
      </c>
      <c r="C11" s="108" t="s">
        <v>252</v>
      </c>
      <c r="D11" s="109"/>
      <c r="E11" s="110" t="s">
        <v>253</v>
      </c>
      <c r="F11" s="109"/>
      <c r="G11" s="111" t="s">
        <v>254</v>
      </c>
      <c r="H11" s="109"/>
      <c r="I11" s="112" t="s">
        <v>255</v>
      </c>
      <c r="J11" s="113">
        <f>IF(OR(D11="",F11=""),0,(IF(D11&gt;F11,1,0)-D11+F11-H11)*24)</f>
        <v>0</v>
      </c>
      <c r="K11" s="112"/>
      <c r="L11" s="114"/>
    </row>
    <row r="12" spans="2:12" ht="18" customHeight="1" x14ac:dyDescent="0.15">
      <c r="B12" s="107" t="s">
        <v>262</v>
      </c>
      <c r="C12" s="108" t="s">
        <v>252</v>
      </c>
      <c r="D12" s="109"/>
      <c r="E12" s="110" t="s">
        <v>253</v>
      </c>
      <c r="F12" s="109"/>
      <c r="G12" s="111" t="s">
        <v>254</v>
      </c>
      <c r="H12" s="109"/>
      <c r="I12" s="112" t="s">
        <v>255</v>
      </c>
      <c r="J12" s="113">
        <f t="shared" si="0"/>
        <v>0</v>
      </c>
      <c r="K12" s="112"/>
      <c r="L12" s="114"/>
    </row>
    <row r="13" spans="2:12" ht="18" customHeight="1" x14ac:dyDescent="0.15">
      <c r="B13" s="107" t="s">
        <v>263</v>
      </c>
      <c r="C13" s="108" t="s">
        <v>252</v>
      </c>
      <c r="D13" s="109"/>
      <c r="E13" s="110" t="s">
        <v>253</v>
      </c>
      <c r="F13" s="109"/>
      <c r="G13" s="111" t="s">
        <v>254</v>
      </c>
      <c r="H13" s="109"/>
      <c r="I13" s="112" t="s">
        <v>255</v>
      </c>
      <c r="J13" s="113">
        <f t="shared" si="0"/>
        <v>0</v>
      </c>
      <c r="K13" s="112"/>
      <c r="L13" s="114"/>
    </row>
    <row r="14" spans="2:12" ht="18" customHeight="1" x14ac:dyDescent="0.15">
      <c r="B14" s="107" t="s">
        <v>264</v>
      </c>
      <c r="C14" s="108" t="s">
        <v>252</v>
      </c>
      <c r="D14" s="109"/>
      <c r="E14" s="110" t="s">
        <v>253</v>
      </c>
      <c r="F14" s="109"/>
      <c r="G14" s="111" t="s">
        <v>254</v>
      </c>
      <c r="H14" s="109"/>
      <c r="I14" s="112" t="s">
        <v>255</v>
      </c>
      <c r="J14" s="113">
        <f>IF(OR(D14="",F14=""),0,(IF(D14&gt;F14,1,0)-D14+F14-H14)*24)</f>
        <v>0</v>
      </c>
      <c r="K14" s="112"/>
      <c r="L14" s="114"/>
    </row>
    <row r="15" spans="2:12" ht="18" customHeight="1" x14ac:dyDescent="0.15">
      <c r="B15" s="107" t="s">
        <v>265</v>
      </c>
      <c r="C15" s="108" t="s">
        <v>252</v>
      </c>
      <c r="D15" s="109"/>
      <c r="E15" s="110" t="s">
        <v>253</v>
      </c>
      <c r="F15" s="109"/>
      <c r="G15" s="111" t="s">
        <v>254</v>
      </c>
      <c r="H15" s="109"/>
      <c r="I15" s="112" t="s">
        <v>255</v>
      </c>
      <c r="J15" s="113">
        <f>IF(OR(D15="",F15=""),0,(IF(D15&gt;F15,1,0)-D15+F15-H15)*24)</f>
        <v>0</v>
      </c>
      <c r="K15" s="112"/>
      <c r="L15" s="114"/>
    </row>
    <row r="16" spans="2:12" ht="18" customHeight="1" x14ac:dyDescent="0.15">
      <c r="B16" s="107" t="s">
        <v>266</v>
      </c>
      <c r="C16" s="108" t="s">
        <v>252</v>
      </c>
      <c r="D16" s="109"/>
      <c r="E16" s="110" t="s">
        <v>253</v>
      </c>
      <c r="F16" s="109"/>
      <c r="G16" s="111" t="s">
        <v>254</v>
      </c>
      <c r="H16" s="109"/>
      <c r="I16" s="112" t="s">
        <v>255</v>
      </c>
      <c r="J16" s="113">
        <f t="shared" si="0"/>
        <v>0</v>
      </c>
      <c r="K16" s="112"/>
      <c r="L16" s="114"/>
    </row>
    <row r="17" spans="2:12" ht="18" customHeight="1" x14ac:dyDescent="0.15">
      <c r="B17" s="107" t="s">
        <v>267</v>
      </c>
      <c r="C17" s="108" t="s">
        <v>252</v>
      </c>
      <c r="D17" s="109"/>
      <c r="E17" s="110" t="s">
        <v>253</v>
      </c>
      <c r="F17" s="109"/>
      <c r="G17" s="111" t="s">
        <v>254</v>
      </c>
      <c r="H17" s="109"/>
      <c r="I17" s="112" t="s">
        <v>255</v>
      </c>
      <c r="J17" s="113">
        <f>IF(OR(D17="",F17=""),0,(IF(D17&gt;F17,1,0)-D17+F17-H17)*24)</f>
        <v>0</v>
      </c>
      <c r="K17" s="112"/>
      <c r="L17" s="114"/>
    </row>
    <row r="18" spans="2:12" ht="18" customHeight="1" x14ac:dyDescent="0.15">
      <c r="B18" s="107" t="s">
        <v>268</v>
      </c>
      <c r="C18" s="108" t="s">
        <v>252</v>
      </c>
      <c r="D18" s="109"/>
      <c r="E18" s="110" t="s">
        <v>253</v>
      </c>
      <c r="F18" s="109"/>
      <c r="G18" s="111" t="s">
        <v>254</v>
      </c>
      <c r="H18" s="109"/>
      <c r="I18" s="112" t="s">
        <v>255</v>
      </c>
      <c r="J18" s="113">
        <f t="shared" si="0"/>
        <v>0</v>
      </c>
      <c r="K18" s="112"/>
      <c r="L18" s="114"/>
    </row>
    <row r="19" spans="2:12" ht="18" customHeight="1" x14ac:dyDescent="0.15">
      <c r="B19" s="107" t="s">
        <v>407</v>
      </c>
      <c r="C19" s="108" t="s">
        <v>252</v>
      </c>
      <c r="D19" s="109"/>
      <c r="E19" s="110" t="s">
        <v>253</v>
      </c>
      <c r="F19" s="109"/>
      <c r="G19" s="111" t="s">
        <v>254</v>
      </c>
      <c r="H19" s="109"/>
      <c r="I19" s="112" t="s">
        <v>255</v>
      </c>
      <c r="J19" s="113">
        <f t="shared" si="0"/>
        <v>0</v>
      </c>
      <c r="K19" s="112"/>
      <c r="L19" s="114"/>
    </row>
    <row r="20" spans="2:12" ht="18" customHeight="1" x14ac:dyDescent="0.15">
      <c r="B20" s="107" t="s">
        <v>408</v>
      </c>
      <c r="C20" s="108" t="s">
        <v>252</v>
      </c>
      <c r="D20" s="109"/>
      <c r="E20" s="110" t="s">
        <v>253</v>
      </c>
      <c r="F20" s="109"/>
      <c r="G20" s="111" t="s">
        <v>254</v>
      </c>
      <c r="H20" s="109"/>
      <c r="I20" s="112" t="s">
        <v>255</v>
      </c>
      <c r="J20" s="113">
        <f t="shared" ref="J20:J30" si="1">IF(OR(D20="",F20=""),0,(IF(D20&gt;F20,1,0)-D20+F20-H20)*24)</f>
        <v>0</v>
      </c>
      <c r="K20" s="112"/>
      <c r="L20" s="114"/>
    </row>
    <row r="21" spans="2:12" ht="18" customHeight="1" x14ac:dyDescent="0.15">
      <c r="B21" s="107" t="s">
        <v>409</v>
      </c>
      <c r="C21" s="108" t="s">
        <v>252</v>
      </c>
      <c r="D21" s="109"/>
      <c r="E21" s="110" t="s">
        <v>253</v>
      </c>
      <c r="F21" s="109"/>
      <c r="G21" s="111" t="s">
        <v>254</v>
      </c>
      <c r="H21" s="109"/>
      <c r="I21" s="112" t="s">
        <v>255</v>
      </c>
      <c r="J21" s="113">
        <f t="shared" si="1"/>
        <v>0</v>
      </c>
      <c r="K21" s="112"/>
      <c r="L21" s="114"/>
    </row>
    <row r="22" spans="2:12" ht="18" customHeight="1" x14ac:dyDescent="0.15">
      <c r="B22" s="249" t="s">
        <v>416</v>
      </c>
      <c r="C22" s="108" t="s">
        <v>247</v>
      </c>
      <c r="D22" s="109"/>
      <c r="E22" s="110" t="s">
        <v>248</v>
      </c>
      <c r="F22" s="109"/>
      <c r="G22" s="111" t="s">
        <v>249</v>
      </c>
      <c r="H22" s="109"/>
      <c r="I22" s="112" t="s">
        <v>250</v>
      </c>
      <c r="J22" s="113">
        <f t="shared" si="1"/>
        <v>0</v>
      </c>
      <c r="K22" s="112"/>
      <c r="L22" s="114"/>
    </row>
    <row r="23" spans="2:12" ht="18" customHeight="1" x14ac:dyDescent="0.15">
      <c r="B23" s="249" t="s">
        <v>417</v>
      </c>
      <c r="C23" s="108" t="s">
        <v>247</v>
      </c>
      <c r="D23" s="271"/>
      <c r="E23" s="110" t="s">
        <v>248</v>
      </c>
      <c r="F23" s="271"/>
      <c r="G23" s="111" t="s">
        <v>249</v>
      </c>
      <c r="H23" s="271"/>
      <c r="I23" s="112" t="s">
        <v>250</v>
      </c>
      <c r="J23" s="113">
        <f t="shared" si="1"/>
        <v>0</v>
      </c>
      <c r="K23" s="112"/>
      <c r="L23" s="114"/>
    </row>
    <row r="24" spans="2:12" ht="18" customHeight="1" x14ac:dyDescent="0.15">
      <c r="B24" s="249" t="s">
        <v>418</v>
      </c>
      <c r="C24" s="108" t="s">
        <v>247</v>
      </c>
      <c r="D24" s="109"/>
      <c r="E24" s="110" t="s">
        <v>248</v>
      </c>
      <c r="F24" s="109"/>
      <c r="G24" s="111" t="s">
        <v>249</v>
      </c>
      <c r="H24" s="109"/>
      <c r="I24" s="112" t="s">
        <v>250</v>
      </c>
      <c r="J24" s="113">
        <f t="shared" si="1"/>
        <v>0</v>
      </c>
      <c r="K24" s="112"/>
      <c r="L24" s="114"/>
    </row>
    <row r="25" spans="2:12" ht="18" customHeight="1" x14ac:dyDescent="0.15">
      <c r="B25" s="249" t="s">
        <v>419</v>
      </c>
      <c r="C25" s="108" t="s">
        <v>247</v>
      </c>
      <c r="D25" s="271"/>
      <c r="E25" s="110" t="s">
        <v>248</v>
      </c>
      <c r="F25" s="271"/>
      <c r="G25" s="111" t="s">
        <v>249</v>
      </c>
      <c r="H25" s="271"/>
      <c r="I25" s="112" t="s">
        <v>250</v>
      </c>
      <c r="J25" s="113">
        <f t="shared" si="1"/>
        <v>0</v>
      </c>
      <c r="K25" s="112"/>
      <c r="L25" s="114"/>
    </row>
    <row r="26" spans="2:12" ht="18" customHeight="1" x14ac:dyDescent="0.15">
      <c r="B26" s="249" t="s">
        <v>420</v>
      </c>
      <c r="C26" s="108" t="s">
        <v>247</v>
      </c>
      <c r="D26" s="109"/>
      <c r="E26" s="110" t="s">
        <v>248</v>
      </c>
      <c r="F26" s="109"/>
      <c r="G26" s="111" t="s">
        <v>249</v>
      </c>
      <c r="H26" s="109"/>
      <c r="I26" s="112" t="s">
        <v>250</v>
      </c>
      <c r="J26" s="113">
        <f t="shared" si="1"/>
        <v>0</v>
      </c>
      <c r="K26" s="112"/>
      <c r="L26" s="114"/>
    </row>
    <row r="27" spans="2:12" ht="18" customHeight="1" x14ac:dyDescent="0.15">
      <c r="B27" s="249" t="s">
        <v>421</v>
      </c>
      <c r="C27" s="108" t="s">
        <v>247</v>
      </c>
      <c r="D27" s="271"/>
      <c r="E27" s="110" t="s">
        <v>248</v>
      </c>
      <c r="F27" s="271"/>
      <c r="G27" s="111" t="s">
        <v>249</v>
      </c>
      <c r="H27" s="271"/>
      <c r="I27" s="112" t="s">
        <v>250</v>
      </c>
      <c r="J27" s="113">
        <f t="shared" si="1"/>
        <v>0</v>
      </c>
      <c r="K27" s="112"/>
      <c r="L27" s="114"/>
    </row>
    <row r="28" spans="2:12" ht="18" customHeight="1" x14ac:dyDescent="0.15">
      <c r="B28" s="107" t="s">
        <v>422</v>
      </c>
      <c r="C28" s="108" t="s">
        <v>252</v>
      </c>
      <c r="D28" s="109"/>
      <c r="E28" s="110" t="s">
        <v>253</v>
      </c>
      <c r="F28" s="109"/>
      <c r="G28" s="111" t="s">
        <v>254</v>
      </c>
      <c r="H28" s="109"/>
      <c r="I28" s="112" t="s">
        <v>255</v>
      </c>
      <c r="J28" s="113">
        <f t="shared" si="1"/>
        <v>0</v>
      </c>
      <c r="K28" s="112"/>
      <c r="L28" s="114"/>
    </row>
    <row r="29" spans="2:12" ht="18" customHeight="1" x14ac:dyDescent="0.15">
      <c r="B29" s="299" t="s">
        <v>423</v>
      </c>
      <c r="C29" s="108" t="s">
        <v>247</v>
      </c>
      <c r="D29" s="271"/>
      <c r="E29" s="110" t="s">
        <v>248</v>
      </c>
      <c r="F29" s="271"/>
      <c r="G29" s="111" t="s">
        <v>249</v>
      </c>
      <c r="H29" s="271"/>
      <c r="I29" s="112" t="s">
        <v>250</v>
      </c>
      <c r="J29" s="113">
        <f>IF(OR(D29="",F29=""),0,(IF(D29&gt;F29,1,0)-D29+F29-H29)*24)</f>
        <v>0</v>
      </c>
      <c r="K29" s="112"/>
      <c r="L29" s="114"/>
    </row>
    <row r="30" spans="2:12" ht="18" customHeight="1" x14ac:dyDescent="0.15">
      <c r="B30" s="244"/>
      <c r="C30" s="108" t="s">
        <v>247</v>
      </c>
      <c r="D30" s="271"/>
      <c r="E30" s="110" t="s">
        <v>248</v>
      </c>
      <c r="F30" s="271"/>
      <c r="G30" s="111" t="s">
        <v>249</v>
      </c>
      <c r="H30" s="271"/>
      <c r="I30" s="112" t="s">
        <v>250</v>
      </c>
      <c r="J30" s="113">
        <f t="shared" si="1"/>
        <v>0</v>
      </c>
      <c r="K30" s="112"/>
      <c r="L30" s="114"/>
    </row>
    <row r="31" spans="2:12" ht="3.95" customHeight="1" x14ac:dyDescent="0.15">
      <c r="B31" s="272"/>
      <c r="C31" s="272"/>
      <c r="D31" s="272"/>
      <c r="E31" s="272"/>
      <c r="F31" s="272"/>
      <c r="G31" s="272"/>
      <c r="H31" s="272"/>
      <c r="I31" s="272"/>
      <c r="J31" s="272"/>
      <c r="K31" s="272"/>
      <c r="L31" s="272"/>
    </row>
    <row r="32" spans="2:12" ht="18" customHeight="1" x14ac:dyDescent="0.15">
      <c r="B32" s="244" t="s">
        <v>383</v>
      </c>
      <c r="C32" s="108" t="s">
        <v>252</v>
      </c>
      <c r="D32" s="464"/>
      <c r="E32" s="465"/>
      <c r="F32" s="465"/>
      <c r="G32" s="465"/>
      <c r="H32" s="465"/>
      <c r="I32" s="112"/>
      <c r="J32" s="113">
        <f>IF(D32="",0,D32*24)</f>
        <v>0</v>
      </c>
      <c r="K32" s="112"/>
      <c r="L32" s="114"/>
    </row>
    <row r="33" spans="2:12" ht="18" customHeight="1" x14ac:dyDescent="0.15">
      <c r="B33" s="244" t="s">
        <v>384</v>
      </c>
      <c r="C33" s="108" t="s">
        <v>252</v>
      </c>
      <c r="D33" s="464"/>
      <c r="E33" s="465"/>
      <c r="F33" s="465"/>
      <c r="G33" s="465"/>
      <c r="H33" s="465"/>
      <c r="I33" s="112"/>
      <c r="J33" s="113">
        <f t="shared" ref="J33:J47" si="2">IF(D33="",0,D33*24)</f>
        <v>0</v>
      </c>
      <c r="K33" s="112"/>
      <c r="L33" s="114"/>
    </row>
    <row r="34" spans="2:12" ht="18" customHeight="1" x14ac:dyDescent="0.15">
      <c r="B34" s="244" t="s">
        <v>385</v>
      </c>
      <c r="C34" s="108" t="s">
        <v>252</v>
      </c>
      <c r="D34" s="465"/>
      <c r="E34" s="465"/>
      <c r="F34" s="465"/>
      <c r="G34" s="465"/>
      <c r="H34" s="465"/>
      <c r="I34" s="112"/>
      <c r="J34" s="113">
        <f t="shared" si="2"/>
        <v>0</v>
      </c>
      <c r="K34" s="112"/>
      <c r="L34" s="114"/>
    </row>
    <row r="35" spans="2:12" ht="18" customHeight="1" x14ac:dyDescent="0.15">
      <c r="B35" s="244" t="s">
        <v>386</v>
      </c>
      <c r="C35" s="108" t="s">
        <v>252</v>
      </c>
      <c r="D35" s="465"/>
      <c r="E35" s="465"/>
      <c r="F35" s="465"/>
      <c r="G35" s="465"/>
      <c r="H35" s="465"/>
      <c r="I35" s="112"/>
      <c r="J35" s="113">
        <f t="shared" si="2"/>
        <v>0</v>
      </c>
      <c r="K35" s="112"/>
      <c r="L35" s="114"/>
    </row>
    <row r="36" spans="2:12" ht="18" customHeight="1" x14ac:dyDescent="0.15">
      <c r="B36" s="244" t="s">
        <v>387</v>
      </c>
      <c r="C36" s="108" t="s">
        <v>252</v>
      </c>
      <c r="D36" s="465"/>
      <c r="E36" s="465"/>
      <c r="F36" s="465"/>
      <c r="G36" s="465"/>
      <c r="H36" s="465"/>
      <c r="I36" s="112"/>
      <c r="J36" s="113">
        <f t="shared" si="2"/>
        <v>0</v>
      </c>
      <c r="K36" s="112"/>
      <c r="L36" s="114"/>
    </row>
    <row r="37" spans="2:12" ht="18" customHeight="1" x14ac:dyDescent="0.15">
      <c r="B37" s="244" t="s">
        <v>388</v>
      </c>
      <c r="C37" s="108" t="s">
        <v>252</v>
      </c>
      <c r="D37" s="465"/>
      <c r="E37" s="465"/>
      <c r="F37" s="465"/>
      <c r="G37" s="465"/>
      <c r="H37" s="465"/>
      <c r="I37" s="112"/>
      <c r="J37" s="113">
        <f t="shared" si="2"/>
        <v>0</v>
      </c>
      <c r="K37" s="112"/>
      <c r="L37" s="114"/>
    </row>
    <row r="38" spans="2:12" ht="18" customHeight="1" x14ac:dyDescent="0.15">
      <c r="B38" s="244" t="s">
        <v>389</v>
      </c>
      <c r="C38" s="108" t="s">
        <v>252</v>
      </c>
      <c r="D38" s="465"/>
      <c r="E38" s="465"/>
      <c r="F38" s="465"/>
      <c r="G38" s="465"/>
      <c r="H38" s="465"/>
      <c r="I38" s="112"/>
      <c r="J38" s="113">
        <f t="shared" si="2"/>
        <v>0</v>
      </c>
      <c r="K38" s="112"/>
      <c r="L38" s="114"/>
    </row>
    <row r="39" spans="2:12" ht="18" customHeight="1" x14ac:dyDescent="0.15">
      <c r="B39" s="244" t="s">
        <v>390</v>
      </c>
      <c r="C39" s="108" t="s">
        <v>252</v>
      </c>
      <c r="D39" s="465"/>
      <c r="E39" s="465"/>
      <c r="F39" s="465"/>
      <c r="G39" s="465"/>
      <c r="H39" s="465"/>
      <c r="I39" s="112"/>
      <c r="J39" s="113">
        <f t="shared" si="2"/>
        <v>0</v>
      </c>
      <c r="K39" s="112"/>
      <c r="L39" s="114"/>
    </row>
    <row r="40" spans="2:12" ht="18" customHeight="1" x14ac:dyDescent="0.15">
      <c r="B40" s="244" t="s">
        <v>391</v>
      </c>
      <c r="C40" s="108" t="s">
        <v>252</v>
      </c>
      <c r="D40" s="465"/>
      <c r="E40" s="465"/>
      <c r="F40" s="465"/>
      <c r="G40" s="465"/>
      <c r="H40" s="465"/>
      <c r="I40" s="112"/>
      <c r="J40" s="113">
        <f t="shared" si="2"/>
        <v>0</v>
      </c>
      <c r="K40" s="112"/>
      <c r="L40" s="114"/>
    </row>
    <row r="41" spans="2:12" ht="18" customHeight="1" x14ac:dyDescent="0.15">
      <c r="B41" s="244" t="s">
        <v>392</v>
      </c>
      <c r="C41" s="108" t="s">
        <v>252</v>
      </c>
      <c r="D41" s="465"/>
      <c r="E41" s="465"/>
      <c r="F41" s="465"/>
      <c r="G41" s="465"/>
      <c r="H41" s="465"/>
      <c r="I41" s="112"/>
      <c r="J41" s="113">
        <f t="shared" si="2"/>
        <v>0</v>
      </c>
      <c r="K41" s="112"/>
      <c r="L41" s="114"/>
    </row>
    <row r="42" spans="2:12" ht="18" customHeight="1" x14ac:dyDescent="0.15">
      <c r="B42" s="244" t="s">
        <v>402</v>
      </c>
      <c r="C42" s="108" t="s">
        <v>252</v>
      </c>
      <c r="D42" s="464"/>
      <c r="E42" s="465"/>
      <c r="F42" s="465"/>
      <c r="G42" s="465"/>
      <c r="H42" s="465"/>
      <c r="I42" s="112"/>
      <c r="J42" s="113">
        <f t="shared" si="2"/>
        <v>0</v>
      </c>
      <c r="K42" s="112"/>
      <c r="L42" s="114"/>
    </row>
    <row r="43" spans="2:12" ht="18" customHeight="1" x14ac:dyDescent="0.15">
      <c r="B43" s="244" t="s">
        <v>403</v>
      </c>
      <c r="C43" s="108" t="s">
        <v>247</v>
      </c>
      <c r="D43" s="465"/>
      <c r="E43" s="465"/>
      <c r="F43" s="465"/>
      <c r="G43" s="465"/>
      <c r="H43" s="465"/>
      <c r="I43" s="112"/>
      <c r="J43" s="113">
        <f t="shared" si="2"/>
        <v>0</v>
      </c>
      <c r="K43" s="112"/>
      <c r="L43" s="114"/>
    </row>
    <row r="44" spans="2:12" ht="18" customHeight="1" x14ac:dyDescent="0.15">
      <c r="B44" s="244" t="s">
        <v>404</v>
      </c>
      <c r="C44" s="108" t="s">
        <v>247</v>
      </c>
      <c r="D44" s="465"/>
      <c r="E44" s="465"/>
      <c r="F44" s="465"/>
      <c r="G44" s="465"/>
      <c r="H44" s="465"/>
      <c r="I44" s="112"/>
      <c r="J44" s="113">
        <f t="shared" si="2"/>
        <v>0</v>
      </c>
      <c r="K44" s="112"/>
      <c r="L44" s="114"/>
    </row>
    <row r="45" spans="2:12" ht="18" customHeight="1" x14ac:dyDescent="0.15">
      <c r="B45" s="244" t="s">
        <v>405</v>
      </c>
      <c r="C45" s="108" t="s">
        <v>247</v>
      </c>
      <c r="D45" s="465"/>
      <c r="E45" s="465"/>
      <c r="F45" s="465"/>
      <c r="G45" s="465"/>
      <c r="H45" s="465"/>
      <c r="I45" s="112"/>
      <c r="J45" s="113">
        <f t="shared" si="2"/>
        <v>0</v>
      </c>
      <c r="K45" s="112"/>
      <c r="L45" s="114"/>
    </row>
    <row r="46" spans="2:12" ht="18" customHeight="1" x14ac:dyDescent="0.15">
      <c r="B46" s="244" t="s">
        <v>406</v>
      </c>
      <c r="C46" s="108" t="s">
        <v>252</v>
      </c>
      <c r="D46" s="465"/>
      <c r="E46" s="465"/>
      <c r="F46" s="465"/>
      <c r="G46" s="465"/>
      <c r="H46" s="465"/>
      <c r="I46" s="112"/>
      <c r="J46" s="113">
        <f t="shared" si="2"/>
        <v>0</v>
      </c>
      <c r="K46" s="112"/>
      <c r="L46" s="114"/>
    </row>
    <row r="47" spans="2:12" ht="18" customHeight="1" x14ac:dyDescent="0.15">
      <c r="B47" s="244"/>
      <c r="C47" s="108" t="s">
        <v>252</v>
      </c>
      <c r="D47" s="465"/>
      <c r="E47" s="465"/>
      <c r="F47" s="465"/>
      <c r="G47" s="465"/>
      <c r="H47" s="465"/>
      <c r="I47" s="112"/>
      <c r="J47" s="113">
        <f t="shared" si="2"/>
        <v>0</v>
      </c>
      <c r="K47" s="112"/>
      <c r="L47" s="114"/>
    </row>
    <row r="48" spans="2:12" ht="3.95" customHeight="1" x14ac:dyDescent="0.15">
      <c r="B48" s="115"/>
      <c r="C48" s="115"/>
      <c r="D48" s="115"/>
      <c r="E48" s="115"/>
      <c r="F48" s="115"/>
      <c r="G48" s="115"/>
      <c r="H48" s="115"/>
      <c r="I48" s="115"/>
      <c r="J48" s="115"/>
      <c r="K48" s="115"/>
      <c r="L48" s="115"/>
    </row>
    <row r="49" spans="1:13" s="116" customFormat="1" ht="15" customHeight="1" x14ac:dyDescent="0.15">
      <c r="B49" s="116" t="s">
        <v>298</v>
      </c>
      <c r="C49" s="117"/>
    </row>
    <row r="50" spans="1:13" s="116" customFormat="1" ht="15" customHeight="1" x14ac:dyDescent="0.15">
      <c r="B50" s="118" t="s">
        <v>299</v>
      </c>
      <c r="C50" s="119"/>
      <c r="D50" s="118"/>
    </row>
    <row r="51" spans="1:13" s="116" customFormat="1" ht="15" customHeight="1" x14ac:dyDescent="0.15">
      <c r="B51" s="120" t="s">
        <v>300</v>
      </c>
      <c r="C51" s="119"/>
      <c r="D51" s="118"/>
    </row>
    <row r="52" spans="1:13" s="116" customFormat="1" ht="15" customHeight="1" x14ac:dyDescent="0.15">
      <c r="B52" s="118" t="s">
        <v>443</v>
      </c>
      <c r="C52" s="119"/>
      <c r="D52" s="118"/>
    </row>
    <row r="53" spans="1:13" s="116" customFormat="1" ht="15" customHeight="1" x14ac:dyDescent="0.15">
      <c r="B53" s="120" t="s">
        <v>442</v>
      </c>
      <c r="C53" s="119"/>
      <c r="D53" s="118"/>
    </row>
    <row r="54" spans="1:13" s="116" customFormat="1" ht="15" customHeight="1" x14ac:dyDescent="0.15">
      <c r="B54" s="116" t="s">
        <v>444</v>
      </c>
      <c r="C54" s="117"/>
    </row>
    <row r="55" spans="1:13" ht="3.95" customHeight="1" thickBot="1" x14ac:dyDescent="0.2">
      <c r="A55" s="121"/>
      <c r="B55" s="122"/>
      <c r="C55" s="122"/>
      <c r="D55" s="121"/>
      <c r="E55" s="121"/>
      <c r="F55" s="121"/>
      <c r="G55" s="121"/>
      <c r="H55" s="121"/>
      <c r="I55" s="121"/>
      <c r="J55" s="121"/>
      <c r="K55" s="121"/>
      <c r="L55" s="121"/>
      <c r="M55" s="121"/>
    </row>
    <row r="56" spans="1:13" ht="3.95" customHeight="1" x14ac:dyDescent="0.15">
      <c r="B56" s="468" t="s">
        <v>269</v>
      </c>
      <c r="C56" s="468"/>
    </row>
    <row r="57" spans="1:13" ht="13.5" customHeight="1" x14ac:dyDescent="0.15">
      <c r="B57" s="469"/>
      <c r="C57" s="469"/>
    </row>
    <row r="58" spans="1:13" s="105" customFormat="1" ht="14.1" customHeight="1" x14ac:dyDescent="0.15">
      <c r="B58" s="103" t="s">
        <v>240</v>
      </c>
      <c r="C58" s="104"/>
      <c r="D58" s="103" t="s">
        <v>241</v>
      </c>
      <c r="E58" s="104"/>
      <c r="F58" s="103" t="s">
        <v>242</v>
      </c>
      <c r="H58" s="103" t="s">
        <v>243</v>
      </c>
      <c r="I58" s="106"/>
      <c r="J58" s="103" t="s">
        <v>244</v>
      </c>
      <c r="L58" s="103" t="s">
        <v>245</v>
      </c>
    </row>
    <row r="59" spans="1:13" ht="15" customHeight="1" x14ac:dyDescent="0.15">
      <c r="B59" s="123" t="s">
        <v>246</v>
      </c>
      <c r="C59" s="124" t="s">
        <v>247</v>
      </c>
      <c r="D59" s="125">
        <v>0.35416666666666669</v>
      </c>
      <c r="E59" s="126" t="s">
        <v>248</v>
      </c>
      <c r="F59" s="125">
        <v>0.71875</v>
      </c>
      <c r="G59" s="127" t="s">
        <v>249</v>
      </c>
      <c r="H59" s="125">
        <v>4.1666666666666664E-2</v>
      </c>
      <c r="I59" s="128" t="s">
        <v>250</v>
      </c>
      <c r="J59" s="129">
        <f>IF(OR(D59="",F59=""),0,(IF(D59&gt;F59,1,0)-D59+F59-H59)*24)</f>
        <v>7.7499999999999991</v>
      </c>
      <c r="K59" s="128"/>
      <c r="L59" s="130"/>
    </row>
    <row r="60" spans="1:13" ht="15" customHeight="1" x14ac:dyDescent="0.15">
      <c r="B60" s="123" t="s">
        <v>270</v>
      </c>
      <c r="C60" s="124" t="s">
        <v>247</v>
      </c>
      <c r="D60" s="125">
        <v>0.375</v>
      </c>
      <c r="E60" s="126" t="s">
        <v>248</v>
      </c>
      <c r="F60" s="125">
        <v>0.6875</v>
      </c>
      <c r="G60" s="127" t="s">
        <v>249</v>
      </c>
      <c r="H60" s="125">
        <v>3.125E-2</v>
      </c>
      <c r="I60" s="128" t="s">
        <v>250</v>
      </c>
      <c r="J60" s="129">
        <f>IF(OR(D60="",F60=""),0,(IF(D60&gt;F60,1,0)-D60+F60-H60)*24)</f>
        <v>6.75</v>
      </c>
      <c r="K60" s="128"/>
      <c r="L60" s="130" t="s">
        <v>271</v>
      </c>
    </row>
    <row r="61" spans="1:13" ht="15" customHeight="1" x14ac:dyDescent="0.15">
      <c r="B61" s="123" t="s">
        <v>272</v>
      </c>
      <c r="C61" s="124" t="s">
        <v>247</v>
      </c>
      <c r="D61" s="125">
        <v>0.4375</v>
      </c>
      <c r="E61" s="126" t="s">
        <v>248</v>
      </c>
      <c r="F61" s="125">
        <v>0.66666666666666663</v>
      </c>
      <c r="G61" s="127" t="s">
        <v>249</v>
      </c>
      <c r="H61" s="125">
        <v>0</v>
      </c>
      <c r="I61" s="128" t="s">
        <v>250</v>
      </c>
      <c r="J61" s="129">
        <f>IF(OR(D61="",F61=""),0,(IF(D61&gt;F61,1,0)-D61+F61-H61)*24)</f>
        <v>5.4999999999999991</v>
      </c>
      <c r="K61" s="128"/>
      <c r="L61" s="130"/>
    </row>
    <row r="62" spans="1:13" ht="3.95" customHeight="1" x14ac:dyDescent="0.15">
      <c r="B62" s="115"/>
      <c r="C62" s="115"/>
      <c r="D62" s="115"/>
      <c r="E62" s="115"/>
      <c r="F62" s="115"/>
      <c r="G62" s="115"/>
      <c r="H62" s="115"/>
      <c r="I62" s="115"/>
      <c r="J62" s="115"/>
      <c r="K62" s="115"/>
      <c r="L62" s="115"/>
    </row>
    <row r="63" spans="1:13" ht="15" customHeight="1" x14ac:dyDescent="0.15">
      <c r="B63" s="273" t="s">
        <v>383</v>
      </c>
      <c r="C63" s="124" t="s">
        <v>247</v>
      </c>
      <c r="D63" s="466">
        <v>6.25E-2</v>
      </c>
      <c r="E63" s="467"/>
      <c r="F63" s="467"/>
      <c r="G63" s="467"/>
      <c r="H63" s="467"/>
      <c r="I63" s="112"/>
      <c r="J63" s="113">
        <f>IF(D63="",0,D63*24)</f>
        <v>1.5</v>
      </c>
      <c r="K63" s="128"/>
      <c r="L63" s="130"/>
    </row>
    <row r="64" spans="1:13" ht="15" customHeight="1" x14ac:dyDescent="0.15">
      <c r="B64" s="273" t="s">
        <v>384</v>
      </c>
      <c r="C64" s="124" t="s">
        <v>247</v>
      </c>
      <c r="D64" s="466">
        <v>0.11458333333333333</v>
      </c>
      <c r="E64" s="467"/>
      <c r="F64" s="467"/>
      <c r="G64" s="467"/>
      <c r="H64" s="467"/>
      <c r="I64" s="112"/>
      <c r="J64" s="113">
        <f>IF(D64="",0,D64*24)</f>
        <v>2.75</v>
      </c>
      <c r="K64" s="128"/>
      <c r="L64" s="130"/>
    </row>
    <row r="65" ht="5.0999999999999996"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sheetData>
  <sheetProtection selectLockedCells="1"/>
  <mergeCells count="19">
    <mergeCell ref="D42:H42"/>
    <mergeCell ref="D43:H43"/>
    <mergeCell ref="D64:H64"/>
    <mergeCell ref="B56:C57"/>
    <mergeCell ref="D44:H44"/>
    <mergeCell ref="D45:H45"/>
    <mergeCell ref="D46:H46"/>
    <mergeCell ref="D47:H47"/>
    <mergeCell ref="D63:H63"/>
    <mergeCell ref="D37:H37"/>
    <mergeCell ref="D38:H38"/>
    <mergeCell ref="D39:H39"/>
    <mergeCell ref="D40:H40"/>
    <mergeCell ref="D41:H41"/>
    <mergeCell ref="D32:H32"/>
    <mergeCell ref="D33:H33"/>
    <mergeCell ref="D34:H34"/>
    <mergeCell ref="D35:H35"/>
    <mergeCell ref="D36:H36"/>
  </mergeCells>
  <phoneticPr fontId="2"/>
  <dataValidations count="1">
    <dataValidation type="time" allowBlank="1" showInputMessage="1" showErrorMessage="1" errorTitle="入力エラーです" error="時刻入力です_x000a_「9:00」，「16：30」などと入力してください。" sqref="D59:D61 H59:H61 F59:F61 D4:D30 H4:H30 F4:F30">
      <formula1>0</formula1>
      <formula2>0.999988425925926</formula2>
    </dataValidation>
  </dataValidations>
  <printOptions horizontalCentered="1"/>
  <pageMargins left="0.59055118110236227" right="0.39370078740157483" top="0.39370078740157483" bottom="0.39370078740157483" header="0.31496062992125984" footer="0.31496062992125984"/>
  <pageSetup paperSize="9" scale="83" orientation="portrait" r:id="rId1"/>
  <rowBreaks count="1" manualBreakCount="1">
    <brk id="6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C13" sqref="C13:H14"/>
    </sheetView>
  </sheetViews>
  <sheetFormatPr defaultRowHeight="13.5" x14ac:dyDescent="0.15"/>
  <cols>
    <col min="1" max="1" width="1.625" style="100" customWidth="1"/>
    <col min="2" max="2" width="3.125" style="131" customWidth="1"/>
    <col min="3" max="13" width="3.125" style="100" customWidth="1"/>
    <col min="14" max="16" width="3.125" style="116" customWidth="1"/>
    <col min="17" max="47" width="4.125" style="132" customWidth="1"/>
    <col min="48" max="48" width="10.625" style="132" customWidth="1"/>
    <col min="49" max="49" width="10.625" style="132" hidden="1" customWidth="1"/>
    <col min="50" max="50" width="10.625" style="132" customWidth="1"/>
    <col min="51" max="51" width="1.625" style="100" customWidth="1"/>
    <col min="52" max="52" width="3.25" style="100" customWidth="1"/>
    <col min="53" max="65" width="4.625" style="100" hidden="1" customWidth="1"/>
    <col min="66" max="76" width="4.625" style="100" customWidth="1"/>
    <col min="77" max="16384" width="9" style="100"/>
  </cols>
  <sheetData>
    <row r="1" spans="2:65" ht="9.9499999999999993" customHeight="1" x14ac:dyDescent="0.15"/>
    <row r="2" spans="2:65" ht="5.0999999999999996" customHeight="1" x14ac:dyDescent="0.15">
      <c r="AY2" s="133"/>
      <c r="AZ2" s="133"/>
    </row>
    <row r="3" spans="2:65" ht="18.95" customHeight="1" x14ac:dyDescent="0.15">
      <c r="B3" s="131" t="s">
        <v>415</v>
      </c>
      <c r="N3" s="512">
        <f>YEAR(EOMONTH(DATE(SUM(2018+【共通】!L9),【共通】!N9,【共通】!P9),-2))</f>
        <v>2025</v>
      </c>
      <c r="O3" s="512"/>
      <c r="S3" s="134" t="s">
        <v>254</v>
      </c>
      <c r="T3" s="518" t="str">
        <f>IFERROR("令和　"&amp;VLOOKUP(N3,BL5:BM12,2,FALSE),"")</f>
        <v>令和　7</v>
      </c>
      <c r="U3" s="518"/>
      <c r="V3" s="132" t="s">
        <v>81</v>
      </c>
      <c r="W3" s="277">
        <f>MONTH(EOMONTH(DATE(2023,【共通】!N9,【共通】!P9),-2))</f>
        <v>5</v>
      </c>
      <c r="X3" s="133" t="s">
        <v>273</v>
      </c>
      <c r="Z3" s="135" t="s">
        <v>274</v>
      </c>
      <c r="AA3" s="513" t="s">
        <v>275</v>
      </c>
      <c r="AB3" s="514"/>
      <c r="AC3" s="514"/>
      <c r="AD3" s="514"/>
      <c r="AE3" s="514"/>
      <c r="AF3" s="514"/>
      <c r="AG3" s="514"/>
      <c r="AH3" s="514"/>
      <c r="AI3" s="514"/>
      <c r="AJ3" s="514"/>
      <c r="AK3" s="515"/>
      <c r="AL3" s="516"/>
      <c r="AM3" s="517"/>
      <c r="AN3" s="511" t="s">
        <v>276</v>
      </c>
      <c r="AO3" s="511"/>
      <c r="AP3" s="510"/>
      <c r="AQ3" s="510"/>
      <c r="AR3" s="511" t="s">
        <v>277</v>
      </c>
      <c r="AS3" s="511"/>
      <c r="AT3" s="510"/>
      <c r="AU3" s="510"/>
      <c r="AV3" s="136" t="s">
        <v>278</v>
      </c>
      <c r="AW3" s="137"/>
      <c r="AX3" s="138" t="str">
        <f>"1 / "&amp;COUNTA(C$7,C$57,C$106,C$155,C$204)</f>
        <v>1 / 1</v>
      </c>
      <c r="AY3" s="133"/>
      <c r="AZ3" s="133"/>
    </row>
    <row r="4" spans="2:65" ht="5.0999999999999996" customHeight="1" x14ac:dyDescent="0.15">
      <c r="AY4" s="133"/>
      <c r="AZ4" s="133"/>
    </row>
    <row r="5" spans="2:65" s="138" customFormat="1" ht="15" customHeight="1" x14ac:dyDescent="0.15">
      <c r="B5" s="470"/>
      <c r="C5" s="490" t="s">
        <v>279</v>
      </c>
      <c r="D5" s="491"/>
      <c r="E5" s="491"/>
      <c r="F5" s="491"/>
      <c r="G5" s="491"/>
      <c r="H5" s="492"/>
      <c r="I5" s="490" t="s">
        <v>280</v>
      </c>
      <c r="J5" s="491"/>
      <c r="K5" s="491"/>
      <c r="L5" s="491"/>
      <c r="M5" s="492"/>
      <c r="N5" s="496" t="s">
        <v>281</v>
      </c>
      <c r="O5" s="491"/>
      <c r="P5" s="492"/>
      <c r="Q5" s="139">
        <f>DATE($N$3,$W$3,1)</f>
        <v>45778</v>
      </c>
      <c r="R5" s="139">
        <f>Q5+1</f>
        <v>45779</v>
      </c>
      <c r="S5" s="139">
        <f>R5+1</f>
        <v>45780</v>
      </c>
      <c r="T5" s="139">
        <f t="shared" ref="T5:AQ5" si="0">S5+1</f>
        <v>45781</v>
      </c>
      <c r="U5" s="139">
        <f t="shared" si="0"/>
        <v>45782</v>
      </c>
      <c r="V5" s="139">
        <f t="shared" si="0"/>
        <v>45783</v>
      </c>
      <c r="W5" s="139">
        <f t="shared" si="0"/>
        <v>45784</v>
      </c>
      <c r="X5" s="139">
        <f t="shared" si="0"/>
        <v>45785</v>
      </c>
      <c r="Y5" s="139">
        <f t="shared" si="0"/>
        <v>45786</v>
      </c>
      <c r="Z5" s="139">
        <f t="shared" si="0"/>
        <v>45787</v>
      </c>
      <c r="AA5" s="139">
        <f t="shared" si="0"/>
        <v>45788</v>
      </c>
      <c r="AB5" s="139">
        <f t="shared" si="0"/>
        <v>45789</v>
      </c>
      <c r="AC5" s="139">
        <f t="shared" si="0"/>
        <v>45790</v>
      </c>
      <c r="AD5" s="139">
        <f t="shared" si="0"/>
        <v>45791</v>
      </c>
      <c r="AE5" s="139">
        <f t="shared" si="0"/>
        <v>45792</v>
      </c>
      <c r="AF5" s="139">
        <f t="shared" si="0"/>
        <v>45793</v>
      </c>
      <c r="AG5" s="139">
        <f t="shared" si="0"/>
        <v>45794</v>
      </c>
      <c r="AH5" s="139">
        <f t="shared" si="0"/>
        <v>45795</v>
      </c>
      <c r="AI5" s="139">
        <f t="shared" si="0"/>
        <v>45796</v>
      </c>
      <c r="AJ5" s="139">
        <f t="shared" si="0"/>
        <v>45797</v>
      </c>
      <c r="AK5" s="139">
        <f t="shared" si="0"/>
        <v>45798</v>
      </c>
      <c r="AL5" s="139">
        <f t="shared" si="0"/>
        <v>45799</v>
      </c>
      <c r="AM5" s="139">
        <f t="shared" si="0"/>
        <v>45800</v>
      </c>
      <c r="AN5" s="139">
        <f t="shared" si="0"/>
        <v>45801</v>
      </c>
      <c r="AO5" s="139">
        <f t="shared" si="0"/>
        <v>45802</v>
      </c>
      <c r="AP5" s="139">
        <f t="shared" si="0"/>
        <v>45803</v>
      </c>
      <c r="AQ5" s="139">
        <f t="shared" si="0"/>
        <v>45804</v>
      </c>
      <c r="AR5" s="139">
        <f>AQ5+1</f>
        <v>45805</v>
      </c>
      <c r="AS5" s="139">
        <f>IF(DAY(DATE($N$3,$W$3,29))=29,AR5+1,"")</f>
        <v>45806</v>
      </c>
      <c r="AT5" s="139">
        <f>IF(DAY(DATE($N$3,$W$3,30))=30,AS5+1,"")</f>
        <v>45807</v>
      </c>
      <c r="AU5" s="139">
        <f>IF(DAY(DATE($N$3,$W$3,31))=31,AT5+1,"")</f>
        <v>45808</v>
      </c>
      <c r="AV5" s="140" t="s">
        <v>282</v>
      </c>
      <c r="AW5" s="497"/>
      <c r="AX5" s="497" t="s">
        <v>283</v>
      </c>
      <c r="AY5" s="141"/>
      <c r="AZ5" s="141"/>
      <c r="BL5" s="140">
        <v>2023</v>
      </c>
      <c r="BM5" s="140">
        <v>5</v>
      </c>
    </row>
    <row r="6" spans="2:65" s="138" customFormat="1" ht="15" customHeight="1" x14ac:dyDescent="0.15">
      <c r="B6" s="471"/>
      <c r="C6" s="493"/>
      <c r="D6" s="494"/>
      <c r="E6" s="494"/>
      <c r="F6" s="494"/>
      <c r="G6" s="494"/>
      <c r="H6" s="495"/>
      <c r="I6" s="493"/>
      <c r="J6" s="494"/>
      <c r="K6" s="494"/>
      <c r="L6" s="494"/>
      <c r="M6" s="495"/>
      <c r="N6" s="493"/>
      <c r="O6" s="494"/>
      <c r="P6" s="495"/>
      <c r="Q6" s="142" t="str">
        <f t="shared" ref="Q6:AR6" si="1">VLOOKUP(WEEKDAY(Q5,2),$BA$7:$BB$14,2,FALSE)</f>
        <v>木</v>
      </c>
      <c r="R6" s="142" t="str">
        <f t="shared" si="1"/>
        <v>金</v>
      </c>
      <c r="S6" s="142" t="str">
        <f t="shared" si="1"/>
        <v>土</v>
      </c>
      <c r="T6" s="142" t="str">
        <f t="shared" si="1"/>
        <v>日</v>
      </c>
      <c r="U6" s="142" t="str">
        <f t="shared" si="1"/>
        <v>月</v>
      </c>
      <c r="V6" s="142" t="str">
        <f t="shared" si="1"/>
        <v>火</v>
      </c>
      <c r="W6" s="142" t="str">
        <f t="shared" si="1"/>
        <v>水</v>
      </c>
      <c r="X6" s="142" t="str">
        <f t="shared" si="1"/>
        <v>木</v>
      </c>
      <c r="Y6" s="142" t="str">
        <f t="shared" si="1"/>
        <v>金</v>
      </c>
      <c r="Z6" s="142" t="str">
        <f t="shared" si="1"/>
        <v>土</v>
      </c>
      <c r="AA6" s="142" t="str">
        <f t="shared" si="1"/>
        <v>日</v>
      </c>
      <c r="AB6" s="142" t="str">
        <f t="shared" si="1"/>
        <v>月</v>
      </c>
      <c r="AC6" s="142" t="str">
        <f t="shared" si="1"/>
        <v>火</v>
      </c>
      <c r="AD6" s="142" t="str">
        <f t="shared" si="1"/>
        <v>水</v>
      </c>
      <c r="AE6" s="142" t="str">
        <f t="shared" si="1"/>
        <v>木</v>
      </c>
      <c r="AF6" s="142" t="str">
        <f t="shared" si="1"/>
        <v>金</v>
      </c>
      <c r="AG6" s="142" t="str">
        <f t="shared" si="1"/>
        <v>土</v>
      </c>
      <c r="AH6" s="142" t="str">
        <f t="shared" si="1"/>
        <v>日</v>
      </c>
      <c r="AI6" s="142" t="str">
        <f t="shared" si="1"/>
        <v>月</v>
      </c>
      <c r="AJ6" s="142" t="str">
        <f t="shared" si="1"/>
        <v>火</v>
      </c>
      <c r="AK6" s="142" t="str">
        <f t="shared" si="1"/>
        <v>水</v>
      </c>
      <c r="AL6" s="142" t="str">
        <f t="shared" si="1"/>
        <v>木</v>
      </c>
      <c r="AM6" s="142" t="str">
        <f t="shared" si="1"/>
        <v>金</v>
      </c>
      <c r="AN6" s="142" t="str">
        <f t="shared" si="1"/>
        <v>土</v>
      </c>
      <c r="AO6" s="142" t="str">
        <f t="shared" si="1"/>
        <v>日</v>
      </c>
      <c r="AP6" s="142" t="str">
        <f t="shared" si="1"/>
        <v>月</v>
      </c>
      <c r="AQ6" s="142" t="str">
        <f t="shared" si="1"/>
        <v>火</v>
      </c>
      <c r="AR6" s="142" t="str">
        <f t="shared" si="1"/>
        <v>水</v>
      </c>
      <c r="AS6" s="142" t="str">
        <f>IF(AS5="","",VLOOKUP(WEEKDAY(AS5,2),$BA$7:$BB$14,2,FALSE))</f>
        <v>木</v>
      </c>
      <c r="AT6" s="142" t="str">
        <f>IF(AT5="","",VLOOKUP(WEEKDAY(AT5,2),$BA$7:$BB$14,2,FALSE))</f>
        <v>金</v>
      </c>
      <c r="AU6" s="142" t="str">
        <f>IF(AU5="","",VLOOKUP(WEEKDAY(AU5,2),$BA$7:$BB$14,2,FALSE))</f>
        <v>土</v>
      </c>
      <c r="AV6" s="140" t="s">
        <v>284</v>
      </c>
      <c r="AW6" s="498"/>
      <c r="AX6" s="498"/>
      <c r="AY6" s="141"/>
      <c r="AZ6" s="141"/>
      <c r="BL6" s="140">
        <f>BL5+1</f>
        <v>2024</v>
      </c>
      <c r="BM6" s="140">
        <f>BM5+1</f>
        <v>6</v>
      </c>
    </row>
    <row r="7" spans="2:65" ht="15" customHeight="1" x14ac:dyDescent="0.15">
      <c r="B7" s="470" t="s">
        <v>21</v>
      </c>
      <c r="C7" s="490" t="s">
        <v>7</v>
      </c>
      <c r="D7" s="491"/>
      <c r="E7" s="491"/>
      <c r="F7" s="491"/>
      <c r="G7" s="491"/>
      <c r="H7" s="492"/>
      <c r="I7" s="490" t="s">
        <v>285</v>
      </c>
      <c r="J7" s="491"/>
      <c r="K7" s="491"/>
      <c r="L7" s="491"/>
      <c r="M7" s="492"/>
      <c r="N7" s="504" t="s">
        <v>286</v>
      </c>
      <c r="O7" s="505"/>
      <c r="P7" s="506"/>
      <c r="Q7" s="143" t="s">
        <v>287</v>
      </c>
      <c r="R7" s="143" t="s">
        <v>287</v>
      </c>
      <c r="S7" s="143"/>
      <c r="T7" s="143"/>
      <c r="U7" s="143" t="s">
        <v>287</v>
      </c>
      <c r="V7" s="143" t="s">
        <v>287</v>
      </c>
      <c r="W7" s="143" t="s">
        <v>287</v>
      </c>
      <c r="X7" s="143" t="s">
        <v>287</v>
      </c>
      <c r="Y7" s="143" t="s">
        <v>287</v>
      </c>
      <c r="Z7" s="143"/>
      <c r="AA7" s="143"/>
      <c r="AB7" s="143" t="s">
        <v>287</v>
      </c>
      <c r="AC7" s="143" t="s">
        <v>287</v>
      </c>
      <c r="AD7" s="143" t="s">
        <v>287</v>
      </c>
      <c r="AE7" s="143" t="s">
        <v>287</v>
      </c>
      <c r="AF7" s="143" t="s">
        <v>287</v>
      </c>
      <c r="AG7" s="143"/>
      <c r="AH7" s="143"/>
      <c r="AI7" s="143" t="s">
        <v>287</v>
      </c>
      <c r="AJ7" s="143" t="s">
        <v>287</v>
      </c>
      <c r="AK7" s="143" t="s">
        <v>287</v>
      </c>
      <c r="AL7" s="143" t="s">
        <v>287</v>
      </c>
      <c r="AM7" s="143" t="s">
        <v>287</v>
      </c>
      <c r="AN7" s="143"/>
      <c r="AO7" s="143"/>
      <c r="AP7" s="143" t="s">
        <v>287</v>
      </c>
      <c r="AQ7" s="143" t="s">
        <v>287</v>
      </c>
      <c r="AR7" s="143" t="s">
        <v>287</v>
      </c>
      <c r="AS7" s="143" t="s">
        <v>287</v>
      </c>
      <c r="AT7" s="143" t="s">
        <v>287</v>
      </c>
      <c r="AU7" s="143"/>
      <c r="AV7" s="144">
        <f>COUNTA(Q7:AU7)</f>
        <v>22</v>
      </c>
      <c r="AW7" s="486">
        <f>AV8</f>
        <v>170.49999999999997</v>
      </c>
      <c r="AX7" s="488" t="str">
        <f>IFERROR(ROUNDDOWN(AV8/$AT$3,1),"")</f>
        <v/>
      </c>
      <c r="AY7" s="145"/>
      <c r="AZ7" s="145"/>
      <c r="BA7" s="146">
        <v>1</v>
      </c>
      <c r="BB7" s="146" t="s">
        <v>288</v>
      </c>
      <c r="BC7" s="100" t="s">
        <v>7</v>
      </c>
      <c r="BG7" s="147" t="s">
        <v>289</v>
      </c>
      <c r="BH7" s="147" t="s">
        <v>286</v>
      </c>
      <c r="BI7" s="147" t="s">
        <v>290</v>
      </c>
      <c r="BJ7" s="147" t="s">
        <v>291</v>
      </c>
      <c r="BL7" s="140">
        <f t="shared" ref="BL7:BM12" si="2">BL6+1</f>
        <v>2025</v>
      </c>
      <c r="BM7" s="140">
        <f t="shared" si="2"/>
        <v>7</v>
      </c>
    </row>
    <row r="8" spans="2:65" ht="15" customHeight="1" x14ac:dyDescent="0.15">
      <c r="B8" s="471"/>
      <c r="C8" s="493"/>
      <c r="D8" s="494"/>
      <c r="E8" s="494"/>
      <c r="F8" s="494"/>
      <c r="G8" s="494"/>
      <c r="H8" s="495"/>
      <c r="I8" s="493"/>
      <c r="J8" s="494"/>
      <c r="K8" s="494"/>
      <c r="L8" s="494"/>
      <c r="M8" s="495"/>
      <c r="N8" s="507"/>
      <c r="O8" s="508"/>
      <c r="P8" s="509"/>
      <c r="Q8" s="148">
        <f>IFERROR(VLOOKUP(Q7,'P2'!$B$59:$J$64,9,FALSE),"")</f>
        <v>7.7499999999999991</v>
      </c>
      <c r="R8" s="148">
        <f>IFERROR(VLOOKUP(R7,'P2'!$B$59:$J$64,9,FALSE),"")</f>
        <v>7.7499999999999991</v>
      </c>
      <c r="S8" s="148" t="str">
        <f>IFERROR(VLOOKUP(S7,'P2'!$B$59:$J$64,9,FALSE),"")</f>
        <v/>
      </c>
      <c r="T8" s="148" t="str">
        <f>IFERROR(VLOOKUP(T7,'P2'!$B$59:$J$64,9,FALSE),"")</f>
        <v/>
      </c>
      <c r="U8" s="148">
        <f>IFERROR(VLOOKUP(U7,'P2'!$B$59:$J$64,9,FALSE),"")</f>
        <v>7.7499999999999991</v>
      </c>
      <c r="V8" s="148">
        <f>IFERROR(VLOOKUP(V7,'P2'!$B$59:$J$64,9,FALSE),"")</f>
        <v>7.7499999999999991</v>
      </c>
      <c r="W8" s="148">
        <f>IFERROR(VLOOKUP(W7,'P2'!$B$59:$J$64,9,FALSE),"")</f>
        <v>7.7499999999999991</v>
      </c>
      <c r="X8" s="148">
        <f>IFERROR(VLOOKUP(X7,'P2'!$B$59:$J$64,9,FALSE),"")</f>
        <v>7.7499999999999991</v>
      </c>
      <c r="Y8" s="148">
        <f>IFERROR(VLOOKUP(Y7,'P2'!$B$59:$J$64,9,FALSE),"")</f>
        <v>7.7499999999999991</v>
      </c>
      <c r="Z8" s="148" t="str">
        <f>IFERROR(VLOOKUP(Z7,'P2'!$B$59:$J$64,9,FALSE),"")</f>
        <v/>
      </c>
      <c r="AA8" s="148" t="str">
        <f>IFERROR(VLOOKUP(AA7,'P2'!$B$59:$J$64,9,FALSE),"")</f>
        <v/>
      </c>
      <c r="AB8" s="148">
        <f>IFERROR(VLOOKUP(AB7,'P2'!$B$59:$J$64,9,FALSE),"")</f>
        <v>7.7499999999999991</v>
      </c>
      <c r="AC8" s="148">
        <f>IFERROR(VLOOKUP(AC7,'P2'!$B$59:$J$64,9,FALSE),"")</f>
        <v>7.7499999999999991</v>
      </c>
      <c r="AD8" s="148">
        <f>IFERROR(VLOOKUP(AD7,'P2'!$B$59:$J$64,9,FALSE),"")</f>
        <v>7.7499999999999991</v>
      </c>
      <c r="AE8" s="148">
        <f>IFERROR(VLOOKUP(AE7,'P2'!$B$59:$J$64,9,FALSE),"")</f>
        <v>7.7499999999999991</v>
      </c>
      <c r="AF8" s="148">
        <f>IFERROR(VLOOKUP(AF7,'P2'!$B$59:$J$64,9,FALSE),"")</f>
        <v>7.7499999999999991</v>
      </c>
      <c r="AG8" s="148" t="str">
        <f>IFERROR(VLOOKUP(AG7,'P2'!$B$59:$J$64,9,FALSE),"")</f>
        <v/>
      </c>
      <c r="AH8" s="148" t="str">
        <f>IFERROR(VLOOKUP(AH7,'P2'!$B$59:$J$64,9,FALSE),"")</f>
        <v/>
      </c>
      <c r="AI8" s="148">
        <f>IFERROR(VLOOKUP(AI7,'P2'!$B$59:$J$64,9,FALSE),"")</f>
        <v>7.7499999999999991</v>
      </c>
      <c r="AJ8" s="148">
        <f>IFERROR(VLOOKUP(AJ7,'P2'!$B$59:$J$64,9,FALSE),"")</f>
        <v>7.7499999999999991</v>
      </c>
      <c r="AK8" s="148">
        <f>IFERROR(VLOOKUP(AK7,'P2'!$B$59:$J$64,9,FALSE),"")</f>
        <v>7.7499999999999991</v>
      </c>
      <c r="AL8" s="148">
        <f>IFERROR(VLOOKUP(AL7,'P2'!$B$59:$J$64,9,FALSE),"")</f>
        <v>7.7499999999999991</v>
      </c>
      <c r="AM8" s="148">
        <f>IFERROR(VLOOKUP(AM7,'P2'!$B$59:$J$64,9,FALSE),"")</f>
        <v>7.7499999999999991</v>
      </c>
      <c r="AN8" s="148" t="str">
        <f>IFERROR(VLOOKUP(AN7,'P2'!$B$59:$J$64,9,FALSE),"")</f>
        <v/>
      </c>
      <c r="AO8" s="148" t="str">
        <f>IFERROR(VLOOKUP(AO7,'P2'!$B$59:$J$64,9,FALSE),"")</f>
        <v/>
      </c>
      <c r="AP8" s="148">
        <f>IFERROR(VLOOKUP(AP7,'P2'!$B$59:$J$64,9,FALSE),"")</f>
        <v>7.7499999999999991</v>
      </c>
      <c r="AQ8" s="148">
        <f>IFERROR(VLOOKUP(AQ7,'P2'!$B$59:$J$64,9,FALSE),"")</f>
        <v>7.7499999999999991</v>
      </c>
      <c r="AR8" s="148">
        <f>IFERROR(VLOOKUP(AR7,'P2'!$B$59:$J$64,9,FALSE),"")</f>
        <v>7.7499999999999991</v>
      </c>
      <c r="AS8" s="148">
        <f>IFERROR(VLOOKUP(AS7,'P2'!$B$59:$J$64,9,FALSE),"")</f>
        <v>7.7499999999999991</v>
      </c>
      <c r="AT8" s="148">
        <f>IFERROR(VLOOKUP(AT7,'P2'!$B$59:$J$64,9,FALSE),"")</f>
        <v>7.7499999999999991</v>
      </c>
      <c r="AU8" s="148" t="str">
        <f>IFERROR(VLOOKUP(AU7,'P2'!$B$59:$J$64,9,FALSE),"")</f>
        <v/>
      </c>
      <c r="AV8" s="149">
        <f>SUM(Q8:AU8)</f>
        <v>170.49999999999997</v>
      </c>
      <c r="AW8" s="487"/>
      <c r="AX8" s="489"/>
      <c r="AY8" s="150"/>
      <c r="AZ8" s="150"/>
      <c r="BA8" s="146">
        <v>2</v>
      </c>
      <c r="BB8" s="146" t="s">
        <v>82</v>
      </c>
      <c r="BC8" s="100" t="s">
        <v>23</v>
      </c>
      <c r="BL8" s="140">
        <f t="shared" si="2"/>
        <v>2026</v>
      </c>
      <c r="BM8" s="140">
        <f t="shared" si="2"/>
        <v>8</v>
      </c>
    </row>
    <row r="9" spans="2:65" ht="15" customHeight="1" x14ac:dyDescent="0.15">
      <c r="B9" s="470" t="s">
        <v>21</v>
      </c>
      <c r="C9" s="490" t="s">
        <v>295</v>
      </c>
      <c r="D9" s="491"/>
      <c r="E9" s="491"/>
      <c r="F9" s="491"/>
      <c r="G9" s="491"/>
      <c r="H9" s="492"/>
      <c r="I9" s="490" t="s">
        <v>292</v>
      </c>
      <c r="J9" s="491"/>
      <c r="K9" s="491"/>
      <c r="L9" s="491"/>
      <c r="M9" s="492"/>
      <c r="N9" s="504" t="s">
        <v>289</v>
      </c>
      <c r="O9" s="505"/>
      <c r="P9" s="506"/>
      <c r="Q9" s="143" t="s">
        <v>293</v>
      </c>
      <c r="R9" s="143" t="s">
        <v>293</v>
      </c>
      <c r="S9" s="143"/>
      <c r="T9" s="143"/>
      <c r="U9" s="143" t="s">
        <v>293</v>
      </c>
      <c r="V9" s="143" t="s">
        <v>293</v>
      </c>
      <c r="W9" s="143" t="s">
        <v>293</v>
      </c>
      <c r="X9" s="143" t="s">
        <v>293</v>
      </c>
      <c r="Y9" s="143" t="s">
        <v>293</v>
      </c>
      <c r="Z9" s="143"/>
      <c r="AA9" s="143"/>
      <c r="AB9" s="143" t="s">
        <v>293</v>
      </c>
      <c r="AC9" s="143" t="s">
        <v>293</v>
      </c>
      <c r="AD9" s="143" t="s">
        <v>293</v>
      </c>
      <c r="AE9" s="143" t="s">
        <v>293</v>
      </c>
      <c r="AF9" s="143" t="s">
        <v>293</v>
      </c>
      <c r="AG9" s="143"/>
      <c r="AH9" s="143"/>
      <c r="AI9" s="143" t="s">
        <v>293</v>
      </c>
      <c r="AJ9" s="143" t="s">
        <v>293</v>
      </c>
      <c r="AK9" s="143" t="s">
        <v>293</v>
      </c>
      <c r="AL9" s="143" t="s">
        <v>293</v>
      </c>
      <c r="AM9" s="143" t="s">
        <v>293</v>
      </c>
      <c r="AN9" s="143"/>
      <c r="AO9" s="143"/>
      <c r="AP9" s="143" t="s">
        <v>293</v>
      </c>
      <c r="AQ9" s="143" t="s">
        <v>293</v>
      </c>
      <c r="AR9" s="143" t="s">
        <v>293</v>
      </c>
      <c r="AS9" s="143" t="s">
        <v>293</v>
      </c>
      <c r="AT9" s="143" t="s">
        <v>293</v>
      </c>
      <c r="AU9" s="143" t="s">
        <v>293</v>
      </c>
      <c r="AV9" s="144">
        <f>COUNTA(Q9:AU9)</f>
        <v>23</v>
      </c>
      <c r="AW9" s="486">
        <f>AV10</f>
        <v>155.25</v>
      </c>
      <c r="AX9" s="488" t="str">
        <f>IFERROR(ROUNDDOWN(AV10/$AT$3,1),"")</f>
        <v/>
      </c>
      <c r="AY9" s="145"/>
      <c r="AZ9" s="145"/>
      <c r="BA9" s="146">
        <v>3</v>
      </c>
      <c r="BB9" s="146" t="s">
        <v>83</v>
      </c>
      <c r="BC9" s="100" t="s">
        <v>297</v>
      </c>
      <c r="BL9" s="140">
        <f t="shared" si="2"/>
        <v>2027</v>
      </c>
      <c r="BM9" s="140">
        <f t="shared" si="2"/>
        <v>9</v>
      </c>
    </row>
    <row r="10" spans="2:65" ht="15" customHeight="1" x14ac:dyDescent="0.15">
      <c r="B10" s="471"/>
      <c r="C10" s="493"/>
      <c r="D10" s="494"/>
      <c r="E10" s="494"/>
      <c r="F10" s="494"/>
      <c r="G10" s="494"/>
      <c r="H10" s="495"/>
      <c r="I10" s="493"/>
      <c r="J10" s="494"/>
      <c r="K10" s="494"/>
      <c r="L10" s="494"/>
      <c r="M10" s="495"/>
      <c r="N10" s="507"/>
      <c r="O10" s="508"/>
      <c r="P10" s="509"/>
      <c r="Q10" s="148">
        <f>IFERROR(VLOOKUP(Q9,'P2'!$B$59:$J$64,9,FALSE),"")</f>
        <v>6.75</v>
      </c>
      <c r="R10" s="148">
        <f>IFERROR(VLOOKUP(R9,'P2'!$B$59:$J$64,9,FALSE),"")</f>
        <v>6.75</v>
      </c>
      <c r="S10" s="148" t="str">
        <f>IFERROR(VLOOKUP(S9,'P2'!$B$59:$J$64,9,FALSE),"")</f>
        <v/>
      </c>
      <c r="T10" s="148" t="str">
        <f>IFERROR(VLOOKUP(T9,'P2'!$B$59:$J$64,9,FALSE),"")</f>
        <v/>
      </c>
      <c r="U10" s="148">
        <f>IFERROR(VLOOKUP(U9,'P2'!$B$59:$J$64,9,FALSE),"")</f>
        <v>6.75</v>
      </c>
      <c r="V10" s="148">
        <f>IFERROR(VLOOKUP(V9,'P2'!$B$59:$J$64,9,FALSE),"")</f>
        <v>6.75</v>
      </c>
      <c r="W10" s="148">
        <f>IFERROR(VLOOKUP(W9,'P2'!$B$59:$J$64,9,FALSE),"")</f>
        <v>6.75</v>
      </c>
      <c r="X10" s="148">
        <f>IFERROR(VLOOKUP(X9,'P2'!$B$59:$J$64,9,FALSE),"")</f>
        <v>6.75</v>
      </c>
      <c r="Y10" s="148">
        <f>IFERROR(VLOOKUP(Y9,'P2'!$B$59:$J$64,9,FALSE),"")</f>
        <v>6.75</v>
      </c>
      <c r="Z10" s="148" t="str">
        <f>IFERROR(VLOOKUP(Z9,'P2'!$B$59:$J$64,9,FALSE),"")</f>
        <v/>
      </c>
      <c r="AA10" s="148" t="str">
        <f>IFERROR(VLOOKUP(AA9,'P2'!$B$59:$J$64,9,FALSE),"")</f>
        <v/>
      </c>
      <c r="AB10" s="148">
        <f>IFERROR(VLOOKUP(AB9,'P2'!$B$59:$J$64,9,FALSE),"")</f>
        <v>6.75</v>
      </c>
      <c r="AC10" s="148">
        <f>IFERROR(VLOOKUP(AC9,'P2'!$B$59:$J$64,9,FALSE),"")</f>
        <v>6.75</v>
      </c>
      <c r="AD10" s="148">
        <f>IFERROR(VLOOKUP(AD9,'P2'!$B$59:$J$64,9,FALSE),"")</f>
        <v>6.75</v>
      </c>
      <c r="AE10" s="148">
        <f>IFERROR(VLOOKUP(AE9,'P2'!$B$59:$J$64,9,FALSE),"")</f>
        <v>6.75</v>
      </c>
      <c r="AF10" s="148">
        <f>IFERROR(VLOOKUP(AF9,'P2'!$B$59:$J$64,9,FALSE),"")</f>
        <v>6.75</v>
      </c>
      <c r="AG10" s="148" t="str">
        <f>IFERROR(VLOOKUP(AG9,'P2'!$B$59:$J$64,9,FALSE),"")</f>
        <v/>
      </c>
      <c r="AH10" s="148" t="str">
        <f>IFERROR(VLOOKUP(AH9,'P2'!$B$59:$J$64,9,FALSE),"")</f>
        <v/>
      </c>
      <c r="AI10" s="148">
        <f>IFERROR(VLOOKUP(AI9,'P2'!$B$59:$J$64,9,FALSE),"")</f>
        <v>6.75</v>
      </c>
      <c r="AJ10" s="148">
        <f>IFERROR(VLOOKUP(AJ9,'P2'!$B$59:$J$64,9,FALSE),"")</f>
        <v>6.75</v>
      </c>
      <c r="AK10" s="148">
        <f>IFERROR(VLOOKUP(AK9,'P2'!$B$59:$J$64,9,FALSE),"")</f>
        <v>6.75</v>
      </c>
      <c r="AL10" s="148">
        <f>IFERROR(VLOOKUP(AL9,'P2'!$B$59:$J$64,9,FALSE),"")</f>
        <v>6.75</v>
      </c>
      <c r="AM10" s="148">
        <f>IFERROR(VLOOKUP(AM9,'P2'!$B$59:$J$64,9,FALSE),"")</f>
        <v>6.75</v>
      </c>
      <c r="AN10" s="148" t="str">
        <f>IFERROR(VLOOKUP(AN9,'P2'!$B$59:$J$64,9,FALSE),"")</f>
        <v/>
      </c>
      <c r="AO10" s="148" t="str">
        <f>IFERROR(VLOOKUP(AO9,'P2'!$B$59:$J$64,9,FALSE),"")</f>
        <v/>
      </c>
      <c r="AP10" s="148">
        <f>IFERROR(VLOOKUP(AP9,'P2'!$B$59:$J$64,9,FALSE),"")</f>
        <v>6.75</v>
      </c>
      <c r="AQ10" s="148">
        <f>IFERROR(VLOOKUP(AQ9,'P2'!$B$59:$J$64,9,FALSE),"")</f>
        <v>6.75</v>
      </c>
      <c r="AR10" s="148">
        <f>IFERROR(VLOOKUP(AR9,'P2'!$B$59:$J$64,9,FALSE),"")</f>
        <v>6.75</v>
      </c>
      <c r="AS10" s="148">
        <f>IFERROR(VLOOKUP(AS9,'P2'!$B$59:$J$64,9,FALSE),"")</f>
        <v>6.75</v>
      </c>
      <c r="AT10" s="148">
        <f>IFERROR(VLOOKUP(AT9,'P2'!$B$59:$J$64,9,FALSE),"")</f>
        <v>6.75</v>
      </c>
      <c r="AU10" s="148">
        <f>IFERROR(VLOOKUP(AU9,'P2'!$B$59:$J$64,9,FALSE),"")</f>
        <v>6.75</v>
      </c>
      <c r="AV10" s="149">
        <f>SUM(Q10:AU10)</f>
        <v>155.25</v>
      </c>
      <c r="AW10" s="487"/>
      <c r="AX10" s="489"/>
      <c r="AY10" s="150"/>
      <c r="AZ10" s="150"/>
      <c r="BA10" s="146">
        <v>4</v>
      </c>
      <c r="BB10" s="146" t="s">
        <v>84</v>
      </c>
      <c r="BC10" s="100" t="s">
        <v>413</v>
      </c>
      <c r="BL10" s="140">
        <f t="shared" si="2"/>
        <v>2028</v>
      </c>
      <c r="BM10" s="140">
        <f t="shared" si="2"/>
        <v>10</v>
      </c>
    </row>
    <row r="11" spans="2:65" ht="15" customHeight="1" x14ac:dyDescent="0.15">
      <c r="B11" s="470" t="s">
        <v>21</v>
      </c>
      <c r="C11" s="490" t="s">
        <v>296</v>
      </c>
      <c r="D11" s="491"/>
      <c r="E11" s="491"/>
      <c r="F11" s="491"/>
      <c r="G11" s="491"/>
      <c r="H11" s="492"/>
      <c r="I11" s="490" t="s">
        <v>294</v>
      </c>
      <c r="J11" s="491"/>
      <c r="K11" s="491"/>
      <c r="L11" s="491"/>
      <c r="M11" s="492"/>
      <c r="N11" s="504" t="s">
        <v>291</v>
      </c>
      <c r="O11" s="505"/>
      <c r="P11" s="506"/>
      <c r="Q11" s="143" t="s">
        <v>432</v>
      </c>
      <c r="R11" s="143" t="s">
        <v>432</v>
      </c>
      <c r="S11" s="143"/>
      <c r="T11" s="143"/>
      <c r="U11" s="143" t="s">
        <v>433</v>
      </c>
      <c r="V11" s="143" t="s">
        <v>433</v>
      </c>
      <c r="W11" s="143"/>
      <c r="X11" s="143" t="s">
        <v>432</v>
      </c>
      <c r="Y11" s="143" t="s">
        <v>432</v>
      </c>
      <c r="Z11" s="143"/>
      <c r="AA11" s="143"/>
      <c r="AB11" s="143" t="s">
        <v>433</v>
      </c>
      <c r="AC11" s="143" t="s">
        <v>433</v>
      </c>
      <c r="AD11" s="143"/>
      <c r="AE11" s="143" t="s">
        <v>432</v>
      </c>
      <c r="AF11" s="143" t="s">
        <v>432</v>
      </c>
      <c r="AG11" s="143"/>
      <c r="AH11" s="143"/>
      <c r="AI11" s="143" t="s">
        <v>433</v>
      </c>
      <c r="AJ11" s="143" t="s">
        <v>433</v>
      </c>
      <c r="AK11" s="143"/>
      <c r="AL11" s="143" t="s">
        <v>432</v>
      </c>
      <c r="AM11" s="143" t="s">
        <v>432</v>
      </c>
      <c r="AN11" s="143"/>
      <c r="AO11" s="143"/>
      <c r="AP11" s="143" t="s">
        <v>433</v>
      </c>
      <c r="AQ11" s="143" t="s">
        <v>433</v>
      </c>
      <c r="AR11" s="143"/>
      <c r="AS11" s="143" t="s">
        <v>432</v>
      </c>
      <c r="AT11" s="143" t="s">
        <v>432</v>
      </c>
      <c r="AU11" s="143"/>
      <c r="AV11" s="144">
        <f>COUNTA(Q11:AU11)</f>
        <v>18</v>
      </c>
      <c r="AW11" s="486">
        <f>AV12</f>
        <v>39.5</v>
      </c>
      <c r="AX11" s="488" t="str">
        <f>IFERROR(ROUNDDOWN(AV12/$AT$3,1),"")</f>
        <v/>
      </c>
      <c r="AY11" s="145"/>
      <c r="AZ11" s="145"/>
      <c r="BA11" s="146">
        <v>5</v>
      </c>
      <c r="BB11" s="146" t="s">
        <v>85</v>
      </c>
      <c r="BL11" s="140">
        <f t="shared" si="2"/>
        <v>2029</v>
      </c>
      <c r="BM11" s="140">
        <f t="shared" si="2"/>
        <v>11</v>
      </c>
    </row>
    <row r="12" spans="2:65" ht="15" customHeight="1" x14ac:dyDescent="0.15">
      <c r="B12" s="471"/>
      <c r="C12" s="493"/>
      <c r="D12" s="494"/>
      <c r="E12" s="494"/>
      <c r="F12" s="494"/>
      <c r="G12" s="494"/>
      <c r="H12" s="495"/>
      <c r="I12" s="493"/>
      <c r="J12" s="494"/>
      <c r="K12" s="494"/>
      <c r="L12" s="494"/>
      <c r="M12" s="495"/>
      <c r="N12" s="507"/>
      <c r="O12" s="508"/>
      <c r="P12" s="509"/>
      <c r="Q12" s="148">
        <f>IFERROR(VLOOKUP(Q11,'P2'!$B$59:$J$64,9,FALSE),"")</f>
        <v>2.75</v>
      </c>
      <c r="R12" s="148">
        <f>IFERROR(VLOOKUP(R11,'P2'!$B$59:$J$64,9,FALSE),"")</f>
        <v>2.75</v>
      </c>
      <c r="S12" s="148" t="str">
        <f>IFERROR(VLOOKUP(S11,'P2'!$B$59:$J$64,9,FALSE),"")</f>
        <v/>
      </c>
      <c r="T12" s="148" t="str">
        <f>IFERROR(VLOOKUP(T11,'P2'!$B$59:$J$64,9,FALSE),"")</f>
        <v/>
      </c>
      <c r="U12" s="148">
        <f>IFERROR(VLOOKUP(U11,'P2'!$B$59:$J$64,9,FALSE),"")</f>
        <v>1.5</v>
      </c>
      <c r="V12" s="148">
        <f>IFERROR(VLOOKUP(V11,'P2'!$B$59:$J$64,9,FALSE),"")</f>
        <v>1.5</v>
      </c>
      <c r="W12" s="148" t="str">
        <f>IFERROR(VLOOKUP(W11,'P2'!$B$59:$J$64,9,FALSE),"")</f>
        <v/>
      </c>
      <c r="X12" s="148">
        <f>IFERROR(VLOOKUP(X11,'P2'!$B$59:$J$64,9,FALSE),"")</f>
        <v>2.75</v>
      </c>
      <c r="Y12" s="148">
        <f>IFERROR(VLOOKUP(Y11,'P2'!$B$59:$J$64,9,FALSE),"")</f>
        <v>2.75</v>
      </c>
      <c r="Z12" s="148" t="str">
        <f>IFERROR(VLOOKUP(Z11,'P2'!$B$59:$J$64,9,FALSE),"")</f>
        <v/>
      </c>
      <c r="AA12" s="148" t="str">
        <f>IFERROR(VLOOKUP(AA11,'P2'!$B$59:$J$64,9,FALSE),"")</f>
        <v/>
      </c>
      <c r="AB12" s="148">
        <f>IFERROR(VLOOKUP(AB11,'P2'!$B$59:$J$64,9,FALSE),"")</f>
        <v>1.5</v>
      </c>
      <c r="AC12" s="148">
        <f>IFERROR(VLOOKUP(AC11,'P2'!$B$59:$J$64,9,FALSE),"")</f>
        <v>1.5</v>
      </c>
      <c r="AD12" s="148" t="str">
        <f>IFERROR(VLOOKUP(AD11,'P2'!$B$59:$J$64,9,FALSE),"")</f>
        <v/>
      </c>
      <c r="AE12" s="148">
        <f>IFERROR(VLOOKUP(AE11,'P2'!$B$59:$J$64,9,FALSE),"")</f>
        <v>2.75</v>
      </c>
      <c r="AF12" s="148">
        <f>IFERROR(VLOOKUP(AF11,'P2'!$B$59:$J$64,9,FALSE),"")</f>
        <v>2.75</v>
      </c>
      <c r="AG12" s="148" t="str">
        <f>IFERROR(VLOOKUP(AG11,'P2'!$B$59:$J$64,9,FALSE),"")</f>
        <v/>
      </c>
      <c r="AH12" s="148" t="str">
        <f>IFERROR(VLOOKUP(AH11,'P2'!$B$59:$J$64,9,FALSE),"")</f>
        <v/>
      </c>
      <c r="AI12" s="148">
        <f>IFERROR(VLOOKUP(AI11,'P2'!$B$59:$J$64,9,FALSE),"")</f>
        <v>1.5</v>
      </c>
      <c r="AJ12" s="148">
        <f>IFERROR(VLOOKUP(AJ11,'P2'!$B$59:$J$64,9,FALSE),"")</f>
        <v>1.5</v>
      </c>
      <c r="AK12" s="148" t="str">
        <f>IFERROR(VLOOKUP(AK11,'P2'!$B$59:$J$64,9,FALSE),"")</f>
        <v/>
      </c>
      <c r="AL12" s="148">
        <f>IFERROR(VLOOKUP(AL11,'P2'!$B$59:$J$64,9,FALSE),"")</f>
        <v>2.75</v>
      </c>
      <c r="AM12" s="148">
        <f>IFERROR(VLOOKUP(AM11,'P2'!$B$59:$J$64,9,FALSE),"")</f>
        <v>2.75</v>
      </c>
      <c r="AN12" s="148" t="str">
        <f>IFERROR(VLOOKUP(AN11,'P2'!$B$59:$J$64,9,FALSE),"")</f>
        <v/>
      </c>
      <c r="AO12" s="148" t="str">
        <f>IFERROR(VLOOKUP(AO11,'P2'!$B$59:$J$64,9,FALSE),"")</f>
        <v/>
      </c>
      <c r="AP12" s="148">
        <f>IFERROR(VLOOKUP(AP11,'P2'!$B$59:$J$64,9,FALSE),"")</f>
        <v>1.5</v>
      </c>
      <c r="AQ12" s="148">
        <f>IFERROR(VLOOKUP(AQ11,'P2'!$B$59:$J$64,9,FALSE),"")</f>
        <v>1.5</v>
      </c>
      <c r="AR12" s="148" t="str">
        <f>IFERROR(VLOOKUP(AR11,'P2'!$B$59:$J$64,9,FALSE),"")</f>
        <v/>
      </c>
      <c r="AS12" s="148">
        <f>IFERROR(VLOOKUP(AS11,'P2'!$B$59:$J$64,9,FALSE),"")</f>
        <v>2.75</v>
      </c>
      <c r="AT12" s="148">
        <f>IFERROR(VLOOKUP(AT11,'P2'!$B$59:$J$64,9,FALSE),"")</f>
        <v>2.75</v>
      </c>
      <c r="AU12" s="148" t="str">
        <f>IFERROR(VLOOKUP(AU11,'P2'!$B$59:$J$64,9,FALSE),"")</f>
        <v/>
      </c>
      <c r="AV12" s="149">
        <f>SUM(Q12:AU12)</f>
        <v>39.5</v>
      </c>
      <c r="AW12" s="487"/>
      <c r="AX12" s="489"/>
      <c r="AY12" s="150"/>
      <c r="AZ12" s="150"/>
      <c r="BA12" s="146">
        <v>6</v>
      </c>
      <c r="BB12" s="146" t="s">
        <v>86</v>
      </c>
      <c r="BL12" s="140">
        <f t="shared" si="2"/>
        <v>2030</v>
      </c>
      <c r="BM12" s="140">
        <f t="shared" si="2"/>
        <v>12</v>
      </c>
    </row>
    <row r="13" spans="2:65" ht="17.100000000000001" customHeight="1" x14ac:dyDescent="0.15">
      <c r="B13" s="470">
        <f>ROW(B1)</f>
        <v>1</v>
      </c>
      <c r="C13" s="472"/>
      <c r="D13" s="473"/>
      <c r="E13" s="473"/>
      <c r="F13" s="473"/>
      <c r="G13" s="473"/>
      <c r="H13" s="474"/>
      <c r="I13" s="478"/>
      <c r="J13" s="479"/>
      <c r="K13" s="479"/>
      <c r="L13" s="479"/>
      <c r="M13" s="480"/>
      <c r="N13" s="484"/>
      <c r="O13" s="485"/>
      <c r="P13" s="474"/>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44">
        <f>COUNTA(Q13:AU13)</f>
        <v>0</v>
      </c>
      <c r="AW13" s="486">
        <f>AV14</f>
        <v>0</v>
      </c>
      <c r="AX13" s="488" t="str">
        <f>IFERROR(ROUNDDOWN(AV14/$AT$3,1),"")</f>
        <v/>
      </c>
      <c r="AY13" s="145"/>
      <c r="AZ13" s="145"/>
      <c r="BA13" s="146">
        <v>7</v>
      </c>
      <c r="BB13" s="146" t="s">
        <v>87</v>
      </c>
    </row>
    <row r="14" spans="2:65" ht="17.100000000000001" customHeight="1" x14ac:dyDescent="0.15">
      <c r="B14" s="471"/>
      <c r="C14" s="475"/>
      <c r="D14" s="476"/>
      <c r="E14" s="476"/>
      <c r="F14" s="476"/>
      <c r="G14" s="476"/>
      <c r="H14" s="477"/>
      <c r="I14" s="481"/>
      <c r="J14" s="482"/>
      <c r="K14" s="482"/>
      <c r="L14" s="482"/>
      <c r="M14" s="483"/>
      <c r="N14" s="475"/>
      <c r="O14" s="476"/>
      <c r="P14" s="477"/>
      <c r="Q14" s="148" t="str">
        <f>IFERROR(VLOOKUP(Q13,'P2'!$B$4:$J$48,9,FALSE),"")</f>
        <v/>
      </c>
      <c r="R14" s="148" t="str">
        <f>IFERROR(VLOOKUP(R13,'P2'!$B$4:$J$48,9,FALSE),"")</f>
        <v/>
      </c>
      <c r="S14" s="148" t="str">
        <f>IFERROR(VLOOKUP(S13,'P2'!$B$4:$J$48,9,FALSE),"")</f>
        <v/>
      </c>
      <c r="T14" s="148" t="str">
        <f>IFERROR(VLOOKUP(T13,'P2'!$B$4:$J$48,9,FALSE),"")</f>
        <v/>
      </c>
      <c r="U14" s="148" t="str">
        <f>IFERROR(VLOOKUP(U13,'P2'!$B$4:$J$48,9,FALSE),"")</f>
        <v/>
      </c>
      <c r="V14" s="148" t="str">
        <f>IFERROR(VLOOKUP(V13,'P2'!$B$4:$J$48,9,FALSE),"")</f>
        <v/>
      </c>
      <c r="W14" s="148" t="str">
        <f>IFERROR(VLOOKUP(W13,'P2'!$B$4:$J$48,9,FALSE),"")</f>
        <v/>
      </c>
      <c r="X14" s="148" t="str">
        <f>IFERROR(VLOOKUP(X13,'P2'!$B$4:$J$48,9,FALSE),"")</f>
        <v/>
      </c>
      <c r="Y14" s="148" t="str">
        <f>IFERROR(VLOOKUP(Y13,'P2'!$B$4:$J$48,9,FALSE),"")</f>
        <v/>
      </c>
      <c r="Z14" s="148" t="str">
        <f>IFERROR(VLOOKUP(Z13,'P2'!$B$4:$J$48,9,FALSE),"")</f>
        <v/>
      </c>
      <c r="AA14" s="148" t="str">
        <f>IFERROR(VLOOKUP(AA13,'P2'!$B$4:$J$48,9,FALSE),"")</f>
        <v/>
      </c>
      <c r="AB14" s="148" t="str">
        <f>IFERROR(VLOOKUP(AB13,'P2'!$B$4:$J$48,9,FALSE),"")</f>
        <v/>
      </c>
      <c r="AC14" s="148" t="str">
        <f>IFERROR(VLOOKUP(AC13,'P2'!$B$4:$J$48,9,FALSE),"")</f>
        <v/>
      </c>
      <c r="AD14" s="148" t="str">
        <f>IFERROR(VLOOKUP(AD13,'P2'!$B$4:$J$48,9,FALSE),"")</f>
        <v/>
      </c>
      <c r="AE14" s="148" t="str">
        <f>IFERROR(VLOOKUP(AE13,'P2'!$B$4:$J$48,9,FALSE),"")</f>
        <v/>
      </c>
      <c r="AF14" s="148" t="str">
        <f>IFERROR(VLOOKUP(AF13,'P2'!$B$4:$J$48,9,FALSE),"")</f>
        <v/>
      </c>
      <c r="AG14" s="148" t="str">
        <f>IFERROR(VLOOKUP(AG13,'P2'!$B$4:$J$48,9,FALSE),"")</f>
        <v/>
      </c>
      <c r="AH14" s="148" t="str">
        <f>IFERROR(VLOOKUP(AH13,'P2'!$B$4:$J$48,9,FALSE),"")</f>
        <v/>
      </c>
      <c r="AI14" s="148" t="str">
        <f>IFERROR(VLOOKUP(AI13,'P2'!$B$4:$J$48,9,FALSE),"")</f>
        <v/>
      </c>
      <c r="AJ14" s="148" t="str">
        <f>IFERROR(VLOOKUP(AJ13,'P2'!$B$4:$J$48,9,FALSE),"")</f>
        <v/>
      </c>
      <c r="AK14" s="148" t="str">
        <f>IFERROR(VLOOKUP(AK13,'P2'!$B$4:$J$48,9,FALSE),"")</f>
        <v/>
      </c>
      <c r="AL14" s="148" t="str">
        <f>IFERROR(VLOOKUP(AL13,'P2'!$B$4:$J$48,9,FALSE),"")</f>
        <v/>
      </c>
      <c r="AM14" s="148" t="str">
        <f>IFERROR(VLOOKUP(AM13,'P2'!$B$4:$J$48,9,FALSE),"")</f>
        <v/>
      </c>
      <c r="AN14" s="148" t="str">
        <f>IFERROR(VLOOKUP(AN13,'P2'!$B$4:$J$48,9,FALSE),"")</f>
        <v/>
      </c>
      <c r="AO14" s="148" t="str">
        <f>IFERROR(VLOOKUP(AO13,'P2'!$B$4:$J$48,9,FALSE),"")</f>
        <v/>
      </c>
      <c r="AP14" s="148" t="str">
        <f>IFERROR(VLOOKUP(AP13,'P2'!$B$4:$J$48,9,FALSE),"")</f>
        <v/>
      </c>
      <c r="AQ14" s="148" t="str">
        <f>IFERROR(VLOOKUP(AQ13,'P2'!$B$4:$J$48,9,FALSE),"")</f>
        <v/>
      </c>
      <c r="AR14" s="148" t="str">
        <f>IFERROR(VLOOKUP(AR13,'P2'!$B$4:$J$48,9,FALSE),"")</f>
        <v/>
      </c>
      <c r="AS14" s="148" t="str">
        <f>IFERROR(VLOOKUP(AS13,'P2'!$B$4:$J$48,9,FALSE),"")</f>
        <v/>
      </c>
      <c r="AT14" s="148" t="str">
        <f>IFERROR(VLOOKUP(AT13,'P2'!$B$4:$J$48,9,FALSE),"")</f>
        <v/>
      </c>
      <c r="AU14" s="148" t="str">
        <f>IFERROR(VLOOKUP(AU13,'P2'!$B$4:$J$48,9,FALSE),"")</f>
        <v/>
      </c>
      <c r="AV14" s="149">
        <f>SUM(Q14:AU14)</f>
        <v>0</v>
      </c>
      <c r="AW14" s="487"/>
      <c r="AX14" s="489"/>
      <c r="AY14" s="150"/>
      <c r="AZ14" s="150"/>
      <c r="BA14" s="146"/>
      <c r="BB14" s="146"/>
    </row>
    <row r="15" spans="2:65" ht="17.100000000000001" customHeight="1" x14ac:dyDescent="0.15">
      <c r="B15" s="470">
        <f>B13+1</f>
        <v>2</v>
      </c>
      <c r="C15" s="472"/>
      <c r="D15" s="473"/>
      <c r="E15" s="473"/>
      <c r="F15" s="473"/>
      <c r="G15" s="473"/>
      <c r="H15" s="474"/>
      <c r="I15" s="478"/>
      <c r="J15" s="479"/>
      <c r="K15" s="479"/>
      <c r="L15" s="479"/>
      <c r="M15" s="480"/>
      <c r="N15" s="484"/>
      <c r="O15" s="485"/>
      <c r="P15" s="474"/>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44">
        <f>COUNTA(Q15:AU15)</f>
        <v>0</v>
      </c>
      <c r="AW15" s="486">
        <f>AV16</f>
        <v>0</v>
      </c>
      <c r="AX15" s="488" t="str">
        <f>IFERROR(ROUNDDOWN(AV16/$AT$3,1),"")</f>
        <v/>
      </c>
      <c r="AY15" s="145"/>
      <c r="AZ15" s="145"/>
    </row>
    <row r="16" spans="2:65" ht="17.100000000000001" customHeight="1" x14ac:dyDescent="0.15">
      <c r="B16" s="471"/>
      <c r="C16" s="475"/>
      <c r="D16" s="476"/>
      <c r="E16" s="476"/>
      <c r="F16" s="476"/>
      <c r="G16" s="476"/>
      <c r="H16" s="477"/>
      <c r="I16" s="481"/>
      <c r="J16" s="482"/>
      <c r="K16" s="482"/>
      <c r="L16" s="482"/>
      <c r="M16" s="483"/>
      <c r="N16" s="475"/>
      <c r="O16" s="476"/>
      <c r="P16" s="477"/>
      <c r="Q16" s="148" t="str">
        <f>IFERROR(VLOOKUP(Q15,'P2'!$B$4:$J$48,9,FALSE),"")</f>
        <v/>
      </c>
      <c r="R16" s="148" t="str">
        <f>IFERROR(VLOOKUP(R15,'P2'!$B$4:$J$48,9,FALSE),"")</f>
        <v/>
      </c>
      <c r="S16" s="148" t="str">
        <f>IFERROR(VLOOKUP(S15,'P2'!$B$4:$J$48,9,FALSE),"")</f>
        <v/>
      </c>
      <c r="T16" s="148" t="str">
        <f>IFERROR(VLOOKUP(T15,'P2'!$B$4:$J$48,9,FALSE),"")</f>
        <v/>
      </c>
      <c r="U16" s="148" t="str">
        <f>IFERROR(VLOOKUP(U15,'P2'!$B$4:$J$48,9,FALSE),"")</f>
        <v/>
      </c>
      <c r="V16" s="148" t="str">
        <f>IFERROR(VLOOKUP(V15,'P2'!$B$4:$J$48,9,FALSE),"")</f>
        <v/>
      </c>
      <c r="W16" s="148" t="str">
        <f>IFERROR(VLOOKUP(W15,'P2'!$B$4:$J$48,9,FALSE),"")</f>
        <v/>
      </c>
      <c r="X16" s="148" t="str">
        <f>IFERROR(VLOOKUP(X15,'P2'!$B$4:$J$48,9,FALSE),"")</f>
        <v/>
      </c>
      <c r="Y16" s="148" t="str">
        <f>IFERROR(VLOOKUP(Y15,'P2'!$B$4:$J$48,9,FALSE),"")</f>
        <v/>
      </c>
      <c r="Z16" s="148" t="str">
        <f>IFERROR(VLOOKUP(Z15,'P2'!$B$4:$J$48,9,FALSE),"")</f>
        <v/>
      </c>
      <c r="AA16" s="148" t="str">
        <f>IFERROR(VLOOKUP(AA15,'P2'!$B$4:$J$48,9,FALSE),"")</f>
        <v/>
      </c>
      <c r="AB16" s="148" t="str">
        <f>IFERROR(VLOOKUP(AB15,'P2'!$B$4:$J$48,9,FALSE),"")</f>
        <v/>
      </c>
      <c r="AC16" s="148" t="str">
        <f>IFERROR(VLOOKUP(AC15,'P2'!$B$4:$J$48,9,FALSE),"")</f>
        <v/>
      </c>
      <c r="AD16" s="148" t="str">
        <f>IFERROR(VLOOKUP(AD15,'P2'!$B$4:$J$48,9,FALSE),"")</f>
        <v/>
      </c>
      <c r="AE16" s="148" t="str">
        <f>IFERROR(VLOOKUP(AE15,'P2'!$B$4:$J$48,9,FALSE),"")</f>
        <v/>
      </c>
      <c r="AF16" s="148" t="str">
        <f>IFERROR(VLOOKUP(AF15,'P2'!$B$4:$J$48,9,FALSE),"")</f>
        <v/>
      </c>
      <c r="AG16" s="148" t="str">
        <f>IFERROR(VLOOKUP(AG15,'P2'!$B$4:$J$48,9,FALSE),"")</f>
        <v/>
      </c>
      <c r="AH16" s="148" t="str">
        <f>IFERROR(VLOOKUP(AH15,'P2'!$B$4:$J$48,9,FALSE),"")</f>
        <v/>
      </c>
      <c r="AI16" s="148" t="str">
        <f>IFERROR(VLOOKUP(AI15,'P2'!$B$4:$J$48,9,FALSE),"")</f>
        <v/>
      </c>
      <c r="AJ16" s="148" t="str">
        <f>IFERROR(VLOOKUP(AJ15,'P2'!$B$4:$J$48,9,FALSE),"")</f>
        <v/>
      </c>
      <c r="AK16" s="148" t="str">
        <f>IFERROR(VLOOKUP(AK15,'P2'!$B$4:$J$48,9,FALSE),"")</f>
        <v/>
      </c>
      <c r="AL16" s="148" t="str">
        <f>IFERROR(VLOOKUP(AL15,'P2'!$B$4:$J$48,9,FALSE),"")</f>
        <v/>
      </c>
      <c r="AM16" s="148" t="str">
        <f>IFERROR(VLOOKUP(AM15,'P2'!$B$4:$J$48,9,FALSE),"")</f>
        <v/>
      </c>
      <c r="AN16" s="148" t="str">
        <f>IFERROR(VLOOKUP(AN15,'P2'!$B$4:$J$48,9,FALSE),"")</f>
        <v/>
      </c>
      <c r="AO16" s="148" t="str">
        <f>IFERROR(VLOOKUP(AO15,'P2'!$B$4:$J$48,9,FALSE),"")</f>
        <v/>
      </c>
      <c r="AP16" s="148" t="str">
        <f>IFERROR(VLOOKUP(AP15,'P2'!$B$4:$J$48,9,FALSE),"")</f>
        <v/>
      </c>
      <c r="AQ16" s="148" t="str">
        <f>IFERROR(VLOOKUP(AQ15,'P2'!$B$4:$J$48,9,FALSE),"")</f>
        <v/>
      </c>
      <c r="AR16" s="148" t="str">
        <f>IFERROR(VLOOKUP(AR15,'P2'!$B$4:$J$48,9,FALSE),"")</f>
        <v/>
      </c>
      <c r="AS16" s="148" t="str">
        <f>IFERROR(VLOOKUP(AS15,'P2'!$B$4:$J$48,9,FALSE),"")</f>
        <v/>
      </c>
      <c r="AT16" s="148" t="str">
        <f>IFERROR(VLOOKUP(AT15,'P2'!$B$4:$J$48,9,FALSE),"")</f>
        <v/>
      </c>
      <c r="AU16" s="148" t="str">
        <f>IFERROR(VLOOKUP(AU15,'P2'!$B$4:$J$48,9,FALSE),"")</f>
        <v/>
      </c>
      <c r="AV16" s="149">
        <f>SUM(Q16:AU16)</f>
        <v>0</v>
      </c>
      <c r="AW16" s="487"/>
      <c r="AX16" s="489"/>
      <c r="AY16" s="150"/>
      <c r="AZ16" s="150"/>
    </row>
    <row r="17" spans="2:52" ht="17.100000000000001" customHeight="1" x14ac:dyDescent="0.15">
      <c r="B17" s="470">
        <f>B15+1</f>
        <v>3</v>
      </c>
      <c r="C17" s="472"/>
      <c r="D17" s="473"/>
      <c r="E17" s="473"/>
      <c r="F17" s="473"/>
      <c r="G17" s="473"/>
      <c r="H17" s="474"/>
      <c r="I17" s="478"/>
      <c r="J17" s="479"/>
      <c r="K17" s="479"/>
      <c r="L17" s="479"/>
      <c r="M17" s="480"/>
      <c r="N17" s="484"/>
      <c r="O17" s="485"/>
      <c r="P17" s="474"/>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44">
        <f>COUNTA(Q17:AU17)</f>
        <v>0</v>
      </c>
      <c r="AW17" s="486">
        <f>AV18</f>
        <v>0</v>
      </c>
      <c r="AX17" s="488" t="str">
        <f>IFERROR(ROUNDDOWN(AV18/$AT$3,1),"")</f>
        <v/>
      </c>
      <c r="AY17" s="145"/>
      <c r="AZ17" s="145"/>
    </row>
    <row r="18" spans="2:52" ht="17.100000000000001" customHeight="1" x14ac:dyDescent="0.15">
      <c r="B18" s="471"/>
      <c r="C18" s="475"/>
      <c r="D18" s="476"/>
      <c r="E18" s="476"/>
      <c r="F18" s="476"/>
      <c r="G18" s="476"/>
      <c r="H18" s="477"/>
      <c r="I18" s="481"/>
      <c r="J18" s="482"/>
      <c r="K18" s="482"/>
      <c r="L18" s="482"/>
      <c r="M18" s="483"/>
      <c r="N18" s="475"/>
      <c r="O18" s="476"/>
      <c r="P18" s="477"/>
      <c r="Q18" s="148" t="str">
        <f>IFERROR(VLOOKUP(Q17,'P2'!$B$4:$J$48,9,FALSE),"")</f>
        <v/>
      </c>
      <c r="R18" s="148" t="str">
        <f>IFERROR(VLOOKUP(R17,'P2'!$B$4:$J$48,9,FALSE),"")</f>
        <v/>
      </c>
      <c r="S18" s="148" t="str">
        <f>IFERROR(VLOOKUP(S17,'P2'!$B$4:$J$48,9,FALSE),"")</f>
        <v/>
      </c>
      <c r="T18" s="148" t="str">
        <f>IFERROR(VLOOKUP(T17,'P2'!$B$4:$J$48,9,FALSE),"")</f>
        <v/>
      </c>
      <c r="U18" s="148" t="str">
        <f>IFERROR(VLOOKUP(U17,'P2'!$B$4:$J$48,9,FALSE),"")</f>
        <v/>
      </c>
      <c r="V18" s="148" t="str">
        <f>IFERROR(VLOOKUP(V17,'P2'!$B$4:$J$48,9,FALSE),"")</f>
        <v/>
      </c>
      <c r="W18" s="148" t="str">
        <f>IFERROR(VLOOKUP(W17,'P2'!$B$4:$J$48,9,FALSE),"")</f>
        <v/>
      </c>
      <c r="X18" s="148" t="str">
        <f>IFERROR(VLOOKUP(X17,'P2'!$B$4:$J$48,9,FALSE),"")</f>
        <v/>
      </c>
      <c r="Y18" s="148" t="str">
        <f>IFERROR(VLOOKUP(Y17,'P2'!$B$4:$J$48,9,FALSE),"")</f>
        <v/>
      </c>
      <c r="Z18" s="148" t="str">
        <f>IFERROR(VLOOKUP(Z17,'P2'!$B$4:$J$48,9,FALSE),"")</f>
        <v/>
      </c>
      <c r="AA18" s="148" t="str">
        <f>IFERROR(VLOOKUP(AA17,'P2'!$B$4:$J$48,9,FALSE),"")</f>
        <v/>
      </c>
      <c r="AB18" s="148" t="str">
        <f>IFERROR(VLOOKUP(AB17,'P2'!$B$4:$J$48,9,FALSE),"")</f>
        <v/>
      </c>
      <c r="AC18" s="148" t="str">
        <f>IFERROR(VLOOKUP(AC17,'P2'!$B$4:$J$48,9,FALSE),"")</f>
        <v/>
      </c>
      <c r="AD18" s="148" t="str">
        <f>IFERROR(VLOOKUP(AD17,'P2'!$B$4:$J$48,9,FALSE),"")</f>
        <v/>
      </c>
      <c r="AE18" s="148" t="str">
        <f>IFERROR(VLOOKUP(AE17,'P2'!$B$4:$J$48,9,FALSE),"")</f>
        <v/>
      </c>
      <c r="AF18" s="148" t="str">
        <f>IFERROR(VLOOKUP(AF17,'P2'!$B$4:$J$48,9,FALSE),"")</f>
        <v/>
      </c>
      <c r="AG18" s="148" t="str">
        <f>IFERROR(VLOOKUP(AG17,'P2'!$B$4:$J$48,9,FALSE),"")</f>
        <v/>
      </c>
      <c r="AH18" s="148" t="str">
        <f>IFERROR(VLOOKUP(AH17,'P2'!$B$4:$J$48,9,FALSE),"")</f>
        <v/>
      </c>
      <c r="AI18" s="148" t="str">
        <f>IFERROR(VLOOKUP(AI17,'P2'!$B$4:$J$48,9,FALSE),"")</f>
        <v/>
      </c>
      <c r="AJ18" s="148" t="str">
        <f>IFERROR(VLOOKUP(AJ17,'P2'!$B$4:$J$48,9,FALSE),"")</f>
        <v/>
      </c>
      <c r="AK18" s="148" t="str">
        <f>IFERROR(VLOOKUP(AK17,'P2'!$B$4:$J$48,9,FALSE),"")</f>
        <v/>
      </c>
      <c r="AL18" s="148" t="str">
        <f>IFERROR(VLOOKUP(AL17,'P2'!$B$4:$J$48,9,FALSE),"")</f>
        <v/>
      </c>
      <c r="AM18" s="148" t="str">
        <f>IFERROR(VLOOKUP(AM17,'P2'!$B$4:$J$48,9,FALSE),"")</f>
        <v/>
      </c>
      <c r="AN18" s="148" t="str">
        <f>IFERROR(VLOOKUP(AN17,'P2'!$B$4:$J$48,9,FALSE),"")</f>
        <v/>
      </c>
      <c r="AO18" s="148" t="str">
        <f>IFERROR(VLOOKUP(AO17,'P2'!$B$4:$J$48,9,FALSE),"")</f>
        <v/>
      </c>
      <c r="AP18" s="148" t="str">
        <f>IFERROR(VLOOKUP(AP17,'P2'!$B$4:$J$48,9,FALSE),"")</f>
        <v/>
      </c>
      <c r="AQ18" s="148" t="str">
        <f>IFERROR(VLOOKUP(AQ17,'P2'!$B$4:$J$48,9,FALSE),"")</f>
        <v/>
      </c>
      <c r="AR18" s="148" t="str">
        <f>IFERROR(VLOOKUP(AR17,'P2'!$B$4:$J$48,9,FALSE),"")</f>
        <v/>
      </c>
      <c r="AS18" s="148" t="str">
        <f>IFERROR(VLOOKUP(AS17,'P2'!$B$4:$J$48,9,FALSE),"")</f>
        <v/>
      </c>
      <c r="AT18" s="148" t="str">
        <f>IFERROR(VLOOKUP(AT17,'P2'!$B$4:$J$48,9,FALSE),"")</f>
        <v/>
      </c>
      <c r="AU18" s="148" t="str">
        <f>IFERROR(VLOOKUP(AU17,'P2'!$B$4:$J$48,9,FALSE),"")</f>
        <v/>
      </c>
      <c r="AV18" s="149">
        <f>SUM(Q18:AU18)</f>
        <v>0</v>
      </c>
      <c r="AW18" s="487"/>
      <c r="AX18" s="489"/>
      <c r="AY18" s="150"/>
      <c r="AZ18" s="150"/>
    </row>
    <row r="19" spans="2:52" ht="17.100000000000001" customHeight="1" x14ac:dyDescent="0.15">
      <c r="B19" s="470">
        <f>B17+1</f>
        <v>4</v>
      </c>
      <c r="C19" s="472"/>
      <c r="D19" s="473"/>
      <c r="E19" s="473"/>
      <c r="F19" s="473"/>
      <c r="G19" s="473"/>
      <c r="H19" s="474"/>
      <c r="I19" s="478"/>
      <c r="J19" s="479"/>
      <c r="K19" s="479"/>
      <c r="L19" s="479"/>
      <c r="M19" s="480"/>
      <c r="N19" s="484"/>
      <c r="O19" s="485"/>
      <c r="P19" s="474"/>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44">
        <f>COUNTA(Q19:AU19)</f>
        <v>0</v>
      </c>
      <c r="AW19" s="486">
        <f>AV20</f>
        <v>0</v>
      </c>
      <c r="AX19" s="488" t="str">
        <f>IFERROR(ROUNDDOWN(AV20/$AT$3,1),"")</f>
        <v/>
      </c>
      <c r="AY19" s="145"/>
      <c r="AZ19" s="145"/>
    </row>
    <row r="20" spans="2:52" ht="17.100000000000001" customHeight="1" x14ac:dyDescent="0.15">
      <c r="B20" s="471"/>
      <c r="C20" s="475"/>
      <c r="D20" s="476"/>
      <c r="E20" s="476"/>
      <c r="F20" s="476"/>
      <c r="G20" s="476"/>
      <c r="H20" s="477"/>
      <c r="I20" s="481"/>
      <c r="J20" s="482"/>
      <c r="K20" s="482"/>
      <c r="L20" s="482"/>
      <c r="M20" s="483"/>
      <c r="N20" s="475"/>
      <c r="O20" s="476"/>
      <c r="P20" s="477"/>
      <c r="Q20" s="148" t="str">
        <f>IFERROR(VLOOKUP(Q19,'P2'!$B$4:$J$48,9,FALSE),"")</f>
        <v/>
      </c>
      <c r="R20" s="148" t="str">
        <f>IFERROR(VLOOKUP(R19,'P2'!$B$4:$J$48,9,FALSE),"")</f>
        <v/>
      </c>
      <c r="S20" s="148" t="str">
        <f>IFERROR(VLOOKUP(S19,'P2'!$B$4:$J$48,9,FALSE),"")</f>
        <v/>
      </c>
      <c r="T20" s="148" t="str">
        <f>IFERROR(VLOOKUP(T19,'P2'!$B$4:$J$48,9,FALSE),"")</f>
        <v/>
      </c>
      <c r="U20" s="148" t="str">
        <f>IFERROR(VLOOKUP(U19,'P2'!$B$4:$J$48,9,FALSE),"")</f>
        <v/>
      </c>
      <c r="V20" s="148" t="str">
        <f>IFERROR(VLOOKUP(V19,'P2'!$B$4:$J$48,9,FALSE),"")</f>
        <v/>
      </c>
      <c r="W20" s="148" t="str">
        <f>IFERROR(VLOOKUP(W19,'P2'!$B$4:$J$48,9,FALSE),"")</f>
        <v/>
      </c>
      <c r="X20" s="148" t="str">
        <f>IFERROR(VLOOKUP(X19,'P2'!$B$4:$J$48,9,FALSE),"")</f>
        <v/>
      </c>
      <c r="Y20" s="148" t="str">
        <f>IFERROR(VLOOKUP(Y19,'P2'!$B$4:$J$48,9,FALSE),"")</f>
        <v/>
      </c>
      <c r="Z20" s="148" t="str">
        <f>IFERROR(VLOOKUP(Z19,'P2'!$B$4:$J$48,9,FALSE),"")</f>
        <v/>
      </c>
      <c r="AA20" s="148" t="str">
        <f>IFERROR(VLOOKUP(AA19,'P2'!$B$4:$J$48,9,FALSE),"")</f>
        <v/>
      </c>
      <c r="AB20" s="148" t="str">
        <f>IFERROR(VLOOKUP(AB19,'P2'!$B$4:$J$48,9,FALSE),"")</f>
        <v/>
      </c>
      <c r="AC20" s="148" t="str">
        <f>IFERROR(VLOOKUP(AC19,'P2'!$B$4:$J$48,9,FALSE),"")</f>
        <v/>
      </c>
      <c r="AD20" s="148" t="str">
        <f>IFERROR(VLOOKUP(AD19,'P2'!$B$4:$J$48,9,FALSE),"")</f>
        <v/>
      </c>
      <c r="AE20" s="148" t="str">
        <f>IFERROR(VLOOKUP(AE19,'P2'!$B$4:$J$48,9,FALSE),"")</f>
        <v/>
      </c>
      <c r="AF20" s="148" t="str">
        <f>IFERROR(VLOOKUP(AF19,'P2'!$B$4:$J$48,9,FALSE),"")</f>
        <v/>
      </c>
      <c r="AG20" s="148" t="str">
        <f>IFERROR(VLOOKUP(AG19,'P2'!$B$4:$J$48,9,FALSE),"")</f>
        <v/>
      </c>
      <c r="AH20" s="148" t="str">
        <f>IFERROR(VLOOKUP(AH19,'P2'!$B$4:$J$48,9,FALSE),"")</f>
        <v/>
      </c>
      <c r="AI20" s="148" t="str">
        <f>IFERROR(VLOOKUP(AI19,'P2'!$B$4:$J$48,9,FALSE),"")</f>
        <v/>
      </c>
      <c r="AJ20" s="148" t="str">
        <f>IFERROR(VLOOKUP(AJ19,'P2'!$B$4:$J$48,9,FALSE),"")</f>
        <v/>
      </c>
      <c r="AK20" s="148" t="str">
        <f>IFERROR(VLOOKUP(AK19,'P2'!$B$4:$J$48,9,FALSE),"")</f>
        <v/>
      </c>
      <c r="AL20" s="148" t="str">
        <f>IFERROR(VLOOKUP(AL19,'P2'!$B$4:$J$48,9,FALSE),"")</f>
        <v/>
      </c>
      <c r="AM20" s="148" t="str">
        <f>IFERROR(VLOOKUP(AM19,'P2'!$B$4:$J$48,9,FALSE),"")</f>
        <v/>
      </c>
      <c r="AN20" s="148" t="str">
        <f>IFERROR(VLOOKUP(AN19,'P2'!$B$4:$J$48,9,FALSE),"")</f>
        <v/>
      </c>
      <c r="AO20" s="148" t="str">
        <f>IFERROR(VLOOKUP(AO19,'P2'!$B$4:$J$48,9,FALSE),"")</f>
        <v/>
      </c>
      <c r="AP20" s="148" t="str">
        <f>IFERROR(VLOOKUP(AP19,'P2'!$B$4:$J$48,9,FALSE),"")</f>
        <v/>
      </c>
      <c r="AQ20" s="148" t="str">
        <f>IFERROR(VLOOKUP(AQ19,'P2'!$B$4:$J$48,9,FALSE),"")</f>
        <v/>
      </c>
      <c r="AR20" s="148" t="str">
        <f>IFERROR(VLOOKUP(AR19,'P2'!$B$4:$J$48,9,FALSE),"")</f>
        <v/>
      </c>
      <c r="AS20" s="148" t="str">
        <f>IFERROR(VLOOKUP(AS19,'P2'!$B$4:$J$48,9,FALSE),"")</f>
        <v/>
      </c>
      <c r="AT20" s="148" t="str">
        <f>IFERROR(VLOOKUP(AT19,'P2'!$B$4:$J$48,9,FALSE),"")</f>
        <v/>
      </c>
      <c r="AU20" s="148" t="str">
        <f>IFERROR(VLOOKUP(AU19,'P2'!$B$4:$J$48,9,FALSE),"")</f>
        <v/>
      </c>
      <c r="AV20" s="149">
        <f>SUM(Q20:AU20)</f>
        <v>0</v>
      </c>
      <c r="AW20" s="487"/>
      <c r="AX20" s="489"/>
      <c r="AY20" s="150"/>
      <c r="AZ20" s="150"/>
    </row>
    <row r="21" spans="2:52" ht="17.100000000000001" customHeight="1" x14ac:dyDescent="0.15">
      <c r="B21" s="470">
        <f>B19+1</f>
        <v>5</v>
      </c>
      <c r="C21" s="472"/>
      <c r="D21" s="473"/>
      <c r="E21" s="473"/>
      <c r="F21" s="473"/>
      <c r="G21" s="473"/>
      <c r="H21" s="474"/>
      <c r="I21" s="478"/>
      <c r="J21" s="479"/>
      <c r="K21" s="479"/>
      <c r="L21" s="479"/>
      <c r="M21" s="480"/>
      <c r="N21" s="484"/>
      <c r="O21" s="485"/>
      <c r="P21" s="474"/>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44">
        <f>COUNTA(Q21:AU21)</f>
        <v>0</v>
      </c>
      <c r="AW21" s="486">
        <f>AV22</f>
        <v>0</v>
      </c>
      <c r="AX21" s="488" t="str">
        <f>IFERROR(ROUNDDOWN(AV22/$AT$3,1),"")</f>
        <v/>
      </c>
      <c r="AY21" s="145"/>
      <c r="AZ21" s="145"/>
    </row>
    <row r="22" spans="2:52" ht="17.100000000000001" customHeight="1" x14ac:dyDescent="0.15">
      <c r="B22" s="471"/>
      <c r="C22" s="475"/>
      <c r="D22" s="476"/>
      <c r="E22" s="476"/>
      <c r="F22" s="476"/>
      <c r="G22" s="476"/>
      <c r="H22" s="477"/>
      <c r="I22" s="481"/>
      <c r="J22" s="482"/>
      <c r="K22" s="482"/>
      <c r="L22" s="482"/>
      <c r="M22" s="483"/>
      <c r="N22" s="475"/>
      <c r="O22" s="476"/>
      <c r="P22" s="477"/>
      <c r="Q22" s="148" t="str">
        <f>IFERROR(VLOOKUP(Q21,'P2'!$B$4:$J$48,9,FALSE),"")</f>
        <v/>
      </c>
      <c r="R22" s="148" t="str">
        <f>IFERROR(VLOOKUP(R21,'P2'!$B$4:$J$48,9,FALSE),"")</f>
        <v/>
      </c>
      <c r="S22" s="148" t="str">
        <f>IFERROR(VLOOKUP(S21,'P2'!$B$4:$J$48,9,FALSE),"")</f>
        <v/>
      </c>
      <c r="T22" s="148" t="str">
        <f>IFERROR(VLOOKUP(T21,'P2'!$B$4:$J$48,9,FALSE),"")</f>
        <v/>
      </c>
      <c r="U22" s="148" t="str">
        <f>IFERROR(VLOOKUP(U21,'P2'!$B$4:$J$48,9,FALSE),"")</f>
        <v/>
      </c>
      <c r="V22" s="148" t="str">
        <f>IFERROR(VLOOKUP(V21,'P2'!$B$4:$J$48,9,FALSE),"")</f>
        <v/>
      </c>
      <c r="W22" s="148" t="str">
        <f>IFERROR(VLOOKUP(W21,'P2'!$B$4:$J$48,9,FALSE),"")</f>
        <v/>
      </c>
      <c r="X22" s="148" t="str">
        <f>IFERROR(VLOOKUP(X21,'P2'!$B$4:$J$48,9,FALSE),"")</f>
        <v/>
      </c>
      <c r="Y22" s="148" t="str">
        <f>IFERROR(VLOOKUP(Y21,'P2'!$B$4:$J$48,9,FALSE),"")</f>
        <v/>
      </c>
      <c r="Z22" s="148" t="str">
        <f>IFERROR(VLOOKUP(Z21,'P2'!$B$4:$J$48,9,FALSE),"")</f>
        <v/>
      </c>
      <c r="AA22" s="148" t="str">
        <f>IFERROR(VLOOKUP(AA21,'P2'!$B$4:$J$48,9,FALSE),"")</f>
        <v/>
      </c>
      <c r="AB22" s="148" t="str">
        <f>IFERROR(VLOOKUP(AB21,'P2'!$B$4:$J$48,9,FALSE),"")</f>
        <v/>
      </c>
      <c r="AC22" s="148" t="str">
        <f>IFERROR(VLOOKUP(AC21,'P2'!$B$4:$J$48,9,FALSE),"")</f>
        <v/>
      </c>
      <c r="AD22" s="148" t="str">
        <f>IFERROR(VLOOKUP(AD21,'P2'!$B$4:$J$48,9,FALSE),"")</f>
        <v/>
      </c>
      <c r="AE22" s="148" t="str">
        <f>IFERROR(VLOOKUP(AE21,'P2'!$B$4:$J$48,9,FALSE),"")</f>
        <v/>
      </c>
      <c r="AF22" s="148" t="str">
        <f>IFERROR(VLOOKUP(AF21,'P2'!$B$4:$J$48,9,FALSE),"")</f>
        <v/>
      </c>
      <c r="AG22" s="148" t="str">
        <f>IFERROR(VLOOKUP(AG21,'P2'!$B$4:$J$48,9,FALSE),"")</f>
        <v/>
      </c>
      <c r="AH22" s="148" t="str">
        <f>IFERROR(VLOOKUP(AH21,'P2'!$B$4:$J$48,9,FALSE),"")</f>
        <v/>
      </c>
      <c r="AI22" s="148" t="str">
        <f>IFERROR(VLOOKUP(AI21,'P2'!$B$4:$J$48,9,FALSE),"")</f>
        <v/>
      </c>
      <c r="AJ22" s="148" t="str">
        <f>IFERROR(VLOOKUP(AJ21,'P2'!$B$4:$J$48,9,FALSE),"")</f>
        <v/>
      </c>
      <c r="AK22" s="148" t="str">
        <f>IFERROR(VLOOKUP(AK21,'P2'!$B$4:$J$48,9,FALSE),"")</f>
        <v/>
      </c>
      <c r="AL22" s="148" t="str">
        <f>IFERROR(VLOOKUP(AL21,'P2'!$B$4:$J$48,9,FALSE),"")</f>
        <v/>
      </c>
      <c r="AM22" s="148" t="str">
        <f>IFERROR(VLOOKUP(AM21,'P2'!$B$4:$J$48,9,FALSE),"")</f>
        <v/>
      </c>
      <c r="AN22" s="148" t="str">
        <f>IFERROR(VLOOKUP(AN21,'P2'!$B$4:$J$48,9,FALSE),"")</f>
        <v/>
      </c>
      <c r="AO22" s="148" t="str">
        <f>IFERROR(VLOOKUP(AO21,'P2'!$B$4:$J$48,9,FALSE),"")</f>
        <v/>
      </c>
      <c r="AP22" s="148" t="str">
        <f>IFERROR(VLOOKUP(AP21,'P2'!$B$4:$J$48,9,FALSE),"")</f>
        <v/>
      </c>
      <c r="AQ22" s="148" t="str">
        <f>IFERROR(VLOOKUP(AQ21,'P2'!$B$4:$J$48,9,FALSE),"")</f>
        <v/>
      </c>
      <c r="AR22" s="148" t="str">
        <f>IFERROR(VLOOKUP(AR21,'P2'!$B$4:$J$48,9,FALSE),"")</f>
        <v/>
      </c>
      <c r="AS22" s="148" t="str">
        <f>IFERROR(VLOOKUP(AS21,'P2'!$B$4:$J$48,9,FALSE),"")</f>
        <v/>
      </c>
      <c r="AT22" s="148" t="str">
        <f>IFERROR(VLOOKUP(AT21,'P2'!$B$4:$J$48,9,FALSE),"")</f>
        <v/>
      </c>
      <c r="AU22" s="148" t="str">
        <f>IFERROR(VLOOKUP(AU21,'P2'!$B$4:$J$48,9,FALSE),"")</f>
        <v/>
      </c>
      <c r="AV22" s="149">
        <f>SUM(Q22:AU22)</f>
        <v>0</v>
      </c>
      <c r="AW22" s="487"/>
      <c r="AX22" s="489"/>
      <c r="AY22" s="150"/>
      <c r="AZ22" s="150"/>
    </row>
    <row r="23" spans="2:52" ht="17.100000000000001" customHeight="1" x14ac:dyDescent="0.15">
      <c r="B23" s="470">
        <f>B21+1</f>
        <v>6</v>
      </c>
      <c r="C23" s="472"/>
      <c r="D23" s="473"/>
      <c r="E23" s="473"/>
      <c r="F23" s="473"/>
      <c r="G23" s="473"/>
      <c r="H23" s="474"/>
      <c r="I23" s="478"/>
      <c r="J23" s="479"/>
      <c r="K23" s="479"/>
      <c r="L23" s="479"/>
      <c r="M23" s="480"/>
      <c r="N23" s="484"/>
      <c r="O23" s="485"/>
      <c r="P23" s="474"/>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44">
        <f>COUNTA(Q23:AU23)</f>
        <v>0</v>
      </c>
      <c r="AW23" s="486">
        <f>AV24</f>
        <v>0</v>
      </c>
      <c r="AX23" s="488" t="str">
        <f>IFERROR(ROUNDDOWN(AV24/$AT$3,1),"")</f>
        <v/>
      </c>
      <c r="AY23" s="145"/>
      <c r="AZ23" s="145"/>
    </row>
    <row r="24" spans="2:52" ht="17.100000000000001" customHeight="1" x14ac:dyDescent="0.15">
      <c r="B24" s="471"/>
      <c r="C24" s="475"/>
      <c r="D24" s="476"/>
      <c r="E24" s="476"/>
      <c r="F24" s="476"/>
      <c r="G24" s="476"/>
      <c r="H24" s="477"/>
      <c r="I24" s="481"/>
      <c r="J24" s="482"/>
      <c r="K24" s="482"/>
      <c r="L24" s="482"/>
      <c r="M24" s="483"/>
      <c r="N24" s="475"/>
      <c r="O24" s="476"/>
      <c r="P24" s="477"/>
      <c r="Q24" s="148" t="str">
        <f>IFERROR(VLOOKUP(Q23,'P2'!$B$4:$J$48,9,FALSE),"")</f>
        <v/>
      </c>
      <c r="R24" s="148" t="str">
        <f>IFERROR(VLOOKUP(R23,'P2'!$B$4:$J$48,9,FALSE),"")</f>
        <v/>
      </c>
      <c r="S24" s="148" t="str">
        <f>IFERROR(VLOOKUP(S23,'P2'!$B$4:$J$48,9,FALSE),"")</f>
        <v/>
      </c>
      <c r="T24" s="148" t="str">
        <f>IFERROR(VLOOKUP(T23,'P2'!$B$4:$J$48,9,FALSE),"")</f>
        <v/>
      </c>
      <c r="U24" s="148" t="str">
        <f>IFERROR(VLOOKUP(U23,'P2'!$B$4:$J$48,9,FALSE),"")</f>
        <v/>
      </c>
      <c r="V24" s="148" t="str">
        <f>IFERROR(VLOOKUP(V23,'P2'!$B$4:$J$48,9,FALSE),"")</f>
        <v/>
      </c>
      <c r="W24" s="148" t="str">
        <f>IFERROR(VLOOKUP(W23,'P2'!$B$4:$J$48,9,FALSE),"")</f>
        <v/>
      </c>
      <c r="X24" s="148" t="str">
        <f>IFERROR(VLOOKUP(X23,'P2'!$B$4:$J$48,9,FALSE),"")</f>
        <v/>
      </c>
      <c r="Y24" s="148" t="str">
        <f>IFERROR(VLOOKUP(Y23,'P2'!$B$4:$J$48,9,FALSE),"")</f>
        <v/>
      </c>
      <c r="Z24" s="148" t="str">
        <f>IFERROR(VLOOKUP(Z23,'P2'!$B$4:$J$48,9,FALSE),"")</f>
        <v/>
      </c>
      <c r="AA24" s="148" t="str">
        <f>IFERROR(VLOOKUP(AA23,'P2'!$B$4:$J$48,9,FALSE),"")</f>
        <v/>
      </c>
      <c r="AB24" s="148" t="str">
        <f>IFERROR(VLOOKUP(AB23,'P2'!$B$4:$J$48,9,FALSE),"")</f>
        <v/>
      </c>
      <c r="AC24" s="148" t="str">
        <f>IFERROR(VLOOKUP(AC23,'P2'!$B$4:$J$48,9,FALSE),"")</f>
        <v/>
      </c>
      <c r="AD24" s="148" t="str">
        <f>IFERROR(VLOOKUP(AD23,'P2'!$B$4:$J$48,9,FALSE),"")</f>
        <v/>
      </c>
      <c r="AE24" s="148" t="str">
        <f>IFERROR(VLOOKUP(AE23,'P2'!$B$4:$J$48,9,FALSE),"")</f>
        <v/>
      </c>
      <c r="AF24" s="148" t="str">
        <f>IFERROR(VLOOKUP(AF23,'P2'!$B$4:$J$48,9,FALSE),"")</f>
        <v/>
      </c>
      <c r="AG24" s="148" t="str">
        <f>IFERROR(VLOOKUP(AG23,'P2'!$B$4:$J$48,9,FALSE),"")</f>
        <v/>
      </c>
      <c r="AH24" s="148" t="str">
        <f>IFERROR(VLOOKUP(AH23,'P2'!$B$4:$J$48,9,FALSE),"")</f>
        <v/>
      </c>
      <c r="AI24" s="148" t="str">
        <f>IFERROR(VLOOKUP(AI23,'P2'!$B$4:$J$48,9,FALSE),"")</f>
        <v/>
      </c>
      <c r="AJ24" s="148" t="str">
        <f>IFERROR(VLOOKUP(AJ23,'P2'!$B$4:$J$48,9,FALSE),"")</f>
        <v/>
      </c>
      <c r="AK24" s="148" t="str">
        <f>IFERROR(VLOOKUP(AK23,'P2'!$B$4:$J$48,9,FALSE),"")</f>
        <v/>
      </c>
      <c r="AL24" s="148" t="str">
        <f>IFERROR(VLOOKUP(AL23,'P2'!$B$4:$J$48,9,FALSE),"")</f>
        <v/>
      </c>
      <c r="AM24" s="148" t="str">
        <f>IFERROR(VLOOKUP(AM23,'P2'!$B$4:$J$48,9,FALSE),"")</f>
        <v/>
      </c>
      <c r="AN24" s="148" t="str">
        <f>IFERROR(VLOOKUP(AN23,'P2'!$B$4:$J$48,9,FALSE),"")</f>
        <v/>
      </c>
      <c r="AO24" s="148" t="str">
        <f>IFERROR(VLOOKUP(AO23,'P2'!$B$4:$J$48,9,FALSE),"")</f>
        <v/>
      </c>
      <c r="AP24" s="148" t="str">
        <f>IFERROR(VLOOKUP(AP23,'P2'!$B$4:$J$48,9,FALSE),"")</f>
        <v/>
      </c>
      <c r="AQ24" s="148" t="str">
        <f>IFERROR(VLOOKUP(AQ23,'P2'!$B$4:$J$48,9,FALSE),"")</f>
        <v/>
      </c>
      <c r="AR24" s="148" t="str">
        <f>IFERROR(VLOOKUP(AR23,'P2'!$B$4:$J$48,9,FALSE),"")</f>
        <v/>
      </c>
      <c r="AS24" s="148" t="str">
        <f>IFERROR(VLOOKUP(AS23,'P2'!$B$4:$J$48,9,FALSE),"")</f>
        <v/>
      </c>
      <c r="AT24" s="148" t="str">
        <f>IFERROR(VLOOKUP(AT23,'P2'!$B$4:$J$48,9,FALSE),"")</f>
        <v/>
      </c>
      <c r="AU24" s="148" t="str">
        <f>IFERROR(VLOOKUP(AU23,'P2'!$B$4:$J$48,9,FALSE),"")</f>
        <v/>
      </c>
      <c r="AV24" s="149">
        <f>SUM(Q24:AU24)</f>
        <v>0</v>
      </c>
      <c r="AW24" s="487"/>
      <c r="AX24" s="489"/>
      <c r="AY24" s="150"/>
      <c r="AZ24" s="150"/>
    </row>
    <row r="25" spans="2:52" ht="17.100000000000001" customHeight="1" x14ac:dyDescent="0.15">
      <c r="B25" s="470">
        <f>B23+1</f>
        <v>7</v>
      </c>
      <c r="C25" s="472"/>
      <c r="D25" s="473"/>
      <c r="E25" s="473"/>
      <c r="F25" s="473"/>
      <c r="G25" s="473"/>
      <c r="H25" s="474"/>
      <c r="I25" s="478"/>
      <c r="J25" s="479"/>
      <c r="K25" s="479"/>
      <c r="L25" s="479"/>
      <c r="M25" s="480"/>
      <c r="N25" s="484"/>
      <c r="O25" s="485"/>
      <c r="P25" s="474"/>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44">
        <f>COUNTA(Q25:AU25)</f>
        <v>0</v>
      </c>
      <c r="AW25" s="486">
        <f>AV26</f>
        <v>0</v>
      </c>
      <c r="AX25" s="488" t="str">
        <f>IFERROR(ROUNDDOWN(AV26/$AT$3,1),"")</f>
        <v/>
      </c>
      <c r="AY25" s="145"/>
      <c r="AZ25" s="145"/>
    </row>
    <row r="26" spans="2:52" ht="17.100000000000001" customHeight="1" x14ac:dyDescent="0.15">
      <c r="B26" s="471"/>
      <c r="C26" s="475"/>
      <c r="D26" s="476"/>
      <c r="E26" s="476"/>
      <c r="F26" s="476"/>
      <c r="G26" s="476"/>
      <c r="H26" s="477"/>
      <c r="I26" s="481"/>
      <c r="J26" s="482"/>
      <c r="K26" s="482"/>
      <c r="L26" s="482"/>
      <c r="M26" s="483"/>
      <c r="N26" s="475"/>
      <c r="O26" s="476"/>
      <c r="P26" s="477"/>
      <c r="Q26" s="148" t="str">
        <f>IFERROR(VLOOKUP(Q25,'P2'!$B$4:$J$48,9,FALSE),"")</f>
        <v/>
      </c>
      <c r="R26" s="148" t="str">
        <f>IFERROR(VLOOKUP(R25,'P2'!$B$4:$J$48,9,FALSE),"")</f>
        <v/>
      </c>
      <c r="S26" s="148" t="str">
        <f>IFERROR(VLOOKUP(S25,'P2'!$B$4:$J$48,9,FALSE),"")</f>
        <v/>
      </c>
      <c r="T26" s="148" t="str">
        <f>IFERROR(VLOOKUP(T25,'P2'!$B$4:$J$48,9,FALSE),"")</f>
        <v/>
      </c>
      <c r="U26" s="148" t="str">
        <f>IFERROR(VLOOKUP(U25,'P2'!$B$4:$J$48,9,FALSE),"")</f>
        <v/>
      </c>
      <c r="V26" s="148" t="str">
        <f>IFERROR(VLOOKUP(V25,'P2'!$B$4:$J$48,9,FALSE),"")</f>
        <v/>
      </c>
      <c r="W26" s="148" t="str">
        <f>IFERROR(VLOOKUP(W25,'P2'!$B$4:$J$48,9,FALSE),"")</f>
        <v/>
      </c>
      <c r="X26" s="148" t="str">
        <f>IFERROR(VLOOKUP(X25,'P2'!$B$4:$J$48,9,FALSE),"")</f>
        <v/>
      </c>
      <c r="Y26" s="148" t="str">
        <f>IFERROR(VLOOKUP(Y25,'P2'!$B$4:$J$48,9,FALSE),"")</f>
        <v/>
      </c>
      <c r="Z26" s="148" t="str">
        <f>IFERROR(VLOOKUP(Z25,'P2'!$B$4:$J$48,9,FALSE),"")</f>
        <v/>
      </c>
      <c r="AA26" s="148" t="str">
        <f>IFERROR(VLOOKUP(AA25,'P2'!$B$4:$J$48,9,FALSE),"")</f>
        <v/>
      </c>
      <c r="AB26" s="148" t="str">
        <f>IFERROR(VLOOKUP(AB25,'P2'!$B$4:$J$48,9,FALSE),"")</f>
        <v/>
      </c>
      <c r="AC26" s="148" t="str">
        <f>IFERROR(VLOOKUP(AC25,'P2'!$B$4:$J$48,9,FALSE),"")</f>
        <v/>
      </c>
      <c r="AD26" s="148" t="str">
        <f>IFERROR(VLOOKUP(AD25,'P2'!$B$4:$J$48,9,FALSE),"")</f>
        <v/>
      </c>
      <c r="AE26" s="148" t="str">
        <f>IFERROR(VLOOKUP(AE25,'P2'!$B$4:$J$48,9,FALSE),"")</f>
        <v/>
      </c>
      <c r="AF26" s="148" t="str">
        <f>IFERROR(VLOOKUP(AF25,'P2'!$B$4:$J$48,9,FALSE),"")</f>
        <v/>
      </c>
      <c r="AG26" s="148" t="str">
        <f>IFERROR(VLOOKUP(AG25,'P2'!$B$4:$J$48,9,FALSE),"")</f>
        <v/>
      </c>
      <c r="AH26" s="148" t="str">
        <f>IFERROR(VLOOKUP(AH25,'P2'!$B$4:$J$48,9,FALSE),"")</f>
        <v/>
      </c>
      <c r="AI26" s="148" t="str">
        <f>IFERROR(VLOOKUP(AI25,'P2'!$B$4:$J$48,9,FALSE),"")</f>
        <v/>
      </c>
      <c r="AJ26" s="148" t="str">
        <f>IFERROR(VLOOKUP(AJ25,'P2'!$B$4:$J$48,9,FALSE),"")</f>
        <v/>
      </c>
      <c r="AK26" s="148" t="str">
        <f>IFERROR(VLOOKUP(AK25,'P2'!$B$4:$J$48,9,FALSE),"")</f>
        <v/>
      </c>
      <c r="AL26" s="148" t="str">
        <f>IFERROR(VLOOKUP(AL25,'P2'!$B$4:$J$48,9,FALSE),"")</f>
        <v/>
      </c>
      <c r="AM26" s="148" t="str">
        <f>IFERROR(VLOOKUP(AM25,'P2'!$B$4:$J$48,9,FALSE),"")</f>
        <v/>
      </c>
      <c r="AN26" s="148" t="str">
        <f>IFERROR(VLOOKUP(AN25,'P2'!$B$4:$J$48,9,FALSE),"")</f>
        <v/>
      </c>
      <c r="AO26" s="148" t="str">
        <f>IFERROR(VLOOKUP(AO25,'P2'!$B$4:$J$48,9,FALSE),"")</f>
        <v/>
      </c>
      <c r="AP26" s="148" t="str">
        <f>IFERROR(VLOOKUP(AP25,'P2'!$B$4:$J$48,9,FALSE),"")</f>
        <v/>
      </c>
      <c r="AQ26" s="148" t="str">
        <f>IFERROR(VLOOKUP(AQ25,'P2'!$B$4:$J$48,9,FALSE),"")</f>
        <v/>
      </c>
      <c r="AR26" s="148" t="str">
        <f>IFERROR(VLOOKUP(AR25,'P2'!$B$4:$J$48,9,FALSE),"")</f>
        <v/>
      </c>
      <c r="AS26" s="148" t="str">
        <f>IFERROR(VLOOKUP(AS25,'P2'!$B$4:$J$48,9,FALSE),"")</f>
        <v/>
      </c>
      <c r="AT26" s="148" t="str">
        <f>IFERROR(VLOOKUP(AT25,'P2'!$B$4:$J$48,9,FALSE),"")</f>
        <v/>
      </c>
      <c r="AU26" s="148" t="str">
        <f>IFERROR(VLOOKUP(AU25,'P2'!$B$4:$J$48,9,FALSE),"")</f>
        <v/>
      </c>
      <c r="AV26" s="149">
        <f>SUM(Q26:AU26)</f>
        <v>0</v>
      </c>
      <c r="AW26" s="487"/>
      <c r="AX26" s="489"/>
      <c r="AY26" s="150"/>
      <c r="AZ26" s="150"/>
    </row>
    <row r="27" spans="2:52" ht="17.100000000000001" customHeight="1" x14ac:dyDescent="0.15">
      <c r="B27" s="470">
        <f>B25+1</f>
        <v>8</v>
      </c>
      <c r="C27" s="472"/>
      <c r="D27" s="473"/>
      <c r="E27" s="473"/>
      <c r="F27" s="473"/>
      <c r="G27" s="473"/>
      <c r="H27" s="474"/>
      <c r="I27" s="478"/>
      <c r="J27" s="479"/>
      <c r="K27" s="479"/>
      <c r="L27" s="479"/>
      <c r="M27" s="480"/>
      <c r="N27" s="484"/>
      <c r="O27" s="485"/>
      <c r="P27" s="474"/>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44">
        <f>COUNTA(Q27:AU27)</f>
        <v>0</v>
      </c>
      <c r="AW27" s="486">
        <f>AV28</f>
        <v>0</v>
      </c>
      <c r="AX27" s="488" t="str">
        <f>IFERROR(ROUNDDOWN(AV28/$AT$3,1),"")</f>
        <v/>
      </c>
      <c r="AY27" s="145"/>
      <c r="AZ27" s="145"/>
    </row>
    <row r="28" spans="2:52" ht="17.100000000000001" customHeight="1" x14ac:dyDescent="0.15">
      <c r="B28" s="471"/>
      <c r="C28" s="475"/>
      <c r="D28" s="476"/>
      <c r="E28" s="476"/>
      <c r="F28" s="476"/>
      <c r="G28" s="476"/>
      <c r="H28" s="477"/>
      <c r="I28" s="481"/>
      <c r="J28" s="482"/>
      <c r="K28" s="482"/>
      <c r="L28" s="482"/>
      <c r="M28" s="483"/>
      <c r="N28" s="475"/>
      <c r="O28" s="476"/>
      <c r="P28" s="477"/>
      <c r="Q28" s="148" t="str">
        <f>IFERROR(VLOOKUP(Q27,'P2'!$B$4:$J$48,9,FALSE),"")</f>
        <v/>
      </c>
      <c r="R28" s="148" t="str">
        <f>IFERROR(VLOOKUP(R27,'P2'!$B$4:$J$48,9,FALSE),"")</f>
        <v/>
      </c>
      <c r="S28" s="148" t="str">
        <f>IFERROR(VLOOKUP(S27,'P2'!$B$4:$J$48,9,FALSE),"")</f>
        <v/>
      </c>
      <c r="T28" s="148" t="str">
        <f>IFERROR(VLOOKUP(T27,'P2'!$B$4:$J$48,9,FALSE),"")</f>
        <v/>
      </c>
      <c r="U28" s="148" t="str">
        <f>IFERROR(VLOOKUP(U27,'P2'!$B$4:$J$48,9,FALSE),"")</f>
        <v/>
      </c>
      <c r="V28" s="148" t="str">
        <f>IFERROR(VLOOKUP(V27,'P2'!$B$4:$J$48,9,FALSE),"")</f>
        <v/>
      </c>
      <c r="W28" s="148" t="str">
        <f>IFERROR(VLOOKUP(W27,'P2'!$B$4:$J$48,9,FALSE),"")</f>
        <v/>
      </c>
      <c r="X28" s="148" t="str">
        <f>IFERROR(VLOOKUP(X27,'P2'!$B$4:$J$48,9,FALSE),"")</f>
        <v/>
      </c>
      <c r="Y28" s="148" t="str">
        <f>IFERROR(VLOOKUP(Y27,'P2'!$B$4:$J$48,9,FALSE),"")</f>
        <v/>
      </c>
      <c r="Z28" s="148" t="str">
        <f>IFERROR(VLOOKUP(Z27,'P2'!$B$4:$J$48,9,FALSE),"")</f>
        <v/>
      </c>
      <c r="AA28" s="148" t="str">
        <f>IFERROR(VLOOKUP(AA27,'P2'!$B$4:$J$48,9,FALSE),"")</f>
        <v/>
      </c>
      <c r="AB28" s="148" t="str">
        <f>IFERROR(VLOOKUP(AB27,'P2'!$B$4:$J$48,9,FALSE),"")</f>
        <v/>
      </c>
      <c r="AC28" s="148" t="str">
        <f>IFERROR(VLOOKUP(AC27,'P2'!$B$4:$J$48,9,FALSE),"")</f>
        <v/>
      </c>
      <c r="AD28" s="148" t="str">
        <f>IFERROR(VLOOKUP(AD27,'P2'!$B$4:$J$48,9,FALSE),"")</f>
        <v/>
      </c>
      <c r="AE28" s="148" t="str">
        <f>IFERROR(VLOOKUP(AE27,'P2'!$B$4:$J$48,9,FALSE),"")</f>
        <v/>
      </c>
      <c r="AF28" s="148" t="str">
        <f>IFERROR(VLOOKUP(AF27,'P2'!$B$4:$J$48,9,FALSE),"")</f>
        <v/>
      </c>
      <c r="AG28" s="148" t="str">
        <f>IFERROR(VLOOKUP(AG27,'P2'!$B$4:$J$48,9,FALSE),"")</f>
        <v/>
      </c>
      <c r="AH28" s="148" t="str">
        <f>IFERROR(VLOOKUP(AH27,'P2'!$B$4:$J$48,9,FALSE),"")</f>
        <v/>
      </c>
      <c r="AI28" s="148" t="str">
        <f>IFERROR(VLOOKUP(AI27,'P2'!$B$4:$J$48,9,FALSE),"")</f>
        <v/>
      </c>
      <c r="AJ28" s="148" t="str">
        <f>IFERROR(VLOOKUP(AJ27,'P2'!$B$4:$J$48,9,FALSE),"")</f>
        <v/>
      </c>
      <c r="AK28" s="148" t="str">
        <f>IFERROR(VLOOKUP(AK27,'P2'!$B$4:$J$48,9,FALSE),"")</f>
        <v/>
      </c>
      <c r="AL28" s="148" t="str">
        <f>IFERROR(VLOOKUP(AL27,'P2'!$B$4:$J$48,9,FALSE),"")</f>
        <v/>
      </c>
      <c r="AM28" s="148" t="str">
        <f>IFERROR(VLOOKUP(AM27,'P2'!$B$4:$J$48,9,FALSE),"")</f>
        <v/>
      </c>
      <c r="AN28" s="148" t="str">
        <f>IFERROR(VLOOKUP(AN27,'P2'!$B$4:$J$48,9,FALSE),"")</f>
        <v/>
      </c>
      <c r="AO28" s="148" t="str">
        <f>IFERROR(VLOOKUP(AO27,'P2'!$B$4:$J$48,9,FALSE),"")</f>
        <v/>
      </c>
      <c r="AP28" s="148" t="str">
        <f>IFERROR(VLOOKUP(AP27,'P2'!$B$4:$J$48,9,FALSE),"")</f>
        <v/>
      </c>
      <c r="AQ28" s="148" t="str">
        <f>IFERROR(VLOOKUP(AQ27,'P2'!$B$4:$J$48,9,FALSE),"")</f>
        <v/>
      </c>
      <c r="AR28" s="148" t="str">
        <f>IFERROR(VLOOKUP(AR27,'P2'!$B$4:$J$48,9,FALSE),"")</f>
        <v/>
      </c>
      <c r="AS28" s="148" t="str">
        <f>IFERROR(VLOOKUP(AS27,'P2'!$B$4:$J$48,9,FALSE),"")</f>
        <v/>
      </c>
      <c r="AT28" s="148" t="str">
        <f>IFERROR(VLOOKUP(AT27,'P2'!$B$4:$J$48,9,FALSE),"")</f>
        <v/>
      </c>
      <c r="AU28" s="148" t="str">
        <f>IFERROR(VLOOKUP(AU27,'P2'!$B$4:$J$48,9,FALSE),"")</f>
        <v/>
      </c>
      <c r="AV28" s="149">
        <f>SUM(Q28:AU28)</f>
        <v>0</v>
      </c>
      <c r="AW28" s="487"/>
      <c r="AX28" s="489"/>
      <c r="AY28" s="150"/>
      <c r="AZ28" s="150"/>
    </row>
    <row r="29" spans="2:52" ht="17.100000000000001" customHeight="1" x14ac:dyDescent="0.15">
      <c r="B29" s="470">
        <f>B27+1</f>
        <v>9</v>
      </c>
      <c r="C29" s="472"/>
      <c r="D29" s="473"/>
      <c r="E29" s="473"/>
      <c r="F29" s="473"/>
      <c r="G29" s="473"/>
      <c r="H29" s="474"/>
      <c r="I29" s="478"/>
      <c r="J29" s="479"/>
      <c r="K29" s="479"/>
      <c r="L29" s="479"/>
      <c r="M29" s="480"/>
      <c r="N29" s="484"/>
      <c r="O29" s="485"/>
      <c r="P29" s="474"/>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44">
        <f>COUNTA(Q29:AU29)</f>
        <v>0</v>
      </c>
      <c r="AW29" s="486">
        <f>AV30</f>
        <v>0</v>
      </c>
      <c r="AX29" s="488" t="str">
        <f>IFERROR(ROUNDDOWN(AV30/$AT$3,1),"")</f>
        <v/>
      </c>
      <c r="AY29" s="145"/>
      <c r="AZ29" s="145"/>
    </row>
    <row r="30" spans="2:52" ht="17.100000000000001" customHeight="1" x14ac:dyDescent="0.15">
      <c r="B30" s="471"/>
      <c r="C30" s="475"/>
      <c r="D30" s="476"/>
      <c r="E30" s="476"/>
      <c r="F30" s="476"/>
      <c r="G30" s="476"/>
      <c r="H30" s="477"/>
      <c r="I30" s="481"/>
      <c r="J30" s="482"/>
      <c r="K30" s="482"/>
      <c r="L30" s="482"/>
      <c r="M30" s="483"/>
      <c r="N30" s="475"/>
      <c r="O30" s="476"/>
      <c r="P30" s="477"/>
      <c r="Q30" s="148" t="str">
        <f>IFERROR(VLOOKUP(Q29,'P2'!$B$4:$J$48,9,FALSE),"")</f>
        <v/>
      </c>
      <c r="R30" s="148" t="str">
        <f>IFERROR(VLOOKUP(R29,'P2'!$B$4:$J$48,9,FALSE),"")</f>
        <v/>
      </c>
      <c r="S30" s="148" t="str">
        <f>IFERROR(VLOOKUP(S29,'P2'!$B$4:$J$48,9,FALSE),"")</f>
        <v/>
      </c>
      <c r="T30" s="148" t="str">
        <f>IFERROR(VLOOKUP(T29,'P2'!$B$4:$J$48,9,FALSE),"")</f>
        <v/>
      </c>
      <c r="U30" s="148" t="str">
        <f>IFERROR(VLOOKUP(U29,'P2'!$B$4:$J$48,9,FALSE),"")</f>
        <v/>
      </c>
      <c r="V30" s="148" t="str">
        <f>IFERROR(VLOOKUP(V29,'P2'!$B$4:$J$48,9,FALSE),"")</f>
        <v/>
      </c>
      <c r="W30" s="148" t="str">
        <f>IFERROR(VLOOKUP(W29,'P2'!$B$4:$J$48,9,FALSE),"")</f>
        <v/>
      </c>
      <c r="X30" s="148" t="str">
        <f>IFERROR(VLOOKUP(X29,'P2'!$B$4:$J$48,9,FALSE),"")</f>
        <v/>
      </c>
      <c r="Y30" s="148" t="str">
        <f>IFERROR(VLOOKUP(Y29,'P2'!$B$4:$J$48,9,FALSE),"")</f>
        <v/>
      </c>
      <c r="Z30" s="148" t="str">
        <f>IFERROR(VLOOKUP(Z29,'P2'!$B$4:$J$48,9,FALSE),"")</f>
        <v/>
      </c>
      <c r="AA30" s="148" t="str">
        <f>IFERROR(VLOOKUP(AA29,'P2'!$B$4:$J$48,9,FALSE),"")</f>
        <v/>
      </c>
      <c r="AB30" s="148" t="str">
        <f>IFERROR(VLOOKUP(AB29,'P2'!$B$4:$J$48,9,FALSE),"")</f>
        <v/>
      </c>
      <c r="AC30" s="148" t="str">
        <f>IFERROR(VLOOKUP(AC29,'P2'!$B$4:$J$48,9,FALSE),"")</f>
        <v/>
      </c>
      <c r="AD30" s="148" t="str">
        <f>IFERROR(VLOOKUP(AD29,'P2'!$B$4:$J$48,9,FALSE),"")</f>
        <v/>
      </c>
      <c r="AE30" s="148" t="str">
        <f>IFERROR(VLOOKUP(AE29,'P2'!$B$4:$J$48,9,FALSE),"")</f>
        <v/>
      </c>
      <c r="AF30" s="148" t="str">
        <f>IFERROR(VLOOKUP(AF29,'P2'!$B$4:$J$48,9,FALSE),"")</f>
        <v/>
      </c>
      <c r="AG30" s="148" t="str">
        <f>IFERROR(VLOOKUP(AG29,'P2'!$B$4:$J$48,9,FALSE),"")</f>
        <v/>
      </c>
      <c r="AH30" s="148" t="str">
        <f>IFERROR(VLOOKUP(AH29,'P2'!$B$4:$J$48,9,FALSE),"")</f>
        <v/>
      </c>
      <c r="AI30" s="148" t="str">
        <f>IFERROR(VLOOKUP(AI29,'P2'!$B$4:$J$48,9,FALSE),"")</f>
        <v/>
      </c>
      <c r="AJ30" s="148" t="str">
        <f>IFERROR(VLOOKUP(AJ29,'P2'!$B$4:$J$48,9,FALSE),"")</f>
        <v/>
      </c>
      <c r="AK30" s="148" t="str">
        <f>IFERROR(VLOOKUP(AK29,'P2'!$B$4:$J$48,9,FALSE),"")</f>
        <v/>
      </c>
      <c r="AL30" s="148" t="str">
        <f>IFERROR(VLOOKUP(AL29,'P2'!$B$4:$J$48,9,FALSE),"")</f>
        <v/>
      </c>
      <c r="AM30" s="148" t="str">
        <f>IFERROR(VLOOKUP(AM29,'P2'!$B$4:$J$48,9,FALSE),"")</f>
        <v/>
      </c>
      <c r="AN30" s="148" t="str">
        <f>IFERROR(VLOOKUP(AN29,'P2'!$B$4:$J$48,9,FALSE),"")</f>
        <v/>
      </c>
      <c r="AO30" s="148" t="str">
        <f>IFERROR(VLOOKUP(AO29,'P2'!$B$4:$J$48,9,FALSE),"")</f>
        <v/>
      </c>
      <c r="AP30" s="148" t="str">
        <f>IFERROR(VLOOKUP(AP29,'P2'!$B$4:$J$48,9,FALSE),"")</f>
        <v/>
      </c>
      <c r="AQ30" s="148" t="str">
        <f>IFERROR(VLOOKUP(AQ29,'P2'!$B$4:$J$48,9,FALSE),"")</f>
        <v/>
      </c>
      <c r="AR30" s="148" t="str">
        <f>IFERROR(VLOOKUP(AR29,'P2'!$B$4:$J$48,9,FALSE),"")</f>
        <v/>
      </c>
      <c r="AS30" s="148" t="str">
        <f>IFERROR(VLOOKUP(AS29,'P2'!$B$4:$J$48,9,FALSE),"")</f>
        <v/>
      </c>
      <c r="AT30" s="148" t="str">
        <f>IFERROR(VLOOKUP(AT29,'P2'!$B$4:$J$48,9,FALSE),"")</f>
        <v/>
      </c>
      <c r="AU30" s="148" t="str">
        <f>IFERROR(VLOOKUP(AU29,'P2'!$B$4:$J$48,9,FALSE),"")</f>
        <v/>
      </c>
      <c r="AV30" s="149">
        <f>SUM(Q30:AU30)</f>
        <v>0</v>
      </c>
      <c r="AW30" s="487"/>
      <c r="AX30" s="489"/>
      <c r="AY30" s="150"/>
      <c r="AZ30" s="150"/>
    </row>
    <row r="31" spans="2:52" ht="17.100000000000001" customHeight="1" x14ac:dyDescent="0.15">
      <c r="B31" s="470">
        <f>B29+1</f>
        <v>10</v>
      </c>
      <c r="C31" s="472"/>
      <c r="D31" s="473"/>
      <c r="E31" s="473"/>
      <c r="F31" s="473"/>
      <c r="G31" s="473"/>
      <c r="H31" s="474"/>
      <c r="I31" s="478"/>
      <c r="J31" s="479"/>
      <c r="K31" s="479"/>
      <c r="L31" s="479"/>
      <c r="M31" s="480"/>
      <c r="N31" s="484"/>
      <c r="O31" s="485"/>
      <c r="P31" s="474"/>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44">
        <f>COUNTA(Q31:AU31)</f>
        <v>0</v>
      </c>
      <c r="AW31" s="486">
        <f>AV32</f>
        <v>0</v>
      </c>
      <c r="AX31" s="488" t="str">
        <f>IFERROR(ROUNDDOWN(AV32/$AT$3,1),"")</f>
        <v/>
      </c>
      <c r="AY31" s="145"/>
      <c r="AZ31" s="145"/>
    </row>
    <row r="32" spans="2:52" ht="17.100000000000001" customHeight="1" x14ac:dyDescent="0.15">
      <c r="B32" s="471"/>
      <c r="C32" s="475"/>
      <c r="D32" s="476"/>
      <c r="E32" s="476"/>
      <c r="F32" s="476"/>
      <c r="G32" s="476"/>
      <c r="H32" s="477"/>
      <c r="I32" s="481"/>
      <c r="J32" s="482"/>
      <c r="K32" s="482"/>
      <c r="L32" s="482"/>
      <c r="M32" s="483"/>
      <c r="N32" s="475"/>
      <c r="O32" s="476"/>
      <c r="P32" s="477"/>
      <c r="Q32" s="148" t="str">
        <f>IFERROR(VLOOKUP(Q31,'P2'!$B$4:$J$48,9,FALSE),"")</f>
        <v/>
      </c>
      <c r="R32" s="148" t="str">
        <f>IFERROR(VLOOKUP(R31,'P2'!$B$4:$J$48,9,FALSE),"")</f>
        <v/>
      </c>
      <c r="S32" s="148" t="str">
        <f>IFERROR(VLOOKUP(S31,'P2'!$B$4:$J$48,9,FALSE),"")</f>
        <v/>
      </c>
      <c r="T32" s="148" t="str">
        <f>IFERROR(VLOOKUP(T31,'P2'!$B$4:$J$48,9,FALSE),"")</f>
        <v/>
      </c>
      <c r="U32" s="148" t="str">
        <f>IFERROR(VLOOKUP(U31,'P2'!$B$4:$J$48,9,FALSE),"")</f>
        <v/>
      </c>
      <c r="V32" s="148" t="str">
        <f>IFERROR(VLOOKUP(V31,'P2'!$B$4:$J$48,9,FALSE),"")</f>
        <v/>
      </c>
      <c r="W32" s="148" t="str">
        <f>IFERROR(VLOOKUP(W31,'P2'!$B$4:$J$48,9,FALSE),"")</f>
        <v/>
      </c>
      <c r="X32" s="148" t="str">
        <f>IFERROR(VLOOKUP(X31,'P2'!$B$4:$J$48,9,FALSE),"")</f>
        <v/>
      </c>
      <c r="Y32" s="148" t="str">
        <f>IFERROR(VLOOKUP(Y31,'P2'!$B$4:$J$48,9,FALSE),"")</f>
        <v/>
      </c>
      <c r="Z32" s="148" t="str">
        <f>IFERROR(VLOOKUP(Z31,'P2'!$B$4:$J$48,9,FALSE),"")</f>
        <v/>
      </c>
      <c r="AA32" s="148" t="str">
        <f>IFERROR(VLOOKUP(AA31,'P2'!$B$4:$J$48,9,FALSE),"")</f>
        <v/>
      </c>
      <c r="AB32" s="148" t="str">
        <f>IFERROR(VLOOKUP(AB31,'P2'!$B$4:$J$48,9,FALSE),"")</f>
        <v/>
      </c>
      <c r="AC32" s="148" t="str">
        <f>IFERROR(VLOOKUP(AC31,'P2'!$B$4:$J$48,9,FALSE),"")</f>
        <v/>
      </c>
      <c r="AD32" s="148" t="str">
        <f>IFERROR(VLOOKUP(AD31,'P2'!$B$4:$J$48,9,FALSE),"")</f>
        <v/>
      </c>
      <c r="AE32" s="148" t="str">
        <f>IFERROR(VLOOKUP(AE31,'P2'!$B$4:$J$48,9,FALSE),"")</f>
        <v/>
      </c>
      <c r="AF32" s="148" t="str">
        <f>IFERROR(VLOOKUP(AF31,'P2'!$B$4:$J$48,9,FALSE),"")</f>
        <v/>
      </c>
      <c r="AG32" s="148" t="str">
        <f>IFERROR(VLOOKUP(AG31,'P2'!$B$4:$J$48,9,FALSE),"")</f>
        <v/>
      </c>
      <c r="AH32" s="148" t="str">
        <f>IFERROR(VLOOKUP(AH31,'P2'!$B$4:$J$48,9,FALSE),"")</f>
        <v/>
      </c>
      <c r="AI32" s="148" t="str">
        <f>IFERROR(VLOOKUP(AI31,'P2'!$B$4:$J$48,9,FALSE),"")</f>
        <v/>
      </c>
      <c r="AJ32" s="148" t="str">
        <f>IFERROR(VLOOKUP(AJ31,'P2'!$B$4:$J$48,9,FALSE),"")</f>
        <v/>
      </c>
      <c r="AK32" s="148" t="str">
        <f>IFERROR(VLOOKUP(AK31,'P2'!$B$4:$J$48,9,FALSE),"")</f>
        <v/>
      </c>
      <c r="AL32" s="148" t="str">
        <f>IFERROR(VLOOKUP(AL31,'P2'!$B$4:$J$48,9,FALSE),"")</f>
        <v/>
      </c>
      <c r="AM32" s="148" t="str">
        <f>IFERROR(VLOOKUP(AM31,'P2'!$B$4:$J$48,9,FALSE),"")</f>
        <v/>
      </c>
      <c r="AN32" s="148" t="str">
        <f>IFERROR(VLOOKUP(AN31,'P2'!$B$4:$J$48,9,FALSE),"")</f>
        <v/>
      </c>
      <c r="AO32" s="148" t="str">
        <f>IFERROR(VLOOKUP(AO31,'P2'!$B$4:$J$48,9,FALSE),"")</f>
        <v/>
      </c>
      <c r="AP32" s="148" t="str">
        <f>IFERROR(VLOOKUP(AP31,'P2'!$B$4:$J$48,9,FALSE),"")</f>
        <v/>
      </c>
      <c r="AQ32" s="148" t="str">
        <f>IFERROR(VLOOKUP(AQ31,'P2'!$B$4:$J$48,9,FALSE),"")</f>
        <v/>
      </c>
      <c r="AR32" s="148" t="str">
        <f>IFERROR(VLOOKUP(AR31,'P2'!$B$4:$J$48,9,FALSE),"")</f>
        <v/>
      </c>
      <c r="AS32" s="148" t="str">
        <f>IFERROR(VLOOKUP(AS31,'P2'!$B$4:$J$48,9,FALSE),"")</f>
        <v/>
      </c>
      <c r="AT32" s="148" t="str">
        <f>IFERROR(VLOOKUP(AT31,'P2'!$B$4:$J$48,9,FALSE),"")</f>
        <v/>
      </c>
      <c r="AU32" s="148" t="str">
        <f>IFERROR(VLOOKUP(AU31,'P2'!$B$4:$J$48,9,FALSE),"")</f>
        <v/>
      </c>
      <c r="AV32" s="149">
        <f>SUM(Q32:AU32)</f>
        <v>0</v>
      </c>
      <c r="AW32" s="487"/>
      <c r="AX32" s="489"/>
      <c r="AY32" s="150"/>
      <c r="AZ32" s="150"/>
    </row>
    <row r="33" spans="2:59" ht="17.100000000000001" customHeight="1" x14ac:dyDescent="0.15">
      <c r="B33" s="470">
        <f>B31+1</f>
        <v>11</v>
      </c>
      <c r="C33" s="472"/>
      <c r="D33" s="473"/>
      <c r="E33" s="473"/>
      <c r="F33" s="473"/>
      <c r="G33" s="473"/>
      <c r="H33" s="474"/>
      <c r="I33" s="478"/>
      <c r="J33" s="479"/>
      <c r="K33" s="479"/>
      <c r="L33" s="479"/>
      <c r="M33" s="480"/>
      <c r="N33" s="484"/>
      <c r="O33" s="485"/>
      <c r="P33" s="474"/>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44">
        <f>COUNTA(Q33:AU33)</f>
        <v>0</v>
      </c>
      <c r="AW33" s="486">
        <f>AV34</f>
        <v>0</v>
      </c>
      <c r="AX33" s="488" t="str">
        <f>IFERROR(ROUNDDOWN(AV34/$AT$3,1),"")</f>
        <v/>
      </c>
      <c r="AY33" s="145"/>
      <c r="AZ33" s="145"/>
    </row>
    <row r="34" spans="2:59" ht="17.100000000000001" customHeight="1" x14ac:dyDescent="0.15">
      <c r="B34" s="471"/>
      <c r="C34" s="475"/>
      <c r="D34" s="476"/>
      <c r="E34" s="476"/>
      <c r="F34" s="476"/>
      <c r="G34" s="476"/>
      <c r="H34" s="477"/>
      <c r="I34" s="481"/>
      <c r="J34" s="482"/>
      <c r="K34" s="482"/>
      <c r="L34" s="482"/>
      <c r="M34" s="483"/>
      <c r="N34" s="475"/>
      <c r="O34" s="476"/>
      <c r="P34" s="477"/>
      <c r="Q34" s="148" t="str">
        <f>IFERROR(VLOOKUP(Q33,'P2'!$B$4:$J$48,9,FALSE),"")</f>
        <v/>
      </c>
      <c r="R34" s="148" t="str">
        <f>IFERROR(VLOOKUP(R33,'P2'!$B$4:$J$48,9,FALSE),"")</f>
        <v/>
      </c>
      <c r="S34" s="148" t="str">
        <f>IFERROR(VLOOKUP(S33,'P2'!$B$4:$J$48,9,FALSE),"")</f>
        <v/>
      </c>
      <c r="T34" s="148" t="str">
        <f>IFERROR(VLOOKUP(T33,'P2'!$B$4:$J$48,9,FALSE),"")</f>
        <v/>
      </c>
      <c r="U34" s="148" t="str">
        <f>IFERROR(VLOOKUP(U33,'P2'!$B$4:$J$48,9,FALSE),"")</f>
        <v/>
      </c>
      <c r="V34" s="148" t="str">
        <f>IFERROR(VLOOKUP(V33,'P2'!$B$4:$J$48,9,FALSE),"")</f>
        <v/>
      </c>
      <c r="W34" s="148" t="str">
        <f>IFERROR(VLOOKUP(W33,'P2'!$B$4:$J$48,9,FALSE),"")</f>
        <v/>
      </c>
      <c r="X34" s="148" t="str">
        <f>IFERROR(VLOOKUP(X33,'P2'!$B$4:$J$48,9,FALSE),"")</f>
        <v/>
      </c>
      <c r="Y34" s="148" t="str">
        <f>IFERROR(VLOOKUP(Y33,'P2'!$B$4:$J$48,9,FALSE),"")</f>
        <v/>
      </c>
      <c r="Z34" s="148" t="str">
        <f>IFERROR(VLOOKUP(Z33,'P2'!$B$4:$J$48,9,FALSE),"")</f>
        <v/>
      </c>
      <c r="AA34" s="148" t="str">
        <f>IFERROR(VLOOKUP(AA33,'P2'!$B$4:$J$48,9,FALSE),"")</f>
        <v/>
      </c>
      <c r="AB34" s="148" t="str">
        <f>IFERROR(VLOOKUP(AB33,'P2'!$B$4:$J$48,9,FALSE),"")</f>
        <v/>
      </c>
      <c r="AC34" s="148" t="str">
        <f>IFERROR(VLOOKUP(AC33,'P2'!$B$4:$J$48,9,FALSE),"")</f>
        <v/>
      </c>
      <c r="AD34" s="148" t="str">
        <f>IFERROR(VLOOKUP(AD33,'P2'!$B$4:$J$48,9,FALSE),"")</f>
        <v/>
      </c>
      <c r="AE34" s="148" t="str">
        <f>IFERROR(VLOOKUP(AE33,'P2'!$B$4:$J$48,9,FALSE),"")</f>
        <v/>
      </c>
      <c r="AF34" s="148" t="str">
        <f>IFERROR(VLOOKUP(AF33,'P2'!$B$4:$J$48,9,FALSE),"")</f>
        <v/>
      </c>
      <c r="AG34" s="148" t="str">
        <f>IFERROR(VLOOKUP(AG33,'P2'!$B$4:$J$48,9,FALSE),"")</f>
        <v/>
      </c>
      <c r="AH34" s="148" t="str">
        <f>IFERROR(VLOOKUP(AH33,'P2'!$B$4:$J$48,9,FALSE),"")</f>
        <v/>
      </c>
      <c r="AI34" s="148" t="str">
        <f>IFERROR(VLOOKUP(AI33,'P2'!$B$4:$J$48,9,FALSE),"")</f>
        <v/>
      </c>
      <c r="AJ34" s="148" t="str">
        <f>IFERROR(VLOOKUP(AJ33,'P2'!$B$4:$J$48,9,FALSE),"")</f>
        <v/>
      </c>
      <c r="AK34" s="148" t="str">
        <f>IFERROR(VLOOKUP(AK33,'P2'!$B$4:$J$48,9,FALSE),"")</f>
        <v/>
      </c>
      <c r="AL34" s="148" t="str">
        <f>IFERROR(VLOOKUP(AL33,'P2'!$B$4:$J$48,9,FALSE),"")</f>
        <v/>
      </c>
      <c r="AM34" s="148" t="str">
        <f>IFERROR(VLOOKUP(AM33,'P2'!$B$4:$J$48,9,FALSE),"")</f>
        <v/>
      </c>
      <c r="AN34" s="148" t="str">
        <f>IFERROR(VLOOKUP(AN33,'P2'!$B$4:$J$48,9,FALSE),"")</f>
        <v/>
      </c>
      <c r="AO34" s="148" t="str">
        <f>IFERROR(VLOOKUP(AO33,'P2'!$B$4:$J$48,9,FALSE),"")</f>
        <v/>
      </c>
      <c r="AP34" s="148" t="str">
        <f>IFERROR(VLOOKUP(AP33,'P2'!$B$4:$J$48,9,FALSE),"")</f>
        <v/>
      </c>
      <c r="AQ34" s="148" t="str">
        <f>IFERROR(VLOOKUP(AQ33,'P2'!$B$4:$J$48,9,FALSE),"")</f>
        <v/>
      </c>
      <c r="AR34" s="148" t="str">
        <f>IFERROR(VLOOKUP(AR33,'P2'!$B$4:$J$48,9,FALSE),"")</f>
        <v/>
      </c>
      <c r="AS34" s="148" t="str">
        <f>IFERROR(VLOOKUP(AS33,'P2'!$B$4:$J$48,9,FALSE),"")</f>
        <v/>
      </c>
      <c r="AT34" s="148" t="str">
        <f>IFERROR(VLOOKUP(AT33,'P2'!$B$4:$J$48,9,FALSE),"")</f>
        <v/>
      </c>
      <c r="AU34" s="148" t="str">
        <f>IFERROR(VLOOKUP(AU33,'P2'!$B$4:$J$48,9,FALSE),"")</f>
        <v/>
      </c>
      <c r="AV34" s="149">
        <f>SUM(Q34:AU34)</f>
        <v>0</v>
      </c>
      <c r="AW34" s="487"/>
      <c r="AX34" s="489"/>
      <c r="AY34" s="150"/>
      <c r="AZ34" s="150"/>
    </row>
    <row r="35" spans="2:59" ht="17.100000000000001" customHeight="1" x14ac:dyDescent="0.15">
      <c r="B35" s="470">
        <f>B33+1</f>
        <v>12</v>
      </c>
      <c r="C35" s="472"/>
      <c r="D35" s="473"/>
      <c r="E35" s="473"/>
      <c r="F35" s="473"/>
      <c r="G35" s="473"/>
      <c r="H35" s="474"/>
      <c r="I35" s="478"/>
      <c r="J35" s="479"/>
      <c r="K35" s="479"/>
      <c r="L35" s="479"/>
      <c r="M35" s="480"/>
      <c r="N35" s="484"/>
      <c r="O35" s="485"/>
      <c r="P35" s="474"/>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44">
        <f>COUNTA(Q35:AU35)</f>
        <v>0</v>
      </c>
      <c r="AW35" s="486">
        <f>AV36</f>
        <v>0</v>
      </c>
      <c r="AX35" s="488" t="str">
        <f>IFERROR(ROUNDDOWN(AV36/$AT$3,1),"")</f>
        <v/>
      </c>
      <c r="AY35" s="145"/>
      <c r="AZ35" s="145"/>
    </row>
    <row r="36" spans="2:59" ht="17.100000000000001" customHeight="1" x14ac:dyDescent="0.15">
      <c r="B36" s="471"/>
      <c r="C36" s="475"/>
      <c r="D36" s="476"/>
      <c r="E36" s="476"/>
      <c r="F36" s="476"/>
      <c r="G36" s="476"/>
      <c r="H36" s="477"/>
      <c r="I36" s="481"/>
      <c r="J36" s="482"/>
      <c r="K36" s="482"/>
      <c r="L36" s="482"/>
      <c r="M36" s="483"/>
      <c r="N36" s="475"/>
      <c r="O36" s="476"/>
      <c r="P36" s="477"/>
      <c r="Q36" s="148" t="str">
        <f>IFERROR(VLOOKUP(Q35,'P2'!$B$4:$J$48,9,FALSE),"")</f>
        <v/>
      </c>
      <c r="R36" s="148" t="str">
        <f>IFERROR(VLOOKUP(R35,'P2'!$B$4:$J$48,9,FALSE),"")</f>
        <v/>
      </c>
      <c r="S36" s="148" t="str">
        <f>IFERROR(VLOOKUP(S35,'P2'!$B$4:$J$48,9,FALSE),"")</f>
        <v/>
      </c>
      <c r="T36" s="148" t="str">
        <f>IFERROR(VLOOKUP(T35,'P2'!$B$4:$J$48,9,FALSE),"")</f>
        <v/>
      </c>
      <c r="U36" s="148" t="str">
        <f>IFERROR(VLOOKUP(U35,'P2'!$B$4:$J$48,9,FALSE),"")</f>
        <v/>
      </c>
      <c r="V36" s="148" t="str">
        <f>IFERROR(VLOOKUP(V35,'P2'!$B$4:$J$48,9,FALSE),"")</f>
        <v/>
      </c>
      <c r="W36" s="148" t="str">
        <f>IFERROR(VLOOKUP(W35,'P2'!$B$4:$J$48,9,FALSE),"")</f>
        <v/>
      </c>
      <c r="X36" s="148" t="str">
        <f>IFERROR(VLOOKUP(X35,'P2'!$B$4:$J$48,9,FALSE),"")</f>
        <v/>
      </c>
      <c r="Y36" s="148" t="str">
        <f>IFERROR(VLOOKUP(Y35,'P2'!$B$4:$J$48,9,FALSE),"")</f>
        <v/>
      </c>
      <c r="Z36" s="148" t="str">
        <f>IFERROR(VLOOKUP(Z35,'P2'!$B$4:$J$48,9,FALSE),"")</f>
        <v/>
      </c>
      <c r="AA36" s="148" t="str">
        <f>IFERROR(VLOOKUP(AA35,'P2'!$B$4:$J$48,9,FALSE),"")</f>
        <v/>
      </c>
      <c r="AB36" s="148" t="str">
        <f>IFERROR(VLOOKUP(AB35,'P2'!$B$4:$J$48,9,FALSE),"")</f>
        <v/>
      </c>
      <c r="AC36" s="148" t="str">
        <f>IFERROR(VLOOKUP(AC35,'P2'!$B$4:$J$48,9,FALSE),"")</f>
        <v/>
      </c>
      <c r="AD36" s="148" t="str">
        <f>IFERROR(VLOOKUP(AD35,'P2'!$B$4:$J$48,9,FALSE),"")</f>
        <v/>
      </c>
      <c r="AE36" s="148" t="str">
        <f>IFERROR(VLOOKUP(AE35,'P2'!$B$4:$J$48,9,FALSE),"")</f>
        <v/>
      </c>
      <c r="AF36" s="148" t="str">
        <f>IFERROR(VLOOKUP(AF35,'P2'!$B$4:$J$48,9,FALSE),"")</f>
        <v/>
      </c>
      <c r="AG36" s="148" t="str">
        <f>IFERROR(VLOOKUP(AG35,'P2'!$B$4:$J$48,9,FALSE),"")</f>
        <v/>
      </c>
      <c r="AH36" s="148" t="str">
        <f>IFERROR(VLOOKUP(AH35,'P2'!$B$4:$J$48,9,FALSE),"")</f>
        <v/>
      </c>
      <c r="AI36" s="148" t="str">
        <f>IFERROR(VLOOKUP(AI35,'P2'!$B$4:$J$48,9,FALSE),"")</f>
        <v/>
      </c>
      <c r="AJ36" s="148" t="str">
        <f>IFERROR(VLOOKUP(AJ35,'P2'!$B$4:$J$48,9,FALSE),"")</f>
        <v/>
      </c>
      <c r="AK36" s="148" t="str">
        <f>IFERROR(VLOOKUP(AK35,'P2'!$B$4:$J$48,9,FALSE),"")</f>
        <v/>
      </c>
      <c r="AL36" s="148" t="str">
        <f>IFERROR(VLOOKUP(AL35,'P2'!$B$4:$J$48,9,FALSE),"")</f>
        <v/>
      </c>
      <c r="AM36" s="148" t="str">
        <f>IFERROR(VLOOKUP(AM35,'P2'!$B$4:$J$48,9,FALSE),"")</f>
        <v/>
      </c>
      <c r="AN36" s="148" t="str">
        <f>IFERROR(VLOOKUP(AN35,'P2'!$B$4:$J$48,9,FALSE),"")</f>
        <v/>
      </c>
      <c r="AO36" s="148" t="str">
        <f>IFERROR(VLOOKUP(AO35,'P2'!$B$4:$J$48,9,FALSE),"")</f>
        <v/>
      </c>
      <c r="AP36" s="148" t="str">
        <f>IFERROR(VLOOKUP(AP35,'P2'!$B$4:$J$48,9,FALSE),"")</f>
        <v/>
      </c>
      <c r="AQ36" s="148" t="str">
        <f>IFERROR(VLOOKUP(AQ35,'P2'!$B$4:$J$48,9,FALSE),"")</f>
        <v/>
      </c>
      <c r="AR36" s="148" t="str">
        <f>IFERROR(VLOOKUP(AR35,'P2'!$B$4:$J$48,9,FALSE),"")</f>
        <v/>
      </c>
      <c r="AS36" s="148" t="str">
        <f>IFERROR(VLOOKUP(AS35,'P2'!$B$4:$J$48,9,FALSE),"")</f>
        <v/>
      </c>
      <c r="AT36" s="148" t="str">
        <f>IFERROR(VLOOKUP(AT35,'P2'!$B$4:$J$48,9,FALSE),"")</f>
        <v/>
      </c>
      <c r="AU36" s="148" t="str">
        <f>IFERROR(VLOOKUP(AU35,'P2'!$B$4:$J$48,9,FALSE),"")</f>
        <v/>
      </c>
      <c r="AV36" s="149">
        <f>SUM(Q36:AU36)</f>
        <v>0</v>
      </c>
      <c r="AW36" s="487"/>
      <c r="AX36" s="489"/>
      <c r="AY36" s="150"/>
      <c r="AZ36" s="150"/>
    </row>
    <row r="37" spans="2:59" ht="17.100000000000001" customHeight="1" x14ac:dyDescent="0.15">
      <c r="B37" s="470">
        <f>B35+1</f>
        <v>13</v>
      </c>
      <c r="C37" s="472"/>
      <c r="D37" s="473"/>
      <c r="E37" s="473"/>
      <c r="F37" s="473"/>
      <c r="G37" s="473"/>
      <c r="H37" s="474"/>
      <c r="I37" s="478"/>
      <c r="J37" s="479"/>
      <c r="K37" s="479"/>
      <c r="L37" s="479"/>
      <c r="M37" s="480"/>
      <c r="N37" s="484"/>
      <c r="O37" s="485"/>
      <c r="P37" s="474"/>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44">
        <f>COUNTA(Q37:AU37)</f>
        <v>0</v>
      </c>
      <c r="AW37" s="486">
        <f>AV38</f>
        <v>0</v>
      </c>
      <c r="AX37" s="488" t="str">
        <f>IFERROR(ROUNDDOWN(AV38/$AT$3,1),"")</f>
        <v/>
      </c>
      <c r="AY37" s="145"/>
      <c r="AZ37" s="145"/>
      <c r="BA37" s="116"/>
      <c r="BB37" s="116"/>
    </row>
    <row r="38" spans="2:59" ht="17.100000000000001" customHeight="1" x14ac:dyDescent="0.15">
      <c r="B38" s="471"/>
      <c r="C38" s="475"/>
      <c r="D38" s="476"/>
      <c r="E38" s="476"/>
      <c r="F38" s="476"/>
      <c r="G38" s="476"/>
      <c r="H38" s="477"/>
      <c r="I38" s="481"/>
      <c r="J38" s="482"/>
      <c r="K38" s="482"/>
      <c r="L38" s="482"/>
      <c r="M38" s="483"/>
      <c r="N38" s="475"/>
      <c r="O38" s="476"/>
      <c r="P38" s="477"/>
      <c r="Q38" s="148" t="str">
        <f>IFERROR(VLOOKUP(Q37,'P2'!$B$4:$J$48,9,FALSE),"")</f>
        <v/>
      </c>
      <c r="R38" s="148" t="str">
        <f>IFERROR(VLOOKUP(R37,'P2'!$B$4:$J$48,9,FALSE),"")</f>
        <v/>
      </c>
      <c r="S38" s="148" t="str">
        <f>IFERROR(VLOOKUP(S37,'P2'!$B$4:$J$48,9,FALSE),"")</f>
        <v/>
      </c>
      <c r="T38" s="148" t="str">
        <f>IFERROR(VLOOKUP(T37,'P2'!$B$4:$J$48,9,FALSE),"")</f>
        <v/>
      </c>
      <c r="U38" s="148" t="str">
        <f>IFERROR(VLOOKUP(U37,'P2'!$B$4:$J$48,9,FALSE),"")</f>
        <v/>
      </c>
      <c r="V38" s="148" t="str">
        <f>IFERROR(VLOOKUP(V37,'P2'!$B$4:$J$48,9,FALSE),"")</f>
        <v/>
      </c>
      <c r="W38" s="148" t="str">
        <f>IFERROR(VLOOKUP(W37,'P2'!$B$4:$J$48,9,FALSE),"")</f>
        <v/>
      </c>
      <c r="X38" s="148" t="str">
        <f>IFERROR(VLOOKUP(X37,'P2'!$B$4:$J$48,9,FALSE),"")</f>
        <v/>
      </c>
      <c r="Y38" s="148" t="str">
        <f>IFERROR(VLOOKUP(Y37,'P2'!$B$4:$J$48,9,FALSE),"")</f>
        <v/>
      </c>
      <c r="Z38" s="148" t="str">
        <f>IFERROR(VLOOKUP(Z37,'P2'!$B$4:$J$48,9,FALSE),"")</f>
        <v/>
      </c>
      <c r="AA38" s="148" t="str">
        <f>IFERROR(VLOOKUP(AA37,'P2'!$B$4:$J$48,9,FALSE),"")</f>
        <v/>
      </c>
      <c r="AB38" s="148" t="str">
        <f>IFERROR(VLOOKUP(AB37,'P2'!$B$4:$J$48,9,FALSE),"")</f>
        <v/>
      </c>
      <c r="AC38" s="148" t="str">
        <f>IFERROR(VLOOKUP(AC37,'P2'!$B$4:$J$48,9,FALSE),"")</f>
        <v/>
      </c>
      <c r="AD38" s="148" t="str">
        <f>IFERROR(VLOOKUP(AD37,'P2'!$B$4:$J$48,9,FALSE),"")</f>
        <v/>
      </c>
      <c r="AE38" s="148" t="str">
        <f>IFERROR(VLOOKUP(AE37,'P2'!$B$4:$J$48,9,FALSE),"")</f>
        <v/>
      </c>
      <c r="AF38" s="148" t="str">
        <f>IFERROR(VLOOKUP(AF37,'P2'!$B$4:$J$48,9,FALSE),"")</f>
        <v/>
      </c>
      <c r="AG38" s="148" t="str">
        <f>IFERROR(VLOOKUP(AG37,'P2'!$B$4:$J$48,9,FALSE),"")</f>
        <v/>
      </c>
      <c r="AH38" s="148" t="str">
        <f>IFERROR(VLOOKUP(AH37,'P2'!$B$4:$J$48,9,FALSE),"")</f>
        <v/>
      </c>
      <c r="AI38" s="148" t="str">
        <f>IFERROR(VLOOKUP(AI37,'P2'!$B$4:$J$48,9,FALSE),"")</f>
        <v/>
      </c>
      <c r="AJ38" s="148" t="str">
        <f>IFERROR(VLOOKUP(AJ37,'P2'!$B$4:$J$48,9,FALSE),"")</f>
        <v/>
      </c>
      <c r="AK38" s="148" t="str">
        <f>IFERROR(VLOOKUP(AK37,'P2'!$B$4:$J$48,9,FALSE),"")</f>
        <v/>
      </c>
      <c r="AL38" s="148" t="str">
        <f>IFERROR(VLOOKUP(AL37,'P2'!$B$4:$J$48,9,FALSE),"")</f>
        <v/>
      </c>
      <c r="AM38" s="148" t="str">
        <f>IFERROR(VLOOKUP(AM37,'P2'!$B$4:$J$48,9,FALSE),"")</f>
        <v/>
      </c>
      <c r="AN38" s="148" t="str">
        <f>IFERROR(VLOOKUP(AN37,'P2'!$B$4:$J$48,9,FALSE),"")</f>
        <v/>
      </c>
      <c r="AO38" s="148" t="str">
        <f>IFERROR(VLOOKUP(AO37,'P2'!$B$4:$J$48,9,FALSE),"")</f>
        <v/>
      </c>
      <c r="AP38" s="148" t="str">
        <f>IFERROR(VLOOKUP(AP37,'P2'!$B$4:$J$48,9,FALSE),"")</f>
        <v/>
      </c>
      <c r="AQ38" s="148" t="str">
        <f>IFERROR(VLOOKUP(AQ37,'P2'!$B$4:$J$48,9,FALSE),"")</f>
        <v/>
      </c>
      <c r="AR38" s="148" t="str">
        <f>IFERROR(VLOOKUP(AR37,'P2'!$B$4:$J$48,9,FALSE),"")</f>
        <v/>
      </c>
      <c r="AS38" s="148" t="str">
        <f>IFERROR(VLOOKUP(AS37,'P2'!$B$4:$J$48,9,FALSE),"")</f>
        <v/>
      </c>
      <c r="AT38" s="148" t="str">
        <f>IFERROR(VLOOKUP(AT37,'P2'!$B$4:$J$48,9,FALSE),"")</f>
        <v/>
      </c>
      <c r="AU38" s="148" t="str">
        <f>IFERROR(VLOOKUP(AU37,'P2'!$B$4:$J$48,9,FALSE),"")</f>
        <v/>
      </c>
      <c r="AV38" s="149">
        <f>SUM(Q38:AU38)</f>
        <v>0</v>
      </c>
      <c r="AW38" s="487"/>
      <c r="AX38" s="489"/>
      <c r="AY38" s="150"/>
      <c r="AZ38" s="150"/>
      <c r="BA38" s="116"/>
      <c r="BB38" s="116"/>
    </row>
    <row r="39" spans="2:59" ht="17.100000000000001" customHeight="1" x14ac:dyDescent="0.15">
      <c r="B39" s="470">
        <f>B37+1</f>
        <v>14</v>
      </c>
      <c r="C39" s="472"/>
      <c r="D39" s="473"/>
      <c r="E39" s="473"/>
      <c r="F39" s="473"/>
      <c r="G39" s="473"/>
      <c r="H39" s="474"/>
      <c r="I39" s="478"/>
      <c r="J39" s="479"/>
      <c r="K39" s="479"/>
      <c r="L39" s="479"/>
      <c r="M39" s="480"/>
      <c r="N39" s="484"/>
      <c r="O39" s="485"/>
      <c r="P39" s="474"/>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44">
        <f>COUNTA(Q39:AU39)</f>
        <v>0</v>
      </c>
      <c r="AW39" s="486">
        <f>AV40</f>
        <v>0</v>
      </c>
      <c r="AX39" s="488" t="str">
        <f>IFERROR(ROUNDDOWN(AV40/$AT$3,1),"")</f>
        <v/>
      </c>
      <c r="AY39" s="145"/>
      <c r="AZ39" s="145"/>
      <c r="BA39" s="118"/>
      <c r="BB39" s="118"/>
    </row>
    <row r="40" spans="2:59" ht="17.100000000000001" customHeight="1" x14ac:dyDescent="0.15">
      <c r="B40" s="471"/>
      <c r="C40" s="475"/>
      <c r="D40" s="476"/>
      <c r="E40" s="476"/>
      <c r="F40" s="476"/>
      <c r="G40" s="476"/>
      <c r="H40" s="477"/>
      <c r="I40" s="481"/>
      <c r="J40" s="482"/>
      <c r="K40" s="482"/>
      <c r="L40" s="482"/>
      <c r="M40" s="483"/>
      <c r="N40" s="475"/>
      <c r="O40" s="476"/>
      <c r="P40" s="477"/>
      <c r="Q40" s="148" t="str">
        <f>IFERROR(VLOOKUP(Q39,'P2'!$B$4:$J$48,9,FALSE),"")</f>
        <v/>
      </c>
      <c r="R40" s="148" t="str">
        <f>IFERROR(VLOOKUP(R39,'P2'!$B$4:$J$48,9,FALSE),"")</f>
        <v/>
      </c>
      <c r="S40" s="148" t="str">
        <f>IFERROR(VLOOKUP(S39,'P2'!$B$4:$J$48,9,FALSE),"")</f>
        <v/>
      </c>
      <c r="T40" s="148" t="str">
        <f>IFERROR(VLOOKUP(T39,'P2'!$B$4:$J$48,9,FALSE),"")</f>
        <v/>
      </c>
      <c r="U40" s="148" t="str">
        <f>IFERROR(VLOOKUP(U39,'P2'!$B$4:$J$48,9,FALSE),"")</f>
        <v/>
      </c>
      <c r="V40" s="148" t="str">
        <f>IFERROR(VLOOKUP(V39,'P2'!$B$4:$J$48,9,FALSE),"")</f>
        <v/>
      </c>
      <c r="W40" s="148" t="str">
        <f>IFERROR(VLOOKUP(W39,'P2'!$B$4:$J$48,9,FALSE),"")</f>
        <v/>
      </c>
      <c r="X40" s="148" t="str">
        <f>IFERROR(VLOOKUP(X39,'P2'!$B$4:$J$48,9,FALSE),"")</f>
        <v/>
      </c>
      <c r="Y40" s="148" t="str">
        <f>IFERROR(VLOOKUP(Y39,'P2'!$B$4:$J$48,9,FALSE),"")</f>
        <v/>
      </c>
      <c r="Z40" s="148" t="str">
        <f>IFERROR(VLOOKUP(Z39,'P2'!$B$4:$J$48,9,FALSE),"")</f>
        <v/>
      </c>
      <c r="AA40" s="148" t="str">
        <f>IFERROR(VLOOKUP(AA39,'P2'!$B$4:$J$48,9,FALSE),"")</f>
        <v/>
      </c>
      <c r="AB40" s="148" t="str">
        <f>IFERROR(VLOOKUP(AB39,'P2'!$B$4:$J$48,9,FALSE),"")</f>
        <v/>
      </c>
      <c r="AC40" s="148" t="str">
        <f>IFERROR(VLOOKUP(AC39,'P2'!$B$4:$J$48,9,FALSE),"")</f>
        <v/>
      </c>
      <c r="AD40" s="148" t="str">
        <f>IFERROR(VLOOKUP(AD39,'P2'!$B$4:$J$48,9,FALSE),"")</f>
        <v/>
      </c>
      <c r="AE40" s="148" t="str">
        <f>IFERROR(VLOOKUP(AE39,'P2'!$B$4:$J$48,9,FALSE),"")</f>
        <v/>
      </c>
      <c r="AF40" s="148" t="str">
        <f>IFERROR(VLOOKUP(AF39,'P2'!$B$4:$J$48,9,FALSE),"")</f>
        <v/>
      </c>
      <c r="AG40" s="148" t="str">
        <f>IFERROR(VLOOKUP(AG39,'P2'!$B$4:$J$48,9,FALSE),"")</f>
        <v/>
      </c>
      <c r="AH40" s="148" t="str">
        <f>IFERROR(VLOOKUP(AH39,'P2'!$B$4:$J$48,9,FALSE),"")</f>
        <v/>
      </c>
      <c r="AI40" s="148" t="str">
        <f>IFERROR(VLOOKUP(AI39,'P2'!$B$4:$J$48,9,FALSE),"")</f>
        <v/>
      </c>
      <c r="AJ40" s="148" t="str">
        <f>IFERROR(VLOOKUP(AJ39,'P2'!$B$4:$J$48,9,FALSE),"")</f>
        <v/>
      </c>
      <c r="AK40" s="148" t="str">
        <f>IFERROR(VLOOKUP(AK39,'P2'!$B$4:$J$48,9,FALSE),"")</f>
        <v/>
      </c>
      <c r="AL40" s="148" t="str">
        <f>IFERROR(VLOOKUP(AL39,'P2'!$B$4:$J$48,9,FALSE),"")</f>
        <v/>
      </c>
      <c r="AM40" s="148" t="str">
        <f>IFERROR(VLOOKUP(AM39,'P2'!$B$4:$J$48,9,FALSE),"")</f>
        <v/>
      </c>
      <c r="AN40" s="148" t="str">
        <f>IFERROR(VLOOKUP(AN39,'P2'!$B$4:$J$48,9,FALSE),"")</f>
        <v/>
      </c>
      <c r="AO40" s="148" t="str">
        <f>IFERROR(VLOOKUP(AO39,'P2'!$B$4:$J$48,9,FALSE),"")</f>
        <v/>
      </c>
      <c r="AP40" s="148" t="str">
        <f>IFERROR(VLOOKUP(AP39,'P2'!$B$4:$J$48,9,FALSE),"")</f>
        <v/>
      </c>
      <c r="AQ40" s="148" t="str">
        <f>IFERROR(VLOOKUP(AQ39,'P2'!$B$4:$J$48,9,FALSE),"")</f>
        <v/>
      </c>
      <c r="AR40" s="148" t="str">
        <f>IFERROR(VLOOKUP(AR39,'P2'!$B$4:$J$48,9,FALSE),"")</f>
        <v/>
      </c>
      <c r="AS40" s="148" t="str">
        <f>IFERROR(VLOOKUP(AS39,'P2'!$B$4:$J$48,9,FALSE),"")</f>
        <v/>
      </c>
      <c r="AT40" s="148" t="str">
        <f>IFERROR(VLOOKUP(AT39,'P2'!$B$4:$J$48,9,FALSE),"")</f>
        <v/>
      </c>
      <c r="AU40" s="148" t="str">
        <f>IFERROR(VLOOKUP(AU39,'P2'!$B$4:$J$48,9,FALSE),"")</f>
        <v/>
      </c>
      <c r="AV40" s="149">
        <f>SUM(Q40:AU40)</f>
        <v>0</v>
      </c>
      <c r="AW40" s="487"/>
      <c r="AX40" s="489"/>
      <c r="AY40" s="150"/>
      <c r="AZ40" s="150"/>
      <c r="BA40" s="116"/>
      <c r="BB40" s="116"/>
    </row>
    <row r="41" spans="2:59" ht="17.100000000000001" customHeight="1" x14ac:dyDescent="0.15">
      <c r="B41" s="470">
        <f>B39+1</f>
        <v>15</v>
      </c>
      <c r="C41" s="472"/>
      <c r="D41" s="473"/>
      <c r="E41" s="473"/>
      <c r="F41" s="473"/>
      <c r="G41" s="473"/>
      <c r="H41" s="474"/>
      <c r="I41" s="478"/>
      <c r="J41" s="479"/>
      <c r="K41" s="479"/>
      <c r="L41" s="479"/>
      <c r="M41" s="480"/>
      <c r="N41" s="484"/>
      <c r="O41" s="485"/>
      <c r="P41" s="474"/>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44">
        <f>COUNTA(Q41:AU41)</f>
        <v>0</v>
      </c>
      <c r="AW41" s="486">
        <f>AV42</f>
        <v>0</v>
      </c>
      <c r="AX41" s="488" t="str">
        <f>IFERROR(ROUNDDOWN(AV42/$AT$3,1),"")</f>
        <v/>
      </c>
      <c r="AY41" s="145"/>
      <c r="AZ41" s="145"/>
      <c r="BA41" s="116"/>
      <c r="BB41" s="116"/>
    </row>
    <row r="42" spans="2:59" ht="17.100000000000001" customHeight="1" x14ac:dyDescent="0.15">
      <c r="B42" s="471"/>
      <c r="C42" s="475"/>
      <c r="D42" s="476"/>
      <c r="E42" s="476"/>
      <c r="F42" s="476"/>
      <c r="G42" s="476"/>
      <c r="H42" s="477"/>
      <c r="I42" s="481"/>
      <c r="J42" s="482"/>
      <c r="K42" s="482"/>
      <c r="L42" s="482"/>
      <c r="M42" s="483"/>
      <c r="N42" s="475"/>
      <c r="O42" s="476"/>
      <c r="P42" s="477"/>
      <c r="Q42" s="148" t="str">
        <f>IFERROR(VLOOKUP(Q41,'P2'!$B$4:$J$48,9,FALSE),"")</f>
        <v/>
      </c>
      <c r="R42" s="148" t="str">
        <f>IFERROR(VLOOKUP(R41,'P2'!$B$4:$J$48,9,FALSE),"")</f>
        <v/>
      </c>
      <c r="S42" s="148" t="str">
        <f>IFERROR(VLOOKUP(S41,'P2'!$B$4:$J$48,9,FALSE),"")</f>
        <v/>
      </c>
      <c r="T42" s="148" t="str">
        <f>IFERROR(VLOOKUP(T41,'P2'!$B$4:$J$48,9,FALSE),"")</f>
        <v/>
      </c>
      <c r="U42" s="148" t="str">
        <f>IFERROR(VLOOKUP(U41,'P2'!$B$4:$J$48,9,FALSE),"")</f>
        <v/>
      </c>
      <c r="V42" s="148" t="str">
        <f>IFERROR(VLOOKUP(V41,'P2'!$B$4:$J$48,9,FALSE),"")</f>
        <v/>
      </c>
      <c r="W42" s="148" t="str">
        <f>IFERROR(VLOOKUP(W41,'P2'!$B$4:$J$48,9,FALSE),"")</f>
        <v/>
      </c>
      <c r="X42" s="148" t="str">
        <f>IFERROR(VLOOKUP(X41,'P2'!$B$4:$J$48,9,FALSE),"")</f>
        <v/>
      </c>
      <c r="Y42" s="148" t="str">
        <f>IFERROR(VLOOKUP(Y41,'P2'!$B$4:$J$48,9,FALSE),"")</f>
        <v/>
      </c>
      <c r="Z42" s="148" t="str">
        <f>IFERROR(VLOOKUP(Z41,'P2'!$B$4:$J$48,9,FALSE),"")</f>
        <v/>
      </c>
      <c r="AA42" s="148" t="str">
        <f>IFERROR(VLOOKUP(AA41,'P2'!$B$4:$J$48,9,FALSE),"")</f>
        <v/>
      </c>
      <c r="AB42" s="148" t="str">
        <f>IFERROR(VLOOKUP(AB41,'P2'!$B$4:$J$48,9,FALSE),"")</f>
        <v/>
      </c>
      <c r="AC42" s="148" t="str">
        <f>IFERROR(VLOOKUP(AC41,'P2'!$B$4:$J$48,9,FALSE),"")</f>
        <v/>
      </c>
      <c r="AD42" s="148" t="str">
        <f>IFERROR(VLOOKUP(AD41,'P2'!$B$4:$J$48,9,FALSE),"")</f>
        <v/>
      </c>
      <c r="AE42" s="148" t="str">
        <f>IFERROR(VLOOKUP(AE41,'P2'!$B$4:$J$48,9,FALSE),"")</f>
        <v/>
      </c>
      <c r="AF42" s="148" t="str">
        <f>IFERROR(VLOOKUP(AF41,'P2'!$B$4:$J$48,9,FALSE),"")</f>
        <v/>
      </c>
      <c r="AG42" s="148" t="str">
        <f>IFERROR(VLOOKUP(AG41,'P2'!$B$4:$J$48,9,FALSE),"")</f>
        <v/>
      </c>
      <c r="AH42" s="148" t="str">
        <f>IFERROR(VLOOKUP(AH41,'P2'!$B$4:$J$48,9,FALSE),"")</f>
        <v/>
      </c>
      <c r="AI42" s="148" t="str">
        <f>IFERROR(VLOOKUP(AI41,'P2'!$B$4:$J$48,9,FALSE),"")</f>
        <v/>
      </c>
      <c r="AJ42" s="148" t="str">
        <f>IFERROR(VLOOKUP(AJ41,'P2'!$B$4:$J$48,9,FALSE),"")</f>
        <v/>
      </c>
      <c r="AK42" s="148" t="str">
        <f>IFERROR(VLOOKUP(AK41,'P2'!$B$4:$J$48,9,FALSE),"")</f>
        <v/>
      </c>
      <c r="AL42" s="148" t="str">
        <f>IFERROR(VLOOKUP(AL41,'P2'!$B$4:$J$48,9,FALSE),"")</f>
        <v/>
      </c>
      <c r="AM42" s="148" t="str">
        <f>IFERROR(VLOOKUP(AM41,'P2'!$B$4:$J$48,9,FALSE),"")</f>
        <v/>
      </c>
      <c r="AN42" s="148" t="str">
        <f>IFERROR(VLOOKUP(AN41,'P2'!$B$4:$J$48,9,FALSE),"")</f>
        <v/>
      </c>
      <c r="AO42" s="148" t="str">
        <f>IFERROR(VLOOKUP(AO41,'P2'!$B$4:$J$48,9,FALSE),"")</f>
        <v/>
      </c>
      <c r="AP42" s="148" t="str">
        <f>IFERROR(VLOOKUP(AP41,'P2'!$B$4:$J$48,9,FALSE),"")</f>
        <v/>
      </c>
      <c r="AQ42" s="148" t="str">
        <f>IFERROR(VLOOKUP(AQ41,'P2'!$B$4:$J$48,9,FALSE),"")</f>
        <v/>
      </c>
      <c r="AR42" s="148" t="str">
        <f>IFERROR(VLOOKUP(AR41,'P2'!$B$4:$J$48,9,FALSE),"")</f>
        <v/>
      </c>
      <c r="AS42" s="148" t="str">
        <f>IFERROR(VLOOKUP(AS41,'P2'!$B$4:$J$48,9,FALSE),"")</f>
        <v/>
      </c>
      <c r="AT42" s="148" t="str">
        <f>IFERROR(VLOOKUP(AT41,'P2'!$B$4:$J$48,9,FALSE),"")</f>
        <v/>
      </c>
      <c r="AU42" s="148" t="str">
        <f>IFERROR(VLOOKUP(AU41,'P2'!$B$4:$J$48,9,FALSE),"")</f>
        <v/>
      </c>
      <c r="AV42" s="149">
        <f>SUM(Q42:AU42)</f>
        <v>0</v>
      </c>
      <c r="AW42" s="487"/>
      <c r="AX42" s="489"/>
      <c r="AY42" s="150"/>
      <c r="AZ42" s="150"/>
      <c r="BA42" s="116"/>
      <c r="BB42" s="116"/>
    </row>
    <row r="43" spans="2:59" ht="17.100000000000001" customHeight="1" x14ac:dyDescent="0.15">
      <c r="B43" s="470">
        <f>B41+1</f>
        <v>16</v>
      </c>
      <c r="C43" s="472"/>
      <c r="D43" s="473"/>
      <c r="E43" s="473"/>
      <c r="F43" s="473"/>
      <c r="G43" s="473"/>
      <c r="H43" s="474"/>
      <c r="I43" s="478"/>
      <c r="J43" s="479"/>
      <c r="K43" s="479"/>
      <c r="L43" s="479"/>
      <c r="M43" s="480"/>
      <c r="N43" s="484"/>
      <c r="O43" s="485"/>
      <c r="P43" s="474"/>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44">
        <f>COUNTA(Q43:AU43)</f>
        <v>0</v>
      </c>
      <c r="AW43" s="486">
        <f>AV44</f>
        <v>0</v>
      </c>
      <c r="AX43" s="488" t="str">
        <f>IFERROR(ROUNDDOWN(AV44/$AT$3,1),"")</f>
        <v/>
      </c>
      <c r="AY43" s="145"/>
      <c r="AZ43" s="145"/>
      <c r="BA43" s="116"/>
      <c r="BB43" s="116"/>
    </row>
    <row r="44" spans="2:59" ht="17.100000000000001" customHeight="1" x14ac:dyDescent="0.15">
      <c r="B44" s="471"/>
      <c r="C44" s="475"/>
      <c r="D44" s="476"/>
      <c r="E44" s="476"/>
      <c r="F44" s="476"/>
      <c r="G44" s="476"/>
      <c r="H44" s="477"/>
      <c r="I44" s="481"/>
      <c r="J44" s="482"/>
      <c r="K44" s="482"/>
      <c r="L44" s="482"/>
      <c r="M44" s="483"/>
      <c r="N44" s="475"/>
      <c r="O44" s="476"/>
      <c r="P44" s="477"/>
      <c r="Q44" s="148" t="str">
        <f>IFERROR(VLOOKUP(Q43,'P2'!$B$4:$J$48,9,FALSE),"")</f>
        <v/>
      </c>
      <c r="R44" s="148" t="str">
        <f>IFERROR(VLOOKUP(R43,'P2'!$B$4:$J$48,9,FALSE),"")</f>
        <v/>
      </c>
      <c r="S44" s="148" t="str">
        <f>IFERROR(VLOOKUP(S43,'P2'!$B$4:$J$48,9,FALSE),"")</f>
        <v/>
      </c>
      <c r="T44" s="148" t="str">
        <f>IFERROR(VLOOKUP(T43,'P2'!$B$4:$J$48,9,FALSE),"")</f>
        <v/>
      </c>
      <c r="U44" s="148" t="str">
        <f>IFERROR(VLOOKUP(U43,'P2'!$B$4:$J$48,9,FALSE),"")</f>
        <v/>
      </c>
      <c r="V44" s="148" t="str">
        <f>IFERROR(VLOOKUP(V43,'P2'!$B$4:$J$48,9,FALSE),"")</f>
        <v/>
      </c>
      <c r="W44" s="148" t="str">
        <f>IFERROR(VLOOKUP(W43,'P2'!$B$4:$J$48,9,FALSE),"")</f>
        <v/>
      </c>
      <c r="X44" s="148" t="str">
        <f>IFERROR(VLOOKUP(X43,'P2'!$B$4:$J$48,9,FALSE),"")</f>
        <v/>
      </c>
      <c r="Y44" s="148" t="str">
        <f>IFERROR(VLOOKUP(Y43,'P2'!$B$4:$J$48,9,FALSE),"")</f>
        <v/>
      </c>
      <c r="Z44" s="148" t="str">
        <f>IFERROR(VLOOKUP(Z43,'P2'!$B$4:$J$48,9,FALSE),"")</f>
        <v/>
      </c>
      <c r="AA44" s="148" t="str">
        <f>IFERROR(VLOOKUP(AA43,'P2'!$B$4:$J$48,9,FALSE),"")</f>
        <v/>
      </c>
      <c r="AB44" s="148" t="str">
        <f>IFERROR(VLOOKUP(AB43,'P2'!$B$4:$J$48,9,FALSE),"")</f>
        <v/>
      </c>
      <c r="AC44" s="148" t="str">
        <f>IFERROR(VLOOKUP(AC43,'P2'!$B$4:$J$48,9,FALSE),"")</f>
        <v/>
      </c>
      <c r="AD44" s="148" t="str">
        <f>IFERROR(VLOOKUP(AD43,'P2'!$B$4:$J$48,9,FALSE),"")</f>
        <v/>
      </c>
      <c r="AE44" s="148" t="str">
        <f>IFERROR(VLOOKUP(AE43,'P2'!$B$4:$J$48,9,FALSE),"")</f>
        <v/>
      </c>
      <c r="AF44" s="148" t="str">
        <f>IFERROR(VLOOKUP(AF43,'P2'!$B$4:$J$48,9,FALSE),"")</f>
        <v/>
      </c>
      <c r="AG44" s="148" t="str">
        <f>IFERROR(VLOOKUP(AG43,'P2'!$B$4:$J$48,9,FALSE),"")</f>
        <v/>
      </c>
      <c r="AH44" s="148" t="str">
        <f>IFERROR(VLOOKUP(AH43,'P2'!$B$4:$J$48,9,FALSE),"")</f>
        <v/>
      </c>
      <c r="AI44" s="148" t="str">
        <f>IFERROR(VLOOKUP(AI43,'P2'!$B$4:$J$48,9,FALSE),"")</f>
        <v/>
      </c>
      <c r="AJ44" s="148" t="str">
        <f>IFERROR(VLOOKUP(AJ43,'P2'!$B$4:$J$48,9,FALSE),"")</f>
        <v/>
      </c>
      <c r="AK44" s="148" t="str">
        <f>IFERROR(VLOOKUP(AK43,'P2'!$B$4:$J$48,9,FALSE),"")</f>
        <v/>
      </c>
      <c r="AL44" s="148" t="str">
        <f>IFERROR(VLOOKUP(AL43,'P2'!$B$4:$J$48,9,FALSE),"")</f>
        <v/>
      </c>
      <c r="AM44" s="148" t="str">
        <f>IFERROR(VLOOKUP(AM43,'P2'!$B$4:$J$48,9,FALSE),"")</f>
        <v/>
      </c>
      <c r="AN44" s="148" t="str">
        <f>IFERROR(VLOOKUP(AN43,'P2'!$B$4:$J$48,9,FALSE),"")</f>
        <v/>
      </c>
      <c r="AO44" s="148" t="str">
        <f>IFERROR(VLOOKUP(AO43,'P2'!$B$4:$J$48,9,FALSE),"")</f>
        <v/>
      </c>
      <c r="AP44" s="148" t="str">
        <f>IFERROR(VLOOKUP(AP43,'P2'!$B$4:$J$48,9,FALSE),"")</f>
        <v/>
      </c>
      <c r="AQ44" s="148" t="str">
        <f>IFERROR(VLOOKUP(AQ43,'P2'!$B$4:$J$48,9,FALSE),"")</f>
        <v/>
      </c>
      <c r="AR44" s="148" t="str">
        <f>IFERROR(VLOOKUP(AR43,'P2'!$B$4:$J$48,9,FALSE),"")</f>
        <v/>
      </c>
      <c r="AS44" s="148" t="str">
        <f>IFERROR(VLOOKUP(AS43,'P2'!$B$4:$J$48,9,FALSE),"")</f>
        <v/>
      </c>
      <c r="AT44" s="148" t="str">
        <f>IFERROR(VLOOKUP(AT43,'P2'!$B$4:$J$48,9,FALSE),"")</f>
        <v/>
      </c>
      <c r="AU44" s="148" t="str">
        <f>IFERROR(VLOOKUP(AU43,'P2'!$B$4:$J$48,9,FALSE),"")</f>
        <v/>
      </c>
      <c r="AV44" s="149">
        <f>SUM(Q44:AU44)</f>
        <v>0</v>
      </c>
      <c r="AW44" s="487"/>
      <c r="AX44" s="489"/>
      <c r="AY44" s="150"/>
      <c r="AZ44" s="150"/>
      <c r="BA44" s="116"/>
      <c r="BB44" s="116"/>
    </row>
    <row r="45" spans="2:59" ht="17.100000000000001" customHeight="1" x14ac:dyDescent="0.15">
      <c r="B45" s="470">
        <f>B43+1</f>
        <v>17</v>
      </c>
      <c r="C45" s="472"/>
      <c r="D45" s="473"/>
      <c r="E45" s="473"/>
      <c r="F45" s="473"/>
      <c r="G45" s="473"/>
      <c r="H45" s="474"/>
      <c r="I45" s="478"/>
      <c r="J45" s="479"/>
      <c r="K45" s="479"/>
      <c r="L45" s="479"/>
      <c r="M45" s="480"/>
      <c r="N45" s="484"/>
      <c r="O45" s="485"/>
      <c r="P45" s="474"/>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44">
        <f>COUNTA(Q45:AU45)</f>
        <v>0</v>
      </c>
      <c r="AW45" s="486">
        <f>AV46</f>
        <v>0</v>
      </c>
      <c r="AX45" s="488" t="str">
        <f>IFERROR(ROUNDDOWN(AV46/$AT$3,1),"")</f>
        <v/>
      </c>
      <c r="AY45" s="145"/>
      <c r="AZ45" s="145"/>
      <c r="BB45" s="116"/>
      <c r="BC45" s="116"/>
      <c r="BD45" s="116"/>
      <c r="BE45" s="116"/>
      <c r="BF45" s="116"/>
      <c r="BG45" s="116"/>
    </row>
    <row r="46" spans="2:59" ht="17.100000000000001" customHeight="1" x14ac:dyDescent="0.15">
      <c r="B46" s="471"/>
      <c r="C46" s="475"/>
      <c r="D46" s="476"/>
      <c r="E46" s="476"/>
      <c r="F46" s="476"/>
      <c r="G46" s="476"/>
      <c r="H46" s="477"/>
      <c r="I46" s="481"/>
      <c r="J46" s="482"/>
      <c r="K46" s="482"/>
      <c r="L46" s="482"/>
      <c r="M46" s="483"/>
      <c r="N46" s="475"/>
      <c r="O46" s="476"/>
      <c r="P46" s="477"/>
      <c r="Q46" s="148" t="str">
        <f>IFERROR(VLOOKUP(Q45,'P2'!$B$4:$J$48,9,FALSE),"")</f>
        <v/>
      </c>
      <c r="R46" s="148" t="str">
        <f>IFERROR(VLOOKUP(R45,'P2'!$B$4:$J$48,9,FALSE),"")</f>
        <v/>
      </c>
      <c r="S46" s="148" t="str">
        <f>IFERROR(VLOOKUP(S45,'P2'!$B$4:$J$48,9,FALSE),"")</f>
        <v/>
      </c>
      <c r="T46" s="148" t="str">
        <f>IFERROR(VLOOKUP(T45,'P2'!$B$4:$J$48,9,FALSE),"")</f>
        <v/>
      </c>
      <c r="U46" s="148" t="str">
        <f>IFERROR(VLOOKUP(U45,'P2'!$B$4:$J$48,9,FALSE),"")</f>
        <v/>
      </c>
      <c r="V46" s="148" t="str">
        <f>IFERROR(VLOOKUP(V45,'P2'!$B$4:$J$48,9,FALSE),"")</f>
        <v/>
      </c>
      <c r="W46" s="148" t="str">
        <f>IFERROR(VLOOKUP(W45,'P2'!$B$4:$J$48,9,FALSE),"")</f>
        <v/>
      </c>
      <c r="X46" s="148" t="str">
        <f>IFERROR(VLOOKUP(X45,'P2'!$B$4:$J$48,9,FALSE),"")</f>
        <v/>
      </c>
      <c r="Y46" s="148" t="str">
        <f>IFERROR(VLOOKUP(Y45,'P2'!$B$4:$J$48,9,FALSE),"")</f>
        <v/>
      </c>
      <c r="Z46" s="148" t="str">
        <f>IFERROR(VLOOKUP(Z45,'P2'!$B$4:$J$48,9,FALSE),"")</f>
        <v/>
      </c>
      <c r="AA46" s="148" t="str">
        <f>IFERROR(VLOOKUP(AA45,'P2'!$B$4:$J$48,9,FALSE),"")</f>
        <v/>
      </c>
      <c r="AB46" s="148" t="str">
        <f>IFERROR(VLOOKUP(AB45,'P2'!$B$4:$J$48,9,FALSE),"")</f>
        <v/>
      </c>
      <c r="AC46" s="148" t="str">
        <f>IFERROR(VLOOKUP(AC45,'P2'!$B$4:$J$48,9,FALSE),"")</f>
        <v/>
      </c>
      <c r="AD46" s="148" t="str">
        <f>IFERROR(VLOOKUP(AD45,'P2'!$B$4:$J$48,9,FALSE),"")</f>
        <v/>
      </c>
      <c r="AE46" s="148" t="str">
        <f>IFERROR(VLOOKUP(AE45,'P2'!$B$4:$J$48,9,FALSE),"")</f>
        <v/>
      </c>
      <c r="AF46" s="148" t="str">
        <f>IFERROR(VLOOKUP(AF45,'P2'!$B$4:$J$48,9,FALSE),"")</f>
        <v/>
      </c>
      <c r="AG46" s="148" t="str">
        <f>IFERROR(VLOOKUP(AG45,'P2'!$B$4:$J$48,9,FALSE),"")</f>
        <v/>
      </c>
      <c r="AH46" s="148" t="str">
        <f>IFERROR(VLOOKUP(AH45,'P2'!$B$4:$J$48,9,FALSE),"")</f>
        <v/>
      </c>
      <c r="AI46" s="148" t="str">
        <f>IFERROR(VLOOKUP(AI45,'P2'!$B$4:$J$48,9,FALSE),"")</f>
        <v/>
      </c>
      <c r="AJ46" s="148" t="str">
        <f>IFERROR(VLOOKUP(AJ45,'P2'!$B$4:$J$48,9,FALSE),"")</f>
        <v/>
      </c>
      <c r="AK46" s="148" t="str">
        <f>IFERROR(VLOOKUP(AK45,'P2'!$B$4:$J$48,9,FALSE),"")</f>
        <v/>
      </c>
      <c r="AL46" s="148" t="str">
        <f>IFERROR(VLOOKUP(AL45,'P2'!$B$4:$J$48,9,FALSE),"")</f>
        <v/>
      </c>
      <c r="AM46" s="148" t="str">
        <f>IFERROR(VLOOKUP(AM45,'P2'!$B$4:$J$48,9,FALSE),"")</f>
        <v/>
      </c>
      <c r="AN46" s="148" t="str">
        <f>IFERROR(VLOOKUP(AN45,'P2'!$B$4:$J$48,9,FALSE),"")</f>
        <v/>
      </c>
      <c r="AO46" s="148" t="str">
        <f>IFERROR(VLOOKUP(AO45,'P2'!$B$4:$J$48,9,FALSE),"")</f>
        <v/>
      </c>
      <c r="AP46" s="148" t="str">
        <f>IFERROR(VLOOKUP(AP45,'P2'!$B$4:$J$48,9,FALSE),"")</f>
        <v/>
      </c>
      <c r="AQ46" s="148" t="str">
        <f>IFERROR(VLOOKUP(AQ45,'P2'!$B$4:$J$48,9,FALSE),"")</f>
        <v/>
      </c>
      <c r="AR46" s="148" t="str">
        <f>IFERROR(VLOOKUP(AR45,'P2'!$B$4:$J$48,9,FALSE),"")</f>
        <v/>
      </c>
      <c r="AS46" s="148" t="str">
        <f>IFERROR(VLOOKUP(AS45,'P2'!$B$4:$J$48,9,FALSE),"")</f>
        <v/>
      </c>
      <c r="AT46" s="148" t="str">
        <f>IFERROR(VLOOKUP(AT45,'P2'!$B$4:$J$48,9,FALSE),"")</f>
        <v/>
      </c>
      <c r="AU46" s="148" t="str">
        <f>IFERROR(VLOOKUP(AU45,'P2'!$B$4:$J$48,9,FALSE),"")</f>
        <v/>
      </c>
      <c r="AV46" s="149">
        <f>SUM(Q46:AU46)</f>
        <v>0</v>
      </c>
      <c r="AW46" s="487"/>
      <c r="AX46" s="489"/>
      <c r="AY46" s="150"/>
      <c r="AZ46" s="150"/>
    </row>
    <row r="47" spans="2:59" ht="17.100000000000001" customHeight="1" x14ac:dyDescent="0.15">
      <c r="B47" s="470">
        <f>B45+1</f>
        <v>18</v>
      </c>
      <c r="C47" s="472"/>
      <c r="D47" s="473"/>
      <c r="E47" s="473"/>
      <c r="F47" s="473"/>
      <c r="G47" s="473"/>
      <c r="H47" s="474"/>
      <c r="I47" s="478"/>
      <c r="J47" s="479"/>
      <c r="K47" s="479"/>
      <c r="L47" s="479"/>
      <c r="M47" s="480"/>
      <c r="N47" s="484"/>
      <c r="O47" s="485"/>
      <c r="P47" s="474"/>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44">
        <f>COUNTA(Q47:AU47)</f>
        <v>0</v>
      </c>
      <c r="AW47" s="486">
        <f>AV48</f>
        <v>0</v>
      </c>
      <c r="AX47" s="488" t="str">
        <f>IFERROR(ROUNDDOWN(AV48/$AT$3,1),"")</f>
        <v/>
      </c>
      <c r="AY47" s="145"/>
      <c r="AZ47" s="145"/>
    </row>
    <row r="48" spans="2:59" ht="17.100000000000001" customHeight="1" x14ac:dyDescent="0.15">
      <c r="B48" s="471"/>
      <c r="C48" s="475"/>
      <c r="D48" s="476"/>
      <c r="E48" s="476"/>
      <c r="F48" s="476"/>
      <c r="G48" s="476"/>
      <c r="H48" s="477"/>
      <c r="I48" s="481"/>
      <c r="J48" s="482"/>
      <c r="K48" s="482"/>
      <c r="L48" s="482"/>
      <c r="M48" s="483"/>
      <c r="N48" s="475"/>
      <c r="O48" s="476"/>
      <c r="P48" s="477"/>
      <c r="Q48" s="148" t="str">
        <f>IFERROR(VLOOKUP(Q47,'P2'!$B$4:$J$48,9,FALSE),"")</f>
        <v/>
      </c>
      <c r="R48" s="148" t="str">
        <f>IFERROR(VLOOKUP(R47,'P2'!$B$4:$J$48,9,FALSE),"")</f>
        <v/>
      </c>
      <c r="S48" s="148" t="str">
        <f>IFERROR(VLOOKUP(S47,'P2'!$B$4:$J$48,9,FALSE),"")</f>
        <v/>
      </c>
      <c r="T48" s="148" t="str">
        <f>IFERROR(VLOOKUP(T47,'P2'!$B$4:$J$48,9,FALSE),"")</f>
        <v/>
      </c>
      <c r="U48" s="148" t="str">
        <f>IFERROR(VLOOKUP(U47,'P2'!$B$4:$J$48,9,FALSE),"")</f>
        <v/>
      </c>
      <c r="V48" s="148" t="str">
        <f>IFERROR(VLOOKUP(V47,'P2'!$B$4:$J$48,9,FALSE),"")</f>
        <v/>
      </c>
      <c r="W48" s="148" t="str">
        <f>IFERROR(VLOOKUP(W47,'P2'!$B$4:$J$48,9,FALSE),"")</f>
        <v/>
      </c>
      <c r="X48" s="148" t="str">
        <f>IFERROR(VLOOKUP(X47,'P2'!$B$4:$J$48,9,FALSE),"")</f>
        <v/>
      </c>
      <c r="Y48" s="148" t="str">
        <f>IFERROR(VLOOKUP(Y47,'P2'!$B$4:$J$48,9,FALSE),"")</f>
        <v/>
      </c>
      <c r="Z48" s="148" t="str">
        <f>IFERROR(VLOOKUP(Z47,'P2'!$B$4:$J$48,9,FALSE),"")</f>
        <v/>
      </c>
      <c r="AA48" s="148" t="str">
        <f>IFERROR(VLOOKUP(AA47,'P2'!$B$4:$J$48,9,FALSE),"")</f>
        <v/>
      </c>
      <c r="AB48" s="148" t="str">
        <f>IFERROR(VLOOKUP(AB47,'P2'!$B$4:$J$48,9,FALSE),"")</f>
        <v/>
      </c>
      <c r="AC48" s="148" t="str">
        <f>IFERROR(VLOOKUP(AC47,'P2'!$B$4:$J$48,9,FALSE),"")</f>
        <v/>
      </c>
      <c r="AD48" s="148" t="str">
        <f>IFERROR(VLOOKUP(AD47,'P2'!$B$4:$J$48,9,FALSE),"")</f>
        <v/>
      </c>
      <c r="AE48" s="148" t="str">
        <f>IFERROR(VLOOKUP(AE47,'P2'!$B$4:$J$48,9,FALSE),"")</f>
        <v/>
      </c>
      <c r="AF48" s="148" t="str">
        <f>IFERROR(VLOOKUP(AF47,'P2'!$B$4:$J$48,9,FALSE),"")</f>
        <v/>
      </c>
      <c r="AG48" s="148" t="str">
        <f>IFERROR(VLOOKUP(AG47,'P2'!$B$4:$J$48,9,FALSE),"")</f>
        <v/>
      </c>
      <c r="AH48" s="148" t="str">
        <f>IFERROR(VLOOKUP(AH47,'P2'!$B$4:$J$48,9,FALSE),"")</f>
        <v/>
      </c>
      <c r="AI48" s="148" t="str">
        <f>IFERROR(VLOOKUP(AI47,'P2'!$B$4:$J$48,9,FALSE),"")</f>
        <v/>
      </c>
      <c r="AJ48" s="148" t="str">
        <f>IFERROR(VLOOKUP(AJ47,'P2'!$B$4:$J$48,9,FALSE),"")</f>
        <v/>
      </c>
      <c r="AK48" s="148" t="str">
        <f>IFERROR(VLOOKUP(AK47,'P2'!$B$4:$J$48,9,FALSE),"")</f>
        <v/>
      </c>
      <c r="AL48" s="148" t="str">
        <f>IFERROR(VLOOKUP(AL47,'P2'!$B$4:$J$48,9,FALSE),"")</f>
        <v/>
      </c>
      <c r="AM48" s="148" t="str">
        <f>IFERROR(VLOOKUP(AM47,'P2'!$B$4:$J$48,9,FALSE),"")</f>
        <v/>
      </c>
      <c r="AN48" s="148" t="str">
        <f>IFERROR(VLOOKUP(AN47,'P2'!$B$4:$J$48,9,FALSE),"")</f>
        <v/>
      </c>
      <c r="AO48" s="148" t="str">
        <f>IFERROR(VLOOKUP(AO47,'P2'!$B$4:$J$48,9,FALSE),"")</f>
        <v/>
      </c>
      <c r="AP48" s="148" t="str">
        <f>IFERROR(VLOOKUP(AP47,'P2'!$B$4:$J$48,9,FALSE),"")</f>
        <v/>
      </c>
      <c r="AQ48" s="148" t="str">
        <f>IFERROR(VLOOKUP(AQ47,'P2'!$B$4:$J$48,9,FALSE),"")</f>
        <v/>
      </c>
      <c r="AR48" s="148" t="str">
        <f>IFERROR(VLOOKUP(AR47,'P2'!$B$4:$J$48,9,FALSE),"")</f>
        <v/>
      </c>
      <c r="AS48" s="148" t="str">
        <f>IFERROR(VLOOKUP(AS47,'P2'!$B$4:$J$48,9,FALSE),"")</f>
        <v/>
      </c>
      <c r="AT48" s="148" t="str">
        <f>IFERROR(VLOOKUP(AT47,'P2'!$B$4:$J$48,9,FALSE),"")</f>
        <v/>
      </c>
      <c r="AU48" s="148" t="str">
        <f>IFERROR(VLOOKUP(AU47,'P2'!$B$4:$J$48,9,FALSE),"")</f>
        <v/>
      </c>
      <c r="AV48" s="149">
        <f>SUM(Q48:AU48)</f>
        <v>0</v>
      </c>
      <c r="AW48" s="487"/>
      <c r="AX48" s="489"/>
      <c r="AY48" s="150"/>
      <c r="AZ48" s="150"/>
    </row>
    <row r="49" spans="2:59" s="118" customFormat="1" ht="5.0999999999999996" customHeight="1" x14ac:dyDescent="0.15">
      <c r="B49" s="152"/>
      <c r="C49" s="153"/>
      <c r="D49" s="154"/>
      <c r="E49" s="154"/>
      <c r="F49" s="154"/>
      <c r="G49" s="154"/>
      <c r="H49" s="154"/>
      <c r="I49" s="153"/>
      <c r="J49" s="153"/>
      <c r="K49" s="153"/>
      <c r="L49" s="153"/>
      <c r="M49" s="153"/>
      <c r="N49" s="153"/>
      <c r="O49" s="153"/>
      <c r="P49" s="153"/>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6"/>
      <c r="BA49" s="100"/>
      <c r="BB49" s="100"/>
      <c r="BC49" s="100"/>
      <c r="BD49" s="100"/>
      <c r="BE49" s="100"/>
      <c r="BF49" s="100"/>
      <c r="BG49" s="100"/>
    </row>
    <row r="50" spans="2:59" s="118" customFormat="1" ht="9.9499999999999993" customHeight="1" x14ac:dyDescent="0.15">
      <c r="D50" s="157"/>
      <c r="E50" s="157"/>
      <c r="F50" s="157"/>
      <c r="G50" s="157"/>
      <c r="H50" s="157"/>
      <c r="I50" s="158"/>
      <c r="J50" s="158"/>
      <c r="K50" s="158"/>
      <c r="L50" s="158"/>
      <c r="M50" s="158"/>
      <c r="N50" s="158"/>
      <c r="O50" s="158"/>
      <c r="P50" s="158"/>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BA50" s="100"/>
      <c r="BB50" s="100"/>
      <c r="BC50" s="100"/>
      <c r="BD50" s="100"/>
      <c r="BE50" s="100"/>
      <c r="BF50" s="100"/>
      <c r="BG50" s="100"/>
    </row>
    <row r="51" spans="2:59" s="116" customFormat="1" ht="18" customHeight="1" x14ac:dyDescent="0.15">
      <c r="B51" s="162" t="s">
        <v>445</v>
      </c>
      <c r="I51" s="161"/>
      <c r="J51" s="161"/>
      <c r="K51" s="161"/>
      <c r="L51" s="161"/>
      <c r="M51" s="161"/>
      <c r="N51" s="161"/>
      <c r="O51" s="161"/>
      <c r="P51" s="161"/>
      <c r="Q51" s="138"/>
      <c r="R51" s="138"/>
      <c r="S51" s="138"/>
      <c r="T51" s="138"/>
      <c r="U51" s="138"/>
      <c r="X51" s="100"/>
      <c r="Y51" s="100"/>
      <c r="Z51" s="100"/>
      <c r="AA51" s="100"/>
      <c r="AB51" s="100"/>
      <c r="AC51" s="100"/>
      <c r="AD51" s="100"/>
      <c r="AE51" s="100"/>
    </row>
    <row r="52" spans="2:59" s="116" customFormat="1" ht="20.100000000000001" customHeight="1" x14ac:dyDescent="0.15">
      <c r="B52" s="274" t="s">
        <v>414</v>
      </c>
      <c r="C52" s="160"/>
      <c r="D52" s="160"/>
      <c r="E52" s="160"/>
      <c r="F52" s="160"/>
      <c r="G52" s="160"/>
      <c r="H52" s="160"/>
      <c r="I52" s="161"/>
      <c r="J52" s="161"/>
      <c r="K52" s="161"/>
      <c r="L52" s="161"/>
      <c r="M52" s="161"/>
      <c r="N52" s="161"/>
      <c r="O52" s="161"/>
      <c r="P52" s="161"/>
      <c r="Q52" s="138"/>
      <c r="R52" s="138"/>
      <c r="S52" s="138"/>
      <c r="T52" s="138"/>
      <c r="U52" s="138"/>
      <c r="X52" s="100"/>
      <c r="Y52" s="100"/>
      <c r="Z52" s="100"/>
      <c r="AA52" s="100"/>
      <c r="AB52" s="100"/>
      <c r="AC52" s="100"/>
      <c r="AD52" s="100"/>
      <c r="AE52" s="100"/>
    </row>
    <row r="53" spans="2:59" s="116" customFormat="1" ht="5.0999999999999996" customHeight="1" x14ac:dyDescent="0.15">
      <c r="B53" s="163"/>
      <c r="AS53" s="138"/>
      <c r="AT53" s="138"/>
      <c r="AU53" s="138"/>
      <c r="AY53" s="100"/>
      <c r="AZ53" s="100"/>
      <c r="BA53" s="100"/>
      <c r="BB53" s="100"/>
      <c r="BC53" s="100"/>
      <c r="BD53" s="100"/>
      <c r="BE53" s="100"/>
      <c r="BF53" s="100"/>
      <c r="BG53" s="100"/>
    </row>
    <row r="54" spans="2:59" ht="21.95" customHeight="1" x14ac:dyDescent="0.15">
      <c r="B54" s="131" t="s">
        <v>415</v>
      </c>
      <c r="S54" s="164" t="s">
        <v>254</v>
      </c>
      <c r="T54" s="499" t="str">
        <f>$T$3</f>
        <v>令和　7</v>
      </c>
      <c r="U54" s="499"/>
      <c r="V54" s="165" t="s">
        <v>81</v>
      </c>
      <c r="W54" s="165">
        <f>$W$3</f>
        <v>5</v>
      </c>
      <c r="X54" s="166" t="s">
        <v>273</v>
      </c>
      <c r="Y54" s="165"/>
      <c r="Z54" s="167" t="s">
        <v>255</v>
      </c>
      <c r="AA54" s="137"/>
      <c r="AB54" s="133"/>
      <c r="AC54" s="133"/>
      <c r="AD54" s="100"/>
      <c r="AE54" s="100"/>
      <c r="AF54" s="100"/>
      <c r="AG54" s="100"/>
      <c r="AH54" s="100"/>
      <c r="AI54" s="100"/>
      <c r="AJ54" s="100"/>
      <c r="AK54" s="100"/>
      <c r="AL54" s="100"/>
      <c r="AM54" s="100"/>
      <c r="AN54" s="100"/>
      <c r="AO54" s="100"/>
      <c r="AP54" s="100"/>
      <c r="AQ54" s="100"/>
      <c r="AR54" s="100"/>
      <c r="AS54" s="100"/>
      <c r="AT54" s="100"/>
      <c r="AU54" s="100"/>
      <c r="AV54" s="100"/>
      <c r="AW54" s="100"/>
      <c r="AX54" s="138" t="str">
        <f>"2 / "&amp;COUNTA(C$7,C$57,C$106,C$155,C$204)</f>
        <v>2 / 1</v>
      </c>
    </row>
    <row r="55" spans="2:59" s="138" customFormat="1" ht="15" customHeight="1" x14ac:dyDescent="0.15">
      <c r="B55" s="470"/>
      <c r="C55" s="490" t="s">
        <v>279</v>
      </c>
      <c r="D55" s="491"/>
      <c r="E55" s="491"/>
      <c r="F55" s="491"/>
      <c r="G55" s="491"/>
      <c r="H55" s="492"/>
      <c r="I55" s="490" t="s">
        <v>280</v>
      </c>
      <c r="J55" s="491"/>
      <c r="K55" s="491"/>
      <c r="L55" s="491"/>
      <c r="M55" s="492"/>
      <c r="N55" s="496" t="s">
        <v>281</v>
      </c>
      <c r="O55" s="491"/>
      <c r="P55" s="492"/>
      <c r="Q55" s="139">
        <f>Q$5</f>
        <v>45778</v>
      </c>
      <c r="R55" s="139">
        <f t="shared" ref="R55:AU55" si="3">R$5</f>
        <v>45779</v>
      </c>
      <c r="S55" s="139">
        <f t="shared" si="3"/>
        <v>45780</v>
      </c>
      <c r="T55" s="139">
        <f t="shared" si="3"/>
        <v>45781</v>
      </c>
      <c r="U55" s="139">
        <f t="shared" si="3"/>
        <v>45782</v>
      </c>
      <c r="V55" s="139">
        <f t="shared" si="3"/>
        <v>45783</v>
      </c>
      <c r="W55" s="139">
        <f t="shared" si="3"/>
        <v>45784</v>
      </c>
      <c r="X55" s="139">
        <f t="shared" si="3"/>
        <v>45785</v>
      </c>
      <c r="Y55" s="139">
        <f t="shared" si="3"/>
        <v>45786</v>
      </c>
      <c r="Z55" s="139">
        <f t="shared" si="3"/>
        <v>45787</v>
      </c>
      <c r="AA55" s="139">
        <f t="shared" si="3"/>
        <v>45788</v>
      </c>
      <c r="AB55" s="139">
        <f t="shared" si="3"/>
        <v>45789</v>
      </c>
      <c r="AC55" s="139">
        <f t="shared" si="3"/>
        <v>45790</v>
      </c>
      <c r="AD55" s="139">
        <f t="shared" si="3"/>
        <v>45791</v>
      </c>
      <c r="AE55" s="139">
        <f t="shared" si="3"/>
        <v>45792</v>
      </c>
      <c r="AF55" s="139">
        <f t="shared" si="3"/>
        <v>45793</v>
      </c>
      <c r="AG55" s="139">
        <f t="shared" si="3"/>
        <v>45794</v>
      </c>
      <c r="AH55" s="139">
        <f t="shared" si="3"/>
        <v>45795</v>
      </c>
      <c r="AI55" s="139">
        <f t="shared" si="3"/>
        <v>45796</v>
      </c>
      <c r="AJ55" s="139">
        <f t="shared" si="3"/>
        <v>45797</v>
      </c>
      <c r="AK55" s="139">
        <f t="shared" si="3"/>
        <v>45798</v>
      </c>
      <c r="AL55" s="139">
        <f t="shared" si="3"/>
        <v>45799</v>
      </c>
      <c r="AM55" s="139">
        <f t="shared" si="3"/>
        <v>45800</v>
      </c>
      <c r="AN55" s="139">
        <f t="shared" si="3"/>
        <v>45801</v>
      </c>
      <c r="AO55" s="139">
        <f t="shared" si="3"/>
        <v>45802</v>
      </c>
      <c r="AP55" s="139">
        <f t="shared" si="3"/>
        <v>45803</v>
      </c>
      <c r="AQ55" s="139">
        <f t="shared" si="3"/>
        <v>45804</v>
      </c>
      <c r="AR55" s="139">
        <f t="shared" si="3"/>
        <v>45805</v>
      </c>
      <c r="AS55" s="139">
        <f t="shared" si="3"/>
        <v>45806</v>
      </c>
      <c r="AT55" s="139">
        <f t="shared" si="3"/>
        <v>45807</v>
      </c>
      <c r="AU55" s="139">
        <f t="shared" si="3"/>
        <v>45808</v>
      </c>
      <c r="AV55" s="140" t="s">
        <v>282</v>
      </c>
      <c r="AW55" s="497"/>
      <c r="AX55" s="497" t="s">
        <v>283</v>
      </c>
      <c r="AY55" s="141"/>
      <c r="AZ55" s="141"/>
      <c r="BA55" s="100"/>
      <c r="BB55" s="100"/>
      <c r="BC55" s="100"/>
      <c r="BD55" s="100"/>
      <c r="BE55" s="100"/>
      <c r="BF55" s="100"/>
      <c r="BG55" s="100"/>
    </row>
    <row r="56" spans="2:59" s="138" customFormat="1" ht="15" customHeight="1" x14ac:dyDescent="0.15">
      <c r="B56" s="471"/>
      <c r="C56" s="493"/>
      <c r="D56" s="494"/>
      <c r="E56" s="494"/>
      <c r="F56" s="494"/>
      <c r="G56" s="494"/>
      <c r="H56" s="495"/>
      <c r="I56" s="493"/>
      <c r="J56" s="494"/>
      <c r="K56" s="494"/>
      <c r="L56" s="494"/>
      <c r="M56" s="495"/>
      <c r="N56" s="493"/>
      <c r="O56" s="494"/>
      <c r="P56" s="495"/>
      <c r="Q56" s="142" t="str">
        <f>Q$6</f>
        <v>木</v>
      </c>
      <c r="R56" s="142" t="str">
        <f t="shared" ref="R56:AU56" si="4">R$6</f>
        <v>金</v>
      </c>
      <c r="S56" s="142" t="str">
        <f t="shared" si="4"/>
        <v>土</v>
      </c>
      <c r="T56" s="142" t="str">
        <f t="shared" si="4"/>
        <v>日</v>
      </c>
      <c r="U56" s="142" t="str">
        <f t="shared" si="4"/>
        <v>月</v>
      </c>
      <c r="V56" s="142" t="str">
        <f t="shared" si="4"/>
        <v>火</v>
      </c>
      <c r="W56" s="142" t="str">
        <f t="shared" si="4"/>
        <v>水</v>
      </c>
      <c r="X56" s="142" t="str">
        <f t="shared" si="4"/>
        <v>木</v>
      </c>
      <c r="Y56" s="142" t="str">
        <f t="shared" si="4"/>
        <v>金</v>
      </c>
      <c r="Z56" s="142" t="str">
        <f t="shared" si="4"/>
        <v>土</v>
      </c>
      <c r="AA56" s="142" t="str">
        <f t="shared" si="4"/>
        <v>日</v>
      </c>
      <c r="AB56" s="142" t="str">
        <f t="shared" si="4"/>
        <v>月</v>
      </c>
      <c r="AC56" s="142" t="str">
        <f t="shared" si="4"/>
        <v>火</v>
      </c>
      <c r="AD56" s="142" t="str">
        <f t="shared" si="4"/>
        <v>水</v>
      </c>
      <c r="AE56" s="142" t="str">
        <f t="shared" si="4"/>
        <v>木</v>
      </c>
      <c r="AF56" s="142" t="str">
        <f t="shared" si="4"/>
        <v>金</v>
      </c>
      <c r="AG56" s="142" t="str">
        <f t="shared" si="4"/>
        <v>土</v>
      </c>
      <c r="AH56" s="142" t="str">
        <f t="shared" si="4"/>
        <v>日</v>
      </c>
      <c r="AI56" s="142" t="str">
        <f t="shared" si="4"/>
        <v>月</v>
      </c>
      <c r="AJ56" s="142" t="str">
        <f t="shared" si="4"/>
        <v>火</v>
      </c>
      <c r="AK56" s="142" t="str">
        <f t="shared" si="4"/>
        <v>水</v>
      </c>
      <c r="AL56" s="142" t="str">
        <f t="shared" si="4"/>
        <v>木</v>
      </c>
      <c r="AM56" s="142" t="str">
        <f t="shared" si="4"/>
        <v>金</v>
      </c>
      <c r="AN56" s="142" t="str">
        <f t="shared" si="4"/>
        <v>土</v>
      </c>
      <c r="AO56" s="142" t="str">
        <f t="shared" si="4"/>
        <v>日</v>
      </c>
      <c r="AP56" s="142" t="str">
        <f t="shared" si="4"/>
        <v>月</v>
      </c>
      <c r="AQ56" s="142" t="str">
        <f t="shared" si="4"/>
        <v>火</v>
      </c>
      <c r="AR56" s="142" t="str">
        <f t="shared" si="4"/>
        <v>水</v>
      </c>
      <c r="AS56" s="142" t="str">
        <f t="shared" si="4"/>
        <v>木</v>
      </c>
      <c r="AT56" s="142" t="str">
        <f t="shared" si="4"/>
        <v>金</v>
      </c>
      <c r="AU56" s="142" t="str">
        <f t="shared" si="4"/>
        <v>土</v>
      </c>
      <c r="AV56" s="140" t="s">
        <v>284</v>
      </c>
      <c r="AW56" s="498"/>
      <c r="AX56" s="498"/>
      <c r="AY56" s="141"/>
      <c r="AZ56" s="141"/>
      <c r="BA56" s="100"/>
      <c r="BB56" s="100"/>
      <c r="BC56" s="100"/>
      <c r="BD56" s="100"/>
      <c r="BE56" s="100"/>
      <c r="BF56" s="100"/>
      <c r="BG56" s="100"/>
    </row>
    <row r="57" spans="2:59" ht="17.100000000000001" customHeight="1" x14ac:dyDescent="0.15">
      <c r="B57" s="470">
        <f>B47+1</f>
        <v>19</v>
      </c>
      <c r="C57" s="472"/>
      <c r="D57" s="473"/>
      <c r="E57" s="473"/>
      <c r="F57" s="473"/>
      <c r="G57" s="473"/>
      <c r="H57" s="474"/>
      <c r="I57" s="478"/>
      <c r="J57" s="479"/>
      <c r="K57" s="479"/>
      <c r="L57" s="479"/>
      <c r="M57" s="480"/>
      <c r="N57" s="484"/>
      <c r="O57" s="485"/>
      <c r="P57" s="500"/>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44">
        <f>COUNTA(Q57:AU57)</f>
        <v>0</v>
      </c>
      <c r="AW57" s="486">
        <f>AV58</f>
        <v>0</v>
      </c>
      <c r="AX57" s="488" t="str">
        <f>IFERROR(ROUNDDOWN(AV58/$AT$3,1),"")</f>
        <v/>
      </c>
      <c r="AY57" s="145"/>
      <c r="AZ57" s="145"/>
    </row>
    <row r="58" spans="2:59" ht="17.100000000000001" customHeight="1" x14ac:dyDescent="0.15">
      <c r="B58" s="471"/>
      <c r="C58" s="475"/>
      <c r="D58" s="476"/>
      <c r="E58" s="476"/>
      <c r="F58" s="476"/>
      <c r="G58" s="476"/>
      <c r="H58" s="477"/>
      <c r="I58" s="481"/>
      <c r="J58" s="482"/>
      <c r="K58" s="482"/>
      <c r="L58" s="482"/>
      <c r="M58" s="483"/>
      <c r="N58" s="501"/>
      <c r="O58" s="502"/>
      <c r="P58" s="503"/>
      <c r="Q58" s="148" t="str">
        <f>IFERROR(VLOOKUP(Q57,'P2'!$B$4:$J$48,9,FALSE),"")</f>
        <v/>
      </c>
      <c r="R58" s="148" t="str">
        <f>IFERROR(VLOOKUP(R57,'P2'!$B$4:$J$48,9,FALSE),"")</f>
        <v/>
      </c>
      <c r="S58" s="148" t="str">
        <f>IFERROR(VLOOKUP(S57,'P2'!$B$4:$J$48,9,FALSE),"")</f>
        <v/>
      </c>
      <c r="T58" s="148" t="str">
        <f>IFERROR(VLOOKUP(T57,'P2'!$B$4:$J$48,9,FALSE),"")</f>
        <v/>
      </c>
      <c r="U58" s="148" t="str">
        <f>IFERROR(VLOOKUP(U57,'P2'!$B$4:$J$48,9,FALSE),"")</f>
        <v/>
      </c>
      <c r="V58" s="148" t="str">
        <f>IFERROR(VLOOKUP(V57,'P2'!$B$4:$J$48,9,FALSE),"")</f>
        <v/>
      </c>
      <c r="W58" s="148" t="str">
        <f>IFERROR(VLOOKUP(W57,'P2'!$B$4:$J$48,9,FALSE),"")</f>
        <v/>
      </c>
      <c r="X58" s="148" t="str">
        <f>IFERROR(VLOOKUP(X57,'P2'!$B$4:$J$48,9,FALSE),"")</f>
        <v/>
      </c>
      <c r="Y58" s="148" t="str">
        <f>IFERROR(VLOOKUP(Y57,'P2'!$B$4:$J$48,9,FALSE),"")</f>
        <v/>
      </c>
      <c r="Z58" s="148" t="str">
        <f>IFERROR(VLOOKUP(Z57,'P2'!$B$4:$J$48,9,FALSE),"")</f>
        <v/>
      </c>
      <c r="AA58" s="148" t="str">
        <f>IFERROR(VLOOKUP(AA57,'P2'!$B$4:$J$48,9,FALSE),"")</f>
        <v/>
      </c>
      <c r="AB58" s="148" t="str">
        <f>IFERROR(VLOOKUP(AB57,'P2'!$B$4:$J$48,9,FALSE),"")</f>
        <v/>
      </c>
      <c r="AC58" s="148" t="str">
        <f>IFERROR(VLOOKUP(AC57,'P2'!$B$4:$J$48,9,FALSE),"")</f>
        <v/>
      </c>
      <c r="AD58" s="148" t="str">
        <f>IFERROR(VLOOKUP(AD57,'P2'!$B$4:$J$48,9,FALSE),"")</f>
        <v/>
      </c>
      <c r="AE58" s="148" t="str">
        <f>IFERROR(VLOOKUP(AE57,'P2'!$B$4:$J$48,9,FALSE),"")</f>
        <v/>
      </c>
      <c r="AF58" s="148" t="str">
        <f>IFERROR(VLOOKUP(AF57,'P2'!$B$4:$J$48,9,FALSE),"")</f>
        <v/>
      </c>
      <c r="AG58" s="148" t="str">
        <f>IFERROR(VLOOKUP(AG57,'P2'!$B$4:$J$48,9,FALSE),"")</f>
        <v/>
      </c>
      <c r="AH58" s="148" t="str">
        <f>IFERROR(VLOOKUP(AH57,'P2'!$B$4:$J$48,9,FALSE),"")</f>
        <v/>
      </c>
      <c r="AI58" s="148" t="str">
        <f>IFERROR(VLOOKUP(AI57,'P2'!$B$4:$J$48,9,FALSE),"")</f>
        <v/>
      </c>
      <c r="AJ58" s="148" t="str">
        <f>IFERROR(VLOOKUP(AJ57,'P2'!$B$4:$J$48,9,FALSE),"")</f>
        <v/>
      </c>
      <c r="AK58" s="148" t="str">
        <f>IFERROR(VLOOKUP(AK57,'P2'!$B$4:$J$48,9,FALSE),"")</f>
        <v/>
      </c>
      <c r="AL58" s="148" t="str">
        <f>IFERROR(VLOOKUP(AL57,'P2'!$B$4:$J$48,9,FALSE),"")</f>
        <v/>
      </c>
      <c r="AM58" s="148" t="str">
        <f>IFERROR(VLOOKUP(AM57,'P2'!$B$4:$J$48,9,FALSE),"")</f>
        <v/>
      </c>
      <c r="AN58" s="148" t="str">
        <f>IFERROR(VLOOKUP(AN57,'P2'!$B$4:$J$48,9,FALSE),"")</f>
        <v/>
      </c>
      <c r="AO58" s="148" t="str">
        <f>IFERROR(VLOOKUP(AO57,'P2'!$B$4:$J$48,9,FALSE),"")</f>
        <v/>
      </c>
      <c r="AP58" s="148" t="str">
        <f>IFERROR(VLOOKUP(AP57,'P2'!$B$4:$J$48,9,FALSE),"")</f>
        <v/>
      </c>
      <c r="AQ58" s="148" t="str">
        <f>IFERROR(VLOOKUP(AQ57,'P2'!$B$4:$J$48,9,FALSE),"")</f>
        <v/>
      </c>
      <c r="AR58" s="148" t="str">
        <f>IFERROR(VLOOKUP(AR57,'P2'!$B$4:$J$48,9,FALSE),"")</f>
        <v/>
      </c>
      <c r="AS58" s="148" t="str">
        <f>IFERROR(VLOOKUP(AS57,'P2'!$B$4:$J$48,9,FALSE),"")</f>
        <v/>
      </c>
      <c r="AT58" s="148" t="str">
        <f>IFERROR(VLOOKUP(AT57,'P2'!$B$4:$J$48,9,FALSE),"")</f>
        <v/>
      </c>
      <c r="AU58" s="148" t="str">
        <f>IFERROR(VLOOKUP(AU57,'P2'!$B$4:$J$48,9,FALSE),"")</f>
        <v/>
      </c>
      <c r="AV58" s="149">
        <f>SUM(Q58:AU58)</f>
        <v>0</v>
      </c>
      <c r="AW58" s="487"/>
      <c r="AX58" s="489"/>
      <c r="AY58" s="150"/>
      <c r="AZ58" s="150"/>
    </row>
    <row r="59" spans="2:59" ht="17.100000000000001" customHeight="1" x14ac:dyDescent="0.15">
      <c r="B59" s="470">
        <f t="shared" ref="B59:B99" si="5">B57+1</f>
        <v>20</v>
      </c>
      <c r="C59" s="472"/>
      <c r="D59" s="473"/>
      <c r="E59" s="473"/>
      <c r="F59" s="473"/>
      <c r="G59" s="473"/>
      <c r="H59" s="474"/>
      <c r="I59" s="478"/>
      <c r="J59" s="479"/>
      <c r="K59" s="479"/>
      <c r="L59" s="479"/>
      <c r="M59" s="480"/>
      <c r="N59" s="484"/>
      <c r="O59" s="485"/>
      <c r="P59" s="500"/>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44">
        <f>COUNTA(Q59:AU59)</f>
        <v>0</v>
      </c>
      <c r="AW59" s="486">
        <f>AV60</f>
        <v>0</v>
      </c>
      <c r="AX59" s="488" t="str">
        <f>IFERROR(ROUNDDOWN(AV60/$AT$3,1),"")</f>
        <v/>
      </c>
      <c r="AY59" s="145"/>
      <c r="AZ59" s="145"/>
    </row>
    <row r="60" spans="2:59" ht="17.100000000000001" customHeight="1" x14ac:dyDescent="0.15">
      <c r="B60" s="471"/>
      <c r="C60" s="475"/>
      <c r="D60" s="476"/>
      <c r="E60" s="476"/>
      <c r="F60" s="476"/>
      <c r="G60" s="476"/>
      <c r="H60" s="477"/>
      <c r="I60" s="481"/>
      <c r="J60" s="482"/>
      <c r="K60" s="482"/>
      <c r="L60" s="482"/>
      <c r="M60" s="483"/>
      <c r="N60" s="501"/>
      <c r="O60" s="502"/>
      <c r="P60" s="503"/>
      <c r="Q60" s="148" t="str">
        <f>IFERROR(VLOOKUP(Q59,'P2'!$B$4:$J$48,9,FALSE),"")</f>
        <v/>
      </c>
      <c r="R60" s="148" t="str">
        <f>IFERROR(VLOOKUP(R59,'P2'!$B$4:$J$48,9,FALSE),"")</f>
        <v/>
      </c>
      <c r="S60" s="148" t="str">
        <f>IFERROR(VLOOKUP(S59,'P2'!$B$4:$J$48,9,FALSE),"")</f>
        <v/>
      </c>
      <c r="T60" s="148" t="str">
        <f>IFERROR(VLOOKUP(T59,'P2'!$B$4:$J$48,9,FALSE),"")</f>
        <v/>
      </c>
      <c r="U60" s="148" t="str">
        <f>IFERROR(VLOOKUP(U59,'P2'!$B$4:$J$48,9,FALSE),"")</f>
        <v/>
      </c>
      <c r="V60" s="148" t="str">
        <f>IFERROR(VLOOKUP(V59,'P2'!$B$4:$J$48,9,FALSE),"")</f>
        <v/>
      </c>
      <c r="W60" s="148" t="str">
        <f>IFERROR(VLOOKUP(W59,'P2'!$B$4:$J$48,9,FALSE),"")</f>
        <v/>
      </c>
      <c r="X60" s="148" t="str">
        <f>IFERROR(VLOOKUP(X59,'P2'!$B$4:$J$48,9,FALSE),"")</f>
        <v/>
      </c>
      <c r="Y60" s="148" t="str">
        <f>IFERROR(VLOOKUP(Y59,'P2'!$B$4:$J$48,9,FALSE),"")</f>
        <v/>
      </c>
      <c r="Z60" s="148" t="str">
        <f>IFERROR(VLOOKUP(Z59,'P2'!$B$4:$J$48,9,FALSE),"")</f>
        <v/>
      </c>
      <c r="AA60" s="148" t="str">
        <f>IFERROR(VLOOKUP(AA59,'P2'!$B$4:$J$48,9,FALSE),"")</f>
        <v/>
      </c>
      <c r="AB60" s="148" t="str">
        <f>IFERROR(VLOOKUP(AB59,'P2'!$B$4:$J$48,9,FALSE),"")</f>
        <v/>
      </c>
      <c r="AC60" s="148" t="str">
        <f>IFERROR(VLOOKUP(AC59,'P2'!$B$4:$J$48,9,FALSE),"")</f>
        <v/>
      </c>
      <c r="AD60" s="148" t="str">
        <f>IFERROR(VLOOKUP(AD59,'P2'!$B$4:$J$48,9,FALSE),"")</f>
        <v/>
      </c>
      <c r="AE60" s="148" t="str">
        <f>IFERROR(VLOOKUP(AE59,'P2'!$B$4:$J$48,9,FALSE),"")</f>
        <v/>
      </c>
      <c r="AF60" s="148" t="str">
        <f>IFERROR(VLOOKUP(AF59,'P2'!$B$4:$J$48,9,FALSE),"")</f>
        <v/>
      </c>
      <c r="AG60" s="148" t="str">
        <f>IFERROR(VLOOKUP(AG59,'P2'!$B$4:$J$48,9,FALSE),"")</f>
        <v/>
      </c>
      <c r="AH60" s="148" t="str">
        <f>IFERROR(VLOOKUP(AH59,'P2'!$B$4:$J$48,9,FALSE),"")</f>
        <v/>
      </c>
      <c r="AI60" s="148" t="str">
        <f>IFERROR(VLOOKUP(AI59,'P2'!$B$4:$J$48,9,FALSE),"")</f>
        <v/>
      </c>
      <c r="AJ60" s="148" t="str">
        <f>IFERROR(VLOOKUP(AJ59,'P2'!$B$4:$J$48,9,FALSE),"")</f>
        <v/>
      </c>
      <c r="AK60" s="148" t="str">
        <f>IFERROR(VLOOKUP(AK59,'P2'!$B$4:$J$48,9,FALSE),"")</f>
        <v/>
      </c>
      <c r="AL60" s="148" t="str">
        <f>IFERROR(VLOOKUP(AL59,'P2'!$B$4:$J$48,9,FALSE),"")</f>
        <v/>
      </c>
      <c r="AM60" s="148" t="str">
        <f>IFERROR(VLOOKUP(AM59,'P2'!$B$4:$J$48,9,FALSE),"")</f>
        <v/>
      </c>
      <c r="AN60" s="148" t="str">
        <f>IFERROR(VLOOKUP(AN59,'P2'!$B$4:$J$48,9,FALSE),"")</f>
        <v/>
      </c>
      <c r="AO60" s="148" t="str">
        <f>IFERROR(VLOOKUP(AO59,'P2'!$B$4:$J$48,9,FALSE),"")</f>
        <v/>
      </c>
      <c r="AP60" s="148" t="str">
        <f>IFERROR(VLOOKUP(AP59,'P2'!$B$4:$J$48,9,FALSE),"")</f>
        <v/>
      </c>
      <c r="AQ60" s="148" t="str">
        <f>IFERROR(VLOOKUP(AQ59,'P2'!$B$4:$J$48,9,FALSE),"")</f>
        <v/>
      </c>
      <c r="AR60" s="148" t="str">
        <f>IFERROR(VLOOKUP(AR59,'P2'!$B$4:$J$48,9,FALSE),"")</f>
        <v/>
      </c>
      <c r="AS60" s="148" t="str">
        <f>IFERROR(VLOOKUP(AS59,'P2'!$B$4:$J$48,9,FALSE),"")</f>
        <v/>
      </c>
      <c r="AT60" s="148" t="str">
        <f>IFERROR(VLOOKUP(AT59,'P2'!$B$4:$J$48,9,FALSE),"")</f>
        <v/>
      </c>
      <c r="AU60" s="148" t="str">
        <f>IFERROR(VLOOKUP(AU59,'P2'!$B$4:$J$48,9,FALSE),"")</f>
        <v/>
      </c>
      <c r="AV60" s="149">
        <f>SUM(Q60:AU60)</f>
        <v>0</v>
      </c>
      <c r="AW60" s="487"/>
      <c r="AX60" s="489"/>
      <c r="AY60" s="150"/>
      <c r="AZ60" s="150"/>
    </row>
    <row r="61" spans="2:59" ht="17.100000000000001" customHeight="1" x14ac:dyDescent="0.15">
      <c r="B61" s="470">
        <f t="shared" si="5"/>
        <v>21</v>
      </c>
      <c r="C61" s="472"/>
      <c r="D61" s="473"/>
      <c r="E61" s="473"/>
      <c r="F61" s="473"/>
      <c r="G61" s="473"/>
      <c r="H61" s="474"/>
      <c r="I61" s="478"/>
      <c r="J61" s="479"/>
      <c r="K61" s="479"/>
      <c r="L61" s="479"/>
      <c r="M61" s="480"/>
      <c r="N61" s="484"/>
      <c r="O61" s="485"/>
      <c r="P61" s="500"/>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44">
        <f>COUNTA(Q61:AU61)</f>
        <v>0</v>
      </c>
      <c r="AW61" s="486">
        <f>AV62</f>
        <v>0</v>
      </c>
      <c r="AX61" s="488" t="str">
        <f>IFERROR(ROUNDDOWN(AV62/$AT$3,1),"")</f>
        <v/>
      </c>
      <c r="AY61" s="145"/>
      <c r="AZ61" s="145"/>
    </row>
    <row r="62" spans="2:59" ht="17.100000000000001" customHeight="1" x14ac:dyDescent="0.15">
      <c r="B62" s="471"/>
      <c r="C62" s="475"/>
      <c r="D62" s="476"/>
      <c r="E62" s="476"/>
      <c r="F62" s="476"/>
      <c r="G62" s="476"/>
      <c r="H62" s="477"/>
      <c r="I62" s="481"/>
      <c r="J62" s="482"/>
      <c r="K62" s="482"/>
      <c r="L62" s="482"/>
      <c r="M62" s="483"/>
      <c r="N62" s="501"/>
      <c r="O62" s="502"/>
      <c r="P62" s="503"/>
      <c r="Q62" s="148" t="str">
        <f>IFERROR(VLOOKUP(Q61,'P2'!$B$4:$J$48,9,FALSE),"")</f>
        <v/>
      </c>
      <c r="R62" s="148" t="str">
        <f>IFERROR(VLOOKUP(R61,'P2'!$B$4:$J$48,9,FALSE),"")</f>
        <v/>
      </c>
      <c r="S62" s="148" t="str">
        <f>IFERROR(VLOOKUP(S61,'P2'!$B$4:$J$48,9,FALSE),"")</f>
        <v/>
      </c>
      <c r="T62" s="148" t="str">
        <f>IFERROR(VLOOKUP(T61,'P2'!$B$4:$J$48,9,FALSE),"")</f>
        <v/>
      </c>
      <c r="U62" s="148" t="str">
        <f>IFERROR(VLOOKUP(U61,'P2'!$B$4:$J$48,9,FALSE),"")</f>
        <v/>
      </c>
      <c r="V62" s="148" t="str">
        <f>IFERROR(VLOOKUP(V61,'P2'!$B$4:$J$48,9,FALSE),"")</f>
        <v/>
      </c>
      <c r="W62" s="148" t="str">
        <f>IFERROR(VLOOKUP(W61,'P2'!$B$4:$J$48,9,FALSE),"")</f>
        <v/>
      </c>
      <c r="X62" s="148" t="str">
        <f>IFERROR(VLOOKUP(X61,'P2'!$B$4:$J$48,9,FALSE),"")</f>
        <v/>
      </c>
      <c r="Y62" s="148" t="str">
        <f>IFERROR(VLOOKUP(Y61,'P2'!$B$4:$J$48,9,FALSE),"")</f>
        <v/>
      </c>
      <c r="Z62" s="148" t="str">
        <f>IFERROR(VLOOKUP(Z61,'P2'!$B$4:$J$48,9,FALSE),"")</f>
        <v/>
      </c>
      <c r="AA62" s="148" t="str">
        <f>IFERROR(VLOOKUP(AA61,'P2'!$B$4:$J$48,9,FALSE),"")</f>
        <v/>
      </c>
      <c r="AB62" s="148" t="str">
        <f>IFERROR(VLOOKUP(AB61,'P2'!$B$4:$J$48,9,FALSE),"")</f>
        <v/>
      </c>
      <c r="AC62" s="148" t="str">
        <f>IFERROR(VLOOKUP(AC61,'P2'!$B$4:$J$48,9,FALSE),"")</f>
        <v/>
      </c>
      <c r="AD62" s="148" t="str">
        <f>IFERROR(VLOOKUP(AD61,'P2'!$B$4:$J$48,9,FALSE),"")</f>
        <v/>
      </c>
      <c r="AE62" s="148" t="str">
        <f>IFERROR(VLOOKUP(AE61,'P2'!$B$4:$J$48,9,FALSE),"")</f>
        <v/>
      </c>
      <c r="AF62" s="148" t="str">
        <f>IFERROR(VLOOKUP(AF61,'P2'!$B$4:$J$48,9,FALSE),"")</f>
        <v/>
      </c>
      <c r="AG62" s="148" t="str">
        <f>IFERROR(VLOOKUP(AG61,'P2'!$B$4:$J$48,9,FALSE),"")</f>
        <v/>
      </c>
      <c r="AH62" s="148" t="str">
        <f>IFERROR(VLOOKUP(AH61,'P2'!$B$4:$J$48,9,FALSE),"")</f>
        <v/>
      </c>
      <c r="AI62" s="148" t="str">
        <f>IFERROR(VLOOKUP(AI61,'P2'!$B$4:$J$48,9,FALSE),"")</f>
        <v/>
      </c>
      <c r="AJ62" s="148" t="str">
        <f>IFERROR(VLOOKUP(AJ61,'P2'!$B$4:$J$48,9,FALSE),"")</f>
        <v/>
      </c>
      <c r="AK62" s="148" t="str">
        <f>IFERROR(VLOOKUP(AK61,'P2'!$B$4:$J$48,9,FALSE),"")</f>
        <v/>
      </c>
      <c r="AL62" s="148" t="str">
        <f>IFERROR(VLOOKUP(AL61,'P2'!$B$4:$J$48,9,FALSE),"")</f>
        <v/>
      </c>
      <c r="AM62" s="148" t="str">
        <f>IFERROR(VLOOKUP(AM61,'P2'!$B$4:$J$48,9,FALSE),"")</f>
        <v/>
      </c>
      <c r="AN62" s="148" t="str">
        <f>IFERROR(VLOOKUP(AN61,'P2'!$B$4:$J$48,9,FALSE),"")</f>
        <v/>
      </c>
      <c r="AO62" s="148" t="str">
        <f>IFERROR(VLOOKUP(AO61,'P2'!$B$4:$J$48,9,FALSE),"")</f>
        <v/>
      </c>
      <c r="AP62" s="148" t="str">
        <f>IFERROR(VLOOKUP(AP61,'P2'!$B$4:$J$48,9,FALSE),"")</f>
        <v/>
      </c>
      <c r="AQ62" s="148" t="str">
        <f>IFERROR(VLOOKUP(AQ61,'P2'!$B$4:$J$48,9,FALSE),"")</f>
        <v/>
      </c>
      <c r="AR62" s="148" t="str">
        <f>IFERROR(VLOOKUP(AR61,'P2'!$B$4:$J$48,9,FALSE),"")</f>
        <v/>
      </c>
      <c r="AS62" s="148" t="str">
        <f>IFERROR(VLOOKUP(AS61,'P2'!$B$4:$J$48,9,FALSE),"")</f>
        <v/>
      </c>
      <c r="AT62" s="148" t="str">
        <f>IFERROR(VLOOKUP(AT61,'P2'!$B$4:$J$48,9,FALSE),"")</f>
        <v/>
      </c>
      <c r="AU62" s="148" t="str">
        <f>IFERROR(VLOOKUP(AU61,'P2'!$B$4:$J$48,9,FALSE),"")</f>
        <v/>
      </c>
      <c r="AV62" s="149">
        <f>SUM(Q62:AU62)</f>
        <v>0</v>
      </c>
      <c r="AW62" s="487"/>
      <c r="AX62" s="489"/>
      <c r="AY62" s="150"/>
      <c r="AZ62" s="150"/>
    </row>
    <row r="63" spans="2:59" ht="17.100000000000001" customHeight="1" x14ac:dyDescent="0.15">
      <c r="B63" s="470">
        <f t="shared" si="5"/>
        <v>22</v>
      </c>
      <c r="C63" s="472"/>
      <c r="D63" s="473"/>
      <c r="E63" s="473"/>
      <c r="F63" s="473"/>
      <c r="G63" s="473"/>
      <c r="H63" s="474"/>
      <c r="I63" s="478"/>
      <c r="J63" s="479"/>
      <c r="K63" s="479"/>
      <c r="L63" s="479"/>
      <c r="M63" s="480"/>
      <c r="N63" s="484"/>
      <c r="O63" s="485"/>
      <c r="P63" s="500"/>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44">
        <f>COUNTA(Q63:AU63)</f>
        <v>0</v>
      </c>
      <c r="AW63" s="486">
        <f>AV64</f>
        <v>0</v>
      </c>
      <c r="AX63" s="488" t="str">
        <f>IFERROR(ROUNDDOWN(AV64/$AT$3,1),"")</f>
        <v/>
      </c>
      <c r="AY63" s="145"/>
      <c r="AZ63" s="145"/>
    </row>
    <row r="64" spans="2:59" ht="17.100000000000001" customHeight="1" x14ac:dyDescent="0.15">
      <c r="B64" s="471"/>
      <c r="C64" s="475"/>
      <c r="D64" s="476"/>
      <c r="E64" s="476"/>
      <c r="F64" s="476"/>
      <c r="G64" s="476"/>
      <c r="H64" s="477"/>
      <c r="I64" s="481"/>
      <c r="J64" s="482"/>
      <c r="K64" s="482"/>
      <c r="L64" s="482"/>
      <c r="M64" s="483"/>
      <c r="N64" s="501"/>
      <c r="O64" s="502"/>
      <c r="P64" s="503"/>
      <c r="Q64" s="148" t="str">
        <f>IFERROR(VLOOKUP(Q63,'P2'!$B$4:$J$48,9,FALSE),"")</f>
        <v/>
      </c>
      <c r="R64" s="148" t="str">
        <f>IFERROR(VLOOKUP(R63,'P2'!$B$4:$J$48,9,FALSE),"")</f>
        <v/>
      </c>
      <c r="S64" s="148" t="str">
        <f>IFERROR(VLOOKUP(S63,'P2'!$B$4:$J$48,9,FALSE),"")</f>
        <v/>
      </c>
      <c r="T64" s="148" t="str">
        <f>IFERROR(VLOOKUP(T63,'P2'!$B$4:$J$48,9,FALSE),"")</f>
        <v/>
      </c>
      <c r="U64" s="148" t="str">
        <f>IFERROR(VLOOKUP(U63,'P2'!$B$4:$J$48,9,FALSE),"")</f>
        <v/>
      </c>
      <c r="V64" s="148" t="str">
        <f>IFERROR(VLOOKUP(V63,'P2'!$B$4:$J$48,9,FALSE),"")</f>
        <v/>
      </c>
      <c r="W64" s="148" t="str">
        <f>IFERROR(VLOOKUP(W63,'P2'!$B$4:$J$48,9,FALSE),"")</f>
        <v/>
      </c>
      <c r="X64" s="148" t="str">
        <f>IFERROR(VLOOKUP(X63,'P2'!$B$4:$J$48,9,FALSE),"")</f>
        <v/>
      </c>
      <c r="Y64" s="148" t="str">
        <f>IFERROR(VLOOKUP(Y63,'P2'!$B$4:$J$48,9,FALSE),"")</f>
        <v/>
      </c>
      <c r="Z64" s="148" t="str">
        <f>IFERROR(VLOOKUP(Z63,'P2'!$B$4:$J$48,9,FALSE),"")</f>
        <v/>
      </c>
      <c r="AA64" s="148" t="str">
        <f>IFERROR(VLOOKUP(AA63,'P2'!$B$4:$J$48,9,FALSE),"")</f>
        <v/>
      </c>
      <c r="AB64" s="148" t="str">
        <f>IFERROR(VLOOKUP(AB63,'P2'!$B$4:$J$48,9,FALSE),"")</f>
        <v/>
      </c>
      <c r="AC64" s="148" t="str">
        <f>IFERROR(VLOOKUP(AC63,'P2'!$B$4:$J$48,9,FALSE),"")</f>
        <v/>
      </c>
      <c r="AD64" s="148" t="str">
        <f>IFERROR(VLOOKUP(AD63,'P2'!$B$4:$J$48,9,FALSE),"")</f>
        <v/>
      </c>
      <c r="AE64" s="148" t="str">
        <f>IFERROR(VLOOKUP(AE63,'P2'!$B$4:$J$48,9,FALSE),"")</f>
        <v/>
      </c>
      <c r="AF64" s="148" t="str">
        <f>IFERROR(VLOOKUP(AF63,'P2'!$B$4:$J$48,9,FALSE),"")</f>
        <v/>
      </c>
      <c r="AG64" s="148" t="str">
        <f>IFERROR(VLOOKUP(AG63,'P2'!$B$4:$J$48,9,FALSE),"")</f>
        <v/>
      </c>
      <c r="AH64" s="148" t="str">
        <f>IFERROR(VLOOKUP(AH63,'P2'!$B$4:$J$48,9,FALSE),"")</f>
        <v/>
      </c>
      <c r="AI64" s="148" t="str">
        <f>IFERROR(VLOOKUP(AI63,'P2'!$B$4:$J$48,9,FALSE),"")</f>
        <v/>
      </c>
      <c r="AJ64" s="148" t="str">
        <f>IFERROR(VLOOKUP(AJ63,'P2'!$B$4:$J$48,9,FALSE),"")</f>
        <v/>
      </c>
      <c r="AK64" s="148" t="str">
        <f>IFERROR(VLOOKUP(AK63,'P2'!$B$4:$J$48,9,FALSE),"")</f>
        <v/>
      </c>
      <c r="AL64" s="148" t="str">
        <f>IFERROR(VLOOKUP(AL63,'P2'!$B$4:$J$48,9,FALSE),"")</f>
        <v/>
      </c>
      <c r="AM64" s="148" t="str">
        <f>IFERROR(VLOOKUP(AM63,'P2'!$B$4:$J$48,9,FALSE),"")</f>
        <v/>
      </c>
      <c r="AN64" s="148" t="str">
        <f>IFERROR(VLOOKUP(AN63,'P2'!$B$4:$J$48,9,FALSE),"")</f>
        <v/>
      </c>
      <c r="AO64" s="148" t="str">
        <f>IFERROR(VLOOKUP(AO63,'P2'!$B$4:$J$48,9,FALSE),"")</f>
        <v/>
      </c>
      <c r="AP64" s="148" t="str">
        <f>IFERROR(VLOOKUP(AP63,'P2'!$B$4:$J$48,9,FALSE),"")</f>
        <v/>
      </c>
      <c r="AQ64" s="148" t="str">
        <f>IFERROR(VLOOKUP(AQ63,'P2'!$B$4:$J$48,9,FALSE),"")</f>
        <v/>
      </c>
      <c r="AR64" s="148" t="str">
        <f>IFERROR(VLOOKUP(AR63,'P2'!$B$4:$J$48,9,FALSE),"")</f>
        <v/>
      </c>
      <c r="AS64" s="148" t="str">
        <f>IFERROR(VLOOKUP(AS63,'P2'!$B$4:$J$48,9,FALSE),"")</f>
        <v/>
      </c>
      <c r="AT64" s="148" t="str">
        <f>IFERROR(VLOOKUP(AT63,'P2'!$B$4:$J$48,9,FALSE),"")</f>
        <v/>
      </c>
      <c r="AU64" s="148" t="str">
        <f>IFERROR(VLOOKUP(AU63,'P2'!$B$4:$J$48,9,FALSE),"")</f>
        <v/>
      </c>
      <c r="AV64" s="149">
        <f>SUM(Q64:AU64)</f>
        <v>0</v>
      </c>
      <c r="AW64" s="487"/>
      <c r="AX64" s="489"/>
      <c r="AY64" s="150"/>
      <c r="AZ64" s="150"/>
    </row>
    <row r="65" spans="2:52" ht="17.100000000000001" customHeight="1" x14ac:dyDescent="0.15">
      <c r="B65" s="470">
        <f t="shared" si="5"/>
        <v>23</v>
      </c>
      <c r="C65" s="472"/>
      <c r="D65" s="473"/>
      <c r="E65" s="473"/>
      <c r="F65" s="473"/>
      <c r="G65" s="473"/>
      <c r="H65" s="474"/>
      <c r="I65" s="478"/>
      <c r="J65" s="479"/>
      <c r="K65" s="479"/>
      <c r="L65" s="479"/>
      <c r="M65" s="480"/>
      <c r="N65" s="484"/>
      <c r="O65" s="485"/>
      <c r="P65" s="500"/>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44">
        <f>COUNTA(Q65:AU65)</f>
        <v>0</v>
      </c>
      <c r="AW65" s="486">
        <f>AV66</f>
        <v>0</v>
      </c>
      <c r="AX65" s="488" t="str">
        <f>IFERROR(ROUNDDOWN(AV66/$AT$3,1),"")</f>
        <v/>
      </c>
      <c r="AY65" s="145"/>
      <c r="AZ65" s="145"/>
    </row>
    <row r="66" spans="2:52" ht="17.100000000000001" customHeight="1" x14ac:dyDescent="0.15">
      <c r="B66" s="471"/>
      <c r="C66" s="475"/>
      <c r="D66" s="476"/>
      <c r="E66" s="476"/>
      <c r="F66" s="476"/>
      <c r="G66" s="476"/>
      <c r="H66" s="477"/>
      <c r="I66" s="481"/>
      <c r="J66" s="482"/>
      <c r="K66" s="482"/>
      <c r="L66" s="482"/>
      <c r="M66" s="483"/>
      <c r="N66" s="501"/>
      <c r="O66" s="502"/>
      <c r="P66" s="503"/>
      <c r="Q66" s="148" t="str">
        <f>IFERROR(VLOOKUP(Q65,'P2'!$B$4:$J$48,9,FALSE),"")</f>
        <v/>
      </c>
      <c r="R66" s="148" t="str">
        <f>IFERROR(VLOOKUP(R65,'P2'!$B$4:$J$48,9,FALSE),"")</f>
        <v/>
      </c>
      <c r="S66" s="148" t="str">
        <f>IFERROR(VLOOKUP(S65,'P2'!$B$4:$J$48,9,FALSE),"")</f>
        <v/>
      </c>
      <c r="T66" s="148" t="str">
        <f>IFERROR(VLOOKUP(T65,'P2'!$B$4:$J$48,9,FALSE),"")</f>
        <v/>
      </c>
      <c r="U66" s="148" t="str">
        <f>IFERROR(VLOOKUP(U65,'P2'!$B$4:$J$48,9,FALSE),"")</f>
        <v/>
      </c>
      <c r="V66" s="148" t="str">
        <f>IFERROR(VLOOKUP(V65,'P2'!$B$4:$J$48,9,FALSE),"")</f>
        <v/>
      </c>
      <c r="W66" s="148" t="str">
        <f>IFERROR(VLOOKUP(W65,'P2'!$B$4:$J$48,9,FALSE),"")</f>
        <v/>
      </c>
      <c r="X66" s="148" t="str">
        <f>IFERROR(VLOOKUP(X65,'P2'!$B$4:$J$48,9,FALSE),"")</f>
        <v/>
      </c>
      <c r="Y66" s="148" t="str">
        <f>IFERROR(VLOOKUP(Y65,'P2'!$B$4:$J$48,9,FALSE),"")</f>
        <v/>
      </c>
      <c r="Z66" s="148" t="str">
        <f>IFERROR(VLOOKUP(Z65,'P2'!$B$4:$J$48,9,FALSE),"")</f>
        <v/>
      </c>
      <c r="AA66" s="148" t="str">
        <f>IFERROR(VLOOKUP(AA65,'P2'!$B$4:$J$48,9,FALSE),"")</f>
        <v/>
      </c>
      <c r="AB66" s="148" t="str">
        <f>IFERROR(VLOOKUP(AB65,'P2'!$B$4:$J$48,9,FALSE),"")</f>
        <v/>
      </c>
      <c r="AC66" s="148" t="str">
        <f>IFERROR(VLOOKUP(AC65,'P2'!$B$4:$J$48,9,FALSE),"")</f>
        <v/>
      </c>
      <c r="AD66" s="148" t="str">
        <f>IFERROR(VLOOKUP(AD65,'P2'!$B$4:$J$48,9,FALSE),"")</f>
        <v/>
      </c>
      <c r="AE66" s="148" t="str">
        <f>IFERROR(VLOOKUP(AE65,'P2'!$B$4:$J$48,9,FALSE),"")</f>
        <v/>
      </c>
      <c r="AF66" s="148" t="str">
        <f>IFERROR(VLOOKUP(AF65,'P2'!$B$4:$J$48,9,FALSE),"")</f>
        <v/>
      </c>
      <c r="AG66" s="148" t="str">
        <f>IFERROR(VLOOKUP(AG65,'P2'!$B$4:$J$48,9,FALSE),"")</f>
        <v/>
      </c>
      <c r="AH66" s="148" t="str">
        <f>IFERROR(VLOOKUP(AH65,'P2'!$B$4:$J$48,9,FALSE),"")</f>
        <v/>
      </c>
      <c r="AI66" s="148" t="str">
        <f>IFERROR(VLOOKUP(AI65,'P2'!$B$4:$J$48,9,FALSE),"")</f>
        <v/>
      </c>
      <c r="AJ66" s="148" t="str">
        <f>IFERROR(VLOOKUP(AJ65,'P2'!$B$4:$J$48,9,FALSE),"")</f>
        <v/>
      </c>
      <c r="AK66" s="148" t="str">
        <f>IFERROR(VLOOKUP(AK65,'P2'!$B$4:$J$48,9,FALSE),"")</f>
        <v/>
      </c>
      <c r="AL66" s="148" t="str">
        <f>IFERROR(VLOOKUP(AL65,'P2'!$B$4:$J$48,9,FALSE),"")</f>
        <v/>
      </c>
      <c r="AM66" s="148" t="str">
        <f>IFERROR(VLOOKUP(AM65,'P2'!$B$4:$J$48,9,FALSE),"")</f>
        <v/>
      </c>
      <c r="AN66" s="148" t="str">
        <f>IFERROR(VLOOKUP(AN65,'P2'!$B$4:$J$48,9,FALSE),"")</f>
        <v/>
      </c>
      <c r="AO66" s="148" t="str">
        <f>IFERROR(VLOOKUP(AO65,'P2'!$B$4:$J$48,9,FALSE),"")</f>
        <v/>
      </c>
      <c r="AP66" s="148" t="str">
        <f>IFERROR(VLOOKUP(AP65,'P2'!$B$4:$J$48,9,FALSE),"")</f>
        <v/>
      </c>
      <c r="AQ66" s="148" t="str">
        <f>IFERROR(VLOOKUP(AQ65,'P2'!$B$4:$J$48,9,FALSE),"")</f>
        <v/>
      </c>
      <c r="AR66" s="148" t="str">
        <f>IFERROR(VLOOKUP(AR65,'P2'!$B$4:$J$48,9,FALSE),"")</f>
        <v/>
      </c>
      <c r="AS66" s="148" t="str">
        <f>IFERROR(VLOOKUP(AS65,'P2'!$B$4:$J$48,9,FALSE),"")</f>
        <v/>
      </c>
      <c r="AT66" s="148" t="str">
        <f>IFERROR(VLOOKUP(AT65,'P2'!$B$4:$J$48,9,FALSE),"")</f>
        <v/>
      </c>
      <c r="AU66" s="148" t="str">
        <f>IFERROR(VLOOKUP(AU65,'P2'!$B$4:$J$48,9,FALSE),"")</f>
        <v/>
      </c>
      <c r="AV66" s="149">
        <f>SUM(Q66:AU66)</f>
        <v>0</v>
      </c>
      <c r="AW66" s="487"/>
      <c r="AX66" s="489"/>
      <c r="AY66" s="150"/>
      <c r="AZ66" s="150"/>
    </row>
    <row r="67" spans="2:52" ht="17.100000000000001" customHeight="1" x14ac:dyDescent="0.15">
      <c r="B67" s="470">
        <f t="shared" si="5"/>
        <v>24</v>
      </c>
      <c r="C67" s="472"/>
      <c r="D67" s="473"/>
      <c r="E67" s="473"/>
      <c r="F67" s="473"/>
      <c r="G67" s="473"/>
      <c r="H67" s="474"/>
      <c r="I67" s="478"/>
      <c r="J67" s="479"/>
      <c r="K67" s="479"/>
      <c r="L67" s="479"/>
      <c r="M67" s="480"/>
      <c r="N67" s="484"/>
      <c r="O67" s="485"/>
      <c r="P67" s="500"/>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44">
        <f>COUNTA(Q67:AU67)</f>
        <v>0</v>
      </c>
      <c r="AW67" s="486">
        <f>AV68</f>
        <v>0</v>
      </c>
      <c r="AX67" s="488" t="str">
        <f>IFERROR(ROUNDDOWN(AV68/$AT$3,1),"")</f>
        <v/>
      </c>
      <c r="AY67" s="145"/>
      <c r="AZ67" s="145"/>
    </row>
    <row r="68" spans="2:52" ht="17.100000000000001" customHeight="1" x14ac:dyDescent="0.15">
      <c r="B68" s="471"/>
      <c r="C68" s="475"/>
      <c r="D68" s="476"/>
      <c r="E68" s="476"/>
      <c r="F68" s="476"/>
      <c r="G68" s="476"/>
      <c r="H68" s="477"/>
      <c r="I68" s="481"/>
      <c r="J68" s="482"/>
      <c r="K68" s="482"/>
      <c r="L68" s="482"/>
      <c r="M68" s="483"/>
      <c r="N68" s="501"/>
      <c r="O68" s="502"/>
      <c r="P68" s="503"/>
      <c r="Q68" s="148" t="str">
        <f>IFERROR(VLOOKUP(Q67,'P2'!$B$4:$J$48,9,FALSE),"")</f>
        <v/>
      </c>
      <c r="R68" s="148" t="str">
        <f>IFERROR(VLOOKUP(R67,'P2'!$B$4:$J$48,9,FALSE),"")</f>
        <v/>
      </c>
      <c r="S68" s="148" t="str">
        <f>IFERROR(VLOOKUP(S67,'P2'!$B$4:$J$48,9,FALSE),"")</f>
        <v/>
      </c>
      <c r="T68" s="148" t="str">
        <f>IFERROR(VLOOKUP(T67,'P2'!$B$4:$J$48,9,FALSE),"")</f>
        <v/>
      </c>
      <c r="U68" s="148" t="str">
        <f>IFERROR(VLOOKUP(U67,'P2'!$B$4:$J$48,9,FALSE),"")</f>
        <v/>
      </c>
      <c r="V68" s="148" t="str">
        <f>IFERROR(VLOOKUP(V67,'P2'!$B$4:$J$48,9,FALSE),"")</f>
        <v/>
      </c>
      <c r="W68" s="148" t="str">
        <f>IFERROR(VLOOKUP(W67,'P2'!$B$4:$J$48,9,FALSE),"")</f>
        <v/>
      </c>
      <c r="X68" s="148" t="str">
        <f>IFERROR(VLOOKUP(X67,'P2'!$B$4:$J$48,9,FALSE),"")</f>
        <v/>
      </c>
      <c r="Y68" s="148" t="str">
        <f>IFERROR(VLOOKUP(Y67,'P2'!$B$4:$J$48,9,FALSE),"")</f>
        <v/>
      </c>
      <c r="Z68" s="148" t="str">
        <f>IFERROR(VLOOKUP(Z67,'P2'!$B$4:$J$48,9,FALSE),"")</f>
        <v/>
      </c>
      <c r="AA68" s="148" t="str">
        <f>IFERROR(VLOOKUP(AA67,'P2'!$B$4:$J$48,9,FALSE),"")</f>
        <v/>
      </c>
      <c r="AB68" s="148" t="str">
        <f>IFERROR(VLOOKUP(AB67,'P2'!$B$4:$J$48,9,FALSE),"")</f>
        <v/>
      </c>
      <c r="AC68" s="148" t="str">
        <f>IFERROR(VLOOKUP(AC67,'P2'!$B$4:$J$48,9,FALSE),"")</f>
        <v/>
      </c>
      <c r="AD68" s="148" t="str">
        <f>IFERROR(VLOOKUP(AD67,'P2'!$B$4:$J$48,9,FALSE),"")</f>
        <v/>
      </c>
      <c r="AE68" s="148" t="str">
        <f>IFERROR(VLOOKUP(AE67,'P2'!$B$4:$J$48,9,FALSE),"")</f>
        <v/>
      </c>
      <c r="AF68" s="148" t="str">
        <f>IFERROR(VLOOKUP(AF67,'P2'!$B$4:$J$48,9,FALSE),"")</f>
        <v/>
      </c>
      <c r="AG68" s="148" t="str">
        <f>IFERROR(VLOOKUP(AG67,'P2'!$B$4:$J$48,9,FALSE),"")</f>
        <v/>
      </c>
      <c r="AH68" s="148" t="str">
        <f>IFERROR(VLOOKUP(AH67,'P2'!$B$4:$J$48,9,FALSE),"")</f>
        <v/>
      </c>
      <c r="AI68" s="148" t="str">
        <f>IFERROR(VLOOKUP(AI67,'P2'!$B$4:$J$48,9,FALSE),"")</f>
        <v/>
      </c>
      <c r="AJ68" s="148" t="str">
        <f>IFERROR(VLOOKUP(AJ67,'P2'!$B$4:$J$48,9,FALSE),"")</f>
        <v/>
      </c>
      <c r="AK68" s="148" t="str">
        <f>IFERROR(VLOOKUP(AK67,'P2'!$B$4:$J$48,9,FALSE),"")</f>
        <v/>
      </c>
      <c r="AL68" s="148" t="str">
        <f>IFERROR(VLOOKUP(AL67,'P2'!$B$4:$J$48,9,FALSE),"")</f>
        <v/>
      </c>
      <c r="AM68" s="148" t="str">
        <f>IFERROR(VLOOKUP(AM67,'P2'!$B$4:$J$48,9,FALSE),"")</f>
        <v/>
      </c>
      <c r="AN68" s="148" t="str">
        <f>IFERROR(VLOOKUP(AN67,'P2'!$B$4:$J$48,9,FALSE),"")</f>
        <v/>
      </c>
      <c r="AO68" s="148" t="str">
        <f>IFERROR(VLOOKUP(AO67,'P2'!$B$4:$J$48,9,FALSE),"")</f>
        <v/>
      </c>
      <c r="AP68" s="148" t="str">
        <f>IFERROR(VLOOKUP(AP67,'P2'!$B$4:$J$48,9,FALSE),"")</f>
        <v/>
      </c>
      <c r="AQ68" s="148" t="str">
        <f>IFERROR(VLOOKUP(AQ67,'P2'!$B$4:$J$48,9,FALSE),"")</f>
        <v/>
      </c>
      <c r="AR68" s="148" t="str">
        <f>IFERROR(VLOOKUP(AR67,'P2'!$B$4:$J$48,9,FALSE),"")</f>
        <v/>
      </c>
      <c r="AS68" s="148" t="str">
        <f>IFERROR(VLOOKUP(AS67,'P2'!$B$4:$J$48,9,FALSE),"")</f>
        <v/>
      </c>
      <c r="AT68" s="148" t="str">
        <f>IFERROR(VLOOKUP(AT67,'P2'!$B$4:$J$48,9,FALSE),"")</f>
        <v/>
      </c>
      <c r="AU68" s="148" t="str">
        <f>IFERROR(VLOOKUP(AU67,'P2'!$B$4:$J$48,9,FALSE),"")</f>
        <v/>
      </c>
      <c r="AV68" s="149">
        <f>SUM(Q68:AU68)</f>
        <v>0</v>
      </c>
      <c r="AW68" s="487"/>
      <c r="AX68" s="489"/>
      <c r="AY68" s="150"/>
      <c r="AZ68" s="150"/>
    </row>
    <row r="69" spans="2:52" ht="17.100000000000001" customHeight="1" x14ac:dyDescent="0.15">
      <c r="B69" s="470">
        <f t="shared" si="5"/>
        <v>25</v>
      </c>
      <c r="C69" s="472"/>
      <c r="D69" s="473"/>
      <c r="E69" s="473"/>
      <c r="F69" s="473"/>
      <c r="G69" s="473"/>
      <c r="H69" s="474"/>
      <c r="I69" s="478"/>
      <c r="J69" s="479"/>
      <c r="K69" s="479"/>
      <c r="L69" s="479"/>
      <c r="M69" s="480"/>
      <c r="N69" s="484"/>
      <c r="O69" s="485"/>
      <c r="P69" s="500"/>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44">
        <f>COUNTA(Q69:AU69)</f>
        <v>0</v>
      </c>
      <c r="AW69" s="486">
        <f>AV70</f>
        <v>0</v>
      </c>
      <c r="AX69" s="488" t="str">
        <f>IFERROR(ROUNDDOWN(AV70/$AT$3,1),"")</f>
        <v/>
      </c>
      <c r="AY69" s="145"/>
      <c r="AZ69" s="145"/>
    </row>
    <row r="70" spans="2:52" ht="17.100000000000001" customHeight="1" x14ac:dyDescent="0.15">
      <c r="B70" s="471"/>
      <c r="C70" s="475"/>
      <c r="D70" s="476"/>
      <c r="E70" s="476"/>
      <c r="F70" s="476"/>
      <c r="G70" s="476"/>
      <c r="H70" s="477"/>
      <c r="I70" s="481"/>
      <c r="J70" s="482"/>
      <c r="K70" s="482"/>
      <c r="L70" s="482"/>
      <c r="M70" s="483"/>
      <c r="N70" s="501"/>
      <c r="O70" s="502"/>
      <c r="P70" s="503"/>
      <c r="Q70" s="148" t="str">
        <f>IFERROR(VLOOKUP(Q69,'P2'!$B$4:$J$48,9,FALSE),"")</f>
        <v/>
      </c>
      <c r="R70" s="148" t="str">
        <f>IFERROR(VLOOKUP(R69,'P2'!$B$4:$J$48,9,FALSE),"")</f>
        <v/>
      </c>
      <c r="S70" s="148" t="str">
        <f>IFERROR(VLOOKUP(S69,'P2'!$B$4:$J$48,9,FALSE),"")</f>
        <v/>
      </c>
      <c r="T70" s="148" t="str">
        <f>IFERROR(VLOOKUP(T69,'P2'!$B$4:$J$48,9,FALSE),"")</f>
        <v/>
      </c>
      <c r="U70" s="148" t="str">
        <f>IFERROR(VLOOKUP(U69,'P2'!$B$4:$J$48,9,FALSE),"")</f>
        <v/>
      </c>
      <c r="V70" s="148" t="str">
        <f>IFERROR(VLOOKUP(V69,'P2'!$B$4:$J$48,9,FALSE),"")</f>
        <v/>
      </c>
      <c r="W70" s="148" t="str">
        <f>IFERROR(VLOOKUP(W69,'P2'!$B$4:$J$48,9,FALSE),"")</f>
        <v/>
      </c>
      <c r="X70" s="148" t="str">
        <f>IFERROR(VLOOKUP(X69,'P2'!$B$4:$J$48,9,FALSE),"")</f>
        <v/>
      </c>
      <c r="Y70" s="148" t="str">
        <f>IFERROR(VLOOKUP(Y69,'P2'!$B$4:$J$48,9,FALSE),"")</f>
        <v/>
      </c>
      <c r="Z70" s="148" t="str">
        <f>IFERROR(VLOOKUP(Z69,'P2'!$B$4:$J$48,9,FALSE),"")</f>
        <v/>
      </c>
      <c r="AA70" s="148" t="str">
        <f>IFERROR(VLOOKUP(AA69,'P2'!$B$4:$J$48,9,FALSE),"")</f>
        <v/>
      </c>
      <c r="AB70" s="148" t="str">
        <f>IFERROR(VLOOKUP(AB69,'P2'!$B$4:$J$48,9,FALSE),"")</f>
        <v/>
      </c>
      <c r="AC70" s="148" t="str">
        <f>IFERROR(VLOOKUP(AC69,'P2'!$B$4:$J$48,9,FALSE),"")</f>
        <v/>
      </c>
      <c r="AD70" s="148" t="str">
        <f>IFERROR(VLOOKUP(AD69,'P2'!$B$4:$J$48,9,FALSE),"")</f>
        <v/>
      </c>
      <c r="AE70" s="148" t="str">
        <f>IFERROR(VLOOKUP(AE69,'P2'!$B$4:$J$48,9,FALSE),"")</f>
        <v/>
      </c>
      <c r="AF70" s="148" t="str">
        <f>IFERROR(VLOOKUP(AF69,'P2'!$B$4:$J$48,9,FALSE),"")</f>
        <v/>
      </c>
      <c r="AG70" s="148" t="str">
        <f>IFERROR(VLOOKUP(AG69,'P2'!$B$4:$J$48,9,FALSE),"")</f>
        <v/>
      </c>
      <c r="AH70" s="148" t="str">
        <f>IFERROR(VLOOKUP(AH69,'P2'!$B$4:$J$48,9,FALSE),"")</f>
        <v/>
      </c>
      <c r="AI70" s="148" t="str">
        <f>IFERROR(VLOOKUP(AI69,'P2'!$B$4:$J$48,9,FALSE),"")</f>
        <v/>
      </c>
      <c r="AJ70" s="148" t="str">
        <f>IFERROR(VLOOKUP(AJ69,'P2'!$B$4:$J$48,9,FALSE),"")</f>
        <v/>
      </c>
      <c r="AK70" s="148" t="str">
        <f>IFERROR(VLOOKUP(AK69,'P2'!$B$4:$J$48,9,FALSE),"")</f>
        <v/>
      </c>
      <c r="AL70" s="148" t="str">
        <f>IFERROR(VLOOKUP(AL69,'P2'!$B$4:$J$48,9,FALSE),"")</f>
        <v/>
      </c>
      <c r="AM70" s="148" t="str">
        <f>IFERROR(VLOOKUP(AM69,'P2'!$B$4:$J$48,9,FALSE),"")</f>
        <v/>
      </c>
      <c r="AN70" s="148" t="str">
        <f>IFERROR(VLOOKUP(AN69,'P2'!$B$4:$J$48,9,FALSE),"")</f>
        <v/>
      </c>
      <c r="AO70" s="148" t="str">
        <f>IFERROR(VLOOKUP(AO69,'P2'!$B$4:$J$48,9,FALSE),"")</f>
        <v/>
      </c>
      <c r="AP70" s="148" t="str">
        <f>IFERROR(VLOOKUP(AP69,'P2'!$B$4:$J$48,9,FALSE),"")</f>
        <v/>
      </c>
      <c r="AQ70" s="148" t="str">
        <f>IFERROR(VLOOKUP(AQ69,'P2'!$B$4:$J$48,9,FALSE),"")</f>
        <v/>
      </c>
      <c r="AR70" s="148" t="str">
        <f>IFERROR(VLOOKUP(AR69,'P2'!$B$4:$J$48,9,FALSE),"")</f>
        <v/>
      </c>
      <c r="AS70" s="148" t="str">
        <f>IFERROR(VLOOKUP(AS69,'P2'!$B$4:$J$48,9,FALSE),"")</f>
        <v/>
      </c>
      <c r="AT70" s="148" t="str">
        <f>IFERROR(VLOOKUP(AT69,'P2'!$B$4:$J$48,9,FALSE),"")</f>
        <v/>
      </c>
      <c r="AU70" s="148" t="str">
        <f>IFERROR(VLOOKUP(AU69,'P2'!$B$4:$J$48,9,FALSE),"")</f>
        <v/>
      </c>
      <c r="AV70" s="149">
        <f>SUM(Q70:AU70)</f>
        <v>0</v>
      </c>
      <c r="AW70" s="487"/>
      <c r="AX70" s="489"/>
      <c r="AY70" s="150"/>
      <c r="AZ70" s="150"/>
    </row>
    <row r="71" spans="2:52" ht="17.100000000000001" customHeight="1" x14ac:dyDescent="0.15">
      <c r="B71" s="470">
        <f t="shared" si="5"/>
        <v>26</v>
      </c>
      <c r="C71" s="472"/>
      <c r="D71" s="473"/>
      <c r="E71" s="473"/>
      <c r="F71" s="473"/>
      <c r="G71" s="473"/>
      <c r="H71" s="474"/>
      <c r="I71" s="478"/>
      <c r="J71" s="479"/>
      <c r="K71" s="479"/>
      <c r="L71" s="479"/>
      <c r="M71" s="480"/>
      <c r="N71" s="484"/>
      <c r="O71" s="485"/>
      <c r="P71" s="474"/>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44">
        <f>COUNTA(Q71:AU71)</f>
        <v>0</v>
      </c>
      <c r="AW71" s="486">
        <f>AV72</f>
        <v>0</v>
      </c>
      <c r="AX71" s="488" t="str">
        <f>IFERROR(ROUNDDOWN(AV72/$AT$3,1),"")</f>
        <v/>
      </c>
      <c r="AY71" s="145"/>
      <c r="AZ71" s="145"/>
    </row>
    <row r="72" spans="2:52" ht="17.100000000000001" customHeight="1" x14ac:dyDescent="0.15">
      <c r="B72" s="471"/>
      <c r="C72" s="475"/>
      <c r="D72" s="476"/>
      <c r="E72" s="476"/>
      <c r="F72" s="476"/>
      <c r="G72" s="476"/>
      <c r="H72" s="477"/>
      <c r="I72" s="481"/>
      <c r="J72" s="482"/>
      <c r="K72" s="482"/>
      <c r="L72" s="482"/>
      <c r="M72" s="483"/>
      <c r="N72" s="475"/>
      <c r="O72" s="476"/>
      <c r="P72" s="477"/>
      <c r="Q72" s="148" t="str">
        <f>IFERROR(VLOOKUP(Q71,'P2'!$B$4:$J$48,9,FALSE),"")</f>
        <v/>
      </c>
      <c r="R72" s="148" t="str">
        <f>IFERROR(VLOOKUP(R71,'P2'!$B$4:$J$48,9,FALSE),"")</f>
        <v/>
      </c>
      <c r="S72" s="148" t="str">
        <f>IFERROR(VLOOKUP(S71,'P2'!$B$4:$J$48,9,FALSE),"")</f>
        <v/>
      </c>
      <c r="T72" s="148" t="str">
        <f>IFERROR(VLOOKUP(T71,'P2'!$B$4:$J$48,9,FALSE),"")</f>
        <v/>
      </c>
      <c r="U72" s="148" t="str">
        <f>IFERROR(VLOOKUP(U71,'P2'!$B$4:$J$48,9,FALSE),"")</f>
        <v/>
      </c>
      <c r="V72" s="148" t="str">
        <f>IFERROR(VLOOKUP(V71,'P2'!$B$4:$J$48,9,FALSE),"")</f>
        <v/>
      </c>
      <c r="W72" s="148" t="str">
        <f>IFERROR(VLOOKUP(W71,'P2'!$B$4:$J$48,9,FALSE),"")</f>
        <v/>
      </c>
      <c r="X72" s="148" t="str">
        <f>IFERROR(VLOOKUP(X71,'P2'!$B$4:$J$48,9,FALSE),"")</f>
        <v/>
      </c>
      <c r="Y72" s="148" t="str">
        <f>IFERROR(VLOOKUP(Y71,'P2'!$B$4:$J$48,9,FALSE),"")</f>
        <v/>
      </c>
      <c r="Z72" s="148" t="str">
        <f>IFERROR(VLOOKUP(Z71,'P2'!$B$4:$J$48,9,FALSE),"")</f>
        <v/>
      </c>
      <c r="AA72" s="148" t="str">
        <f>IFERROR(VLOOKUP(AA71,'P2'!$B$4:$J$48,9,FALSE),"")</f>
        <v/>
      </c>
      <c r="AB72" s="148" t="str">
        <f>IFERROR(VLOOKUP(AB71,'P2'!$B$4:$J$48,9,FALSE),"")</f>
        <v/>
      </c>
      <c r="AC72" s="148" t="str">
        <f>IFERROR(VLOOKUP(AC71,'P2'!$B$4:$J$48,9,FALSE),"")</f>
        <v/>
      </c>
      <c r="AD72" s="148" t="str">
        <f>IFERROR(VLOOKUP(AD71,'P2'!$B$4:$J$48,9,FALSE),"")</f>
        <v/>
      </c>
      <c r="AE72" s="148" t="str">
        <f>IFERROR(VLOOKUP(AE71,'P2'!$B$4:$J$48,9,FALSE),"")</f>
        <v/>
      </c>
      <c r="AF72" s="148" t="str">
        <f>IFERROR(VLOOKUP(AF71,'P2'!$B$4:$J$48,9,FALSE),"")</f>
        <v/>
      </c>
      <c r="AG72" s="148" t="str">
        <f>IFERROR(VLOOKUP(AG71,'P2'!$B$4:$J$48,9,FALSE),"")</f>
        <v/>
      </c>
      <c r="AH72" s="148" t="str">
        <f>IFERROR(VLOOKUP(AH71,'P2'!$B$4:$J$48,9,FALSE),"")</f>
        <v/>
      </c>
      <c r="AI72" s="148" t="str">
        <f>IFERROR(VLOOKUP(AI71,'P2'!$B$4:$J$48,9,FALSE),"")</f>
        <v/>
      </c>
      <c r="AJ72" s="148" t="str">
        <f>IFERROR(VLOOKUP(AJ71,'P2'!$B$4:$J$48,9,FALSE),"")</f>
        <v/>
      </c>
      <c r="AK72" s="148" t="str">
        <f>IFERROR(VLOOKUP(AK71,'P2'!$B$4:$J$48,9,FALSE),"")</f>
        <v/>
      </c>
      <c r="AL72" s="148" t="str">
        <f>IFERROR(VLOOKUP(AL71,'P2'!$B$4:$J$48,9,FALSE),"")</f>
        <v/>
      </c>
      <c r="AM72" s="148" t="str">
        <f>IFERROR(VLOOKUP(AM71,'P2'!$B$4:$J$48,9,FALSE),"")</f>
        <v/>
      </c>
      <c r="AN72" s="148" t="str">
        <f>IFERROR(VLOOKUP(AN71,'P2'!$B$4:$J$48,9,FALSE),"")</f>
        <v/>
      </c>
      <c r="AO72" s="148" t="str">
        <f>IFERROR(VLOOKUP(AO71,'P2'!$B$4:$J$48,9,FALSE),"")</f>
        <v/>
      </c>
      <c r="AP72" s="148" t="str">
        <f>IFERROR(VLOOKUP(AP71,'P2'!$B$4:$J$48,9,FALSE),"")</f>
        <v/>
      </c>
      <c r="AQ72" s="148" t="str">
        <f>IFERROR(VLOOKUP(AQ71,'P2'!$B$4:$J$48,9,FALSE),"")</f>
        <v/>
      </c>
      <c r="AR72" s="148" t="str">
        <f>IFERROR(VLOOKUP(AR71,'P2'!$B$4:$J$48,9,FALSE),"")</f>
        <v/>
      </c>
      <c r="AS72" s="148" t="str">
        <f>IFERROR(VLOOKUP(AS71,'P2'!$B$4:$J$48,9,FALSE),"")</f>
        <v/>
      </c>
      <c r="AT72" s="148" t="str">
        <f>IFERROR(VLOOKUP(AT71,'P2'!$B$4:$J$48,9,FALSE),"")</f>
        <v/>
      </c>
      <c r="AU72" s="148" t="str">
        <f>IFERROR(VLOOKUP(AU71,'P2'!$B$4:$J$48,9,FALSE),"")</f>
        <v/>
      </c>
      <c r="AV72" s="149">
        <f>SUM(Q72:AU72)</f>
        <v>0</v>
      </c>
      <c r="AW72" s="487"/>
      <c r="AX72" s="489"/>
      <c r="AY72" s="150"/>
      <c r="AZ72" s="150"/>
    </row>
    <row r="73" spans="2:52" ht="17.100000000000001" customHeight="1" x14ac:dyDescent="0.15">
      <c r="B73" s="470">
        <f t="shared" si="5"/>
        <v>27</v>
      </c>
      <c r="C73" s="472"/>
      <c r="D73" s="473"/>
      <c r="E73" s="473"/>
      <c r="F73" s="473"/>
      <c r="G73" s="473"/>
      <c r="H73" s="474"/>
      <c r="I73" s="478"/>
      <c r="J73" s="479"/>
      <c r="K73" s="479"/>
      <c r="L73" s="479"/>
      <c r="M73" s="480"/>
      <c r="N73" s="484"/>
      <c r="O73" s="485"/>
      <c r="P73" s="474"/>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44">
        <f>COUNTA(Q73:AU73)</f>
        <v>0</v>
      </c>
      <c r="AW73" s="486">
        <f>AV74</f>
        <v>0</v>
      </c>
      <c r="AX73" s="488" t="str">
        <f>IFERROR(ROUNDDOWN(AV74/$AT$3,1),"")</f>
        <v/>
      </c>
      <c r="AY73" s="145"/>
      <c r="AZ73" s="145"/>
    </row>
    <row r="74" spans="2:52" ht="17.100000000000001" customHeight="1" x14ac:dyDescent="0.15">
      <c r="B74" s="471"/>
      <c r="C74" s="475"/>
      <c r="D74" s="476"/>
      <c r="E74" s="476"/>
      <c r="F74" s="476"/>
      <c r="G74" s="476"/>
      <c r="H74" s="477"/>
      <c r="I74" s="481"/>
      <c r="J74" s="482"/>
      <c r="K74" s="482"/>
      <c r="L74" s="482"/>
      <c r="M74" s="483"/>
      <c r="N74" s="475"/>
      <c r="O74" s="476"/>
      <c r="P74" s="477"/>
      <c r="Q74" s="148" t="str">
        <f>IFERROR(VLOOKUP(Q73,'P2'!$B$4:$J$48,9,FALSE),"")</f>
        <v/>
      </c>
      <c r="R74" s="148" t="str">
        <f>IFERROR(VLOOKUP(R73,'P2'!$B$4:$J$48,9,FALSE),"")</f>
        <v/>
      </c>
      <c r="S74" s="148" t="str">
        <f>IFERROR(VLOOKUP(S73,'P2'!$B$4:$J$48,9,FALSE),"")</f>
        <v/>
      </c>
      <c r="T74" s="148" t="str">
        <f>IFERROR(VLOOKUP(T73,'P2'!$B$4:$J$48,9,FALSE),"")</f>
        <v/>
      </c>
      <c r="U74" s="148" t="str">
        <f>IFERROR(VLOOKUP(U73,'P2'!$B$4:$J$48,9,FALSE),"")</f>
        <v/>
      </c>
      <c r="V74" s="148" t="str">
        <f>IFERROR(VLOOKUP(V73,'P2'!$B$4:$J$48,9,FALSE),"")</f>
        <v/>
      </c>
      <c r="W74" s="148" t="str">
        <f>IFERROR(VLOOKUP(W73,'P2'!$B$4:$J$48,9,FALSE),"")</f>
        <v/>
      </c>
      <c r="X74" s="148" t="str">
        <f>IFERROR(VLOOKUP(X73,'P2'!$B$4:$J$48,9,FALSE),"")</f>
        <v/>
      </c>
      <c r="Y74" s="148" t="str">
        <f>IFERROR(VLOOKUP(Y73,'P2'!$B$4:$J$48,9,FALSE),"")</f>
        <v/>
      </c>
      <c r="Z74" s="148" t="str">
        <f>IFERROR(VLOOKUP(Z73,'P2'!$B$4:$J$48,9,FALSE),"")</f>
        <v/>
      </c>
      <c r="AA74" s="148" t="str">
        <f>IFERROR(VLOOKUP(AA73,'P2'!$B$4:$J$48,9,FALSE),"")</f>
        <v/>
      </c>
      <c r="AB74" s="148" t="str">
        <f>IFERROR(VLOOKUP(AB73,'P2'!$B$4:$J$48,9,FALSE),"")</f>
        <v/>
      </c>
      <c r="AC74" s="148" t="str">
        <f>IFERROR(VLOOKUP(AC73,'P2'!$B$4:$J$48,9,FALSE),"")</f>
        <v/>
      </c>
      <c r="AD74" s="148" t="str">
        <f>IFERROR(VLOOKUP(AD73,'P2'!$B$4:$J$48,9,FALSE),"")</f>
        <v/>
      </c>
      <c r="AE74" s="148" t="str">
        <f>IFERROR(VLOOKUP(AE73,'P2'!$B$4:$J$48,9,FALSE),"")</f>
        <v/>
      </c>
      <c r="AF74" s="148" t="str">
        <f>IFERROR(VLOOKUP(AF73,'P2'!$B$4:$J$48,9,FALSE),"")</f>
        <v/>
      </c>
      <c r="AG74" s="148" t="str">
        <f>IFERROR(VLOOKUP(AG73,'P2'!$B$4:$J$48,9,FALSE),"")</f>
        <v/>
      </c>
      <c r="AH74" s="148" t="str">
        <f>IFERROR(VLOOKUP(AH73,'P2'!$B$4:$J$48,9,FALSE),"")</f>
        <v/>
      </c>
      <c r="AI74" s="148" t="str">
        <f>IFERROR(VLOOKUP(AI73,'P2'!$B$4:$J$48,9,FALSE),"")</f>
        <v/>
      </c>
      <c r="AJ74" s="148" t="str">
        <f>IFERROR(VLOOKUP(AJ73,'P2'!$B$4:$J$48,9,FALSE),"")</f>
        <v/>
      </c>
      <c r="AK74" s="148" t="str">
        <f>IFERROR(VLOOKUP(AK73,'P2'!$B$4:$J$48,9,FALSE),"")</f>
        <v/>
      </c>
      <c r="AL74" s="148" t="str">
        <f>IFERROR(VLOOKUP(AL73,'P2'!$B$4:$J$48,9,FALSE),"")</f>
        <v/>
      </c>
      <c r="AM74" s="148" t="str">
        <f>IFERROR(VLOOKUP(AM73,'P2'!$B$4:$J$48,9,FALSE),"")</f>
        <v/>
      </c>
      <c r="AN74" s="148" t="str">
        <f>IFERROR(VLOOKUP(AN73,'P2'!$B$4:$J$48,9,FALSE),"")</f>
        <v/>
      </c>
      <c r="AO74" s="148" t="str">
        <f>IFERROR(VLOOKUP(AO73,'P2'!$B$4:$J$48,9,FALSE),"")</f>
        <v/>
      </c>
      <c r="AP74" s="148" t="str">
        <f>IFERROR(VLOOKUP(AP73,'P2'!$B$4:$J$48,9,FALSE),"")</f>
        <v/>
      </c>
      <c r="AQ74" s="148" t="str">
        <f>IFERROR(VLOOKUP(AQ73,'P2'!$B$4:$J$48,9,FALSE),"")</f>
        <v/>
      </c>
      <c r="AR74" s="148" t="str">
        <f>IFERROR(VLOOKUP(AR73,'P2'!$B$4:$J$48,9,FALSE),"")</f>
        <v/>
      </c>
      <c r="AS74" s="148" t="str">
        <f>IFERROR(VLOOKUP(AS73,'P2'!$B$4:$J$48,9,FALSE),"")</f>
        <v/>
      </c>
      <c r="AT74" s="148" t="str">
        <f>IFERROR(VLOOKUP(AT73,'P2'!$B$4:$J$48,9,FALSE),"")</f>
        <v/>
      </c>
      <c r="AU74" s="148" t="str">
        <f>IFERROR(VLOOKUP(AU73,'P2'!$B$4:$J$48,9,FALSE),"")</f>
        <v/>
      </c>
      <c r="AV74" s="149">
        <f>SUM(Q74:AU74)</f>
        <v>0</v>
      </c>
      <c r="AW74" s="487"/>
      <c r="AX74" s="489"/>
      <c r="AY74" s="150"/>
      <c r="AZ74" s="150"/>
    </row>
    <row r="75" spans="2:52" ht="17.100000000000001" customHeight="1" x14ac:dyDescent="0.15">
      <c r="B75" s="470">
        <f t="shared" si="5"/>
        <v>28</v>
      </c>
      <c r="C75" s="472"/>
      <c r="D75" s="473"/>
      <c r="E75" s="473"/>
      <c r="F75" s="473"/>
      <c r="G75" s="473"/>
      <c r="H75" s="474"/>
      <c r="I75" s="478"/>
      <c r="J75" s="479"/>
      <c r="K75" s="479"/>
      <c r="L75" s="479"/>
      <c r="M75" s="480"/>
      <c r="N75" s="484"/>
      <c r="O75" s="485"/>
      <c r="P75" s="474"/>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44">
        <f>COUNTA(Q75:AU75)</f>
        <v>0</v>
      </c>
      <c r="AW75" s="486">
        <f>AV76</f>
        <v>0</v>
      </c>
      <c r="AX75" s="488" t="str">
        <f>IFERROR(ROUNDDOWN(AV76/$AT$3,1),"")</f>
        <v/>
      </c>
      <c r="AY75" s="145"/>
      <c r="AZ75" s="145"/>
    </row>
    <row r="76" spans="2:52" ht="17.100000000000001" customHeight="1" x14ac:dyDescent="0.15">
      <c r="B76" s="471"/>
      <c r="C76" s="475"/>
      <c r="D76" s="476"/>
      <c r="E76" s="476"/>
      <c r="F76" s="476"/>
      <c r="G76" s="476"/>
      <c r="H76" s="477"/>
      <c r="I76" s="481"/>
      <c r="J76" s="482"/>
      <c r="K76" s="482"/>
      <c r="L76" s="482"/>
      <c r="M76" s="483"/>
      <c r="N76" s="475"/>
      <c r="O76" s="476"/>
      <c r="P76" s="477"/>
      <c r="Q76" s="148" t="str">
        <f>IFERROR(VLOOKUP(Q75,'P2'!$B$4:$J$48,9,FALSE),"")</f>
        <v/>
      </c>
      <c r="R76" s="148" t="str">
        <f>IFERROR(VLOOKUP(R75,'P2'!$B$4:$J$48,9,FALSE),"")</f>
        <v/>
      </c>
      <c r="S76" s="148" t="str">
        <f>IFERROR(VLOOKUP(S75,'P2'!$B$4:$J$48,9,FALSE),"")</f>
        <v/>
      </c>
      <c r="T76" s="148" t="str">
        <f>IFERROR(VLOOKUP(T75,'P2'!$B$4:$J$48,9,FALSE),"")</f>
        <v/>
      </c>
      <c r="U76" s="148" t="str">
        <f>IFERROR(VLOOKUP(U75,'P2'!$B$4:$J$48,9,FALSE),"")</f>
        <v/>
      </c>
      <c r="V76" s="148" t="str">
        <f>IFERROR(VLOOKUP(V75,'P2'!$B$4:$J$48,9,FALSE),"")</f>
        <v/>
      </c>
      <c r="W76" s="148" t="str">
        <f>IFERROR(VLOOKUP(W75,'P2'!$B$4:$J$48,9,FALSE),"")</f>
        <v/>
      </c>
      <c r="X76" s="148" t="str">
        <f>IFERROR(VLOOKUP(X75,'P2'!$B$4:$J$48,9,FALSE),"")</f>
        <v/>
      </c>
      <c r="Y76" s="148" t="str">
        <f>IFERROR(VLOOKUP(Y75,'P2'!$B$4:$J$48,9,FALSE),"")</f>
        <v/>
      </c>
      <c r="Z76" s="148" t="str">
        <f>IFERROR(VLOOKUP(Z75,'P2'!$B$4:$J$48,9,FALSE),"")</f>
        <v/>
      </c>
      <c r="AA76" s="148" t="str">
        <f>IFERROR(VLOOKUP(AA75,'P2'!$B$4:$J$48,9,FALSE),"")</f>
        <v/>
      </c>
      <c r="AB76" s="148" t="str">
        <f>IFERROR(VLOOKUP(AB75,'P2'!$B$4:$J$48,9,FALSE),"")</f>
        <v/>
      </c>
      <c r="AC76" s="148" t="str">
        <f>IFERROR(VLOOKUP(AC75,'P2'!$B$4:$J$48,9,FALSE),"")</f>
        <v/>
      </c>
      <c r="AD76" s="148" t="str">
        <f>IFERROR(VLOOKUP(AD75,'P2'!$B$4:$J$48,9,FALSE),"")</f>
        <v/>
      </c>
      <c r="AE76" s="148" t="str">
        <f>IFERROR(VLOOKUP(AE75,'P2'!$B$4:$J$48,9,FALSE),"")</f>
        <v/>
      </c>
      <c r="AF76" s="148" t="str">
        <f>IFERROR(VLOOKUP(AF75,'P2'!$B$4:$J$48,9,FALSE),"")</f>
        <v/>
      </c>
      <c r="AG76" s="148" t="str">
        <f>IFERROR(VLOOKUP(AG75,'P2'!$B$4:$J$48,9,FALSE),"")</f>
        <v/>
      </c>
      <c r="AH76" s="148" t="str">
        <f>IFERROR(VLOOKUP(AH75,'P2'!$B$4:$J$48,9,FALSE),"")</f>
        <v/>
      </c>
      <c r="AI76" s="148" t="str">
        <f>IFERROR(VLOOKUP(AI75,'P2'!$B$4:$J$48,9,FALSE),"")</f>
        <v/>
      </c>
      <c r="AJ76" s="148" t="str">
        <f>IFERROR(VLOOKUP(AJ75,'P2'!$B$4:$J$48,9,FALSE),"")</f>
        <v/>
      </c>
      <c r="AK76" s="148" t="str">
        <f>IFERROR(VLOOKUP(AK75,'P2'!$B$4:$J$48,9,FALSE),"")</f>
        <v/>
      </c>
      <c r="AL76" s="148" t="str">
        <f>IFERROR(VLOOKUP(AL75,'P2'!$B$4:$J$48,9,FALSE),"")</f>
        <v/>
      </c>
      <c r="AM76" s="148" t="str">
        <f>IFERROR(VLOOKUP(AM75,'P2'!$B$4:$J$48,9,FALSE),"")</f>
        <v/>
      </c>
      <c r="AN76" s="148" t="str">
        <f>IFERROR(VLOOKUP(AN75,'P2'!$B$4:$J$48,9,FALSE),"")</f>
        <v/>
      </c>
      <c r="AO76" s="148" t="str">
        <f>IFERROR(VLOOKUP(AO75,'P2'!$B$4:$J$48,9,FALSE),"")</f>
        <v/>
      </c>
      <c r="AP76" s="148" t="str">
        <f>IFERROR(VLOOKUP(AP75,'P2'!$B$4:$J$48,9,FALSE),"")</f>
        <v/>
      </c>
      <c r="AQ76" s="148" t="str">
        <f>IFERROR(VLOOKUP(AQ75,'P2'!$B$4:$J$48,9,FALSE),"")</f>
        <v/>
      </c>
      <c r="AR76" s="148" t="str">
        <f>IFERROR(VLOOKUP(AR75,'P2'!$B$4:$J$48,9,FALSE),"")</f>
        <v/>
      </c>
      <c r="AS76" s="148" t="str">
        <f>IFERROR(VLOOKUP(AS75,'P2'!$B$4:$J$48,9,FALSE),"")</f>
        <v/>
      </c>
      <c r="AT76" s="148" t="str">
        <f>IFERROR(VLOOKUP(AT75,'P2'!$B$4:$J$48,9,FALSE),"")</f>
        <v/>
      </c>
      <c r="AU76" s="148" t="str">
        <f>IFERROR(VLOOKUP(AU75,'P2'!$B$4:$J$48,9,FALSE),"")</f>
        <v/>
      </c>
      <c r="AV76" s="149">
        <f>SUM(Q76:AU76)</f>
        <v>0</v>
      </c>
      <c r="AW76" s="487"/>
      <c r="AX76" s="489"/>
      <c r="AY76" s="150"/>
      <c r="AZ76" s="150"/>
    </row>
    <row r="77" spans="2:52" ht="17.100000000000001" customHeight="1" x14ac:dyDescent="0.15">
      <c r="B77" s="470">
        <f t="shared" si="5"/>
        <v>29</v>
      </c>
      <c r="C77" s="472"/>
      <c r="D77" s="473"/>
      <c r="E77" s="473"/>
      <c r="F77" s="473"/>
      <c r="G77" s="473"/>
      <c r="H77" s="474"/>
      <c r="I77" s="478"/>
      <c r="J77" s="479"/>
      <c r="K77" s="479"/>
      <c r="L77" s="479"/>
      <c r="M77" s="480"/>
      <c r="N77" s="484"/>
      <c r="O77" s="485"/>
      <c r="P77" s="474"/>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44">
        <f>COUNTA(Q77:AU77)</f>
        <v>0</v>
      </c>
      <c r="AW77" s="486">
        <f>AV78</f>
        <v>0</v>
      </c>
      <c r="AX77" s="488" t="str">
        <f>IFERROR(ROUNDDOWN(AV78/$AT$3,1),"")</f>
        <v/>
      </c>
      <c r="AY77" s="145"/>
      <c r="AZ77" s="145"/>
    </row>
    <row r="78" spans="2:52" ht="17.100000000000001" customHeight="1" x14ac:dyDescent="0.15">
      <c r="B78" s="471"/>
      <c r="C78" s="475"/>
      <c r="D78" s="476"/>
      <c r="E78" s="476"/>
      <c r="F78" s="476"/>
      <c r="G78" s="476"/>
      <c r="H78" s="477"/>
      <c r="I78" s="481"/>
      <c r="J78" s="482"/>
      <c r="K78" s="482"/>
      <c r="L78" s="482"/>
      <c r="M78" s="483"/>
      <c r="N78" s="475"/>
      <c r="O78" s="476"/>
      <c r="P78" s="477"/>
      <c r="Q78" s="148" t="str">
        <f>IFERROR(VLOOKUP(Q77,'P2'!$B$4:$J$48,9,FALSE),"")</f>
        <v/>
      </c>
      <c r="R78" s="148" t="str">
        <f>IFERROR(VLOOKUP(R77,'P2'!$B$4:$J$48,9,FALSE),"")</f>
        <v/>
      </c>
      <c r="S78" s="148" t="str">
        <f>IFERROR(VLOOKUP(S77,'P2'!$B$4:$J$48,9,FALSE),"")</f>
        <v/>
      </c>
      <c r="T78" s="148" t="str">
        <f>IFERROR(VLOOKUP(T77,'P2'!$B$4:$J$48,9,FALSE),"")</f>
        <v/>
      </c>
      <c r="U78" s="148" t="str">
        <f>IFERROR(VLOOKUP(U77,'P2'!$B$4:$J$48,9,FALSE),"")</f>
        <v/>
      </c>
      <c r="V78" s="148" t="str">
        <f>IFERROR(VLOOKUP(V77,'P2'!$B$4:$J$48,9,FALSE),"")</f>
        <v/>
      </c>
      <c r="W78" s="148" t="str">
        <f>IFERROR(VLOOKUP(W77,'P2'!$B$4:$J$48,9,FALSE),"")</f>
        <v/>
      </c>
      <c r="X78" s="148" t="str">
        <f>IFERROR(VLOOKUP(X77,'P2'!$B$4:$J$48,9,FALSE),"")</f>
        <v/>
      </c>
      <c r="Y78" s="148" t="str">
        <f>IFERROR(VLOOKUP(Y77,'P2'!$B$4:$J$48,9,FALSE),"")</f>
        <v/>
      </c>
      <c r="Z78" s="148" t="str">
        <f>IFERROR(VLOOKUP(Z77,'P2'!$B$4:$J$48,9,FALSE),"")</f>
        <v/>
      </c>
      <c r="AA78" s="148" t="str">
        <f>IFERROR(VLOOKUP(AA77,'P2'!$B$4:$J$48,9,FALSE),"")</f>
        <v/>
      </c>
      <c r="AB78" s="148" t="str">
        <f>IFERROR(VLOOKUP(AB77,'P2'!$B$4:$J$48,9,FALSE),"")</f>
        <v/>
      </c>
      <c r="AC78" s="148" t="str">
        <f>IFERROR(VLOOKUP(AC77,'P2'!$B$4:$J$48,9,FALSE),"")</f>
        <v/>
      </c>
      <c r="AD78" s="148" t="str">
        <f>IFERROR(VLOOKUP(AD77,'P2'!$B$4:$J$48,9,FALSE),"")</f>
        <v/>
      </c>
      <c r="AE78" s="148" t="str">
        <f>IFERROR(VLOOKUP(AE77,'P2'!$B$4:$J$48,9,FALSE),"")</f>
        <v/>
      </c>
      <c r="AF78" s="148" t="str">
        <f>IFERROR(VLOOKUP(AF77,'P2'!$B$4:$J$48,9,FALSE),"")</f>
        <v/>
      </c>
      <c r="AG78" s="148" t="str">
        <f>IFERROR(VLOOKUP(AG77,'P2'!$B$4:$J$48,9,FALSE),"")</f>
        <v/>
      </c>
      <c r="AH78" s="148" t="str">
        <f>IFERROR(VLOOKUP(AH77,'P2'!$B$4:$J$48,9,FALSE),"")</f>
        <v/>
      </c>
      <c r="AI78" s="148" t="str">
        <f>IFERROR(VLOOKUP(AI77,'P2'!$B$4:$J$48,9,FALSE),"")</f>
        <v/>
      </c>
      <c r="AJ78" s="148" t="str">
        <f>IFERROR(VLOOKUP(AJ77,'P2'!$B$4:$J$48,9,FALSE),"")</f>
        <v/>
      </c>
      <c r="AK78" s="148" t="str">
        <f>IFERROR(VLOOKUP(AK77,'P2'!$B$4:$J$48,9,FALSE),"")</f>
        <v/>
      </c>
      <c r="AL78" s="148" t="str">
        <f>IFERROR(VLOOKUP(AL77,'P2'!$B$4:$J$48,9,FALSE),"")</f>
        <v/>
      </c>
      <c r="AM78" s="148" t="str">
        <f>IFERROR(VLOOKUP(AM77,'P2'!$B$4:$J$48,9,FALSE),"")</f>
        <v/>
      </c>
      <c r="AN78" s="148" t="str">
        <f>IFERROR(VLOOKUP(AN77,'P2'!$B$4:$J$48,9,FALSE),"")</f>
        <v/>
      </c>
      <c r="AO78" s="148" t="str">
        <f>IFERROR(VLOOKUP(AO77,'P2'!$B$4:$J$48,9,FALSE),"")</f>
        <v/>
      </c>
      <c r="AP78" s="148" t="str">
        <f>IFERROR(VLOOKUP(AP77,'P2'!$B$4:$J$48,9,FALSE),"")</f>
        <v/>
      </c>
      <c r="AQ78" s="148" t="str">
        <f>IFERROR(VLOOKUP(AQ77,'P2'!$B$4:$J$48,9,FALSE),"")</f>
        <v/>
      </c>
      <c r="AR78" s="148" t="str">
        <f>IFERROR(VLOOKUP(AR77,'P2'!$B$4:$J$48,9,FALSE),"")</f>
        <v/>
      </c>
      <c r="AS78" s="148" t="str">
        <f>IFERROR(VLOOKUP(AS77,'P2'!$B$4:$J$48,9,FALSE),"")</f>
        <v/>
      </c>
      <c r="AT78" s="148" t="str">
        <f>IFERROR(VLOOKUP(AT77,'P2'!$B$4:$J$48,9,FALSE),"")</f>
        <v/>
      </c>
      <c r="AU78" s="148" t="str">
        <f>IFERROR(VLOOKUP(AU77,'P2'!$B$4:$J$48,9,FALSE),"")</f>
        <v/>
      </c>
      <c r="AV78" s="149">
        <f>SUM(Q78:AU78)</f>
        <v>0</v>
      </c>
      <c r="AW78" s="487"/>
      <c r="AX78" s="489"/>
      <c r="AY78" s="150"/>
      <c r="AZ78" s="150"/>
    </row>
    <row r="79" spans="2:52" ht="17.100000000000001" customHeight="1" x14ac:dyDescent="0.15">
      <c r="B79" s="470">
        <f t="shared" si="5"/>
        <v>30</v>
      </c>
      <c r="C79" s="472"/>
      <c r="D79" s="473"/>
      <c r="E79" s="473"/>
      <c r="F79" s="473"/>
      <c r="G79" s="473"/>
      <c r="H79" s="474"/>
      <c r="I79" s="478"/>
      <c r="J79" s="479"/>
      <c r="K79" s="479"/>
      <c r="L79" s="479"/>
      <c r="M79" s="480"/>
      <c r="N79" s="484"/>
      <c r="O79" s="485"/>
      <c r="P79" s="474"/>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44">
        <f>COUNTA(Q79:AU79)</f>
        <v>0</v>
      </c>
      <c r="AW79" s="486">
        <f>AV80</f>
        <v>0</v>
      </c>
      <c r="AX79" s="488" t="str">
        <f>IFERROR(ROUNDDOWN(AV80/$AT$3,1),"")</f>
        <v/>
      </c>
      <c r="AY79" s="145"/>
      <c r="AZ79" s="145"/>
    </row>
    <row r="80" spans="2:52" ht="17.100000000000001" customHeight="1" x14ac:dyDescent="0.15">
      <c r="B80" s="471"/>
      <c r="C80" s="475"/>
      <c r="D80" s="476"/>
      <c r="E80" s="476"/>
      <c r="F80" s="476"/>
      <c r="G80" s="476"/>
      <c r="H80" s="477"/>
      <c r="I80" s="481"/>
      <c r="J80" s="482"/>
      <c r="K80" s="482"/>
      <c r="L80" s="482"/>
      <c r="M80" s="483"/>
      <c r="N80" s="475"/>
      <c r="O80" s="476"/>
      <c r="P80" s="477"/>
      <c r="Q80" s="148" t="str">
        <f>IFERROR(VLOOKUP(Q79,'P2'!$B$4:$J$48,9,FALSE),"")</f>
        <v/>
      </c>
      <c r="R80" s="148" t="str">
        <f>IFERROR(VLOOKUP(R79,'P2'!$B$4:$J$48,9,FALSE),"")</f>
        <v/>
      </c>
      <c r="S80" s="148" t="str">
        <f>IFERROR(VLOOKUP(S79,'P2'!$B$4:$J$48,9,FALSE),"")</f>
        <v/>
      </c>
      <c r="T80" s="148" t="str">
        <f>IFERROR(VLOOKUP(T79,'P2'!$B$4:$J$48,9,FALSE),"")</f>
        <v/>
      </c>
      <c r="U80" s="148" t="str">
        <f>IFERROR(VLOOKUP(U79,'P2'!$B$4:$J$48,9,FALSE),"")</f>
        <v/>
      </c>
      <c r="V80" s="148" t="str">
        <f>IFERROR(VLOOKUP(V79,'P2'!$B$4:$J$48,9,FALSE),"")</f>
        <v/>
      </c>
      <c r="W80" s="148" t="str">
        <f>IFERROR(VLOOKUP(W79,'P2'!$B$4:$J$48,9,FALSE),"")</f>
        <v/>
      </c>
      <c r="X80" s="148" t="str">
        <f>IFERROR(VLOOKUP(X79,'P2'!$B$4:$J$48,9,FALSE),"")</f>
        <v/>
      </c>
      <c r="Y80" s="148" t="str">
        <f>IFERROR(VLOOKUP(Y79,'P2'!$B$4:$J$48,9,FALSE),"")</f>
        <v/>
      </c>
      <c r="Z80" s="148" t="str">
        <f>IFERROR(VLOOKUP(Z79,'P2'!$B$4:$J$48,9,FALSE),"")</f>
        <v/>
      </c>
      <c r="AA80" s="148" t="str">
        <f>IFERROR(VLOOKUP(AA79,'P2'!$B$4:$J$48,9,FALSE),"")</f>
        <v/>
      </c>
      <c r="AB80" s="148" t="str">
        <f>IFERROR(VLOOKUP(AB79,'P2'!$B$4:$J$48,9,FALSE),"")</f>
        <v/>
      </c>
      <c r="AC80" s="148" t="str">
        <f>IFERROR(VLOOKUP(AC79,'P2'!$B$4:$J$48,9,FALSE),"")</f>
        <v/>
      </c>
      <c r="AD80" s="148" t="str">
        <f>IFERROR(VLOOKUP(AD79,'P2'!$B$4:$J$48,9,FALSE),"")</f>
        <v/>
      </c>
      <c r="AE80" s="148" t="str">
        <f>IFERROR(VLOOKUP(AE79,'P2'!$B$4:$J$48,9,FALSE),"")</f>
        <v/>
      </c>
      <c r="AF80" s="148" t="str">
        <f>IFERROR(VLOOKUP(AF79,'P2'!$B$4:$J$48,9,FALSE),"")</f>
        <v/>
      </c>
      <c r="AG80" s="148" t="str">
        <f>IFERROR(VLOOKUP(AG79,'P2'!$B$4:$J$48,9,FALSE),"")</f>
        <v/>
      </c>
      <c r="AH80" s="148" t="str">
        <f>IFERROR(VLOOKUP(AH79,'P2'!$B$4:$J$48,9,FALSE),"")</f>
        <v/>
      </c>
      <c r="AI80" s="148" t="str">
        <f>IFERROR(VLOOKUP(AI79,'P2'!$B$4:$J$48,9,FALSE),"")</f>
        <v/>
      </c>
      <c r="AJ80" s="148" t="str">
        <f>IFERROR(VLOOKUP(AJ79,'P2'!$B$4:$J$48,9,FALSE),"")</f>
        <v/>
      </c>
      <c r="AK80" s="148" t="str">
        <f>IFERROR(VLOOKUP(AK79,'P2'!$B$4:$J$48,9,FALSE),"")</f>
        <v/>
      </c>
      <c r="AL80" s="148" t="str">
        <f>IFERROR(VLOOKUP(AL79,'P2'!$B$4:$J$48,9,FALSE),"")</f>
        <v/>
      </c>
      <c r="AM80" s="148" t="str">
        <f>IFERROR(VLOOKUP(AM79,'P2'!$B$4:$J$48,9,FALSE),"")</f>
        <v/>
      </c>
      <c r="AN80" s="148" t="str">
        <f>IFERROR(VLOOKUP(AN79,'P2'!$B$4:$J$48,9,FALSE),"")</f>
        <v/>
      </c>
      <c r="AO80" s="148" t="str">
        <f>IFERROR(VLOOKUP(AO79,'P2'!$B$4:$J$48,9,FALSE),"")</f>
        <v/>
      </c>
      <c r="AP80" s="148" t="str">
        <f>IFERROR(VLOOKUP(AP79,'P2'!$B$4:$J$48,9,FALSE),"")</f>
        <v/>
      </c>
      <c r="AQ80" s="148" t="str">
        <f>IFERROR(VLOOKUP(AQ79,'P2'!$B$4:$J$48,9,FALSE),"")</f>
        <v/>
      </c>
      <c r="AR80" s="148" t="str">
        <f>IFERROR(VLOOKUP(AR79,'P2'!$B$4:$J$48,9,FALSE),"")</f>
        <v/>
      </c>
      <c r="AS80" s="148" t="str">
        <f>IFERROR(VLOOKUP(AS79,'P2'!$B$4:$J$48,9,FALSE),"")</f>
        <v/>
      </c>
      <c r="AT80" s="148" t="str">
        <f>IFERROR(VLOOKUP(AT79,'P2'!$B$4:$J$48,9,FALSE),"")</f>
        <v/>
      </c>
      <c r="AU80" s="148" t="str">
        <f>IFERROR(VLOOKUP(AU79,'P2'!$B$4:$J$48,9,FALSE),"")</f>
        <v/>
      </c>
      <c r="AV80" s="149">
        <f>SUM(Q80:AU80)</f>
        <v>0</v>
      </c>
      <c r="AW80" s="487"/>
      <c r="AX80" s="489"/>
      <c r="AY80" s="150"/>
      <c r="AZ80" s="150"/>
    </row>
    <row r="81" spans="2:52" ht="17.100000000000001" customHeight="1" x14ac:dyDescent="0.15">
      <c r="B81" s="470">
        <f t="shared" si="5"/>
        <v>31</v>
      </c>
      <c r="C81" s="472"/>
      <c r="D81" s="473"/>
      <c r="E81" s="473"/>
      <c r="F81" s="473"/>
      <c r="G81" s="473"/>
      <c r="H81" s="474"/>
      <c r="I81" s="478"/>
      <c r="J81" s="479"/>
      <c r="K81" s="479"/>
      <c r="L81" s="479"/>
      <c r="M81" s="480"/>
      <c r="N81" s="484"/>
      <c r="O81" s="485"/>
      <c r="P81" s="474"/>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44">
        <f>COUNTA(Q81:AU81)</f>
        <v>0</v>
      </c>
      <c r="AW81" s="486">
        <f>AV82</f>
        <v>0</v>
      </c>
      <c r="AX81" s="488" t="str">
        <f>IFERROR(ROUNDDOWN(AV82/$AT$3,1),"")</f>
        <v/>
      </c>
      <c r="AY81" s="145"/>
      <c r="AZ81" s="145"/>
    </row>
    <row r="82" spans="2:52" ht="17.100000000000001" customHeight="1" x14ac:dyDescent="0.15">
      <c r="B82" s="471"/>
      <c r="C82" s="475"/>
      <c r="D82" s="476"/>
      <c r="E82" s="476"/>
      <c r="F82" s="476"/>
      <c r="G82" s="476"/>
      <c r="H82" s="477"/>
      <c r="I82" s="481"/>
      <c r="J82" s="482"/>
      <c r="K82" s="482"/>
      <c r="L82" s="482"/>
      <c r="M82" s="483"/>
      <c r="N82" s="475"/>
      <c r="O82" s="476"/>
      <c r="P82" s="477"/>
      <c r="Q82" s="148" t="str">
        <f>IFERROR(VLOOKUP(Q81,'P2'!$B$4:$J$48,9,FALSE),"")</f>
        <v/>
      </c>
      <c r="R82" s="148" t="str">
        <f>IFERROR(VLOOKUP(R81,'P2'!$B$4:$J$48,9,FALSE),"")</f>
        <v/>
      </c>
      <c r="S82" s="148" t="str">
        <f>IFERROR(VLOOKUP(S81,'P2'!$B$4:$J$48,9,FALSE),"")</f>
        <v/>
      </c>
      <c r="T82" s="148" t="str">
        <f>IFERROR(VLOOKUP(T81,'P2'!$B$4:$J$48,9,FALSE),"")</f>
        <v/>
      </c>
      <c r="U82" s="148" t="str">
        <f>IFERROR(VLOOKUP(U81,'P2'!$B$4:$J$48,9,FALSE),"")</f>
        <v/>
      </c>
      <c r="V82" s="148" t="str">
        <f>IFERROR(VLOOKUP(V81,'P2'!$B$4:$J$48,9,FALSE),"")</f>
        <v/>
      </c>
      <c r="W82" s="148" t="str">
        <f>IFERROR(VLOOKUP(W81,'P2'!$B$4:$J$48,9,FALSE),"")</f>
        <v/>
      </c>
      <c r="X82" s="148" t="str">
        <f>IFERROR(VLOOKUP(X81,'P2'!$B$4:$J$48,9,FALSE),"")</f>
        <v/>
      </c>
      <c r="Y82" s="148" t="str">
        <f>IFERROR(VLOOKUP(Y81,'P2'!$B$4:$J$48,9,FALSE),"")</f>
        <v/>
      </c>
      <c r="Z82" s="148" t="str">
        <f>IFERROR(VLOOKUP(Z81,'P2'!$B$4:$J$48,9,FALSE),"")</f>
        <v/>
      </c>
      <c r="AA82" s="148" t="str">
        <f>IFERROR(VLOOKUP(AA81,'P2'!$B$4:$J$48,9,FALSE),"")</f>
        <v/>
      </c>
      <c r="AB82" s="148" t="str">
        <f>IFERROR(VLOOKUP(AB81,'P2'!$B$4:$J$48,9,FALSE),"")</f>
        <v/>
      </c>
      <c r="AC82" s="148" t="str">
        <f>IFERROR(VLOOKUP(AC81,'P2'!$B$4:$J$48,9,FALSE),"")</f>
        <v/>
      </c>
      <c r="AD82" s="148" t="str">
        <f>IFERROR(VLOOKUP(AD81,'P2'!$B$4:$J$48,9,FALSE),"")</f>
        <v/>
      </c>
      <c r="AE82" s="148" t="str">
        <f>IFERROR(VLOOKUP(AE81,'P2'!$B$4:$J$48,9,FALSE),"")</f>
        <v/>
      </c>
      <c r="AF82" s="148" t="str">
        <f>IFERROR(VLOOKUP(AF81,'P2'!$B$4:$J$48,9,FALSE),"")</f>
        <v/>
      </c>
      <c r="AG82" s="148" t="str">
        <f>IFERROR(VLOOKUP(AG81,'P2'!$B$4:$J$48,9,FALSE),"")</f>
        <v/>
      </c>
      <c r="AH82" s="148" t="str">
        <f>IFERROR(VLOOKUP(AH81,'P2'!$B$4:$J$48,9,FALSE),"")</f>
        <v/>
      </c>
      <c r="AI82" s="148" t="str">
        <f>IFERROR(VLOOKUP(AI81,'P2'!$B$4:$J$48,9,FALSE),"")</f>
        <v/>
      </c>
      <c r="AJ82" s="148" t="str">
        <f>IFERROR(VLOOKUP(AJ81,'P2'!$B$4:$J$48,9,FALSE),"")</f>
        <v/>
      </c>
      <c r="AK82" s="148" t="str">
        <f>IFERROR(VLOOKUP(AK81,'P2'!$B$4:$J$48,9,FALSE),"")</f>
        <v/>
      </c>
      <c r="AL82" s="148" t="str">
        <f>IFERROR(VLOOKUP(AL81,'P2'!$B$4:$J$48,9,FALSE),"")</f>
        <v/>
      </c>
      <c r="AM82" s="148" t="str">
        <f>IFERROR(VLOOKUP(AM81,'P2'!$B$4:$J$48,9,FALSE),"")</f>
        <v/>
      </c>
      <c r="AN82" s="148" t="str">
        <f>IFERROR(VLOOKUP(AN81,'P2'!$B$4:$J$48,9,FALSE),"")</f>
        <v/>
      </c>
      <c r="AO82" s="148" t="str">
        <f>IFERROR(VLOOKUP(AO81,'P2'!$B$4:$J$48,9,FALSE),"")</f>
        <v/>
      </c>
      <c r="AP82" s="148" t="str">
        <f>IFERROR(VLOOKUP(AP81,'P2'!$B$4:$J$48,9,FALSE),"")</f>
        <v/>
      </c>
      <c r="AQ82" s="148" t="str">
        <f>IFERROR(VLOOKUP(AQ81,'P2'!$B$4:$J$48,9,FALSE),"")</f>
        <v/>
      </c>
      <c r="AR82" s="148" t="str">
        <f>IFERROR(VLOOKUP(AR81,'P2'!$B$4:$J$48,9,FALSE),"")</f>
        <v/>
      </c>
      <c r="AS82" s="148" t="str">
        <f>IFERROR(VLOOKUP(AS81,'P2'!$B$4:$J$48,9,FALSE),"")</f>
        <v/>
      </c>
      <c r="AT82" s="148" t="str">
        <f>IFERROR(VLOOKUP(AT81,'P2'!$B$4:$J$48,9,FALSE),"")</f>
        <v/>
      </c>
      <c r="AU82" s="148" t="str">
        <f>IFERROR(VLOOKUP(AU81,'P2'!$B$4:$J$48,9,FALSE),"")</f>
        <v/>
      </c>
      <c r="AV82" s="149">
        <f>SUM(Q82:AU82)</f>
        <v>0</v>
      </c>
      <c r="AW82" s="487"/>
      <c r="AX82" s="489"/>
      <c r="AY82" s="150"/>
      <c r="AZ82" s="150"/>
    </row>
    <row r="83" spans="2:52" ht="17.100000000000001" customHeight="1" x14ac:dyDescent="0.15">
      <c r="B83" s="470">
        <f t="shared" si="5"/>
        <v>32</v>
      </c>
      <c r="C83" s="472"/>
      <c r="D83" s="473"/>
      <c r="E83" s="473"/>
      <c r="F83" s="473"/>
      <c r="G83" s="473"/>
      <c r="H83" s="474"/>
      <c r="I83" s="478"/>
      <c r="J83" s="479"/>
      <c r="K83" s="479"/>
      <c r="L83" s="479"/>
      <c r="M83" s="480"/>
      <c r="N83" s="484"/>
      <c r="O83" s="485"/>
      <c r="P83" s="474"/>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44">
        <f>COUNTA(Q83:AU83)</f>
        <v>0</v>
      </c>
      <c r="AW83" s="486">
        <f>AV84</f>
        <v>0</v>
      </c>
      <c r="AX83" s="488" t="str">
        <f>IFERROR(ROUNDDOWN(AV84/$AT$3,1),"")</f>
        <v/>
      </c>
      <c r="AY83" s="145"/>
      <c r="AZ83" s="145"/>
    </row>
    <row r="84" spans="2:52" ht="17.100000000000001" customHeight="1" x14ac:dyDescent="0.15">
      <c r="B84" s="471"/>
      <c r="C84" s="475"/>
      <c r="D84" s="476"/>
      <c r="E84" s="476"/>
      <c r="F84" s="476"/>
      <c r="G84" s="476"/>
      <c r="H84" s="477"/>
      <c r="I84" s="481"/>
      <c r="J84" s="482"/>
      <c r="K84" s="482"/>
      <c r="L84" s="482"/>
      <c r="M84" s="483"/>
      <c r="N84" s="475"/>
      <c r="O84" s="476"/>
      <c r="P84" s="477"/>
      <c r="Q84" s="148" t="str">
        <f>IFERROR(VLOOKUP(Q83,'P2'!$B$4:$J$48,9,FALSE),"")</f>
        <v/>
      </c>
      <c r="R84" s="148" t="str">
        <f>IFERROR(VLOOKUP(R83,'P2'!$B$4:$J$48,9,FALSE),"")</f>
        <v/>
      </c>
      <c r="S84" s="148" t="str">
        <f>IFERROR(VLOOKUP(S83,'P2'!$B$4:$J$48,9,FALSE),"")</f>
        <v/>
      </c>
      <c r="T84" s="148" t="str">
        <f>IFERROR(VLOOKUP(T83,'P2'!$B$4:$J$48,9,FALSE),"")</f>
        <v/>
      </c>
      <c r="U84" s="148" t="str">
        <f>IFERROR(VLOOKUP(U83,'P2'!$B$4:$J$48,9,FALSE),"")</f>
        <v/>
      </c>
      <c r="V84" s="148" t="str">
        <f>IFERROR(VLOOKUP(V83,'P2'!$B$4:$J$48,9,FALSE),"")</f>
        <v/>
      </c>
      <c r="W84" s="148" t="str">
        <f>IFERROR(VLOOKUP(W83,'P2'!$B$4:$J$48,9,FALSE),"")</f>
        <v/>
      </c>
      <c r="X84" s="148" t="str">
        <f>IFERROR(VLOOKUP(X83,'P2'!$B$4:$J$48,9,FALSE),"")</f>
        <v/>
      </c>
      <c r="Y84" s="148" t="str">
        <f>IFERROR(VLOOKUP(Y83,'P2'!$B$4:$J$48,9,FALSE),"")</f>
        <v/>
      </c>
      <c r="Z84" s="148" t="str">
        <f>IFERROR(VLOOKUP(Z83,'P2'!$B$4:$J$48,9,FALSE),"")</f>
        <v/>
      </c>
      <c r="AA84" s="148" t="str">
        <f>IFERROR(VLOOKUP(AA83,'P2'!$B$4:$J$48,9,FALSE),"")</f>
        <v/>
      </c>
      <c r="AB84" s="148" t="str">
        <f>IFERROR(VLOOKUP(AB83,'P2'!$B$4:$J$48,9,FALSE),"")</f>
        <v/>
      </c>
      <c r="AC84" s="148" t="str">
        <f>IFERROR(VLOOKUP(AC83,'P2'!$B$4:$J$48,9,FALSE),"")</f>
        <v/>
      </c>
      <c r="AD84" s="148" t="str">
        <f>IFERROR(VLOOKUP(AD83,'P2'!$B$4:$J$48,9,FALSE),"")</f>
        <v/>
      </c>
      <c r="AE84" s="148" t="str">
        <f>IFERROR(VLOOKUP(AE83,'P2'!$B$4:$J$48,9,FALSE),"")</f>
        <v/>
      </c>
      <c r="AF84" s="148" t="str">
        <f>IFERROR(VLOOKUP(AF83,'P2'!$B$4:$J$48,9,FALSE),"")</f>
        <v/>
      </c>
      <c r="AG84" s="148" t="str">
        <f>IFERROR(VLOOKUP(AG83,'P2'!$B$4:$J$48,9,FALSE),"")</f>
        <v/>
      </c>
      <c r="AH84" s="148" t="str">
        <f>IFERROR(VLOOKUP(AH83,'P2'!$B$4:$J$48,9,FALSE),"")</f>
        <v/>
      </c>
      <c r="AI84" s="148" t="str">
        <f>IFERROR(VLOOKUP(AI83,'P2'!$B$4:$J$48,9,FALSE),"")</f>
        <v/>
      </c>
      <c r="AJ84" s="148" t="str">
        <f>IFERROR(VLOOKUP(AJ83,'P2'!$B$4:$J$48,9,FALSE),"")</f>
        <v/>
      </c>
      <c r="AK84" s="148" t="str">
        <f>IFERROR(VLOOKUP(AK83,'P2'!$B$4:$J$48,9,FALSE),"")</f>
        <v/>
      </c>
      <c r="AL84" s="148" t="str">
        <f>IFERROR(VLOOKUP(AL83,'P2'!$B$4:$J$48,9,FALSE),"")</f>
        <v/>
      </c>
      <c r="AM84" s="148" t="str">
        <f>IFERROR(VLOOKUP(AM83,'P2'!$B$4:$J$48,9,FALSE),"")</f>
        <v/>
      </c>
      <c r="AN84" s="148" t="str">
        <f>IFERROR(VLOOKUP(AN83,'P2'!$B$4:$J$48,9,FALSE),"")</f>
        <v/>
      </c>
      <c r="AO84" s="148" t="str">
        <f>IFERROR(VLOOKUP(AO83,'P2'!$B$4:$J$48,9,FALSE),"")</f>
        <v/>
      </c>
      <c r="AP84" s="148" t="str">
        <f>IFERROR(VLOOKUP(AP83,'P2'!$B$4:$J$48,9,FALSE),"")</f>
        <v/>
      </c>
      <c r="AQ84" s="148" t="str">
        <f>IFERROR(VLOOKUP(AQ83,'P2'!$B$4:$J$48,9,FALSE),"")</f>
        <v/>
      </c>
      <c r="AR84" s="148" t="str">
        <f>IFERROR(VLOOKUP(AR83,'P2'!$B$4:$J$48,9,FALSE),"")</f>
        <v/>
      </c>
      <c r="AS84" s="148" t="str">
        <f>IFERROR(VLOOKUP(AS83,'P2'!$B$4:$J$48,9,FALSE),"")</f>
        <v/>
      </c>
      <c r="AT84" s="148" t="str">
        <f>IFERROR(VLOOKUP(AT83,'P2'!$B$4:$J$48,9,FALSE),"")</f>
        <v/>
      </c>
      <c r="AU84" s="148" t="str">
        <f>IFERROR(VLOOKUP(AU83,'P2'!$B$4:$J$48,9,FALSE),"")</f>
        <v/>
      </c>
      <c r="AV84" s="149">
        <f>SUM(Q84:AU84)</f>
        <v>0</v>
      </c>
      <c r="AW84" s="487"/>
      <c r="AX84" s="489"/>
      <c r="AY84" s="150"/>
      <c r="AZ84" s="150"/>
    </row>
    <row r="85" spans="2:52" ht="17.100000000000001" customHeight="1" x14ac:dyDescent="0.15">
      <c r="B85" s="470">
        <f t="shared" si="5"/>
        <v>33</v>
      </c>
      <c r="C85" s="472"/>
      <c r="D85" s="473"/>
      <c r="E85" s="473"/>
      <c r="F85" s="473"/>
      <c r="G85" s="473"/>
      <c r="H85" s="474"/>
      <c r="I85" s="478"/>
      <c r="J85" s="479"/>
      <c r="K85" s="479"/>
      <c r="L85" s="479"/>
      <c r="M85" s="480"/>
      <c r="N85" s="484"/>
      <c r="O85" s="485"/>
      <c r="P85" s="474"/>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44">
        <f>COUNTA(Q85:AU85)</f>
        <v>0</v>
      </c>
      <c r="AW85" s="486">
        <f>AV86</f>
        <v>0</v>
      </c>
      <c r="AX85" s="488" t="str">
        <f>IFERROR(ROUNDDOWN(AV86/$AT$3,1),"")</f>
        <v/>
      </c>
      <c r="AY85" s="145"/>
      <c r="AZ85" s="145"/>
    </row>
    <row r="86" spans="2:52" ht="17.100000000000001" customHeight="1" x14ac:dyDescent="0.15">
      <c r="B86" s="471"/>
      <c r="C86" s="475"/>
      <c r="D86" s="476"/>
      <c r="E86" s="476"/>
      <c r="F86" s="476"/>
      <c r="G86" s="476"/>
      <c r="H86" s="477"/>
      <c r="I86" s="481"/>
      <c r="J86" s="482"/>
      <c r="K86" s="482"/>
      <c r="L86" s="482"/>
      <c r="M86" s="483"/>
      <c r="N86" s="475"/>
      <c r="O86" s="476"/>
      <c r="P86" s="477"/>
      <c r="Q86" s="148" t="str">
        <f>IFERROR(VLOOKUP(Q85,'P2'!$B$4:$J$48,9,FALSE),"")</f>
        <v/>
      </c>
      <c r="R86" s="148" t="str">
        <f>IFERROR(VLOOKUP(R85,'P2'!$B$4:$J$48,9,FALSE),"")</f>
        <v/>
      </c>
      <c r="S86" s="148" t="str">
        <f>IFERROR(VLOOKUP(S85,'P2'!$B$4:$J$48,9,FALSE),"")</f>
        <v/>
      </c>
      <c r="T86" s="148" t="str">
        <f>IFERROR(VLOOKUP(T85,'P2'!$B$4:$J$48,9,FALSE),"")</f>
        <v/>
      </c>
      <c r="U86" s="148" t="str">
        <f>IFERROR(VLOOKUP(U85,'P2'!$B$4:$J$48,9,FALSE),"")</f>
        <v/>
      </c>
      <c r="V86" s="148" t="str">
        <f>IFERROR(VLOOKUP(V85,'P2'!$B$4:$J$48,9,FALSE),"")</f>
        <v/>
      </c>
      <c r="W86" s="148" t="str">
        <f>IFERROR(VLOOKUP(W85,'P2'!$B$4:$J$48,9,FALSE),"")</f>
        <v/>
      </c>
      <c r="X86" s="148" t="str">
        <f>IFERROR(VLOOKUP(X85,'P2'!$B$4:$J$48,9,FALSE),"")</f>
        <v/>
      </c>
      <c r="Y86" s="148" t="str">
        <f>IFERROR(VLOOKUP(Y85,'P2'!$B$4:$J$48,9,FALSE),"")</f>
        <v/>
      </c>
      <c r="Z86" s="148" t="str">
        <f>IFERROR(VLOOKUP(Z85,'P2'!$B$4:$J$48,9,FALSE),"")</f>
        <v/>
      </c>
      <c r="AA86" s="148" t="str">
        <f>IFERROR(VLOOKUP(AA85,'P2'!$B$4:$J$48,9,FALSE),"")</f>
        <v/>
      </c>
      <c r="AB86" s="148" t="str">
        <f>IFERROR(VLOOKUP(AB85,'P2'!$B$4:$J$48,9,FALSE),"")</f>
        <v/>
      </c>
      <c r="AC86" s="148" t="str">
        <f>IFERROR(VLOOKUP(AC85,'P2'!$B$4:$J$48,9,FALSE),"")</f>
        <v/>
      </c>
      <c r="AD86" s="148" t="str">
        <f>IFERROR(VLOOKUP(AD85,'P2'!$B$4:$J$48,9,FALSE),"")</f>
        <v/>
      </c>
      <c r="AE86" s="148" t="str">
        <f>IFERROR(VLOOKUP(AE85,'P2'!$B$4:$J$48,9,FALSE),"")</f>
        <v/>
      </c>
      <c r="AF86" s="148" t="str">
        <f>IFERROR(VLOOKUP(AF85,'P2'!$B$4:$J$48,9,FALSE),"")</f>
        <v/>
      </c>
      <c r="AG86" s="148" t="str">
        <f>IFERROR(VLOOKUP(AG85,'P2'!$B$4:$J$48,9,FALSE),"")</f>
        <v/>
      </c>
      <c r="AH86" s="148" t="str">
        <f>IFERROR(VLOOKUP(AH85,'P2'!$B$4:$J$48,9,FALSE),"")</f>
        <v/>
      </c>
      <c r="AI86" s="148" t="str">
        <f>IFERROR(VLOOKUP(AI85,'P2'!$B$4:$J$48,9,FALSE),"")</f>
        <v/>
      </c>
      <c r="AJ86" s="148" t="str">
        <f>IFERROR(VLOOKUP(AJ85,'P2'!$B$4:$J$48,9,FALSE),"")</f>
        <v/>
      </c>
      <c r="AK86" s="148" t="str">
        <f>IFERROR(VLOOKUP(AK85,'P2'!$B$4:$J$48,9,FALSE),"")</f>
        <v/>
      </c>
      <c r="AL86" s="148" t="str">
        <f>IFERROR(VLOOKUP(AL85,'P2'!$B$4:$J$48,9,FALSE),"")</f>
        <v/>
      </c>
      <c r="AM86" s="148" t="str">
        <f>IFERROR(VLOOKUP(AM85,'P2'!$B$4:$J$48,9,FALSE),"")</f>
        <v/>
      </c>
      <c r="AN86" s="148" t="str">
        <f>IFERROR(VLOOKUP(AN85,'P2'!$B$4:$J$48,9,FALSE),"")</f>
        <v/>
      </c>
      <c r="AO86" s="148" t="str">
        <f>IFERROR(VLOOKUP(AO85,'P2'!$B$4:$J$48,9,FALSE),"")</f>
        <v/>
      </c>
      <c r="AP86" s="148" t="str">
        <f>IFERROR(VLOOKUP(AP85,'P2'!$B$4:$J$48,9,FALSE),"")</f>
        <v/>
      </c>
      <c r="AQ86" s="148" t="str">
        <f>IFERROR(VLOOKUP(AQ85,'P2'!$B$4:$J$48,9,FALSE),"")</f>
        <v/>
      </c>
      <c r="AR86" s="148" t="str">
        <f>IFERROR(VLOOKUP(AR85,'P2'!$B$4:$J$48,9,FALSE),"")</f>
        <v/>
      </c>
      <c r="AS86" s="148" t="str">
        <f>IFERROR(VLOOKUP(AS85,'P2'!$B$4:$J$48,9,FALSE),"")</f>
        <v/>
      </c>
      <c r="AT86" s="148" t="str">
        <f>IFERROR(VLOOKUP(AT85,'P2'!$B$4:$J$48,9,FALSE),"")</f>
        <v/>
      </c>
      <c r="AU86" s="148" t="str">
        <f>IFERROR(VLOOKUP(AU85,'P2'!$B$4:$J$48,9,FALSE),"")</f>
        <v/>
      </c>
      <c r="AV86" s="149">
        <f>SUM(Q86:AU86)</f>
        <v>0</v>
      </c>
      <c r="AW86" s="487"/>
      <c r="AX86" s="489"/>
      <c r="AY86" s="150"/>
      <c r="AZ86" s="150"/>
    </row>
    <row r="87" spans="2:52" ht="17.100000000000001" customHeight="1" x14ac:dyDescent="0.15">
      <c r="B87" s="470">
        <f t="shared" si="5"/>
        <v>34</v>
      </c>
      <c r="C87" s="472"/>
      <c r="D87" s="473"/>
      <c r="E87" s="473"/>
      <c r="F87" s="473"/>
      <c r="G87" s="473"/>
      <c r="H87" s="474"/>
      <c r="I87" s="478"/>
      <c r="J87" s="479"/>
      <c r="K87" s="479"/>
      <c r="L87" s="479"/>
      <c r="M87" s="480"/>
      <c r="N87" s="484"/>
      <c r="O87" s="485"/>
      <c r="P87" s="474"/>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44">
        <f>COUNTA(Q87:AU87)</f>
        <v>0</v>
      </c>
      <c r="AW87" s="486">
        <f>AV88</f>
        <v>0</v>
      </c>
      <c r="AX87" s="488" t="str">
        <f>IFERROR(ROUNDDOWN(AV88/$AT$3,1),"")</f>
        <v/>
      </c>
      <c r="AY87" s="145"/>
      <c r="AZ87" s="145"/>
    </row>
    <row r="88" spans="2:52" ht="17.100000000000001" customHeight="1" x14ac:dyDescent="0.15">
      <c r="B88" s="471"/>
      <c r="C88" s="475"/>
      <c r="D88" s="476"/>
      <c r="E88" s="476"/>
      <c r="F88" s="476"/>
      <c r="G88" s="476"/>
      <c r="H88" s="477"/>
      <c r="I88" s="481"/>
      <c r="J88" s="482"/>
      <c r="K88" s="482"/>
      <c r="L88" s="482"/>
      <c r="M88" s="483"/>
      <c r="N88" s="475"/>
      <c r="O88" s="476"/>
      <c r="P88" s="477"/>
      <c r="Q88" s="148" t="str">
        <f>IFERROR(VLOOKUP(Q87,'P2'!$B$4:$J$48,9,FALSE),"")</f>
        <v/>
      </c>
      <c r="R88" s="148" t="str">
        <f>IFERROR(VLOOKUP(R87,'P2'!$B$4:$J$48,9,FALSE),"")</f>
        <v/>
      </c>
      <c r="S88" s="148" t="str">
        <f>IFERROR(VLOOKUP(S87,'P2'!$B$4:$J$48,9,FALSE),"")</f>
        <v/>
      </c>
      <c r="T88" s="148" t="str">
        <f>IFERROR(VLOOKUP(T87,'P2'!$B$4:$J$48,9,FALSE),"")</f>
        <v/>
      </c>
      <c r="U88" s="148" t="str">
        <f>IFERROR(VLOOKUP(U87,'P2'!$B$4:$J$48,9,FALSE),"")</f>
        <v/>
      </c>
      <c r="V88" s="148" t="str">
        <f>IFERROR(VLOOKUP(V87,'P2'!$B$4:$J$48,9,FALSE),"")</f>
        <v/>
      </c>
      <c r="W88" s="148" t="str">
        <f>IFERROR(VLOOKUP(W87,'P2'!$B$4:$J$48,9,FALSE),"")</f>
        <v/>
      </c>
      <c r="X88" s="148" t="str">
        <f>IFERROR(VLOOKUP(X87,'P2'!$B$4:$J$48,9,FALSE),"")</f>
        <v/>
      </c>
      <c r="Y88" s="148" t="str">
        <f>IFERROR(VLOOKUP(Y87,'P2'!$B$4:$J$48,9,FALSE),"")</f>
        <v/>
      </c>
      <c r="Z88" s="148" t="str">
        <f>IFERROR(VLOOKUP(Z87,'P2'!$B$4:$J$48,9,FALSE),"")</f>
        <v/>
      </c>
      <c r="AA88" s="148" t="str">
        <f>IFERROR(VLOOKUP(AA87,'P2'!$B$4:$J$48,9,FALSE),"")</f>
        <v/>
      </c>
      <c r="AB88" s="148" t="str">
        <f>IFERROR(VLOOKUP(AB87,'P2'!$B$4:$J$48,9,FALSE),"")</f>
        <v/>
      </c>
      <c r="AC88" s="148" t="str">
        <f>IFERROR(VLOOKUP(AC87,'P2'!$B$4:$J$48,9,FALSE),"")</f>
        <v/>
      </c>
      <c r="AD88" s="148" t="str">
        <f>IFERROR(VLOOKUP(AD87,'P2'!$B$4:$J$48,9,FALSE),"")</f>
        <v/>
      </c>
      <c r="AE88" s="148" t="str">
        <f>IFERROR(VLOOKUP(AE87,'P2'!$B$4:$J$48,9,FALSE),"")</f>
        <v/>
      </c>
      <c r="AF88" s="148" t="str">
        <f>IFERROR(VLOOKUP(AF87,'P2'!$B$4:$J$48,9,FALSE),"")</f>
        <v/>
      </c>
      <c r="AG88" s="148" t="str">
        <f>IFERROR(VLOOKUP(AG87,'P2'!$B$4:$J$48,9,FALSE),"")</f>
        <v/>
      </c>
      <c r="AH88" s="148" t="str">
        <f>IFERROR(VLOOKUP(AH87,'P2'!$B$4:$J$48,9,FALSE),"")</f>
        <v/>
      </c>
      <c r="AI88" s="148" t="str">
        <f>IFERROR(VLOOKUP(AI87,'P2'!$B$4:$J$48,9,FALSE),"")</f>
        <v/>
      </c>
      <c r="AJ88" s="148" t="str">
        <f>IFERROR(VLOOKUP(AJ87,'P2'!$B$4:$J$48,9,FALSE),"")</f>
        <v/>
      </c>
      <c r="AK88" s="148" t="str">
        <f>IFERROR(VLOOKUP(AK87,'P2'!$B$4:$J$48,9,FALSE),"")</f>
        <v/>
      </c>
      <c r="AL88" s="148" t="str">
        <f>IFERROR(VLOOKUP(AL87,'P2'!$B$4:$J$48,9,FALSE),"")</f>
        <v/>
      </c>
      <c r="AM88" s="148" t="str">
        <f>IFERROR(VLOOKUP(AM87,'P2'!$B$4:$J$48,9,FALSE),"")</f>
        <v/>
      </c>
      <c r="AN88" s="148" t="str">
        <f>IFERROR(VLOOKUP(AN87,'P2'!$B$4:$J$48,9,FALSE),"")</f>
        <v/>
      </c>
      <c r="AO88" s="148" t="str">
        <f>IFERROR(VLOOKUP(AO87,'P2'!$B$4:$J$48,9,FALSE),"")</f>
        <v/>
      </c>
      <c r="AP88" s="148" t="str">
        <f>IFERROR(VLOOKUP(AP87,'P2'!$B$4:$J$48,9,FALSE),"")</f>
        <v/>
      </c>
      <c r="AQ88" s="148" t="str">
        <f>IFERROR(VLOOKUP(AQ87,'P2'!$B$4:$J$48,9,FALSE),"")</f>
        <v/>
      </c>
      <c r="AR88" s="148" t="str">
        <f>IFERROR(VLOOKUP(AR87,'P2'!$B$4:$J$48,9,FALSE),"")</f>
        <v/>
      </c>
      <c r="AS88" s="148" t="str">
        <f>IFERROR(VLOOKUP(AS87,'P2'!$B$4:$J$48,9,FALSE),"")</f>
        <v/>
      </c>
      <c r="AT88" s="148" t="str">
        <f>IFERROR(VLOOKUP(AT87,'P2'!$B$4:$J$48,9,FALSE),"")</f>
        <v/>
      </c>
      <c r="AU88" s="148" t="str">
        <f>IFERROR(VLOOKUP(AU87,'P2'!$B$4:$J$48,9,FALSE),"")</f>
        <v/>
      </c>
      <c r="AV88" s="149">
        <f>SUM(Q88:AU88)</f>
        <v>0</v>
      </c>
      <c r="AW88" s="487"/>
      <c r="AX88" s="489"/>
      <c r="AY88" s="150"/>
      <c r="AZ88" s="150"/>
    </row>
    <row r="89" spans="2:52" ht="17.100000000000001" customHeight="1" x14ac:dyDescent="0.15">
      <c r="B89" s="470">
        <f t="shared" si="5"/>
        <v>35</v>
      </c>
      <c r="C89" s="472"/>
      <c r="D89" s="473"/>
      <c r="E89" s="473"/>
      <c r="F89" s="473"/>
      <c r="G89" s="473"/>
      <c r="H89" s="474"/>
      <c r="I89" s="478"/>
      <c r="J89" s="479"/>
      <c r="K89" s="479"/>
      <c r="L89" s="479"/>
      <c r="M89" s="480"/>
      <c r="N89" s="484"/>
      <c r="O89" s="485"/>
      <c r="P89" s="474"/>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44">
        <f>COUNTA(Q89:AU89)</f>
        <v>0</v>
      </c>
      <c r="AW89" s="486">
        <f>AV90</f>
        <v>0</v>
      </c>
      <c r="AX89" s="488" t="str">
        <f>IFERROR(ROUNDDOWN(AV90/$AT$3,1),"")</f>
        <v/>
      </c>
      <c r="AY89" s="145"/>
      <c r="AZ89" s="145"/>
    </row>
    <row r="90" spans="2:52" ht="17.100000000000001" customHeight="1" x14ac:dyDescent="0.15">
      <c r="B90" s="471"/>
      <c r="C90" s="475"/>
      <c r="D90" s="476"/>
      <c r="E90" s="476"/>
      <c r="F90" s="476"/>
      <c r="G90" s="476"/>
      <c r="H90" s="477"/>
      <c r="I90" s="481"/>
      <c r="J90" s="482"/>
      <c r="K90" s="482"/>
      <c r="L90" s="482"/>
      <c r="M90" s="483"/>
      <c r="N90" s="475"/>
      <c r="O90" s="476"/>
      <c r="P90" s="477"/>
      <c r="Q90" s="148" t="str">
        <f>IFERROR(VLOOKUP(Q89,'P2'!$B$4:$J$48,9,FALSE),"")</f>
        <v/>
      </c>
      <c r="R90" s="148" t="str">
        <f>IFERROR(VLOOKUP(R89,'P2'!$B$4:$J$48,9,FALSE),"")</f>
        <v/>
      </c>
      <c r="S90" s="148" t="str">
        <f>IFERROR(VLOOKUP(S89,'P2'!$B$4:$J$48,9,FALSE),"")</f>
        <v/>
      </c>
      <c r="T90" s="148" t="str">
        <f>IFERROR(VLOOKUP(T89,'P2'!$B$4:$J$48,9,FALSE),"")</f>
        <v/>
      </c>
      <c r="U90" s="148" t="str">
        <f>IFERROR(VLOOKUP(U89,'P2'!$B$4:$J$48,9,FALSE),"")</f>
        <v/>
      </c>
      <c r="V90" s="148" t="str">
        <f>IFERROR(VLOOKUP(V89,'P2'!$B$4:$J$48,9,FALSE),"")</f>
        <v/>
      </c>
      <c r="W90" s="148" t="str">
        <f>IFERROR(VLOOKUP(W89,'P2'!$B$4:$J$48,9,FALSE),"")</f>
        <v/>
      </c>
      <c r="X90" s="148" t="str">
        <f>IFERROR(VLOOKUP(X89,'P2'!$B$4:$J$48,9,FALSE),"")</f>
        <v/>
      </c>
      <c r="Y90" s="148" t="str">
        <f>IFERROR(VLOOKUP(Y89,'P2'!$B$4:$J$48,9,FALSE),"")</f>
        <v/>
      </c>
      <c r="Z90" s="148" t="str">
        <f>IFERROR(VLOOKUP(Z89,'P2'!$B$4:$J$48,9,FALSE),"")</f>
        <v/>
      </c>
      <c r="AA90" s="148" t="str">
        <f>IFERROR(VLOOKUP(AA89,'P2'!$B$4:$J$48,9,FALSE),"")</f>
        <v/>
      </c>
      <c r="AB90" s="148" t="str">
        <f>IFERROR(VLOOKUP(AB89,'P2'!$B$4:$J$48,9,FALSE),"")</f>
        <v/>
      </c>
      <c r="AC90" s="148" t="str">
        <f>IFERROR(VLOOKUP(AC89,'P2'!$B$4:$J$48,9,FALSE),"")</f>
        <v/>
      </c>
      <c r="AD90" s="148" t="str">
        <f>IFERROR(VLOOKUP(AD89,'P2'!$B$4:$J$48,9,FALSE),"")</f>
        <v/>
      </c>
      <c r="AE90" s="148" t="str">
        <f>IFERROR(VLOOKUP(AE89,'P2'!$B$4:$J$48,9,FALSE),"")</f>
        <v/>
      </c>
      <c r="AF90" s="148" t="str">
        <f>IFERROR(VLOOKUP(AF89,'P2'!$B$4:$J$48,9,FALSE),"")</f>
        <v/>
      </c>
      <c r="AG90" s="148" t="str">
        <f>IFERROR(VLOOKUP(AG89,'P2'!$B$4:$J$48,9,FALSE),"")</f>
        <v/>
      </c>
      <c r="AH90" s="148" t="str">
        <f>IFERROR(VLOOKUP(AH89,'P2'!$B$4:$J$48,9,FALSE),"")</f>
        <v/>
      </c>
      <c r="AI90" s="148" t="str">
        <f>IFERROR(VLOOKUP(AI89,'P2'!$B$4:$J$48,9,FALSE),"")</f>
        <v/>
      </c>
      <c r="AJ90" s="148" t="str">
        <f>IFERROR(VLOOKUP(AJ89,'P2'!$B$4:$J$48,9,FALSE),"")</f>
        <v/>
      </c>
      <c r="AK90" s="148" t="str">
        <f>IFERROR(VLOOKUP(AK89,'P2'!$B$4:$J$48,9,FALSE),"")</f>
        <v/>
      </c>
      <c r="AL90" s="148" t="str">
        <f>IFERROR(VLOOKUP(AL89,'P2'!$B$4:$J$48,9,FALSE),"")</f>
        <v/>
      </c>
      <c r="AM90" s="148" t="str">
        <f>IFERROR(VLOOKUP(AM89,'P2'!$B$4:$J$48,9,FALSE),"")</f>
        <v/>
      </c>
      <c r="AN90" s="148" t="str">
        <f>IFERROR(VLOOKUP(AN89,'P2'!$B$4:$J$48,9,FALSE),"")</f>
        <v/>
      </c>
      <c r="AO90" s="148" t="str">
        <f>IFERROR(VLOOKUP(AO89,'P2'!$B$4:$J$48,9,FALSE),"")</f>
        <v/>
      </c>
      <c r="AP90" s="148" t="str">
        <f>IFERROR(VLOOKUP(AP89,'P2'!$B$4:$J$48,9,FALSE),"")</f>
        <v/>
      </c>
      <c r="AQ90" s="148" t="str">
        <f>IFERROR(VLOOKUP(AQ89,'P2'!$B$4:$J$48,9,FALSE),"")</f>
        <v/>
      </c>
      <c r="AR90" s="148" t="str">
        <f>IFERROR(VLOOKUP(AR89,'P2'!$B$4:$J$48,9,FALSE),"")</f>
        <v/>
      </c>
      <c r="AS90" s="148" t="str">
        <f>IFERROR(VLOOKUP(AS89,'P2'!$B$4:$J$48,9,FALSE),"")</f>
        <v/>
      </c>
      <c r="AT90" s="148" t="str">
        <f>IFERROR(VLOOKUP(AT89,'P2'!$B$4:$J$48,9,FALSE),"")</f>
        <v/>
      </c>
      <c r="AU90" s="148" t="str">
        <f>IFERROR(VLOOKUP(AU89,'P2'!$B$4:$J$48,9,FALSE),"")</f>
        <v/>
      </c>
      <c r="AV90" s="149">
        <f>SUM(Q90:AU90)</f>
        <v>0</v>
      </c>
      <c r="AW90" s="487"/>
      <c r="AX90" s="489"/>
      <c r="AY90" s="150"/>
      <c r="AZ90" s="150"/>
    </row>
    <row r="91" spans="2:52" ht="17.100000000000001" customHeight="1" x14ac:dyDescent="0.15">
      <c r="B91" s="470">
        <f t="shared" si="5"/>
        <v>36</v>
      </c>
      <c r="C91" s="472"/>
      <c r="D91" s="473"/>
      <c r="E91" s="473"/>
      <c r="F91" s="473"/>
      <c r="G91" s="473"/>
      <c r="H91" s="474"/>
      <c r="I91" s="478"/>
      <c r="J91" s="479"/>
      <c r="K91" s="479"/>
      <c r="L91" s="479"/>
      <c r="M91" s="480"/>
      <c r="N91" s="484"/>
      <c r="O91" s="485"/>
      <c r="P91" s="474"/>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44">
        <f>COUNTA(Q91:AU91)</f>
        <v>0</v>
      </c>
      <c r="AW91" s="486">
        <f>AV92</f>
        <v>0</v>
      </c>
      <c r="AX91" s="488" t="str">
        <f>IFERROR(ROUNDDOWN(AV92/$AT$3,1),"")</f>
        <v/>
      </c>
      <c r="AY91" s="145"/>
      <c r="AZ91" s="145"/>
    </row>
    <row r="92" spans="2:52" ht="17.100000000000001" customHeight="1" x14ac:dyDescent="0.15">
      <c r="B92" s="471"/>
      <c r="C92" s="475"/>
      <c r="D92" s="476"/>
      <c r="E92" s="476"/>
      <c r="F92" s="476"/>
      <c r="G92" s="476"/>
      <c r="H92" s="477"/>
      <c r="I92" s="481"/>
      <c r="J92" s="482"/>
      <c r="K92" s="482"/>
      <c r="L92" s="482"/>
      <c r="M92" s="483"/>
      <c r="N92" s="475"/>
      <c r="O92" s="476"/>
      <c r="P92" s="477"/>
      <c r="Q92" s="148" t="str">
        <f>IFERROR(VLOOKUP(Q91,'P2'!$B$4:$J$48,9,FALSE),"")</f>
        <v/>
      </c>
      <c r="R92" s="148" t="str">
        <f>IFERROR(VLOOKUP(R91,'P2'!$B$4:$J$48,9,FALSE),"")</f>
        <v/>
      </c>
      <c r="S92" s="148" t="str">
        <f>IFERROR(VLOOKUP(S91,'P2'!$B$4:$J$48,9,FALSE),"")</f>
        <v/>
      </c>
      <c r="T92" s="148" t="str">
        <f>IFERROR(VLOOKUP(T91,'P2'!$B$4:$J$48,9,FALSE),"")</f>
        <v/>
      </c>
      <c r="U92" s="148" t="str">
        <f>IFERROR(VLOOKUP(U91,'P2'!$B$4:$J$48,9,FALSE),"")</f>
        <v/>
      </c>
      <c r="V92" s="148" t="str">
        <f>IFERROR(VLOOKUP(V91,'P2'!$B$4:$J$48,9,FALSE),"")</f>
        <v/>
      </c>
      <c r="W92" s="148" t="str">
        <f>IFERROR(VLOOKUP(W91,'P2'!$B$4:$J$48,9,FALSE),"")</f>
        <v/>
      </c>
      <c r="X92" s="148" t="str">
        <f>IFERROR(VLOOKUP(X91,'P2'!$B$4:$J$48,9,FALSE),"")</f>
        <v/>
      </c>
      <c r="Y92" s="148" t="str">
        <f>IFERROR(VLOOKUP(Y91,'P2'!$B$4:$J$48,9,FALSE),"")</f>
        <v/>
      </c>
      <c r="Z92" s="148" t="str">
        <f>IFERROR(VLOOKUP(Z91,'P2'!$B$4:$J$48,9,FALSE),"")</f>
        <v/>
      </c>
      <c r="AA92" s="148" t="str">
        <f>IFERROR(VLOOKUP(AA91,'P2'!$B$4:$J$48,9,FALSE),"")</f>
        <v/>
      </c>
      <c r="AB92" s="148" t="str">
        <f>IFERROR(VLOOKUP(AB91,'P2'!$B$4:$J$48,9,FALSE),"")</f>
        <v/>
      </c>
      <c r="AC92" s="148" t="str">
        <f>IFERROR(VLOOKUP(AC91,'P2'!$B$4:$J$48,9,FALSE),"")</f>
        <v/>
      </c>
      <c r="AD92" s="148" t="str">
        <f>IFERROR(VLOOKUP(AD91,'P2'!$B$4:$J$48,9,FALSE),"")</f>
        <v/>
      </c>
      <c r="AE92" s="148" t="str">
        <f>IFERROR(VLOOKUP(AE91,'P2'!$B$4:$J$48,9,FALSE),"")</f>
        <v/>
      </c>
      <c r="AF92" s="148" t="str">
        <f>IFERROR(VLOOKUP(AF91,'P2'!$B$4:$J$48,9,FALSE),"")</f>
        <v/>
      </c>
      <c r="AG92" s="148" t="str">
        <f>IFERROR(VLOOKUP(AG91,'P2'!$B$4:$J$48,9,FALSE),"")</f>
        <v/>
      </c>
      <c r="AH92" s="148" t="str">
        <f>IFERROR(VLOOKUP(AH91,'P2'!$B$4:$J$48,9,FALSE),"")</f>
        <v/>
      </c>
      <c r="AI92" s="148" t="str">
        <f>IFERROR(VLOOKUP(AI91,'P2'!$B$4:$J$48,9,FALSE),"")</f>
        <v/>
      </c>
      <c r="AJ92" s="148" t="str">
        <f>IFERROR(VLOOKUP(AJ91,'P2'!$B$4:$J$48,9,FALSE),"")</f>
        <v/>
      </c>
      <c r="AK92" s="148" t="str">
        <f>IFERROR(VLOOKUP(AK91,'P2'!$B$4:$J$48,9,FALSE),"")</f>
        <v/>
      </c>
      <c r="AL92" s="148" t="str">
        <f>IFERROR(VLOOKUP(AL91,'P2'!$B$4:$J$48,9,FALSE),"")</f>
        <v/>
      </c>
      <c r="AM92" s="148" t="str">
        <f>IFERROR(VLOOKUP(AM91,'P2'!$B$4:$J$48,9,FALSE),"")</f>
        <v/>
      </c>
      <c r="AN92" s="148" t="str">
        <f>IFERROR(VLOOKUP(AN91,'P2'!$B$4:$J$48,9,FALSE),"")</f>
        <v/>
      </c>
      <c r="AO92" s="148" t="str">
        <f>IFERROR(VLOOKUP(AO91,'P2'!$B$4:$J$48,9,FALSE),"")</f>
        <v/>
      </c>
      <c r="AP92" s="148" t="str">
        <f>IFERROR(VLOOKUP(AP91,'P2'!$B$4:$J$48,9,FALSE),"")</f>
        <v/>
      </c>
      <c r="AQ92" s="148" t="str">
        <f>IFERROR(VLOOKUP(AQ91,'P2'!$B$4:$J$48,9,FALSE),"")</f>
        <v/>
      </c>
      <c r="AR92" s="148" t="str">
        <f>IFERROR(VLOOKUP(AR91,'P2'!$B$4:$J$48,9,FALSE),"")</f>
        <v/>
      </c>
      <c r="AS92" s="148" t="str">
        <f>IFERROR(VLOOKUP(AS91,'P2'!$B$4:$J$48,9,FALSE),"")</f>
        <v/>
      </c>
      <c r="AT92" s="148" t="str">
        <f>IFERROR(VLOOKUP(AT91,'P2'!$B$4:$J$48,9,FALSE),"")</f>
        <v/>
      </c>
      <c r="AU92" s="148" t="str">
        <f>IFERROR(VLOOKUP(AU91,'P2'!$B$4:$J$48,9,FALSE),"")</f>
        <v/>
      </c>
      <c r="AV92" s="149">
        <f>SUM(Q92:AU92)</f>
        <v>0</v>
      </c>
      <c r="AW92" s="487"/>
      <c r="AX92" s="489"/>
      <c r="AY92" s="150"/>
      <c r="AZ92" s="150"/>
    </row>
    <row r="93" spans="2:52" ht="17.100000000000001" customHeight="1" x14ac:dyDescent="0.15">
      <c r="B93" s="470">
        <f t="shared" si="5"/>
        <v>37</v>
      </c>
      <c r="C93" s="472"/>
      <c r="D93" s="473"/>
      <c r="E93" s="473"/>
      <c r="F93" s="473"/>
      <c r="G93" s="473"/>
      <c r="H93" s="474"/>
      <c r="I93" s="478"/>
      <c r="J93" s="479"/>
      <c r="K93" s="479"/>
      <c r="L93" s="479"/>
      <c r="M93" s="480"/>
      <c r="N93" s="484"/>
      <c r="O93" s="485"/>
      <c r="P93" s="474"/>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44">
        <f>COUNTA(Q93:AU93)</f>
        <v>0</v>
      </c>
      <c r="AW93" s="486">
        <f>AV94</f>
        <v>0</v>
      </c>
      <c r="AX93" s="488" t="str">
        <f>IFERROR(ROUNDDOWN(AV94/$AT$3,1),"")</f>
        <v/>
      </c>
      <c r="AY93" s="145"/>
      <c r="AZ93" s="145"/>
    </row>
    <row r="94" spans="2:52" ht="17.100000000000001" customHeight="1" x14ac:dyDescent="0.15">
      <c r="B94" s="471"/>
      <c r="C94" s="475"/>
      <c r="D94" s="476"/>
      <c r="E94" s="476"/>
      <c r="F94" s="476"/>
      <c r="G94" s="476"/>
      <c r="H94" s="477"/>
      <c r="I94" s="481"/>
      <c r="J94" s="482"/>
      <c r="K94" s="482"/>
      <c r="L94" s="482"/>
      <c r="M94" s="483"/>
      <c r="N94" s="475"/>
      <c r="O94" s="476"/>
      <c r="P94" s="477"/>
      <c r="Q94" s="148" t="str">
        <f>IFERROR(VLOOKUP(Q93,'P2'!$B$4:$J$48,9,FALSE),"")</f>
        <v/>
      </c>
      <c r="R94" s="148" t="str">
        <f>IFERROR(VLOOKUP(R93,'P2'!$B$4:$J$48,9,FALSE),"")</f>
        <v/>
      </c>
      <c r="S94" s="148" t="str">
        <f>IFERROR(VLOOKUP(S93,'P2'!$B$4:$J$48,9,FALSE),"")</f>
        <v/>
      </c>
      <c r="T94" s="148" t="str">
        <f>IFERROR(VLOOKUP(T93,'P2'!$B$4:$J$48,9,FALSE),"")</f>
        <v/>
      </c>
      <c r="U94" s="148" t="str">
        <f>IFERROR(VLOOKUP(U93,'P2'!$B$4:$J$48,9,FALSE),"")</f>
        <v/>
      </c>
      <c r="V94" s="148" t="str">
        <f>IFERROR(VLOOKUP(V93,'P2'!$B$4:$J$48,9,FALSE),"")</f>
        <v/>
      </c>
      <c r="W94" s="148" t="str">
        <f>IFERROR(VLOOKUP(W93,'P2'!$B$4:$J$48,9,FALSE),"")</f>
        <v/>
      </c>
      <c r="X94" s="148" t="str">
        <f>IFERROR(VLOOKUP(X93,'P2'!$B$4:$J$48,9,FALSE),"")</f>
        <v/>
      </c>
      <c r="Y94" s="148" t="str">
        <f>IFERROR(VLOOKUP(Y93,'P2'!$B$4:$J$48,9,FALSE),"")</f>
        <v/>
      </c>
      <c r="Z94" s="148" t="str">
        <f>IFERROR(VLOOKUP(Z93,'P2'!$B$4:$J$48,9,FALSE),"")</f>
        <v/>
      </c>
      <c r="AA94" s="148" t="str">
        <f>IFERROR(VLOOKUP(AA93,'P2'!$B$4:$J$48,9,FALSE),"")</f>
        <v/>
      </c>
      <c r="AB94" s="148" t="str">
        <f>IFERROR(VLOOKUP(AB93,'P2'!$B$4:$J$48,9,FALSE),"")</f>
        <v/>
      </c>
      <c r="AC94" s="148" t="str">
        <f>IFERROR(VLOOKUP(AC93,'P2'!$B$4:$J$48,9,FALSE),"")</f>
        <v/>
      </c>
      <c r="AD94" s="148" t="str">
        <f>IFERROR(VLOOKUP(AD93,'P2'!$B$4:$J$48,9,FALSE),"")</f>
        <v/>
      </c>
      <c r="AE94" s="148" t="str">
        <f>IFERROR(VLOOKUP(AE93,'P2'!$B$4:$J$48,9,FALSE),"")</f>
        <v/>
      </c>
      <c r="AF94" s="148" t="str">
        <f>IFERROR(VLOOKUP(AF93,'P2'!$B$4:$J$48,9,FALSE),"")</f>
        <v/>
      </c>
      <c r="AG94" s="148" t="str">
        <f>IFERROR(VLOOKUP(AG93,'P2'!$B$4:$J$48,9,FALSE),"")</f>
        <v/>
      </c>
      <c r="AH94" s="148" t="str">
        <f>IFERROR(VLOOKUP(AH93,'P2'!$B$4:$J$48,9,FALSE),"")</f>
        <v/>
      </c>
      <c r="AI94" s="148" t="str">
        <f>IFERROR(VLOOKUP(AI93,'P2'!$B$4:$J$48,9,FALSE),"")</f>
        <v/>
      </c>
      <c r="AJ94" s="148" t="str">
        <f>IFERROR(VLOOKUP(AJ93,'P2'!$B$4:$J$48,9,FALSE),"")</f>
        <v/>
      </c>
      <c r="AK94" s="148" t="str">
        <f>IFERROR(VLOOKUP(AK93,'P2'!$B$4:$J$48,9,FALSE),"")</f>
        <v/>
      </c>
      <c r="AL94" s="148" t="str">
        <f>IFERROR(VLOOKUP(AL93,'P2'!$B$4:$J$48,9,FALSE),"")</f>
        <v/>
      </c>
      <c r="AM94" s="148" t="str">
        <f>IFERROR(VLOOKUP(AM93,'P2'!$B$4:$J$48,9,FALSE),"")</f>
        <v/>
      </c>
      <c r="AN94" s="148" t="str">
        <f>IFERROR(VLOOKUP(AN93,'P2'!$B$4:$J$48,9,FALSE),"")</f>
        <v/>
      </c>
      <c r="AO94" s="148" t="str">
        <f>IFERROR(VLOOKUP(AO93,'P2'!$B$4:$J$48,9,FALSE),"")</f>
        <v/>
      </c>
      <c r="AP94" s="148" t="str">
        <f>IFERROR(VLOOKUP(AP93,'P2'!$B$4:$J$48,9,FALSE),"")</f>
        <v/>
      </c>
      <c r="AQ94" s="148" t="str">
        <f>IFERROR(VLOOKUP(AQ93,'P2'!$B$4:$J$48,9,FALSE),"")</f>
        <v/>
      </c>
      <c r="AR94" s="148" t="str">
        <f>IFERROR(VLOOKUP(AR93,'P2'!$B$4:$J$48,9,FALSE),"")</f>
        <v/>
      </c>
      <c r="AS94" s="148" t="str">
        <f>IFERROR(VLOOKUP(AS93,'P2'!$B$4:$J$48,9,FALSE),"")</f>
        <v/>
      </c>
      <c r="AT94" s="148" t="str">
        <f>IFERROR(VLOOKUP(AT93,'P2'!$B$4:$J$48,9,FALSE),"")</f>
        <v/>
      </c>
      <c r="AU94" s="148" t="str">
        <f>IFERROR(VLOOKUP(AU93,'P2'!$B$4:$J$48,9,FALSE),"")</f>
        <v/>
      </c>
      <c r="AV94" s="149">
        <f>SUM(Q94:AU94)</f>
        <v>0</v>
      </c>
      <c r="AW94" s="487"/>
      <c r="AX94" s="489"/>
      <c r="AY94" s="150"/>
      <c r="AZ94" s="150"/>
    </row>
    <row r="95" spans="2:52" ht="17.100000000000001" customHeight="1" x14ac:dyDescent="0.15">
      <c r="B95" s="470">
        <f>B93+1</f>
        <v>38</v>
      </c>
      <c r="C95" s="472"/>
      <c r="D95" s="473"/>
      <c r="E95" s="473"/>
      <c r="F95" s="473"/>
      <c r="G95" s="473"/>
      <c r="H95" s="474"/>
      <c r="I95" s="478"/>
      <c r="J95" s="479"/>
      <c r="K95" s="479"/>
      <c r="L95" s="479"/>
      <c r="M95" s="480"/>
      <c r="N95" s="484"/>
      <c r="O95" s="485"/>
      <c r="P95" s="474"/>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44">
        <f>COUNTA(Q95:AU95)</f>
        <v>0</v>
      </c>
      <c r="AW95" s="486">
        <f>AV96</f>
        <v>0</v>
      </c>
      <c r="AX95" s="488" t="str">
        <f>IFERROR(ROUNDDOWN(AV96/$AT$3,1),"")</f>
        <v/>
      </c>
      <c r="AY95" s="145"/>
      <c r="AZ95" s="145"/>
    </row>
    <row r="96" spans="2:52" ht="17.100000000000001" customHeight="1" x14ac:dyDescent="0.15">
      <c r="B96" s="471"/>
      <c r="C96" s="475"/>
      <c r="D96" s="476"/>
      <c r="E96" s="476"/>
      <c r="F96" s="476"/>
      <c r="G96" s="476"/>
      <c r="H96" s="477"/>
      <c r="I96" s="481"/>
      <c r="J96" s="482"/>
      <c r="K96" s="482"/>
      <c r="L96" s="482"/>
      <c r="M96" s="483"/>
      <c r="N96" s="475"/>
      <c r="O96" s="476"/>
      <c r="P96" s="477"/>
      <c r="Q96" s="148" t="str">
        <f>IFERROR(VLOOKUP(Q95,'P2'!$B$4:$J$48,9,FALSE),"")</f>
        <v/>
      </c>
      <c r="R96" s="148" t="str">
        <f>IFERROR(VLOOKUP(R95,'P2'!$B$4:$J$48,9,FALSE),"")</f>
        <v/>
      </c>
      <c r="S96" s="148" t="str">
        <f>IFERROR(VLOOKUP(S95,'P2'!$B$4:$J$48,9,FALSE),"")</f>
        <v/>
      </c>
      <c r="T96" s="148" t="str">
        <f>IFERROR(VLOOKUP(T95,'P2'!$B$4:$J$48,9,FALSE),"")</f>
        <v/>
      </c>
      <c r="U96" s="148" t="str">
        <f>IFERROR(VLOOKUP(U95,'P2'!$B$4:$J$48,9,FALSE),"")</f>
        <v/>
      </c>
      <c r="V96" s="148" t="str">
        <f>IFERROR(VLOOKUP(V95,'P2'!$B$4:$J$48,9,FALSE),"")</f>
        <v/>
      </c>
      <c r="W96" s="148" t="str">
        <f>IFERROR(VLOOKUP(W95,'P2'!$B$4:$J$48,9,FALSE),"")</f>
        <v/>
      </c>
      <c r="X96" s="148" t="str">
        <f>IFERROR(VLOOKUP(X95,'P2'!$B$4:$J$48,9,FALSE),"")</f>
        <v/>
      </c>
      <c r="Y96" s="148" t="str">
        <f>IFERROR(VLOOKUP(Y95,'P2'!$B$4:$J$48,9,FALSE),"")</f>
        <v/>
      </c>
      <c r="Z96" s="148" t="str">
        <f>IFERROR(VLOOKUP(Z95,'P2'!$B$4:$J$48,9,FALSE),"")</f>
        <v/>
      </c>
      <c r="AA96" s="148" t="str">
        <f>IFERROR(VLOOKUP(AA95,'P2'!$B$4:$J$48,9,FALSE),"")</f>
        <v/>
      </c>
      <c r="AB96" s="148" t="str">
        <f>IFERROR(VLOOKUP(AB95,'P2'!$B$4:$J$48,9,FALSE),"")</f>
        <v/>
      </c>
      <c r="AC96" s="148" t="str">
        <f>IFERROR(VLOOKUP(AC95,'P2'!$B$4:$J$48,9,FALSE),"")</f>
        <v/>
      </c>
      <c r="AD96" s="148" t="str">
        <f>IFERROR(VLOOKUP(AD95,'P2'!$B$4:$J$48,9,FALSE),"")</f>
        <v/>
      </c>
      <c r="AE96" s="148" t="str">
        <f>IFERROR(VLOOKUP(AE95,'P2'!$B$4:$J$48,9,FALSE),"")</f>
        <v/>
      </c>
      <c r="AF96" s="148" t="str">
        <f>IFERROR(VLOOKUP(AF95,'P2'!$B$4:$J$48,9,FALSE),"")</f>
        <v/>
      </c>
      <c r="AG96" s="148" t="str">
        <f>IFERROR(VLOOKUP(AG95,'P2'!$B$4:$J$48,9,FALSE),"")</f>
        <v/>
      </c>
      <c r="AH96" s="148" t="str">
        <f>IFERROR(VLOOKUP(AH95,'P2'!$B$4:$J$48,9,FALSE),"")</f>
        <v/>
      </c>
      <c r="AI96" s="148" t="str">
        <f>IFERROR(VLOOKUP(AI95,'P2'!$B$4:$J$48,9,FALSE),"")</f>
        <v/>
      </c>
      <c r="AJ96" s="148" t="str">
        <f>IFERROR(VLOOKUP(AJ95,'P2'!$B$4:$J$48,9,FALSE),"")</f>
        <v/>
      </c>
      <c r="AK96" s="148" t="str">
        <f>IFERROR(VLOOKUP(AK95,'P2'!$B$4:$J$48,9,FALSE),"")</f>
        <v/>
      </c>
      <c r="AL96" s="148" t="str">
        <f>IFERROR(VLOOKUP(AL95,'P2'!$B$4:$J$48,9,FALSE),"")</f>
        <v/>
      </c>
      <c r="AM96" s="148" t="str">
        <f>IFERROR(VLOOKUP(AM95,'P2'!$B$4:$J$48,9,FALSE),"")</f>
        <v/>
      </c>
      <c r="AN96" s="148" t="str">
        <f>IFERROR(VLOOKUP(AN95,'P2'!$B$4:$J$48,9,FALSE),"")</f>
        <v/>
      </c>
      <c r="AO96" s="148" t="str">
        <f>IFERROR(VLOOKUP(AO95,'P2'!$B$4:$J$48,9,FALSE),"")</f>
        <v/>
      </c>
      <c r="AP96" s="148" t="str">
        <f>IFERROR(VLOOKUP(AP95,'P2'!$B$4:$J$48,9,FALSE),"")</f>
        <v/>
      </c>
      <c r="AQ96" s="148" t="str">
        <f>IFERROR(VLOOKUP(AQ95,'P2'!$B$4:$J$48,9,FALSE),"")</f>
        <v/>
      </c>
      <c r="AR96" s="148" t="str">
        <f>IFERROR(VLOOKUP(AR95,'P2'!$B$4:$J$48,9,FALSE),"")</f>
        <v/>
      </c>
      <c r="AS96" s="148" t="str">
        <f>IFERROR(VLOOKUP(AS95,'P2'!$B$4:$J$48,9,FALSE),"")</f>
        <v/>
      </c>
      <c r="AT96" s="148" t="str">
        <f>IFERROR(VLOOKUP(AT95,'P2'!$B$4:$J$48,9,FALSE),"")</f>
        <v/>
      </c>
      <c r="AU96" s="148" t="str">
        <f>IFERROR(VLOOKUP(AU95,'P2'!$B$4:$J$48,9,FALSE),"")</f>
        <v/>
      </c>
      <c r="AV96" s="149">
        <f>SUM(Q96:AU96)</f>
        <v>0</v>
      </c>
      <c r="AW96" s="487"/>
      <c r="AX96" s="489"/>
      <c r="AY96" s="150"/>
      <c r="AZ96" s="150"/>
    </row>
    <row r="97" spans="2:59" ht="17.100000000000001" customHeight="1" x14ac:dyDescent="0.15">
      <c r="B97" s="470">
        <f t="shared" si="5"/>
        <v>39</v>
      </c>
      <c r="C97" s="472"/>
      <c r="D97" s="473"/>
      <c r="E97" s="473"/>
      <c r="F97" s="473"/>
      <c r="G97" s="473"/>
      <c r="H97" s="474"/>
      <c r="I97" s="478"/>
      <c r="J97" s="479"/>
      <c r="K97" s="479"/>
      <c r="L97" s="479"/>
      <c r="M97" s="480"/>
      <c r="N97" s="484"/>
      <c r="O97" s="485"/>
      <c r="P97" s="474"/>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44">
        <f>COUNTA(Q97:AU97)</f>
        <v>0</v>
      </c>
      <c r="AW97" s="486">
        <f>AV98</f>
        <v>0</v>
      </c>
      <c r="AX97" s="488" t="str">
        <f>IFERROR(ROUNDDOWN(AV98/$AT$3,1),"")</f>
        <v/>
      </c>
      <c r="AY97" s="145"/>
      <c r="AZ97" s="145"/>
    </row>
    <row r="98" spans="2:59" ht="17.100000000000001" customHeight="1" x14ac:dyDescent="0.15">
      <c r="B98" s="471"/>
      <c r="C98" s="475"/>
      <c r="D98" s="476"/>
      <c r="E98" s="476"/>
      <c r="F98" s="476"/>
      <c r="G98" s="476"/>
      <c r="H98" s="477"/>
      <c r="I98" s="481"/>
      <c r="J98" s="482"/>
      <c r="K98" s="482"/>
      <c r="L98" s="482"/>
      <c r="M98" s="483"/>
      <c r="N98" s="475"/>
      <c r="O98" s="476"/>
      <c r="P98" s="477"/>
      <c r="Q98" s="148" t="str">
        <f>IFERROR(VLOOKUP(Q97,'P2'!$B$4:$J$48,9,FALSE),"")</f>
        <v/>
      </c>
      <c r="R98" s="148" t="str">
        <f>IFERROR(VLOOKUP(R97,'P2'!$B$4:$J$48,9,FALSE),"")</f>
        <v/>
      </c>
      <c r="S98" s="148" t="str">
        <f>IFERROR(VLOOKUP(S97,'P2'!$B$4:$J$48,9,FALSE),"")</f>
        <v/>
      </c>
      <c r="T98" s="148" t="str">
        <f>IFERROR(VLOOKUP(T97,'P2'!$B$4:$J$48,9,FALSE),"")</f>
        <v/>
      </c>
      <c r="U98" s="148" t="str">
        <f>IFERROR(VLOOKUP(U97,'P2'!$B$4:$J$48,9,FALSE),"")</f>
        <v/>
      </c>
      <c r="V98" s="148" t="str">
        <f>IFERROR(VLOOKUP(V97,'P2'!$B$4:$J$48,9,FALSE),"")</f>
        <v/>
      </c>
      <c r="W98" s="148" t="str">
        <f>IFERROR(VLOOKUP(W97,'P2'!$B$4:$J$48,9,FALSE),"")</f>
        <v/>
      </c>
      <c r="X98" s="148" t="str">
        <f>IFERROR(VLOOKUP(X97,'P2'!$B$4:$J$48,9,FALSE),"")</f>
        <v/>
      </c>
      <c r="Y98" s="148" t="str">
        <f>IFERROR(VLOOKUP(Y97,'P2'!$B$4:$J$48,9,FALSE),"")</f>
        <v/>
      </c>
      <c r="Z98" s="148" t="str">
        <f>IFERROR(VLOOKUP(Z97,'P2'!$B$4:$J$48,9,FALSE),"")</f>
        <v/>
      </c>
      <c r="AA98" s="148" t="str">
        <f>IFERROR(VLOOKUP(AA97,'P2'!$B$4:$J$48,9,FALSE),"")</f>
        <v/>
      </c>
      <c r="AB98" s="148" t="str">
        <f>IFERROR(VLOOKUP(AB97,'P2'!$B$4:$J$48,9,FALSE),"")</f>
        <v/>
      </c>
      <c r="AC98" s="148" t="str">
        <f>IFERROR(VLOOKUP(AC97,'P2'!$B$4:$J$48,9,FALSE),"")</f>
        <v/>
      </c>
      <c r="AD98" s="148" t="str">
        <f>IFERROR(VLOOKUP(AD97,'P2'!$B$4:$J$48,9,FALSE),"")</f>
        <v/>
      </c>
      <c r="AE98" s="148" t="str">
        <f>IFERROR(VLOOKUP(AE97,'P2'!$B$4:$J$48,9,FALSE),"")</f>
        <v/>
      </c>
      <c r="AF98" s="148" t="str">
        <f>IFERROR(VLOOKUP(AF97,'P2'!$B$4:$J$48,9,FALSE),"")</f>
        <v/>
      </c>
      <c r="AG98" s="148" t="str">
        <f>IFERROR(VLOOKUP(AG97,'P2'!$B$4:$J$48,9,FALSE),"")</f>
        <v/>
      </c>
      <c r="AH98" s="148" t="str">
        <f>IFERROR(VLOOKUP(AH97,'P2'!$B$4:$J$48,9,FALSE),"")</f>
        <v/>
      </c>
      <c r="AI98" s="148" t="str">
        <f>IFERROR(VLOOKUP(AI97,'P2'!$B$4:$J$48,9,FALSE),"")</f>
        <v/>
      </c>
      <c r="AJ98" s="148" t="str">
        <f>IFERROR(VLOOKUP(AJ97,'P2'!$B$4:$J$48,9,FALSE),"")</f>
        <v/>
      </c>
      <c r="AK98" s="148" t="str">
        <f>IFERROR(VLOOKUP(AK97,'P2'!$B$4:$J$48,9,FALSE),"")</f>
        <v/>
      </c>
      <c r="AL98" s="148" t="str">
        <f>IFERROR(VLOOKUP(AL97,'P2'!$B$4:$J$48,9,FALSE),"")</f>
        <v/>
      </c>
      <c r="AM98" s="148" t="str">
        <f>IFERROR(VLOOKUP(AM97,'P2'!$B$4:$J$48,9,FALSE),"")</f>
        <v/>
      </c>
      <c r="AN98" s="148" t="str">
        <f>IFERROR(VLOOKUP(AN97,'P2'!$B$4:$J$48,9,FALSE),"")</f>
        <v/>
      </c>
      <c r="AO98" s="148" t="str">
        <f>IFERROR(VLOOKUP(AO97,'P2'!$B$4:$J$48,9,FALSE),"")</f>
        <v/>
      </c>
      <c r="AP98" s="148" t="str">
        <f>IFERROR(VLOOKUP(AP97,'P2'!$B$4:$J$48,9,FALSE),"")</f>
        <v/>
      </c>
      <c r="AQ98" s="148" t="str">
        <f>IFERROR(VLOOKUP(AQ97,'P2'!$B$4:$J$48,9,FALSE),"")</f>
        <v/>
      </c>
      <c r="AR98" s="148" t="str">
        <f>IFERROR(VLOOKUP(AR97,'P2'!$B$4:$J$48,9,FALSE),"")</f>
        <v/>
      </c>
      <c r="AS98" s="148" t="str">
        <f>IFERROR(VLOOKUP(AS97,'P2'!$B$4:$J$48,9,FALSE),"")</f>
        <v/>
      </c>
      <c r="AT98" s="148" t="str">
        <f>IFERROR(VLOOKUP(AT97,'P2'!$B$4:$J$48,9,FALSE),"")</f>
        <v/>
      </c>
      <c r="AU98" s="148" t="str">
        <f>IFERROR(VLOOKUP(AU97,'P2'!$B$4:$J$48,9,FALSE),"")</f>
        <v/>
      </c>
      <c r="AV98" s="149">
        <f>SUM(Q98:AU98)</f>
        <v>0</v>
      </c>
      <c r="AW98" s="487"/>
      <c r="AX98" s="489"/>
      <c r="AY98" s="150"/>
      <c r="AZ98" s="150"/>
    </row>
    <row r="99" spans="2:59" ht="17.100000000000001" customHeight="1" x14ac:dyDescent="0.15">
      <c r="B99" s="470">
        <f t="shared" si="5"/>
        <v>40</v>
      </c>
      <c r="C99" s="472"/>
      <c r="D99" s="473"/>
      <c r="E99" s="473"/>
      <c r="F99" s="473"/>
      <c r="G99" s="473"/>
      <c r="H99" s="474"/>
      <c r="I99" s="478"/>
      <c r="J99" s="479"/>
      <c r="K99" s="479"/>
      <c r="L99" s="479"/>
      <c r="M99" s="480"/>
      <c r="N99" s="484"/>
      <c r="O99" s="485"/>
      <c r="P99" s="474"/>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44">
        <f>COUNTA(Q99:AU99)</f>
        <v>0</v>
      </c>
      <c r="AW99" s="486">
        <f>AV100</f>
        <v>0</v>
      </c>
      <c r="AX99" s="488" t="str">
        <f>IFERROR(ROUNDDOWN(AV100/$AT$3,1),"")</f>
        <v/>
      </c>
      <c r="AY99" s="145"/>
      <c r="AZ99" s="145"/>
    </row>
    <row r="100" spans="2:59" ht="17.100000000000001" customHeight="1" x14ac:dyDescent="0.15">
      <c r="B100" s="471"/>
      <c r="C100" s="475"/>
      <c r="D100" s="476"/>
      <c r="E100" s="476"/>
      <c r="F100" s="476"/>
      <c r="G100" s="476"/>
      <c r="H100" s="477"/>
      <c r="I100" s="481"/>
      <c r="J100" s="482"/>
      <c r="K100" s="482"/>
      <c r="L100" s="482"/>
      <c r="M100" s="483"/>
      <c r="N100" s="475"/>
      <c r="O100" s="476"/>
      <c r="P100" s="477"/>
      <c r="Q100" s="148" t="str">
        <f>IFERROR(VLOOKUP(Q99,'P2'!$B$4:$J$48,9,FALSE),"")</f>
        <v/>
      </c>
      <c r="R100" s="148" t="str">
        <f>IFERROR(VLOOKUP(R99,'P2'!$B$4:$J$48,9,FALSE),"")</f>
        <v/>
      </c>
      <c r="S100" s="148" t="str">
        <f>IFERROR(VLOOKUP(S99,'P2'!$B$4:$J$48,9,FALSE),"")</f>
        <v/>
      </c>
      <c r="T100" s="148" t="str">
        <f>IFERROR(VLOOKUP(T99,'P2'!$B$4:$J$48,9,FALSE),"")</f>
        <v/>
      </c>
      <c r="U100" s="148" t="str">
        <f>IFERROR(VLOOKUP(U99,'P2'!$B$4:$J$48,9,FALSE),"")</f>
        <v/>
      </c>
      <c r="V100" s="148" t="str">
        <f>IFERROR(VLOOKUP(V99,'P2'!$B$4:$J$48,9,FALSE),"")</f>
        <v/>
      </c>
      <c r="W100" s="148" t="str">
        <f>IFERROR(VLOOKUP(W99,'P2'!$B$4:$J$48,9,FALSE),"")</f>
        <v/>
      </c>
      <c r="X100" s="148" t="str">
        <f>IFERROR(VLOOKUP(X99,'P2'!$B$4:$J$48,9,FALSE),"")</f>
        <v/>
      </c>
      <c r="Y100" s="148" t="str">
        <f>IFERROR(VLOOKUP(Y99,'P2'!$B$4:$J$48,9,FALSE),"")</f>
        <v/>
      </c>
      <c r="Z100" s="148" t="str">
        <f>IFERROR(VLOOKUP(Z99,'P2'!$B$4:$J$48,9,FALSE),"")</f>
        <v/>
      </c>
      <c r="AA100" s="148" t="str">
        <f>IFERROR(VLOOKUP(AA99,'P2'!$B$4:$J$48,9,FALSE),"")</f>
        <v/>
      </c>
      <c r="AB100" s="148" t="str">
        <f>IFERROR(VLOOKUP(AB99,'P2'!$B$4:$J$48,9,FALSE),"")</f>
        <v/>
      </c>
      <c r="AC100" s="148" t="str">
        <f>IFERROR(VLOOKUP(AC99,'P2'!$B$4:$J$48,9,FALSE),"")</f>
        <v/>
      </c>
      <c r="AD100" s="148" t="str">
        <f>IFERROR(VLOOKUP(AD99,'P2'!$B$4:$J$48,9,FALSE),"")</f>
        <v/>
      </c>
      <c r="AE100" s="148" t="str">
        <f>IFERROR(VLOOKUP(AE99,'P2'!$B$4:$J$48,9,FALSE),"")</f>
        <v/>
      </c>
      <c r="AF100" s="148" t="str">
        <f>IFERROR(VLOOKUP(AF99,'P2'!$B$4:$J$48,9,FALSE),"")</f>
        <v/>
      </c>
      <c r="AG100" s="148" t="str">
        <f>IFERROR(VLOOKUP(AG99,'P2'!$B$4:$J$48,9,FALSE),"")</f>
        <v/>
      </c>
      <c r="AH100" s="148" t="str">
        <f>IFERROR(VLOOKUP(AH99,'P2'!$B$4:$J$48,9,FALSE),"")</f>
        <v/>
      </c>
      <c r="AI100" s="148" t="str">
        <f>IFERROR(VLOOKUP(AI99,'P2'!$B$4:$J$48,9,FALSE),"")</f>
        <v/>
      </c>
      <c r="AJ100" s="148" t="str">
        <f>IFERROR(VLOOKUP(AJ99,'P2'!$B$4:$J$48,9,FALSE),"")</f>
        <v/>
      </c>
      <c r="AK100" s="148" t="str">
        <f>IFERROR(VLOOKUP(AK99,'P2'!$B$4:$J$48,9,FALSE),"")</f>
        <v/>
      </c>
      <c r="AL100" s="148" t="str">
        <f>IFERROR(VLOOKUP(AL99,'P2'!$B$4:$J$48,9,FALSE),"")</f>
        <v/>
      </c>
      <c r="AM100" s="148" t="str">
        <f>IFERROR(VLOOKUP(AM99,'P2'!$B$4:$J$48,9,FALSE),"")</f>
        <v/>
      </c>
      <c r="AN100" s="148" t="str">
        <f>IFERROR(VLOOKUP(AN99,'P2'!$B$4:$J$48,9,FALSE),"")</f>
        <v/>
      </c>
      <c r="AO100" s="148" t="str">
        <f>IFERROR(VLOOKUP(AO99,'P2'!$B$4:$J$48,9,FALSE),"")</f>
        <v/>
      </c>
      <c r="AP100" s="148" t="str">
        <f>IFERROR(VLOOKUP(AP99,'P2'!$B$4:$J$48,9,FALSE),"")</f>
        <v/>
      </c>
      <c r="AQ100" s="148" t="str">
        <f>IFERROR(VLOOKUP(AQ99,'P2'!$B$4:$J$48,9,FALSE),"")</f>
        <v/>
      </c>
      <c r="AR100" s="148" t="str">
        <f>IFERROR(VLOOKUP(AR99,'P2'!$B$4:$J$48,9,FALSE),"")</f>
        <v/>
      </c>
      <c r="AS100" s="148" t="str">
        <f>IFERROR(VLOOKUP(AS99,'P2'!$B$4:$J$48,9,FALSE),"")</f>
        <v/>
      </c>
      <c r="AT100" s="148" t="str">
        <f>IFERROR(VLOOKUP(AT99,'P2'!$B$4:$J$48,9,FALSE),"")</f>
        <v/>
      </c>
      <c r="AU100" s="148" t="str">
        <f>IFERROR(VLOOKUP(AU99,'P2'!$B$4:$J$48,9,FALSE),"")</f>
        <v/>
      </c>
      <c r="AV100" s="149">
        <f>SUM(Q100:AU100)</f>
        <v>0</v>
      </c>
      <c r="AW100" s="487"/>
      <c r="AX100" s="489"/>
      <c r="AY100" s="150"/>
      <c r="AZ100" s="150"/>
    </row>
    <row r="101" spans="2:59" s="118" customFormat="1" ht="5.0999999999999996" customHeight="1" x14ac:dyDescent="0.15">
      <c r="B101" s="152"/>
      <c r="C101" s="153"/>
      <c r="D101" s="154"/>
      <c r="E101" s="154"/>
      <c r="F101" s="154"/>
      <c r="G101" s="154"/>
      <c r="H101" s="154"/>
      <c r="I101" s="153"/>
      <c r="J101" s="153"/>
      <c r="K101" s="153"/>
      <c r="L101" s="153"/>
      <c r="M101" s="153"/>
      <c r="N101" s="153"/>
      <c r="O101" s="153"/>
      <c r="P101" s="153"/>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6"/>
      <c r="BA101" s="100"/>
      <c r="BB101" s="100"/>
      <c r="BC101" s="100"/>
      <c r="BD101" s="100"/>
      <c r="BE101" s="100"/>
      <c r="BF101" s="100"/>
      <c r="BG101" s="100"/>
    </row>
    <row r="102" spans="2:59" s="116" customFormat="1" ht="5.0999999999999996" customHeight="1" x14ac:dyDescent="0.15">
      <c r="B102" s="163"/>
      <c r="AS102" s="138"/>
      <c r="AT102" s="138"/>
      <c r="AU102" s="138"/>
      <c r="AY102" s="100"/>
      <c r="AZ102" s="100"/>
      <c r="BA102" s="100"/>
      <c r="BB102" s="100"/>
      <c r="BC102" s="100"/>
      <c r="BD102" s="100"/>
      <c r="BE102" s="100"/>
      <c r="BF102" s="100"/>
      <c r="BG102" s="100"/>
    </row>
    <row r="103" spans="2:59" ht="21.95" customHeight="1" x14ac:dyDescent="0.15">
      <c r="B103" s="131" t="s">
        <v>415</v>
      </c>
      <c r="S103" s="164" t="s">
        <v>254</v>
      </c>
      <c r="T103" s="499" t="str">
        <f>$T$3</f>
        <v>令和　7</v>
      </c>
      <c r="U103" s="499"/>
      <c r="V103" s="165" t="s">
        <v>81</v>
      </c>
      <c r="W103" s="165">
        <f>$W$3</f>
        <v>5</v>
      </c>
      <c r="X103" s="166" t="s">
        <v>273</v>
      </c>
      <c r="Y103" s="165"/>
      <c r="Z103" s="167" t="s">
        <v>255</v>
      </c>
      <c r="AA103" s="137"/>
      <c r="AB103" s="133"/>
      <c r="AC103" s="133"/>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38" t="str">
        <f>"3 / "&amp;COUNTA(C$7,C$57,C$106,C$155,C$204)</f>
        <v>3 / 1</v>
      </c>
    </row>
    <row r="104" spans="2:59" s="138" customFormat="1" ht="15" customHeight="1" x14ac:dyDescent="0.15">
      <c r="B104" s="470"/>
      <c r="C104" s="490" t="s">
        <v>279</v>
      </c>
      <c r="D104" s="491"/>
      <c r="E104" s="491"/>
      <c r="F104" s="491"/>
      <c r="G104" s="491"/>
      <c r="H104" s="492"/>
      <c r="I104" s="490" t="s">
        <v>280</v>
      </c>
      <c r="J104" s="491"/>
      <c r="K104" s="491"/>
      <c r="L104" s="491"/>
      <c r="M104" s="492"/>
      <c r="N104" s="496" t="s">
        <v>281</v>
      </c>
      <c r="O104" s="491"/>
      <c r="P104" s="492"/>
      <c r="Q104" s="139">
        <f>Q$5</f>
        <v>45778</v>
      </c>
      <c r="R104" s="139">
        <f t="shared" ref="R104:AU104" si="6">R$5</f>
        <v>45779</v>
      </c>
      <c r="S104" s="139">
        <f t="shared" si="6"/>
        <v>45780</v>
      </c>
      <c r="T104" s="139">
        <f t="shared" si="6"/>
        <v>45781</v>
      </c>
      <c r="U104" s="139">
        <f t="shared" si="6"/>
        <v>45782</v>
      </c>
      <c r="V104" s="139">
        <f t="shared" si="6"/>
        <v>45783</v>
      </c>
      <c r="W104" s="139">
        <f t="shared" si="6"/>
        <v>45784</v>
      </c>
      <c r="X104" s="139">
        <f t="shared" si="6"/>
        <v>45785</v>
      </c>
      <c r="Y104" s="139">
        <f t="shared" si="6"/>
        <v>45786</v>
      </c>
      <c r="Z104" s="139">
        <f t="shared" si="6"/>
        <v>45787</v>
      </c>
      <c r="AA104" s="139">
        <f t="shared" si="6"/>
        <v>45788</v>
      </c>
      <c r="AB104" s="139">
        <f t="shared" si="6"/>
        <v>45789</v>
      </c>
      <c r="AC104" s="139">
        <f t="shared" si="6"/>
        <v>45790</v>
      </c>
      <c r="AD104" s="139">
        <f t="shared" si="6"/>
        <v>45791</v>
      </c>
      <c r="AE104" s="139">
        <f t="shared" si="6"/>
        <v>45792</v>
      </c>
      <c r="AF104" s="139">
        <f t="shared" si="6"/>
        <v>45793</v>
      </c>
      <c r="AG104" s="139">
        <f t="shared" si="6"/>
        <v>45794</v>
      </c>
      <c r="AH104" s="139">
        <f t="shared" si="6"/>
        <v>45795</v>
      </c>
      <c r="AI104" s="139">
        <f t="shared" si="6"/>
        <v>45796</v>
      </c>
      <c r="AJ104" s="139">
        <f t="shared" si="6"/>
        <v>45797</v>
      </c>
      <c r="AK104" s="139">
        <f t="shared" si="6"/>
        <v>45798</v>
      </c>
      <c r="AL104" s="139">
        <f t="shared" si="6"/>
        <v>45799</v>
      </c>
      <c r="AM104" s="139">
        <f t="shared" si="6"/>
        <v>45800</v>
      </c>
      <c r="AN104" s="139">
        <f t="shared" si="6"/>
        <v>45801</v>
      </c>
      <c r="AO104" s="139">
        <f t="shared" si="6"/>
        <v>45802</v>
      </c>
      <c r="AP104" s="139">
        <f t="shared" si="6"/>
        <v>45803</v>
      </c>
      <c r="AQ104" s="139">
        <f t="shared" si="6"/>
        <v>45804</v>
      </c>
      <c r="AR104" s="139">
        <f t="shared" si="6"/>
        <v>45805</v>
      </c>
      <c r="AS104" s="139">
        <f t="shared" si="6"/>
        <v>45806</v>
      </c>
      <c r="AT104" s="139">
        <f t="shared" si="6"/>
        <v>45807</v>
      </c>
      <c r="AU104" s="139">
        <f t="shared" si="6"/>
        <v>45808</v>
      </c>
      <c r="AV104" s="140" t="s">
        <v>282</v>
      </c>
      <c r="AW104" s="497"/>
      <c r="AX104" s="497" t="s">
        <v>283</v>
      </c>
      <c r="AY104" s="141"/>
      <c r="AZ104" s="141"/>
      <c r="BA104" s="100"/>
      <c r="BB104" s="100"/>
      <c r="BC104" s="100"/>
      <c r="BD104" s="100"/>
      <c r="BE104" s="100"/>
      <c r="BF104" s="100"/>
      <c r="BG104" s="100"/>
    </row>
    <row r="105" spans="2:59" s="138" customFormat="1" ht="15" customHeight="1" x14ac:dyDescent="0.15">
      <c r="B105" s="471"/>
      <c r="C105" s="493"/>
      <c r="D105" s="494"/>
      <c r="E105" s="494"/>
      <c r="F105" s="494"/>
      <c r="G105" s="494"/>
      <c r="H105" s="495"/>
      <c r="I105" s="493"/>
      <c r="J105" s="494"/>
      <c r="K105" s="494"/>
      <c r="L105" s="494"/>
      <c r="M105" s="495"/>
      <c r="N105" s="493"/>
      <c r="O105" s="494"/>
      <c r="P105" s="495"/>
      <c r="Q105" s="142" t="str">
        <f>Q$6</f>
        <v>木</v>
      </c>
      <c r="R105" s="142" t="str">
        <f t="shared" ref="R105:AU105" si="7">R$6</f>
        <v>金</v>
      </c>
      <c r="S105" s="142" t="str">
        <f t="shared" si="7"/>
        <v>土</v>
      </c>
      <c r="T105" s="142" t="str">
        <f t="shared" si="7"/>
        <v>日</v>
      </c>
      <c r="U105" s="142" t="str">
        <f t="shared" si="7"/>
        <v>月</v>
      </c>
      <c r="V105" s="142" t="str">
        <f t="shared" si="7"/>
        <v>火</v>
      </c>
      <c r="W105" s="142" t="str">
        <f t="shared" si="7"/>
        <v>水</v>
      </c>
      <c r="X105" s="142" t="str">
        <f t="shared" si="7"/>
        <v>木</v>
      </c>
      <c r="Y105" s="142" t="str">
        <f t="shared" si="7"/>
        <v>金</v>
      </c>
      <c r="Z105" s="142" t="str">
        <f t="shared" si="7"/>
        <v>土</v>
      </c>
      <c r="AA105" s="142" t="str">
        <f t="shared" si="7"/>
        <v>日</v>
      </c>
      <c r="AB105" s="142" t="str">
        <f t="shared" si="7"/>
        <v>月</v>
      </c>
      <c r="AC105" s="142" t="str">
        <f t="shared" si="7"/>
        <v>火</v>
      </c>
      <c r="AD105" s="142" t="str">
        <f t="shared" si="7"/>
        <v>水</v>
      </c>
      <c r="AE105" s="142" t="str">
        <f t="shared" si="7"/>
        <v>木</v>
      </c>
      <c r="AF105" s="142" t="str">
        <f t="shared" si="7"/>
        <v>金</v>
      </c>
      <c r="AG105" s="142" t="str">
        <f t="shared" si="7"/>
        <v>土</v>
      </c>
      <c r="AH105" s="142" t="str">
        <f t="shared" si="7"/>
        <v>日</v>
      </c>
      <c r="AI105" s="142" t="str">
        <f t="shared" si="7"/>
        <v>月</v>
      </c>
      <c r="AJ105" s="142" t="str">
        <f t="shared" si="7"/>
        <v>火</v>
      </c>
      <c r="AK105" s="142" t="str">
        <f t="shared" si="7"/>
        <v>水</v>
      </c>
      <c r="AL105" s="142" t="str">
        <f t="shared" si="7"/>
        <v>木</v>
      </c>
      <c r="AM105" s="142" t="str">
        <f t="shared" si="7"/>
        <v>金</v>
      </c>
      <c r="AN105" s="142" t="str">
        <f t="shared" si="7"/>
        <v>土</v>
      </c>
      <c r="AO105" s="142" t="str">
        <f t="shared" si="7"/>
        <v>日</v>
      </c>
      <c r="AP105" s="142" t="str">
        <f t="shared" si="7"/>
        <v>月</v>
      </c>
      <c r="AQ105" s="142" t="str">
        <f t="shared" si="7"/>
        <v>火</v>
      </c>
      <c r="AR105" s="142" t="str">
        <f t="shared" si="7"/>
        <v>水</v>
      </c>
      <c r="AS105" s="142" t="str">
        <f t="shared" si="7"/>
        <v>木</v>
      </c>
      <c r="AT105" s="142" t="str">
        <f t="shared" si="7"/>
        <v>金</v>
      </c>
      <c r="AU105" s="142" t="str">
        <f t="shared" si="7"/>
        <v>土</v>
      </c>
      <c r="AV105" s="140" t="s">
        <v>284</v>
      </c>
      <c r="AW105" s="498"/>
      <c r="AX105" s="498"/>
      <c r="AY105" s="141"/>
      <c r="AZ105" s="141"/>
      <c r="BA105" s="100"/>
      <c r="BB105" s="100"/>
      <c r="BC105" s="100"/>
      <c r="BD105" s="100"/>
      <c r="BE105" s="100"/>
      <c r="BF105" s="100"/>
      <c r="BG105" s="100"/>
    </row>
    <row r="106" spans="2:59" ht="17.100000000000001" customHeight="1" x14ac:dyDescent="0.15">
      <c r="B106" s="470">
        <f>B99+1</f>
        <v>41</v>
      </c>
      <c r="C106" s="472"/>
      <c r="D106" s="473"/>
      <c r="E106" s="473"/>
      <c r="F106" s="473"/>
      <c r="G106" s="473"/>
      <c r="H106" s="474"/>
      <c r="I106" s="478"/>
      <c r="J106" s="479"/>
      <c r="K106" s="479"/>
      <c r="L106" s="479"/>
      <c r="M106" s="480"/>
      <c r="N106" s="484"/>
      <c r="O106" s="485"/>
      <c r="P106" s="474"/>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44">
        <f>COUNTA(Q106:AU106)</f>
        <v>0</v>
      </c>
      <c r="AW106" s="486">
        <f>AV107</f>
        <v>0</v>
      </c>
      <c r="AX106" s="488" t="str">
        <f>IFERROR(ROUNDDOWN(AV107/$AT$3,1),"")</f>
        <v/>
      </c>
      <c r="AY106" s="145"/>
      <c r="AZ106" s="145"/>
    </row>
    <row r="107" spans="2:59" ht="17.100000000000001" customHeight="1" x14ac:dyDescent="0.15">
      <c r="B107" s="471"/>
      <c r="C107" s="475"/>
      <c r="D107" s="476"/>
      <c r="E107" s="476"/>
      <c r="F107" s="476"/>
      <c r="G107" s="476"/>
      <c r="H107" s="477"/>
      <c r="I107" s="481"/>
      <c r="J107" s="482"/>
      <c r="K107" s="482"/>
      <c r="L107" s="482"/>
      <c r="M107" s="483"/>
      <c r="N107" s="475"/>
      <c r="O107" s="476"/>
      <c r="P107" s="477"/>
      <c r="Q107" s="148" t="str">
        <f>IFERROR(VLOOKUP(Q106,'P2'!$B$4:$J$48,9,FALSE),"")</f>
        <v/>
      </c>
      <c r="R107" s="148" t="str">
        <f>IFERROR(VLOOKUP(R106,'P2'!$B$4:$J$48,9,FALSE),"")</f>
        <v/>
      </c>
      <c r="S107" s="148" t="str">
        <f>IFERROR(VLOOKUP(S106,'P2'!$B$4:$J$48,9,FALSE),"")</f>
        <v/>
      </c>
      <c r="T107" s="148" t="str">
        <f>IFERROR(VLOOKUP(T106,'P2'!$B$4:$J$48,9,FALSE),"")</f>
        <v/>
      </c>
      <c r="U107" s="148" t="str">
        <f>IFERROR(VLOOKUP(U106,'P2'!$B$4:$J$48,9,FALSE),"")</f>
        <v/>
      </c>
      <c r="V107" s="148" t="str">
        <f>IFERROR(VLOOKUP(V106,'P2'!$B$4:$J$48,9,FALSE),"")</f>
        <v/>
      </c>
      <c r="W107" s="148" t="str">
        <f>IFERROR(VLOOKUP(W106,'P2'!$B$4:$J$48,9,FALSE),"")</f>
        <v/>
      </c>
      <c r="X107" s="148" t="str">
        <f>IFERROR(VLOOKUP(X106,'P2'!$B$4:$J$48,9,FALSE),"")</f>
        <v/>
      </c>
      <c r="Y107" s="148" t="str">
        <f>IFERROR(VLOOKUP(Y106,'P2'!$B$4:$J$48,9,FALSE),"")</f>
        <v/>
      </c>
      <c r="Z107" s="148" t="str">
        <f>IFERROR(VLOOKUP(Z106,'P2'!$B$4:$J$48,9,FALSE),"")</f>
        <v/>
      </c>
      <c r="AA107" s="148" t="str">
        <f>IFERROR(VLOOKUP(AA106,'P2'!$B$4:$J$48,9,FALSE),"")</f>
        <v/>
      </c>
      <c r="AB107" s="148" t="str">
        <f>IFERROR(VLOOKUP(AB106,'P2'!$B$4:$J$48,9,FALSE),"")</f>
        <v/>
      </c>
      <c r="AC107" s="148" t="str">
        <f>IFERROR(VLOOKUP(AC106,'P2'!$B$4:$J$48,9,FALSE),"")</f>
        <v/>
      </c>
      <c r="AD107" s="148" t="str">
        <f>IFERROR(VLOOKUP(AD106,'P2'!$B$4:$J$48,9,FALSE),"")</f>
        <v/>
      </c>
      <c r="AE107" s="148" t="str">
        <f>IFERROR(VLOOKUP(AE106,'P2'!$B$4:$J$48,9,FALSE),"")</f>
        <v/>
      </c>
      <c r="AF107" s="148" t="str">
        <f>IFERROR(VLOOKUP(AF106,'P2'!$B$4:$J$48,9,FALSE),"")</f>
        <v/>
      </c>
      <c r="AG107" s="148" t="str">
        <f>IFERROR(VLOOKUP(AG106,'P2'!$B$4:$J$48,9,FALSE),"")</f>
        <v/>
      </c>
      <c r="AH107" s="148" t="str">
        <f>IFERROR(VLOOKUP(AH106,'P2'!$B$4:$J$48,9,FALSE),"")</f>
        <v/>
      </c>
      <c r="AI107" s="148" t="str">
        <f>IFERROR(VLOOKUP(AI106,'P2'!$B$4:$J$48,9,FALSE),"")</f>
        <v/>
      </c>
      <c r="AJ107" s="148" t="str">
        <f>IFERROR(VLOOKUP(AJ106,'P2'!$B$4:$J$48,9,FALSE),"")</f>
        <v/>
      </c>
      <c r="AK107" s="148" t="str">
        <f>IFERROR(VLOOKUP(AK106,'P2'!$B$4:$J$48,9,FALSE),"")</f>
        <v/>
      </c>
      <c r="AL107" s="148" t="str">
        <f>IFERROR(VLOOKUP(AL106,'P2'!$B$4:$J$48,9,FALSE),"")</f>
        <v/>
      </c>
      <c r="AM107" s="148" t="str">
        <f>IFERROR(VLOOKUP(AM106,'P2'!$B$4:$J$48,9,FALSE),"")</f>
        <v/>
      </c>
      <c r="AN107" s="148" t="str">
        <f>IFERROR(VLOOKUP(AN106,'P2'!$B$4:$J$48,9,FALSE),"")</f>
        <v/>
      </c>
      <c r="AO107" s="148" t="str">
        <f>IFERROR(VLOOKUP(AO106,'P2'!$B$4:$J$48,9,FALSE),"")</f>
        <v/>
      </c>
      <c r="AP107" s="148" t="str">
        <f>IFERROR(VLOOKUP(AP106,'P2'!$B$4:$J$48,9,FALSE),"")</f>
        <v/>
      </c>
      <c r="AQ107" s="148" t="str">
        <f>IFERROR(VLOOKUP(AQ106,'P2'!$B$4:$J$48,9,FALSE),"")</f>
        <v/>
      </c>
      <c r="AR107" s="148" t="str">
        <f>IFERROR(VLOOKUP(AR106,'P2'!$B$4:$J$48,9,FALSE),"")</f>
        <v/>
      </c>
      <c r="AS107" s="148" t="str">
        <f>IFERROR(VLOOKUP(AS106,'P2'!$B$4:$J$48,9,FALSE),"")</f>
        <v/>
      </c>
      <c r="AT107" s="148" t="str">
        <f>IFERROR(VLOOKUP(AT106,'P2'!$B$4:$J$48,9,FALSE),"")</f>
        <v/>
      </c>
      <c r="AU107" s="148" t="str">
        <f>IFERROR(VLOOKUP(AU106,'P2'!$B$4:$J$48,9,FALSE),"")</f>
        <v/>
      </c>
      <c r="AV107" s="149">
        <f>SUM(Q107:AU107)</f>
        <v>0</v>
      </c>
      <c r="AW107" s="487"/>
      <c r="AX107" s="489"/>
      <c r="AY107" s="150"/>
      <c r="AZ107" s="150"/>
    </row>
    <row r="108" spans="2:59" ht="17.100000000000001" customHeight="1" x14ac:dyDescent="0.15">
      <c r="B108" s="470">
        <f t="shared" ref="B108:B148" si="8">B106+1</f>
        <v>42</v>
      </c>
      <c r="C108" s="472"/>
      <c r="D108" s="473"/>
      <c r="E108" s="473"/>
      <c r="F108" s="473"/>
      <c r="G108" s="473"/>
      <c r="H108" s="474"/>
      <c r="I108" s="478"/>
      <c r="J108" s="479"/>
      <c r="K108" s="479"/>
      <c r="L108" s="479"/>
      <c r="M108" s="480"/>
      <c r="N108" s="484"/>
      <c r="O108" s="485"/>
      <c r="P108" s="474"/>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44">
        <f>COUNTA(Q108:AU108)</f>
        <v>0</v>
      </c>
      <c r="AW108" s="486">
        <f>AV109</f>
        <v>0</v>
      </c>
      <c r="AX108" s="488" t="str">
        <f>IFERROR(ROUNDDOWN(AV109/$AT$3,1),"")</f>
        <v/>
      </c>
      <c r="AY108" s="145"/>
      <c r="AZ108" s="145"/>
    </row>
    <row r="109" spans="2:59" ht="17.100000000000001" customHeight="1" x14ac:dyDescent="0.15">
      <c r="B109" s="471"/>
      <c r="C109" s="475"/>
      <c r="D109" s="476"/>
      <c r="E109" s="476"/>
      <c r="F109" s="476"/>
      <c r="G109" s="476"/>
      <c r="H109" s="477"/>
      <c r="I109" s="481"/>
      <c r="J109" s="482"/>
      <c r="K109" s="482"/>
      <c r="L109" s="482"/>
      <c r="M109" s="483"/>
      <c r="N109" s="475"/>
      <c r="O109" s="476"/>
      <c r="P109" s="477"/>
      <c r="Q109" s="148" t="str">
        <f>IFERROR(VLOOKUP(Q108,'P2'!$B$4:$J$48,9,FALSE),"")</f>
        <v/>
      </c>
      <c r="R109" s="148" t="str">
        <f>IFERROR(VLOOKUP(R108,'P2'!$B$4:$J$48,9,FALSE),"")</f>
        <v/>
      </c>
      <c r="S109" s="148" t="str">
        <f>IFERROR(VLOOKUP(S108,'P2'!$B$4:$J$48,9,FALSE),"")</f>
        <v/>
      </c>
      <c r="T109" s="148" t="str">
        <f>IFERROR(VLOOKUP(T108,'P2'!$B$4:$J$48,9,FALSE),"")</f>
        <v/>
      </c>
      <c r="U109" s="148" t="str">
        <f>IFERROR(VLOOKUP(U108,'P2'!$B$4:$J$48,9,FALSE),"")</f>
        <v/>
      </c>
      <c r="V109" s="148" t="str">
        <f>IFERROR(VLOOKUP(V108,'P2'!$B$4:$J$48,9,FALSE),"")</f>
        <v/>
      </c>
      <c r="W109" s="148" t="str">
        <f>IFERROR(VLOOKUP(W108,'P2'!$B$4:$J$48,9,FALSE),"")</f>
        <v/>
      </c>
      <c r="X109" s="148" t="str">
        <f>IFERROR(VLOOKUP(X108,'P2'!$B$4:$J$48,9,FALSE),"")</f>
        <v/>
      </c>
      <c r="Y109" s="148" t="str">
        <f>IFERROR(VLOOKUP(Y108,'P2'!$B$4:$J$48,9,FALSE),"")</f>
        <v/>
      </c>
      <c r="Z109" s="148" t="str">
        <f>IFERROR(VLOOKUP(Z108,'P2'!$B$4:$J$48,9,FALSE),"")</f>
        <v/>
      </c>
      <c r="AA109" s="148" t="str">
        <f>IFERROR(VLOOKUP(AA108,'P2'!$B$4:$J$48,9,FALSE),"")</f>
        <v/>
      </c>
      <c r="AB109" s="148" t="str">
        <f>IFERROR(VLOOKUP(AB108,'P2'!$B$4:$J$48,9,FALSE),"")</f>
        <v/>
      </c>
      <c r="AC109" s="148" t="str">
        <f>IFERROR(VLOOKUP(AC108,'P2'!$B$4:$J$48,9,FALSE),"")</f>
        <v/>
      </c>
      <c r="AD109" s="148" t="str">
        <f>IFERROR(VLOOKUP(AD108,'P2'!$B$4:$J$48,9,FALSE),"")</f>
        <v/>
      </c>
      <c r="AE109" s="148" t="str">
        <f>IFERROR(VLOOKUP(AE108,'P2'!$B$4:$J$48,9,FALSE),"")</f>
        <v/>
      </c>
      <c r="AF109" s="148" t="str">
        <f>IFERROR(VLOOKUP(AF108,'P2'!$B$4:$J$48,9,FALSE),"")</f>
        <v/>
      </c>
      <c r="AG109" s="148" t="str">
        <f>IFERROR(VLOOKUP(AG108,'P2'!$B$4:$J$48,9,FALSE),"")</f>
        <v/>
      </c>
      <c r="AH109" s="148" t="str">
        <f>IFERROR(VLOOKUP(AH108,'P2'!$B$4:$J$48,9,FALSE),"")</f>
        <v/>
      </c>
      <c r="AI109" s="148" t="str">
        <f>IFERROR(VLOOKUP(AI108,'P2'!$B$4:$J$48,9,FALSE),"")</f>
        <v/>
      </c>
      <c r="AJ109" s="148" t="str">
        <f>IFERROR(VLOOKUP(AJ108,'P2'!$B$4:$J$48,9,FALSE),"")</f>
        <v/>
      </c>
      <c r="AK109" s="148" t="str">
        <f>IFERROR(VLOOKUP(AK108,'P2'!$B$4:$J$48,9,FALSE),"")</f>
        <v/>
      </c>
      <c r="AL109" s="148" t="str">
        <f>IFERROR(VLOOKUP(AL108,'P2'!$B$4:$J$48,9,FALSE),"")</f>
        <v/>
      </c>
      <c r="AM109" s="148" t="str">
        <f>IFERROR(VLOOKUP(AM108,'P2'!$B$4:$J$48,9,FALSE),"")</f>
        <v/>
      </c>
      <c r="AN109" s="148" t="str">
        <f>IFERROR(VLOOKUP(AN108,'P2'!$B$4:$J$48,9,FALSE),"")</f>
        <v/>
      </c>
      <c r="AO109" s="148" t="str">
        <f>IFERROR(VLOOKUP(AO108,'P2'!$B$4:$J$48,9,FALSE),"")</f>
        <v/>
      </c>
      <c r="AP109" s="148" t="str">
        <f>IFERROR(VLOOKUP(AP108,'P2'!$B$4:$J$48,9,FALSE),"")</f>
        <v/>
      </c>
      <c r="AQ109" s="148" t="str">
        <f>IFERROR(VLOOKUP(AQ108,'P2'!$B$4:$J$48,9,FALSE),"")</f>
        <v/>
      </c>
      <c r="AR109" s="148" t="str">
        <f>IFERROR(VLOOKUP(AR108,'P2'!$B$4:$J$48,9,FALSE),"")</f>
        <v/>
      </c>
      <c r="AS109" s="148" t="str">
        <f>IFERROR(VLOOKUP(AS108,'P2'!$B$4:$J$48,9,FALSE),"")</f>
        <v/>
      </c>
      <c r="AT109" s="148" t="str">
        <f>IFERROR(VLOOKUP(AT108,'P2'!$B$4:$J$48,9,FALSE),"")</f>
        <v/>
      </c>
      <c r="AU109" s="148" t="str">
        <f>IFERROR(VLOOKUP(AU108,'P2'!$B$4:$J$48,9,FALSE),"")</f>
        <v/>
      </c>
      <c r="AV109" s="149">
        <f>SUM(Q109:AU109)</f>
        <v>0</v>
      </c>
      <c r="AW109" s="487"/>
      <c r="AX109" s="489"/>
      <c r="AY109" s="150"/>
      <c r="AZ109" s="150"/>
    </row>
    <row r="110" spans="2:59" ht="17.100000000000001" customHeight="1" x14ac:dyDescent="0.15">
      <c r="B110" s="470">
        <f t="shared" si="8"/>
        <v>43</v>
      </c>
      <c r="C110" s="472"/>
      <c r="D110" s="473"/>
      <c r="E110" s="473"/>
      <c r="F110" s="473"/>
      <c r="G110" s="473"/>
      <c r="H110" s="474"/>
      <c r="I110" s="478"/>
      <c r="J110" s="479"/>
      <c r="K110" s="479"/>
      <c r="L110" s="479"/>
      <c r="M110" s="480"/>
      <c r="N110" s="484"/>
      <c r="O110" s="485"/>
      <c r="P110" s="474"/>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44">
        <f>COUNTA(Q110:AU110)</f>
        <v>0</v>
      </c>
      <c r="AW110" s="486">
        <f>AV111</f>
        <v>0</v>
      </c>
      <c r="AX110" s="488" t="str">
        <f>IFERROR(ROUNDDOWN(AV111/$AT$3,1),"")</f>
        <v/>
      </c>
      <c r="AY110" s="145"/>
      <c r="AZ110" s="145"/>
    </row>
    <row r="111" spans="2:59" ht="17.100000000000001" customHeight="1" x14ac:dyDescent="0.15">
      <c r="B111" s="471"/>
      <c r="C111" s="475"/>
      <c r="D111" s="476"/>
      <c r="E111" s="476"/>
      <c r="F111" s="476"/>
      <c r="G111" s="476"/>
      <c r="H111" s="477"/>
      <c r="I111" s="481"/>
      <c r="J111" s="482"/>
      <c r="K111" s="482"/>
      <c r="L111" s="482"/>
      <c r="M111" s="483"/>
      <c r="N111" s="475"/>
      <c r="O111" s="476"/>
      <c r="P111" s="477"/>
      <c r="Q111" s="148" t="str">
        <f>IFERROR(VLOOKUP(Q110,'P2'!$B$4:$J$48,9,FALSE),"")</f>
        <v/>
      </c>
      <c r="R111" s="148" t="str">
        <f>IFERROR(VLOOKUP(R110,'P2'!$B$4:$J$48,9,FALSE),"")</f>
        <v/>
      </c>
      <c r="S111" s="148" t="str">
        <f>IFERROR(VLOOKUP(S110,'P2'!$B$4:$J$48,9,FALSE),"")</f>
        <v/>
      </c>
      <c r="T111" s="148" t="str">
        <f>IFERROR(VLOOKUP(T110,'P2'!$B$4:$J$48,9,FALSE),"")</f>
        <v/>
      </c>
      <c r="U111" s="148" t="str">
        <f>IFERROR(VLOOKUP(U110,'P2'!$B$4:$J$48,9,FALSE),"")</f>
        <v/>
      </c>
      <c r="V111" s="148" t="str">
        <f>IFERROR(VLOOKUP(V110,'P2'!$B$4:$J$48,9,FALSE),"")</f>
        <v/>
      </c>
      <c r="W111" s="148" t="str">
        <f>IFERROR(VLOOKUP(W110,'P2'!$B$4:$J$48,9,FALSE),"")</f>
        <v/>
      </c>
      <c r="X111" s="148" t="str">
        <f>IFERROR(VLOOKUP(X110,'P2'!$B$4:$J$48,9,FALSE),"")</f>
        <v/>
      </c>
      <c r="Y111" s="148" t="str">
        <f>IFERROR(VLOOKUP(Y110,'P2'!$B$4:$J$48,9,FALSE),"")</f>
        <v/>
      </c>
      <c r="Z111" s="148" t="str">
        <f>IFERROR(VLOOKUP(Z110,'P2'!$B$4:$J$48,9,FALSE),"")</f>
        <v/>
      </c>
      <c r="AA111" s="148" t="str">
        <f>IFERROR(VLOOKUP(AA110,'P2'!$B$4:$J$48,9,FALSE),"")</f>
        <v/>
      </c>
      <c r="AB111" s="148" t="str">
        <f>IFERROR(VLOOKUP(AB110,'P2'!$B$4:$J$48,9,FALSE),"")</f>
        <v/>
      </c>
      <c r="AC111" s="148" t="str">
        <f>IFERROR(VLOOKUP(AC110,'P2'!$B$4:$J$48,9,FALSE),"")</f>
        <v/>
      </c>
      <c r="AD111" s="148" t="str">
        <f>IFERROR(VLOOKUP(AD110,'P2'!$B$4:$J$48,9,FALSE),"")</f>
        <v/>
      </c>
      <c r="AE111" s="148" t="str">
        <f>IFERROR(VLOOKUP(AE110,'P2'!$B$4:$J$48,9,FALSE),"")</f>
        <v/>
      </c>
      <c r="AF111" s="148" t="str">
        <f>IFERROR(VLOOKUP(AF110,'P2'!$B$4:$J$48,9,FALSE),"")</f>
        <v/>
      </c>
      <c r="AG111" s="148" t="str">
        <f>IFERROR(VLOOKUP(AG110,'P2'!$B$4:$J$48,9,FALSE),"")</f>
        <v/>
      </c>
      <c r="AH111" s="148" t="str">
        <f>IFERROR(VLOOKUP(AH110,'P2'!$B$4:$J$48,9,FALSE),"")</f>
        <v/>
      </c>
      <c r="AI111" s="148" t="str">
        <f>IFERROR(VLOOKUP(AI110,'P2'!$B$4:$J$48,9,FALSE),"")</f>
        <v/>
      </c>
      <c r="AJ111" s="148" t="str">
        <f>IFERROR(VLOOKUP(AJ110,'P2'!$B$4:$J$48,9,FALSE),"")</f>
        <v/>
      </c>
      <c r="AK111" s="148" t="str">
        <f>IFERROR(VLOOKUP(AK110,'P2'!$B$4:$J$48,9,FALSE),"")</f>
        <v/>
      </c>
      <c r="AL111" s="148" t="str">
        <f>IFERROR(VLOOKUP(AL110,'P2'!$B$4:$J$48,9,FALSE),"")</f>
        <v/>
      </c>
      <c r="AM111" s="148" t="str">
        <f>IFERROR(VLOOKUP(AM110,'P2'!$B$4:$J$48,9,FALSE),"")</f>
        <v/>
      </c>
      <c r="AN111" s="148" t="str">
        <f>IFERROR(VLOOKUP(AN110,'P2'!$B$4:$J$48,9,FALSE),"")</f>
        <v/>
      </c>
      <c r="AO111" s="148" t="str">
        <f>IFERROR(VLOOKUP(AO110,'P2'!$B$4:$J$48,9,FALSE),"")</f>
        <v/>
      </c>
      <c r="AP111" s="148" t="str">
        <f>IFERROR(VLOOKUP(AP110,'P2'!$B$4:$J$48,9,FALSE),"")</f>
        <v/>
      </c>
      <c r="AQ111" s="148" t="str">
        <f>IFERROR(VLOOKUP(AQ110,'P2'!$B$4:$J$48,9,FALSE),"")</f>
        <v/>
      </c>
      <c r="AR111" s="148" t="str">
        <f>IFERROR(VLOOKUP(AR110,'P2'!$B$4:$J$48,9,FALSE),"")</f>
        <v/>
      </c>
      <c r="AS111" s="148" t="str">
        <f>IFERROR(VLOOKUP(AS110,'P2'!$B$4:$J$48,9,FALSE),"")</f>
        <v/>
      </c>
      <c r="AT111" s="148" t="str">
        <f>IFERROR(VLOOKUP(AT110,'P2'!$B$4:$J$48,9,FALSE),"")</f>
        <v/>
      </c>
      <c r="AU111" s="148" t="str">
        <f>IFERROR(VLOOKUP(AU110,'P2'!$B$4:$J$48,9,FALSE),"")</f>
        <v/>
      </c>
      <c r="AV111" s="149">
        <f>SUM(Q111:AU111)</f>
        <v>0</v>
      </c>
      <c r="AW111" s="487"/>
      <c r="AX111" s="489"/>
      <c r="AY111" s="150"/>
      <c r="AZ111" s="150"/>
    </row>
    <row r="112" spans="2:59" ht="17.100000000000001" customHeight="1" x14ac:dyDescent="0.15">
      <c r="B112" s="470">
        <f t="shared" si="8"/>
        <v>44</v>
      </c>
      <c r="C112" s="472"/>
      <c r="D112" s="473"/>
      <c r="E112" s="473"/>
      <c r="F112" s="473"/>
      <c r="G112" s="473"/>
      <c r="H112" s="474"/>
      <c r="I112" s="478"/>
      <c r="J112" s="479"/>
      <c r="K112" s="479"/>
      <c r="L112" s="479"/>
      <c r="M112" s="480"/>
      <c r="N112" s="484"/>
      <c r="O112" s="485"/>
      <c r="P112" s="474"/>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44">
        <f>COUNTA(Q112:AU112)</f>
        <v>0</v>
      </c>
      <c r="AW112" s="486">
        <f>AV113</f>
        <v>0</v>
      </c>
      <c r="AX112" s="488" t="str">
        <f>IFERROR(ROUNDDOWN(AV113/$AT$3,1),"")</f>
        <v/>
      </c>
      <c r="AY112" s="145"/>
      <c r="AZ112" s="145"/>
    </row>
    <row r="113" spans="2:52" ht="17.100000000000001" customHeight="1" x14ac:dyDescent="0.15">
      <c r="B113" s="471"/>
      <c r="C113" s="475"/>
      <c r="D113" s="476"/>
      <c r="E113" s="476"/>
      <c r="F113" s="476"/>
      <c r="G113" s="476"/>
      <c r="H113" s="477"/>
      <c r="I113" s="481"/>
      <c r="J113" s="482"/>
      <c r="K113" s="482"/>
      <c r="L113" s="482"/>
      <c r="M113" s="483"/>
      <c r="N113" s="475"/>
      <c r="O113" s="476"/>
      <c r="P113" s="477"/>
      <c r="Q113" s="148" t="str">
        <f>IFERROR(VLOOKUP(Q112,'P2'!$B$4:$J$48,9,FALSE),"")</f>
        <v/>
      </c>
      <c r="R113" s="148" t="str">
        <f>IFERROR(VLOOKUP(R112,'P2'!$B$4:$J$48,9,FALSE),"")</f>
        <v/>
      </c>
      <c r="S113" s="148" t="str">
        <f>IFERROR(VLOOKUP(S112,'P2'!$B$4:$J$48,9,FALSE),"")</f>
        <v/>
      </c>
      <c r="T113" s="148" t="str">
        <f>IFERROR(VLOOKUP(T112,'P2'!$B$4:$J$48,9,FALSE),"")</f>
        <v/>
      </c>
      <c r="U113" s="148" t="str">
        <f>IFERROR(VLOOKUP(U112,'P2'!$B$4:$J$48,9,FALSE),"")</f>
        <v/>
      </c>
      <c r="V113" s="148" t="str">
        <f>IFERROR(VLOOKUP(V112,'P2'!$B$4:$J$48,9,FALSE),"")</f>
        <v/>
      </c>
      <c r="W113" s="148" t="str">
        <f>IFERROR(VLOOKUP(W112,'P2'!$B$4:$J$48,9,FALSE),"")</f>
        <v/>
      </c>
      <c r="X113" s="148" t="str">
        <f>IFERROR(VLOOKUP(X112,'P2'!$B$4:$J$48,9,FALSE),"")</f>
        <v/>
      </c>
      <c r="Y113" s="148" t="str">
        <f>IFERROR(VLOOKUP(Y112,'P2'!$B$4:$J$48,9,FALSE),"")</f>
        <v/>
      </c>
      <c r="Z113" s="148" t="str">
        <f>IFERROR(VLOOKUP(Z112,'P2'!$B$4:$J$48,9,FALSE),"")</f>
        <v/>
      </c>
      <c r="AA113" s="148" t="str">
        <f>IFERROR(VLOOKUP(AA112,'P2'!$B$4:$J$48,9,FALSE),"")</f>
        <v/>
      </c>
      <c r="AB113" s="148" t="str">
        <f>IFERROR(VLOOKUP(AB112,'P2'!$B$4:$J$48,9,FALSE),"")</f>
        <v/>
      </c>
      <c r="AC113" s="148" t="str">
        <f>IFERROR(VLOOKUP(AC112,'P2'!$B$4:$J$48,9,FALSE),"")</f>
        <v/>
      </c>
      <c r="AD113" s="148" t="str">
        <f>IFERROR(VLOOKUP(AD112,'P2'!$B$4:$J$48,9,FALSE),"")</f>
        <v/>
      </c>
      <c r="AE113" s="148" t="str">
        <f>IFERROR(VLOOKUP(AE112,'P2'!$B$4:$J$48,9,FALSE),"")</f>
        <v/>
      </c>
      <c r="AF113" s="148" t="str">
        <f>IFERROR(VLOOKUP(AF112,'P2'!$B$4:$J$48,9,FALSE),"")</f>
        <v/>
      </c>
      <c r="AG113" s="148" t="str">
        <f>IFERROR(VLOOKUP(AG112,'P2'!$B$4:$J$48,9,FALSE),"")</f>
        <v/>
      </c>
      <c r="AH113" s="148" t="str">
        <f>IFERROR(VLOOKUP(AH112,'P2'!$B$4:$J$48,9,FALSE),"")</f>
        <v/>
      </c>
      <c r="AI113" s="148" t="str">
        <f>IFERROR(VLOOKUP(AI112,'P2'!$B$4:$J$48,9,FALSE),"")</f>
        <v/>
      </c>
      <c r="AJ113" s="148" t="str">
        <f>IFERROR(VLOOKUP(AJ112,'P2'!$B$4:$J$48,9,FALSE),"")</f>
        <v/>
      </c>
      <c r="AK113" s="148" t="str">
        <f>IFERROR(VLOOKUP(AK112,'P2'!$B$4:$J$48,9,FALSE),"")</f>
        <v/>
      </c>
      <c r="AL113" s="148" t="str">
        <f>IFERROR(VLOOKUP(AL112,'P2'!$B$4:$J$48,9,FALSE),"")</f>
        <v/>
      </c>
      <c r="AM113" s="148" t="str">
        <f>IFERROR(VLOOKUP(AM112,'P2'!$B$4:$J$48,9,FALSE),"")</f>
        <v/>
      </c>
      <c r="AN113" s="148" t="str">
        <f>IFERROR(VLOOKUP(AN112,'P2'!$B$4:$J$48,9,FALSE),"")</f>
        <v/>
      </c>
      <c r="AO113" s="148" t="str">
        <f>IFERROR(VLOOKUP(AO112,'P2'!$B$4:$J$48,9,FALSE),"")</f>
        <v/>
      </c>
      <c r="AP113" s="148" t="str">
        <f>IFERROR(VLOOKUP(AP112,'P2'!$B$4:$J$48,9,FALSE),"")</f>
        <v/>
      </c>
      <c r="AQ113" s="148" t="str">
        <f>IFERROR(VLOOKUP(AQ112,'P2'!$B$4:$J$48,9,FALSE),"")</f>
        <v/>
      </c>
      <c r="AR113" s="148" t="str">
        <f>IFERROR(VLOOKUP(AR112,'P2'!$B$4:$J$48,9,FALSE),"")</f>
        <v/>
      </c>
      <c r="AS113" s="148" t="str">
        <f>IFERROR(VLOOKUP(AS112,'P2'!$B$4:$J$48,9,FALSE),"")</f>
        <v/>
      </c>
      <c r="AT113" s="148" t="str">
        <f>IFERROR(VLOOKUP(AT112,'P2'!$B$4:$J$48,9,FALSE),"")</f>
        <v/>
      </c>
      <c r="AU113" s="148" t="str">
        <f>IFERROR(VLOOKUP(AU112,'P2'!$B$4:$J$48,9,FALSE),"")</f>
        <v/>
      </c>
      <c r="AV113" s="149">
        <f>SUM(Q113:AU113)</f>
        <v>0</v>
      </c>
      <c r="AW113" s="487"/>
      <c r="AX113" s="489"/>
      <c r="AY113" s="150"/>
      <c r="AZ113" s="150"/>
    </row>
    <row r="114" spans="2:52" ht="17.100000000000001" customHeight="1" x14ac:dyDescent="0.15">
      <c r="B114" s="470">
        <f t="shared" si="8"/>
        <v>45</v>
      </c>
      <c r="C114" s="472"/>
      <c r="D114" s="473"/>
      <c r="E114" s="473"/>
      <c r="F114" s="473"/>
      <c r="G114" s="473"/>
      <c r="H114" s="474"/>
      <c r="I114" s="478"/>
      <c r="J114" s="479"/>
      <c r="K114" s="479"/>
      <c r="L114" s="479"/>
      <c r="M114" s="480"/>
      <c r="N114" s="484"/>
      <c r="O114" s="485"/>
      <c r="P114" s="474"/>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44">
        <f>COUNTA(Q114:AU114)</f>
        <v>0</v>
      </c>
      <c r="AW114" s="486">
        <f>AV115</f>
        <v>0</v>
      </c>
      <c r="AX114" s="488" t="str">
        <f>IFERROR(ROUNDDOWN(AV115/$AT$3,1),"")</f>
        <v/>
      </c>
      <c r="AY114" s="145"/>
      <c r="AZ114" s="145"/>
    </row>
    <row r="115" spans="2:52" ht="17.100000000000001" customHeight="1" x14ac:dyDescent="0.15">
      <c r="B115" s="471"/>
      <c r="C115" s="475"/>
      <c r="D115" s="476"/>
      <c r="E115" s="476"/>
      <c r="F115" s="476"/>
      <c r="G115" s="476"/>
      <c r="H115" s="477"/>
      <c r="I115" s="481"/>
      <c r="J115" s="482"/>
      <c r="K115" s="482"/>
      <c r="L115" s="482"/>
      <c r="M115" s="483"/>
      <c r="N115" s="475"/>
      <c r="O115" s="476"/>
      <c r="P115" s="477"/>
      <c r="Q115" s="148" t="str">
        <f>IFERROR(VLOOKUP(Q114,'P2'!$B$4:$J$48,9,FALSE),"")</f>
        <v/>
      </c>
      <c r="R115" s="148" t="str">
        <f>IFERROR(VLOOKUP(R114,'P2'!$B$4:$J$48,9,FALSE),"")</f>
        <v/>
      </c>
      <c r="S115" s="148" t="str">
        <f>IFERROR(VLOOKUP(S114,'P2'!$B$4:$J$48,9,FALSE),"")</f>
        <v/>
      </c>
      <c r="T115" s="148" t="str">
        <f>IFERROR(VLOOKUP(T114,'P2'!$B$4:$J$48,9,FALSE),"")</f>
        <v/>
      </c>
      <c r="U115" s="148" t="str">
        <f>IFERROR(VLOOKUP(U114,'P2'!$B$4:$J$48,9,FALSE),"")</f>
        <v/>
      </c>
      <c r="V115" s="148" t="str">
        <f>IFERROR(VLOOKUP(V114,'P2'!$B$4:$J$48,9,FALSE),"")</f>
        <v/>
      </c>
      <c r="W115" s="148" t="str">
        <f>IFERROR(VLOOKUP(W114,'P2'!$B$4:$J$48,9,FALSE),"")</f>
        <v/>
      </c>
      <c r="X115" s="148" t="str">
        <f>IFERROR(VLOOKUP(X114,'P2'!$B$4:$J$48,9,FALSE),"")</f>
        <v/>
      </c>
      <c r="Y115" s="148" t="str">
        <f>IFERROR(VLOOKUP(Y114,'P2'!$B$4:$J$48,9,FALSE),"")</f>
        <v/>
      </c>
      <c r="Z115" s="148" t="str">
        <f>IFERROR(VLOOKUP(Z114,'P2'!$B$4:$J$48,9,FALSE),"")</f>
        <v/>
      </c>
      <c r="AA115" s="148" t="str">
        <f>IFERROR(VLOOKUP(AA114,'P2'!$B$4:$J$48,9,FALSE),"")</f>
        <v/>
      </c>
      <c r="AB115" s="148" t="str">
        <f>IFERROR(VLOOKUP(AB114,'P2'!$B$4:$J$48,9,FALSE),"")</f>
        <v/>
      </c>
      <c r="AC115" s="148" t="str">
        <f>IFERROR(VLOOKUP(AC114,'P2'!$B$4:$J$48,9,FALSE),"")</f>
        <v/>
      </c>
      <c r="AD115" s="148" t="str">
        <f>IFERROR(VLOOKUP(AD114,'P2'!$B$4:$J$48,9,FALSE),"")</f>
        <v/>
      </c>
      <c r="AE115" s="148" t="str">
        <f>IFERROR(VLOOKUP(AE114,'P2'!$B$4:$J$48,9,FALSE),"")</f>
        <v/>
      </c>
      <c r="AF115" s="148" t="str">
        <f>IFERROR(VLOOKUP(AF114,'P2'!$B$4:$J$48,9,FALSE),"")</f>
        <v/>
      </c>
      <c r="AG115" s="148" t="str">
        <f>IFERROR(VLOOKUP(AG114,'P2'!$B$4:$J$48,9,FALSE),"")</f>
        <v/>
      </c>
      <c r="AH115" s="148" t="str">
        <f>IFERROR(VLOOKUP(AH114,'P2'!$B$4:$J$48,9,FALSE),"")</f>
        <v/>
      </c>
      <c r="AI115" s="148" t="str">
        <f>IFERROR(VLOOKUP(AI114,'P2'!$B$4:$J$48,9,FALSE),"")</f>
        <v/>
      </c>
      <c r="AJ115" s="148" t="str">
        <f>IFERROR(VLOOKUP(AJ114,'P2'!$B$4:$J$48,9,FALSE),"")</f>
        <v/>
      </c>
      <c r="AK115" s="148" t="str">
        <f>IFERROR(VLOOKUP(AK114,'P2'!$B$4:$J$48,9,FALSE),"")</f>
        <v/>
      </c>
      <c r="AL115" s="148" t="str">
        <f>IFERROR(VLOOKUP(AL114,'P2'!$B$4:$J$48,9,FALSE),"")</f>
        <v/>
      </c>
      <c r="AM115" s="148" t="str">
        <f>IFERROR(VLOOKUP(AM114,'P2'!$B$4:$J$48,9,FALSE),"")</f>
        <v/>
      </c>
      <c r="AN115" s="148" t="str">
        <f>IFERROR(VLOOKUP(AN114,'P2'!$B$4:$J$48,9,FALSE),"")</f>
        <v/>
      </c>
      <c r="AO115" s="148" t="str">
        <f>IFERROR(VLOOKUP(AO114,'P2'!$B$4:$J$48,9,FALSE),"")</f>
        <v/>
      </c>
      <c r="AP115" s="148" t="str">
        <f>IFERROR(VLOOKUP(AP114,'P2'!$B$4:$J$48,9,FALSE),"")</f>
        <v/>
      </c>
      <c r="AQ115" s="148" t="str">
        <f>IFERROR(VLOOKUP(AQ114,'P2'!$B$4:$J$48,9,FALSE),"")</f>
        <v/>
      </c>
      <c r="AR115" s="148" t="str">
        <f>IFERROR(VLOOKUP(AR114,'P2'!$B$4:$J$48,9,FALSE),"")</f>
        <v/>
      </c>
      <c r="AS115" s="148" t="str">
        <f>IFERROR(VLOOKUP(AS114,'P2'!$B$4:$J$48,9,FALSE),"")</f>
        <v/>
      </c>
      <c r="AT115" s="148" t="str">
        <f>IFERROR(VLOOKUP(AT114,'P2'!$B$4:$J$48,9,FALSE),"")</f>
        <v/>
      </c>
      <c r="AU115" s="148" t="str">
        <f>IFERROR(VLOOKUP(AU114,'P2'!$B$4:$J$48,9,FALSE),"")</f>
        <v/>
      </c>
      <c r="AV115" s="149">
        <f>SUM(Q115:AU115)</f>
        <v>0</v>
      </c>
      <c r="AW115" s="487"/>
      <c r="AX115" s="489"/>
      <c r="AY115" s="150"/>
      <c r="AZ115" s="150"/>
    </row>
    <row r="116" spans="2:52" ht="17.100000000000001" customHeight="1" x14ac:dyDescent="0.15">
      <c r="B116" s="470">
        <f t="shared" si="8"/>
        <v>46</v>
      </c>
      <c r="C116" s="472"/>
      <c r="D116" s="473"/>
      <c r="E116" s="473"/>
      <c r="F116" s="473"/>
      <c r="G116" s="473"/>
      <c r="H116" s="474"/>
      <c r="I116" s="478"/>
      <c r="J116" s="479"/>
      <c r="K116" s="479"/>
      <c r="L116" s="479"/>
      <c r="M116" s="480"/>
      <c r="N116" s="484"/>
      <c r="O116" s="485"/>
      <c r="P116" s="474"/>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44">
        <f>COUNTA(Q116:AU116)</f>
        <v>0</v>
      </c>
      <c r="AW116" s="486">
        <f>AV117</f>
        <v>0</v>
      </c>
      <c r="AX116" s="488" t="str">
        <f>IFERROR(ROUNDDOWN(AV117/$AT$3,1),"")</f>
        <v/>
      </c>
      <c r="AY116" s="145"/>
      <c r="AZ116" s="145"/>
    </row>
    <row r="117" spans="2:52" ht="17.100000000000001" customHeight="1" x14ac:dyDescent="0.15">
      <c r="B117" s="471"/>
      <c r="C117" s="475"/>
      <c r="D117" s="476"/>
      <c r="E117" s="476"/>
      <c r="F117" s="476"/>
      <c r="G117" s="476"/>
      <c r="H117" s="477"/>
      <c r="I117" s="481"/>
      <c r="J117" s="482"/>
      <c r="K117" s="482"/>
      <c r="L117" s="482"/>
      <c r="M117" s="483"/>
      <c r="N117" s="475"/>
      <c r="O117" s="476"/>
      <c r="P117" s="477"/>
      <c r="Q117" s="148" t="str">
        <f>IFERROR(VLOOKUP(Q116,'P2'!$B$4:$J$48,9,FALSE),"")</f>
        <v/>
      </c>
      <c r="R117" s="148" t="str">
        <f>IFERROR(VLOOKUP(R116,'P2'!$B$4:$J$48,9,FALSE),"")</f>
        <v/>
      </c>
      <c r="S117" s="148" t="str">
        <f>IFERROR(VLOOKUP(S116,'P2'!$B$4:$J$48,9,FALSE),"")</f>
        <v/>
      </c>
      <c r="T117" s="148" t="str">
        <f>IFERROR(VLOOKUP(T116,'P2'!$B$4:$J$48,9,FALSE),"")</f>
        <v/>
      </c>
      <c r="U117" s="148" t="str">
        <f>IFERROR(VLOOKUP(U116,'P2'!$B$4:$J$48,9,FALSE),"")</f>
        <v/>
      </c>
      <c r="V117" s="148" t="str">
        <f>IFERROR(VLOOKUP(V116,'P2'!$B$4:$J$48,9,FALSE),"")</f>
        <v/>
      </c>
      <c r="W117" s="148" t="str">
        <f>IFERROR(VLOOKUP(W116,'P2'!$B$4:$J$48,9,FALSE),"")</f>
        <v/>
      </c>
      <c r="X117" s="148" t="str">
        <f>IFERROR(VLOOKUP(X116,'P2'!$B$4:$J$48,9,FALSE),"")</f>
        <v/>
      </c>
      <c r="Y117" s="148" t="str">
        <f>IFERROR(VLOOKUP(Y116,'P2'!$B$4:$J$48,9,FALSE),"")</f>
        <v/>
      </c>
      <c r="Z117" s="148" t="str">
        <f>IFERROR(VLOOKUP(Z116,'P2'!$B$4:$J$48,9,FALSE),"")</f>
        <v/>
      </c>
      <c r="AA117" s="148" t="str">
        <f>IFERROR(VLOOKUP(AA116,'P2'!$B$4:$J$48,9,FALSE),"")</f>
        <v/>
      </c>
      <c r="AB117" s="148" t="str">
        <f>IFERROR(VLOOKUP(AB116,'P2'!$B$4:$J$48,9,FALSE),"")</f>
        <v/>
      </c>
      <c r="AC117" s="148" t="str">
        <f>IFERROR(VLOOKUP(AC116,'P2'!$B$4:$J$48,9,FALSE),"")</f>
        <v/>
      </c>
      <c r="AD117" s="148" t="str">
        <f>IFERROR(VLOOKUP(AD116,'P2'!$B$4:$J$48,9,FALSE),"")</f>
        <v/>
      </c>
      <c r="AE117" s="148" t="str">
        <f>IFERROR(VLOOKUP(AE116,'P2'!$B$4:$J$48,9,FALSE),"")</f>
        <v/>
      </c>
      <c r="AF117" s="148" t="str">
        <f>IFERROR(VLOOKUP(AF116,'P2'!$B$4:$J$48,9,FALSE),"")</f>
        <v/>
      </c>
      <c r="AG117" s="148" t="str">
        <f>IFERROR(VLOOKUP(AG116,'P2'!$B$4:$J$48,9,FALSE),"")</f>
        <v/>
      </c>
      <c r="AH117" s="148" t="str">
        <f>IFERROR(VLOOKUP(AH116,'P2'!$B$4:$J$48,9,FALSE),"")</f>
        <v/>
      </c>
      <c r="AI117" s="148" t="str">
        <f>IFERROR(VLOOKUP(AI116,'P2'!$B$4:$J$48,9,FALSE),"")</f>
        <v/>
      </c>
      <c r="AJ117" s="148" t="str">
        <f>IFERROR(VLOOKUP(AJ116,'P2'!$B$4:$J$48,9,FALSE),"")</f>
        <v/>
      </c>
      <c r="AK117" s="148" t="str">
        <f>IFERROR(VLOOKUP(AK116,'P2'!$B$4:$J$48,9,FALSE),"")</f>
        <v/>
      </c>
      <c r="AL117" s="148" t="str">
        <f>IFERROR(VLOOKUP(AL116,'P2'!$B$4:$J$48,9,FALSE),"")</f>
        <v/>
      </c>
      <c r="AM117" s="148" t="str">
        <f>IFERROR(VLOOKUP(AM116,'P2'!$B$4:$J$48,9,FALSE),"")</f>
        <v/>
      </c>
      <c r="AN117" s="148" t="str">
        <f>IFERROR(VLOOKUP(AN116,'P2'!$B$4:$J$48,9,FALSE),"")</f>
        <v/>
      </c>
      <c r="AO117" s="148" t="str">
        <f>IFERROR(VLOOKUP(AO116,'P2'!$B$4:$J$48,9,FALSE),"")</f>
        <v/>
      </c>
      <c r="AP117" s="148" t="str">
        <f>IFERROR(VLOOKUP(AP116,'P2'!$B$4:$J$48,9,FALSE),"")</f>
        <v/>
      </c>
      <c r="AQ117" s="148" t="str">
        <f>IFERROR(VLOOKUP(AQ116,'P2'!$B$4:$J$48,9,FALSE),"")</f>
        <v/>
      </c>
      <c r="AR117" s="148" t="str">
        <f>IFERROR(VLOOKUP(AR116,'P2'!$B$4:$J$48,9,FALSE),"")</f>
        <v/>
      </c>
      <c r="AS117" s="148" t="str">
        <f>IFERROR(VLOOKUP(AS116,'P2'!$B$4:$J$48,9,FALSE),"")</f>
        <v/>
      </c>
      <c r="AT117" s="148" t="str">
        <f>IFERROR(VLOOKUP(AT116,'P2'!$B$4:$J$48,9,FALSE),"")</f>
        <v/>
      </c>
      <c r="AU117" s="148" t="str">
        <f>IFERROR(VLOOKUP(AU116,'P2'!$B$4:$J$48,9,FALSE),"")</f>
        <v/>
      </c>
      <c r="AV117" s="149">
        <f>SUM(Q117:AU117)</f>
        <v>0</v>
      </c>
      <c r="AW117" s="487"/>
      <c r="AX117" s="489"/>
      <c r="AY117" s="150"/>
      <c r="AZ117" s="150"/>
    </row>
    <row r="118" spans="2:52" ht="17.100000000000001" customHeight="1" x14ac:dyDescent="0.15">
      <c r="B118" s="470">
        <f t="shared" si="8"/>
        <v>47</v>
      </c>
      <c r="C118" s="472"/>
      <c r="D118" s="473"/>
      <c r="E118" s="473"/>
      <c r="F118" s="473"/>
      <c r="G118" s="473"/>
      <c r="H118" s="474"/>
      <c r="I118" s="478"/>
      <c r="J118" s="479"/>
      <c r="K118" s="479"/>
      <c r="L118" s="479"/>
      <c r="M118" s="480"/>
      <c r="N118" s="484"/>
      <c r="O118" s="485"/>
      <c r="P118" s="474"/>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44">
        <f>COUNTA(Q118:AU118)</f>
        <v>0</v>
      </c>
      <c r="AW118" s="486">
        <f>AV119</f>
        <v>0</v>
      </c>
      <c r="AX118" s="488" t="str">
        <f>IFERROR(ROUNDDOWN(AV119/$AT$3,1),"")</f>
        <v/>
      </c>
      <c r="AY118" s="145"/>
      <c r="AZ118" s="145"/>
    </row>
    <row r="119" spans="2:52" ht="17.100000000000001" customHeight="1" x14ac:dyDescent="0.15">
      <c r="B119" s="471"/>
      <c r="C119" s="475"/>
      <c r="D119" s="476"/>
      <c r="E119" s="476"/>
      <c r="F119" s="476"/>
      <c r="G119" s="476"/>
      <c r="H119" s="477"/>
      <c r="I119" s="481"/>
      <c r="J119" s="482"/>
      <c r="K119" s="482"/>
      <c r="L119" s="482"/>
      <c r="M119" s="483"/>
      <c r="N119" s="475"/>
      <c r="O119" s="476"/>
      <c r="P119" s="477"/>
      <c r="Q119" s="148" t="str">
        <f>IFERROR(VLOOKUP(Q118,'P2'!$B$4:$J$48,9,FALSE),"")</f>
        <v/>
      </c>
      <c r="R119" s="148" t="str">
        <f>IFERROR(VLOOKUP(R118,'P2'!$B$4:$J$48,9,FALSE),"")</f>
        <v/>
      </c>
      <c r="S119" s="148" t="str">
        <f>IFERROR(VLOOKUP(S118,'P2'!$B$4:$J$48,9,FALSE),"")</f>
        <v/>
      </c>
      <c r="T119" s="148" t="str">
        <f>IFERROR(VLOOKUP(T118,'P2'!$B$4:$J$48,9,FALSE),"")</f>
        <v/>
      </c>
      <c r="U119" s="148" t="str">
        <f>IFERROR(VLOOKUP(U118,'P2'!$B$4:$J$48,9,FALSE),"")</f>
        <v/>
      </c>
      <c r="V119" s="148" t="str">
        <f>IFERROR(VLOOKUP(V118,'P2'!$B$4:$J$48,9,FALSE),"")</f>
        <v/>
      </c>
      <c r="W119" s="148" t="str">
        <f>IFERROR(VLOOKUP(W118,'P2'!$B$4:$J$48,9,FALSE),"")</f>
        <v/>
      </c>
      <c r="X119" s="148" t="str">
        <f>IFERROR(VLOOKUP(X118,'P2'!$B$4:$J$48,9,FALSE),"")</f>
        <v/>
      </c>
      <c r="Y119" s="148" t="str">
        <f>IFERROR(VLOOKUP(Y118,'P2'!$B$4:$J$48,9,FALSE),"")</f>
        <v/>
      </c>
      <c r="Z119" s="148" t="str">
        <f>IFERROR(VLOOKUP(Z118,'P2'!$B$4:$J$48,9,FALSE),"")</f>
        <v/>
      </c>
      <c r="AA119" s="148" t="str">
        <f>IFERROR(VLOOKUP(AA118,'P2'!$B$4:$J$48,9,FALSE),"")</f>
        <v/>
      </c>
      <c r="AB119" s="148" t="str">
        <f>IFERROR(VLOOKUP(AB118,'P2'!$B$4:$J$48,9,FALSE),"")</f>
        <v/>
      </c>
      <c r="AC119" s="148" t="str">
        <f>IFERROR(VLOOKUP(AC118,'P2'!$B$4:$J$48,9,FALSE),"")</f>
        <v/>
      </c>
      <c r="AD119" s="148" t="str">
        <f>IFERROR(VLOOKUP(AD118,'P2'!$B$4:$J$48,9,FALSE),"")</f>
        <v/>
      </c>
      <c r="AE119" s="148" t="str">
        <f>IFERROR(VLOOKUP(AE118,'P2'!$B$4:$J$48,9,FALSE),"")</f>
        <v/>
      </c>
      <c r="AF119" s="148" t="str">
        <f>IFERROR(VLOOKUP(AF118,'P2'!$B$4:$J$48,9,FALSE),"")</f>
        <v/>
      </c>
      <c r="AG119" s="148" t="str">
        <f>IFERROR(VLOOKUP(AG118,'P2'!$B$4:$J$48,9,FALSE),"")</f>
        <v/>
      </c>
      <c r="AH119" s="148" t="str">
        <f>IFERROR(VLOOKUP(AH118,'P2'!$B$4:$J$48,9,FALSE),"")</f>
        <v/>
      </c>
      <c r="AI119" s="148" t="str">
        <f>IFERROR(VLOOKUP(AI118,'P2'!$B$4:$J$48,9,FALSE),"")</f>
        <v/>
      </c>
      <c r="AJ119" s="148" t="str">
        <f>IFERROR(VLOOKUP(AJ118,'P2'!$B$4:$J$48,9,FALSE),"")</f>
        <v/>
      </c>
      <c r="AK119" s="148" t="str">
        <f>IFERROR(VLOOKUP(AK118,'P2'!$B$4:$J$48,9,FALSE),"")</f>
        <v/>
      </c>
      <c r="AL119" s="148" t="str">
        <f>IFERROR(VLOOKUP(AL118,'P2'!$B$4:$J$48,9,FALSE),"")</f>
        <v/>
      </c>
      <c r="AM119" s="148" t="str">
        <f>IFERROR(VLOOKUP(AM118,'P2'!$B$4:$J$48,9,FALSE),"")</f>
        <v/>
      </c>
      <c r="AN119" s="148" t="str">
        <f>IFERROR(VLOOKUP(AN118,'P2'!$B$4:$J$48,9,FALSE),"")</f>
        <v/>
      </c>
      <c r="AO119" s="148" t="str">
        <f>IFERROR(VLOOKUP(AO118,'P2'!$B$4:$J$48,9,FALSE),"")</f>
        <v/>
      </c>
      <c r="AP119" s="148" t="str">
        <f>IFERROR(VLOOKUP(AP118,'P2'!$B$4:$J$48,9,FALSE),"")</f>
        <v/>
      </c>
      <c r="AQ119" s="148" t="str">
        <f>IFERROR(VLOOKUP(AQ118,'P2'!$B$4:$J$48,9,FALSE),"")</f>
        <v/>
      </c>
      <c r="AR119" s="148" t="str">
        <f>IFERROR(VLOOKUP(AR118,'P2'!$B$4:$J$48,9,FALSE),"")</f>
        <v/>
      </c>
      <c r="AS119" s="148" t="str">
        <f>IFERROR(VLOOKUP(AS118,'P2'!$B$4:$J$48,9,FALSE),"")</f>
        <v/>
      </c>
      <c r="AT119" s="148" t="str">
        <f>IFERROR(VLOOKUP(AT118,'P2'!$B$4:$J$48,9,FALSE),"")</f>
        <v/>
      </c>
      <c r="AU119" s="148" t="str">
        <f>IFERROR(VLOOKUP(AU118,'P2'!$B$4:$J$48,9,FALSE),"")</f>
        <v/>
      </c>
      <c r="AV119" s="149">
        <f>SUM(Q119:AU119)</f>
        <v>0</v>
      </c>
      <c r="AW119" s="487"/>
      <c r="AX119" s="489"/>
      <c r="AY119" s="150"/>
      <c r="AZ119" s="150"/>
    </row>
    <row r="120" spans="2:52" ht="17.100000000000001" customHeight="1" x14ac:dyDescent="0.15">
      <c r="B120" s="470">
        <f t="shared" si="8"/>
        <v>48</v>
      </c>
      <c r="C120" s="472"/>
      <c r="D120" s="473"/>
      <c r="E120" s="473"/>
      <c r="F120" s="473"/>
      <c r="G120" s="473"/>
      <c r="H120" s="474"/>
      <c r="I120" s="478"/>
      <c r="J120" s="479"/>
      <c r="K120" s="479"/>
      <c r="L120" s="479"/>
      <c r="M120" s="480"/>
      <c r="N120" s="484"/>
      <c r="O120" s="485"/>
      <c r="P120" s="474"/>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44">
        <f>COUNTA(Q120:AU120)</f>
        <v>0</v>
      </c>
      <c r="AW120" s="486">
        <f>AV121</f>
        <v>0</v>
      </c>
      <c r="AX120" s="488" t="str">
        <f>IFERROR(ROUNDDOWN(AV121/$AT$3,1),"")</f>
        <v/>
      </c>
      <c r="AY120" s="145"/>
      <c r="AZ120" s="145"/>
    </row>
    <row r="121" spans="2:52" ht="17.100000000000001" customHeight="1" x14ac:dyDescent="0.15">
      <c r="B121" s="471"/>
      <c r="C121" s="475"/>
      <c r="D121" s="476"/>
      <c r="E121" s="476"/>
      <c r="F121" s="476"/>
      <c r="G121" s="476"/>
      <c r="H121" s="477"/>
      <c r="I121" s="481"/>
      <c r="J121" s="482"/>
      <c r="K121" s="482"/>
      <c r="L121" s="482"/>
      <c r="M121" s="483"/>
      <c r="N121" s="475"/>
      <c r="O121" s="476"/>
      <c r="P121" s="477"/>
      <c r="Q121" s="148" t="str">
        <f>IFERROR(VLOOKUP(Q120,'P2'!$B$4:$J$48,9,FALSE),"")</f>
        <v/>
      </c>
      <c r="R121" s="148" t="str">
        <f>IFERROR(VLOOKUP(R120,'P2'!$B$4:$J$48,9,FALSE),"")</f>
        <v/>
      </c>
      <c r="S121" s="148" t="str">
        <f>IFERROR(VLOOKUP(S120,'P2'!$B$4:$J$48,9,FALSE),"")</f>
        <v/>
      </c>
      <c r="T121" s="148" t="str">
        <f>IFERROR(VLOOKUP(T120,'P2'!$B$4:$J$48,9,FALSE),"")</f>
        <v/>
      </c>
      <c r="U121" s="148" t="str">
        <f>IFERROR(VLOOKUP(U120,'P2'!$B$4:$J$48,9,FALSE),"")</f>
        <v/>
      </c>
      <c r="V121" s="148" t="str">
        <f>IFERROR(VLOOKUP(V120,'P2'!$B$4:$J$48,9,FALSE),"")</f>
        <v/>
      </c>
      <c r="W121" s="148" t="str">
        <f>IFERROR(VLOOKUP(W120,'P2'!$B$4:$J$48,9,FALSE),"")</f>
        <v/>
      </c>
      <c r="X121" s="148" t="str">
        <f>IFERROR(VLOOKUP(X120,'P2'!$B$4:$J$48,9,FALSE),"")</f>
        <v/>
      </c>
      <c r="Y121" s="148" t="str">
        <f>IFERROR(VLOOKUP(Y120,'P2'!$B$4:$J$48,9,FALSE),"")</f>
        <v/>
      </c>
      <c r="Z121" s="148" t="str">
        <f>IFERROR(VLOOKUP(Z120,'P2'!$B$4:$J$48,9,FALSE),"")</f>
        <v/>
      </c>
      <c r="AA121" s="148" t="str">
        <f>IFERROR(VLOOKUP(AA120,'P2'!$B$4:$J$48,9,FALSE),"")</f>
        <v/>
      </c>
      <c r="AB121" s="148" t="str">
        <f>IFERROR(VLOOKUP(AB120,'P2'!$B$4:$J$48,9,FALSE),"")</f>
        <v/>
      </c>
      <c r="AC121" s="148" t="str">
        <f>IFERROR(VLOOKUP(AC120,'P2'!$B$4:$J$48,9,FALSE),"")</f>
        <v/>
      </c>
      <c r="AD121" s="148" t="str">
        <f>IFERROR(VLOOKUP(AD120,'P2'!$B$4:$J$48,9,FALSE),"")</f>
        <v/>
      </c>
      <c r="AE121" s="148" t="str">
        <f>IFERROR(VLOOKUP(AE120,'P2'!$B$4:$J$48,9,FALSE),"")</f>
        <v/>
      </c>
      <c r="AF121" s="148" t="str">
        <f>IFERROR(VLOOKUP(AF120,'P2'!$B$4:$J$48,9,FALSE),"")</f>
        <v/>
      </c>
      <c r="AG121" s="148" t="str">
        <f>IFERROR(VLOOKUP(AG120,'P2'!$B$4:$J$48,9,FALSE),"")</f>
        <v/>
      </c>
      <c r="AH121" s="148" t="str">
        <f>IFERROR(VLOOKUP(AH120,'P2'!$B$4:$J$48,9,FALSE),"")</f>
        <v/>
      </c>
      <c r="AI121" s="148" t="str">
        <f>IFERROR(VLOOKUP(AI120,'P2'!$B$4:$J$48,9,FALSE),"")</f>
        <v/>
      </c>
      <c r="AJ121" s="148" t="str">
        <f>IFERROR(VLOOKUP(AJ120,'P2'!$B$4:$J$48,9,FALSE),"")</f>
        <v/>
      </c>
      <c r="AK121" s="148" t="str">
        <f>IFERROR(VLOOKUP(AK120,'P2'!$B$4:$J$48,9,FALSE),"")</f>
        <v/>
      </c>
      <c r="AL121" s="148" t="str">
        <f>IFERROR(VLOOKUP(AL120,'P2'!$B$4:$J$48,9,FALSE),"")</f>
        <v/>
      </c>
      <c r="AM121" s="148" t="str">
        <f>IFERROR(VLOOKUP(AM120,'P2'!$B$4:$J$48,9,FALSE),"")</f>
        <v/>
      </c>
      <c r="AN121" s="148" t="str">
        <f>IFERROR(VLOOKUP(AN120,'P2'!$B$4:$J$48,9,FALSE),"")</f>
        <v/>
      </c>
      <c r="AO121" s="148" t="str">
        <f>IFERROR(VLOOKUP(AO120,'P2'!$B$4:$J$48,9,FALSE),"")</f>
        <v/>
      </c>
      <c r="AP121" s="148" t="str">
        <f>IFERROR(VLOOKUP(AP120,'P2'!$B$4:$J$48,9,FALSE),"")</f>
        <v/>
      </c>
      <c r="AQ121" s="148" t="str">
        <f>IFERROR(VLOOKUP(AQ120,'P2'!$B$4:$J$48,9,FALSE),"")</f>
        <v/>
      </c>
      <c r="AR121" s="148" t="str">
        <f>IFERROR(VLOOKUP(AR120,'P2'!$B$4:$J$48,9,FALSE),"")</f>
        <v/>
      </c>
      <c r="AS121" s="148" t="str">
        <f>IFERROR(VLOOKUP(AS120,'P2'!$B$4:$J$48,9,FALSE),"")</f>
        <v/>
      </c>
      <c r="AT121" s="148" t="str">
        <f>IFERROR(VLOOKUP(AT120,'P2'!$B$4:$J$48,9,FALSE),"")</f>
        <v/>
      </c>
      <c r="AU121" s="148" t="str">
        <f>IFERROR(VLOOKUP(AU120,'P2'!$B$4:$J$48,9,FALSE),"")</f>
        <v/>
      </c>
      <c r="AV121" s="149">
        <f>SUM(Q121:AU121)</f>
        <v>0</v>
      </c>
      <c r="AW121" s="487"/>
      <c r="AX121" s="489"/>
      <c r="AY121" s="150"/>
      <c r="AZ121" s="150"/>
    </row>
    <row r="122" spans="2:52" ht="17.100000000000001" customHeight="1" x14ac:dyDescent="0.15">
      <c r="B122" s="470">
        <f t="shared" si="8"/>
        <v>49</v>
      </c>
      <c r="C122" s="472"/>
      <c r="D122" s="473"/>
      <c r="E122" s="473"/>
      <c r="F122" s="473"/>
      <c r="G122" s="473"/>
      <c r="H122" s="474"/>
      <c r="I122" s="478"/>
      <c r="J122" s="479"/>
      <c r="K122" s="479"/>
      <c r="L122" s="479"/>
      <c r="M122" s="480"/>
      <c r="N122" s="484"/>
      <c r="O122" s="485"/>
      <c r="P122" s="474"/>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44">
        <f>COUNTA(Q122:AU122)</f>
        <v>0</v>
      </c>
      <c r="AW122" s="486">
        <f>AV123</f>
        <v>0</v>
      </c>
      <c r="AX122" s="488" t="str">
        <f>IFERROR(ROUNDDOWN(AV123/$AT$3,1),"")</f>
        <v/>
      </c>
      <c r="AY122" s="145"/>
      <c r="AZ122" s="145"/>
    </row>
    <row r="123" spans="2:52" ht="17.100000000000001" customHeight="1" x14ac:dyDescent="0.15">
      <c r="B123" s="471"/>
      <c r="C123" s="475"/>
      <c r="D123" s="476"/>
      <c r="E123" s="476"/>
      <c r="F123" s="476"/>
      <c r="G123" s="476"/>
      <c r="H123" s="477"/>
      <c r="I123" s="481"/>
      <c r="J123" s="482"/>
      <c r="K123" s="482"/>
      <c r="L123" s="482"/>
      <c r="M123" s="483"/>
      <c r="N123" s="475"/>
      <c r="O123" s="476"/>
      <c r="P123" s="477"/>
      <c r="Q123" s="148" t="str">
        <f>IFERROR(VLOOKUP(Q122,'P2'!$B$4:$J$48,9,FALSE),"")</f>
        <v/>
      </c>
      <c r="R123" s="148" t="str">
        <f>IFERROR(VLOOKUP(R122,'P2'!$B$4:$J$48,9,FALSE),"")</f>
        <v/>
      </c>
      <c r="S123" s="148" t="str">
        <f>IFERROR(VLOOKUP(S122,'P2'!$B$4:$J$48,9,FALSE),"")</f>
        <v/>
      </c>
      <c r="T123" s="148" t="str">
        <f>IFERROR(VLOOKUP(T122,'P2'!$B$4:$J$48,9,FALSE),"")</f>
        <v/>
      </c>
      <c r="U123" s="148" t="str">
        <f>IFERROR(VLOOKUP(U122,'P2'!$B$4:$J$48,9,FALSE),"")</f>
        <v/>
      </c>
      <c r="V123" s="148" t="str">
        <f>IFERROR(VLOOKUP(V122,'P2'!$B$4:$J$48,9,FALSE),"")</f>
        <v/>
      </c>
      <c r="W123" s="148" t="str">
        <f>IFERROR(VLOOKUP(W122,'P2'!$B$4:$J$48,9,FALSE),"")</f>
        <v/>
      </c>
      <c r="X123" s="148" t="str">
        <f>IFERROR(VLOOKUP(X122,'P2'!$B$4:$J$48,9,FALSE),"")</f>
        <v/>
      </c>
      <c r="Y123" s="148" t="str">
        <f>IFERROR(VLOOKUP(Y122,'P2'!$B$4:$J$48,9,FALSE),"")</f>
        <v/>
      </c>
      <c r="Z123" s="148" t="str">
        <f>IFERROR(VLOOKUP(Z122,'P2'!$B$4:$J$48,9,FALSE),"")</f>
        <v/>
      </c>
      <c r="AA123" s="148" t="str">
        <f>IFERROR(VLOOKUP(AA122,'P2'!$B$4:$J$48,9,FALSE),"")</f>
        <v/>
      </c>
      <c r="AB123" s="148" t="str">
        <f>IFERROR(VLOOKUP(AB122,'P2'!$B$4:$J$48,9,FALSE),"")</f>
        <v/>
      </c>
      <c r="AC123" s="148" t="str">
        <f>IFERROR(VLOOKUP(AC122,'P2'!$B$4:$J$48,9,FALSE),"")</f>
        <v/>
      </c>
      <c r="AD123" s="148" t="str">
        <f>IFERROR(VLOOKUP(AD122,'P2'!$B$4:$J$48,9,FALSE),"")</f>
        <v/>
      </c>
      <c r="AE123" s="148" t="str">
        <f>IFERROR(VLOOKUP(AE122,'P2'!$B$4:$J$48,9,FALSE),"")</f>
        <v/>
      </c>
      <c r="AF123" s="148" t="str">
        <f>IFERROR(VLOOKUP(AF122,'P2'!$B$4:$J$48,9,FALSE),"")</f>
        <v/>
      </c>
      <c r="AG123" s="148" t="str">
        <f>IFERROR(VLOOKUP(AG122,'P2'!$B$4:$J$48,9,FALSE),"")</f>
        <v/>
      </c>
      <c r="AH123" s="148" t="str">
        <f>IFERROR(VLOOKUP(AH122,'P2'!$B$4:$J$48,9,FALSE),"")</f>
        <v/>
      </c>
      <c r="AI123" s="148" t="str">
        <f>IFERROR(VLOOKUP(AI122,'P2'!$B$4:$J$48,9,FALSE),"")</f>
        <v/>
      </c>
      <c r="AJ123" s="148" t="str">
        <f>IFERROR(VLOOKUP(AJ122,'P2'!$B$4:$J$48,9,FALSE),"")</f>
        <v/>
      </c>
      <c r="AK123" s="148" t="str">
        <f>IFERROR(VLOOKUP(AK122,'P2'!$B$4:$J$48,9,FALSE),"")</f>
        <v/>
      </c>
      <c r="AL123" s="148" t="str">
        <f>IFERROR(VLOOKUP(AL122,'P2'!$B$4:$J$48,9,FALSE),"")</f>
        <v/>
      </c>
      <c r="AM123" s="148" t="str">
        <f>IFERROR(VLOOKUP(AM122,'P2'!$B$4:$J$48,9,FALSE),"")</f>
        <v/>
      </c>
      <c r="AN123" s="148" t="str">
        <f>IFERROR(VLOOKUP(AN122,'P2'!$B$4:$J$48,9,FALSE),"")</f>
        <v/>
      </c>
      <c r="AO123" s="148" t="str">
        <f>IFERROR(VLOOKUP(AO122,'P2'!$B$4:$J$48,9,FALSE),"")</f>
        <v/>
      </c>
      <c r="AP123" s="148" t="str">
        <f>IFERROR(VLOOKUP(AP122,'P2'!$B$4:$J$48,9,FALSE),"")</f>
        <v/>
      </c>
      <c r="AQ123" s="148" t="str">
        <f>IFERROR(VLOOKUP(AQ122,'P2'!$B$4:$J$48,9,FALSE),"")</f>
        <v/>
      </c>
      <c r="AR123" s="148" t="str">
        <f>IFERROR(VLOOKUP(AR122,'P2'!$B$4:$J$48,9,FALSE),"")</f>
        <v/>
      </c>
      <c r="AS123" s="148" t="str">
        <f>IFERROR(VLOOKUP(AS122,'P2'!$B$4:$J$48,9,FALSE),"")</f>
        <v/>
      </c>
      <c r="AT123" s="148" t="str">
        <f>IFERROR(VLOOKUP(AT122,'P2'!$B$4:$J$48,9,FALSE),"")</f>
        <v/>
      </c>
      <c r="AU123" s="148" t="str">
        <f>IFERROR(VLOOKUP(AU122,'P2'!$B$4:$J$48,9,FALSE),"")</f>
        <v/>
      </c>
      <c r="AV123" s="149">
        <f>SUM(Q123:AU123)</f>
        <v>0</v>
      </c>
      <c r="AW123" s="487"/>
      <c r="AX123" s="489"/>
      <c r="AY123" s="150"/>
      <c r="AZ123" s="150"/>
    </row>
    <row r="124" spans="2:52" ht="17.100000000000001" customHeight="1" x14ac:dyDescent="0.15">
      <c r="B124" s="470">
        <f t="shared" si="8"/>
        <v>50</v>
      </c>
      <c r="C124" s="472"/>
      <c r="D124" s="473"/>
      <c r="E124" s="473"/>
      <c r="F124" s="473"/>
      <c r="G124" s="473"/>
      <c r="H124" s="474"/>
      <c r="I124" s="478"/>
      <c r="J124" s="479"/>
      <c r="K124" s="479"/>
      <c r="L124" s="479"/>
      <c r="M124" s="480"/>
      <c r="N124" s="484"/>
      <c r="O124" s="485"/>
      <c r="P124" s="474"/>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44">
        <f>COUNTA(Q124:AU124)</f>
        <v>0</v>
      </c>
      <c r="AW124" s="486">
        <f>AV125</f>
        <v>0</v>
      </c>
      <c r="AX124" s="488" t="str">
        <f>IFERROR(ROUNDDOWN(AV125/$AT$3,1),"")</f>
        <v/>
      </c>
      <c r="AY124" s="145"/>
      <c r="AZ124" s="145"/>
    </row>
    <row r="125" spans="2:52" ht="17.100000000000001" customHeight="1" x14ac:dyDescent="0.15">
      <c r="B125" s="471"/>
      <c r="C125" s="475"/>
      <c r="D125" s="476"/>
      <c r="E125" s="476"/>
      <c r="F125" s="476"/>
      <c r="G125" s="476"/>
      <c r="H125" s="477"/>
      <c r="I125" s="481"/>
      <c r="J125" s="482"/>
      <c r="K125" s="482"/>
      <c r="L125" s="482"/>
      <c r="M125" s="483"/>
      <c r="N125" s="475"/>
      <c r="O125" s="476"/>
      <c r="P125" s="477"/>
      <c r="Q125" s="148" t="str">
        <f>IFERROR(VLOOKUP(Q124,'P2'!$B$4:$J$48,9,FALSE),"")</f>
        <v/>
      </c>
      <c r="R125" s="148" t="str">
        <f>IFERROR(VLOOKUP(R124,'P2'!$B$4:$J$48,9,FALSE),"")</f>
        <v/>
      </c>
      <c r="S125" s="148" t="str">
        <f>IFERROR(VLOOKUP(S124,'P2'!$B$4:$J$48,9,FALSE),"")</f>
        <v/>
      </c>
      <c r="T125" s="148" t="str">
        <f>IFERROR(VLOOKUP(T124,'P2'!$B$4:$J$48,9,FALSE),"")</f>
        <v/>
      </c>
      <c r="U125" s="148" t="str">
        <f>IFERROR(VLOOKUP(U124,'P2'!$B$4:$J$48,9,FALSE),"")</f>
        <v/>
      </c>
      <c r="V125" s="148" t="str">
        <f>IFERROR(VLOOKUP(V124,'P2'!$B$4:$J$48,9,FALSE),"")</f>
        <v/>
      </c>
      <c r="W125" s="148" t="str">
        <f>IFERROR(VLOOKUP(W124,'P2'!$B$4:$J$48,9,FALSE),"")</f>
        <v/>
      </c>
      <c r="X125" s="148" t="str">
        <f>IFERROR(VLOOKUP(X124,'P2'!$B$4:$J$48,9,FALSE),"")</f>
        <v/>
      </c>
      <c r="Y125" s="148" t="str">
        <f>IFERROR(VLOOKUP(Y124,'P2'!$B$4:$J$48,9,FALSE),"")</f>
        <v/>
      </c>
      <c r="Z125" s="148" t="str">
        <f>IFERROR(VLOOKUP(Z124,'P2'!$B$4:$J$48,9,FALSE),"")</f>
        <v/>
      </c>
      <c r="AA125" s="148" t="str">
        <f>IFERROR(VLOOKUP(AA124,'P2'!$B$4:$J$48,9,FALSE),"")</f>
        <v/>
      </c>
      <c r="AB125" s="148" t="str">
        <f>IFERROR(VLOOKUP(AB124,'P2'!$B$4:$J$48,9,FALSE),"")</f>
        <v/>
      </c>
      <c r="AC125" s="148" t="str">
        <f>IFERROR(VLOOKUP(AC124,'P2'!$B$4:$J$48,9,FALSE),"")</f>
        <v/>
      </c>
      <c r="AD125" s="148" t="str">
        <f>IFERROR(VLOOKUP(AD124,'P2'!$B$4:$J$48,9,FALSE),"")</f>
        <v/>
      </c>
      <c r="AE125" s="148" t="str">
        <f>IFERROR(VLOOKUP(AE124,'P2'!$B$4:$J$48,9,FALSE),"")</f>
        <v/>
      </c>
      <c r="AF125" s="148" t="str">
        <f>IFERROR(VLOOKUP(AF124,'P2'!$B$4:$J$48,9,FALSE),"")</f>
        <v/>
      </c>
      <c r="AG125" s="148" t="str">
        <f>IFERROR(VLOOKUP(AG124,'P2'!$B$4:$J$48,9,FALSE),"")</f>
        <v/>
      </c>
      <c r="AH125" s="148" t="str">
        <f>IFERROR(VLOOKUP(AH124,'P2'!$B$4:$J$48,9,FALSE),"")</f>
        <v/>
      </c>
      <c r="AI125" s="148" t="str">
        <f>IFERROR(VLOOKUP(AI124,'P2'!$B$4:$J$48,9,FALSE),"")</f>
        <v/>
      </c>
      <c r="AJ125" s="148" t="str">
        <f>IFERROR(VLOOKUP(AJ124,'P2'!$B$4:$J$48,9,FALSE),"")</f>
        <v/>
      </c>
      <c r="AK125" s="148" t="str">
        <f>IFERROR(VLOOKUP(AK124,'P2'!$B$4:$J$48,9,FALSE),"")</f>
        <v/>
      </c>
      <c r="AL125" s="148" t="str">
        <f>IFERROR(VLOOKUP(AL124,'P2'!$B$4:$J$48,9,FALSE),"")</f>
        <v/>
      </c>
      <c r="AM125" s="148" t="str">
        <f>IFERROR(VLOOKUP(AM124,'P2'!$B$4:$J$48,9,FALSE),"")</f>
        <v/>
      </c>
      <c r="AN125" s="148" t="str">
        <f>IFERROR(VLOOKUP(AN124,'P2'!$B$4:$J$48,9,FALSE),"")</f>
        <v/>
      </c>
      <c r="AO125" s="148" t="str">
        <f>IFERROR(VLOOKUP(AO124,'P2'!$B$4:$J$48,9,FALSE),"")</f>
        <v/>
      </c>
      <c r="AP125" s="148" t="str">
        <f>IFERROR(VLOOKUP(AP124,'P2'!$B$4:$J$48,9,FALSE),"")</f>
        <v/>
      </c>
      <c r="AQ125" s="148" t="str">
        <f>IFERROR(VLOOKUP(AQ124,'P2'!$B$4:$J$48,9,FALSE),"")</f>
        <v/>
      </c>
      <c r="AR125" s="148" t="str">
        <f>IFERROR(VLOOKUP(AR124,'P2'!$B$4:$J$48,9,FALSE),"")</f>
        <v/>
      </c>
      <c r="AS125" s="148" t="str">
        <f>IFERROR(VLOOKUP(AS124,'P2'!$B$4:$J$48,9,FALSE),"")</f>
        <v/>
      </c>
      <c r="AT125" s="148" t="str">
        <f>IFERROR(VLOOKUP(AT124,'P2'!$B$4:$J$48,9,FALSE),"")</f>
        <v/>
      </c>
      <c r="AU125" s="148" t="str">
        <f>IFERROR(VLOOKUP(AU124,'P2'!$B$4:$J$48,9,FALSE),"")</f>
        <v/>
      </c>
      <c r="AV125" s="149">
        <f>SUM(Q125:AU125)</f>
        <v>0</v>
      </c>
      <c r="AW125" s="487"/>
      <c r="AX125" s="489"/>
      <c r="AY125" s="150"/>
      <c r="AZ125" s="150"/>
    </row>
    <row r="126" spans="2:52" ht="17.100000000000001" customHeight="1" x14ac:dyDescent="0.15">
      <c r="B126" s="470">
        <f t="shared" si="8"/>
        <v>51</v>
      </c>
      <c r="C126" s="472"/>
      <c r="D126" s="473"/>
      <c r="E126" s="473"/>
      <c r="F126" s="473"/>
      <c r="G126" s="473"/>
      <c r="H126" s="474"/>
      <c r="I126" s="478"/>
      <c r="J126" s="479"/>
      <c r="K126" s="479"/>
      <c r="L126" s="479"/>
      <c r="M126" s="480"/>
      <c r="N126" s="484"/>
      <c r="O126" s="485"/>
      <c r="P126" s="474"/>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44">
        <f>COUNTA(Q126:AU126)</f>
        <v>0</v>
      </c>
      <c r="AW126" s="486">
        <f>AV127</f>
        <v>0</v>
      </c>
      <c r="AX126" s="488" t="str">
        <f>IFERROR(ROUNDDOWN(AV127/$AT$3,1),"")</f>
        <v/>
      </c>
      <c r="AY126" s="145"/>
      <c r="AZ126" s="145"/>
    </row>
    <row r="127" spans="2:52" ht="17.100000000000001" customHeight="1" x14ac:dyDescent="0.15">
      <c r="B127" s="471"/>
      <c r="C127" s="475"/>
      <c r="D127" s="476"/>
      <c r="E127" s="476"/>
      <c r="F127" s="476"/>
      <c r="G127" s="476"/>
      <c r="H127" s="477"/>
      <c r="I127" s="481"/>
      <c r="J127" s="482"/>
      <c r="K127" s="482"/>
      <c r="L127" s="482"/>
      <c r="M127" s="483"/>
      <c r="N127" s="475"/>
      <c r="O127" s="476"/>
      <c r="P127" s="477"/>
      <c r="Q127" s="148" t="str">
        <f>IFERROR(VLOOKUP(Q126,'P2'!$B$4:$J$48,9,FALSE),"")</f>
        <v/>
      </c>
      <c r="R127" s="148" t="str">
        <f>IFERROR(VLOOKUP(R126,'P2'!$B$4:$J$48,9,FALSE),"")</f>
        <v/>
      </c>
      <c r="S127" s="148" t="str">
        <f>IFERROR(VLOOKUP(S126,'P2'!$B$4:$J$48,9,FALSE),"")</f>
        <v/>
      </c>
      <c r="T127" s="148" t="str">
        <f>IFERROR(VLOOKUP(T126,'P2'!$B$4:$J$48,9,FALSE),"")</f>
        <v/>
      </c>
      <c r="U127" s="148" t="str">
        <f>IFERROR(VLOOKUP(U126,'P2'!$B$4:$J$48,9,FALSE),"")</f>
        <v/>
      </c>
      <c r="V127" s="148" t="str">
        <f>IFERROR(VLOOKUP(V126,'P2'!$B$4:$J$48,9,FALSE),"")</f>
        <v/>
      </c>
      <c r="W127" s="148" t="str">
        <f>IFERROR(VLOOKUP(W126,'P2'!$B$4:$J$48,9,FALSE),"")</f>
        <v/>
      </c>
      <c r="X127" s="148" t="str">
        <f>IFERROR(VLOOKUP(X126,'P2'!$B$4:$J$48,9,FALSE),"")</f>
        <v/>
      </c>
      <c r="Y127" s="148" t="str">
        <f>IFERROR(VLOOKUP(Y126,'P2'!$B$4:$J$48,9,FALSE),"")</f>
        <v/>
      </c>
      <c r="Z127" s="148" t="str">
        <f>IFERROR(VLOOKUP(Z126,'P2'!$B$4:$J$48,9,FALSE),"")</f>
        <v/>
      </c>
      <c r="AA127" s="148" t="str">
        <f>IFERROR(VLOOKUP(AA126,'P2'!$B$4:$J$48,9,FALSE),"")</f>
        <v/>
      </c>
      <c r="AB127" s="148" t="str">
        <f>IFERROR(VLOOKUP(AB126,'P2'!$B$4:$J$48,9,FALSE),"")</f>
        <v/>
      </c>
      <c r="AC127" s="148" t="str">
        <f>IFERROR(VLOOKUP(AC126,'P2'!$B$4:$J$48,9,FALSE),"")</f>
        <v/>
      </c>
      <c r="AD127" s="148" t="str">
        <f>IFERROR(VLOOKUP(AD126,'P2'!$B$4:$J$48,9,FALSE),"")</f>
        <v/>
      </c>
      <c r="AE127" s="148" t="str">
        <f>IFERROR(VLOOKUP(AE126,'P2'!$B$4:$J$48,9,FALSE),"")</f>
        <v/>
      </c>
      <c r="AF127" s="148" t="str">
        <f>IFERROR(VLOOKUP(AF126,'P2'!$B$4:$J$48,9,FALSE),"")</f>
        <v/>
      </c>
      <c r="AG127" s="148" t="str">
        <f>IFERROR(VLOOKUP(AG126,'P2'!$B$4:$J$48,9,FALSE),"")</f>
        <v/>
      </c>
      <c r="AH127" s="148" t="str">
        <f>IFERROR(VLOOKUP(AH126,'P2'!$B$4:$J$48,9,FALSE),"")</f>
        <v/>
      </c>
      <c r="AI127" s="148" t="str">
        <f>IFERROR(VLOOKUP(AI126,'P2'!$B$4:$J$48,9,FALSE),"")</f>
        <v/>
      </c>
      <c r="AJ127" s="148" t="str">
        <f>IFERROR(VLOOKUP(AJ126,'P2'!$B$4:$J$48,9,FALSE),"")</f>
        <v/>
      </c>
      <c r="AK127" s="148" t="str">
        <f>IFERROR(VLOOKUP(AK126,'P2'!$B$4:$J$48,9,FALSE),"")</f>
        <v/>
      </c>
      <c r="AL127" s="148" t="str">
        <f>IFERROR(VLOOKUP(AL126,'P2'!$B$4:$J$48,9,FALSE),"")</f>
        <v/>
      </c>
      <c r="AM127" s="148" t="str">
        <f>IFERROR(VLOOKUP(AM126,'P2'!$B$4:$J$48,9,FALSE),"")</f>
        <v/>
      </c>
      <c r="AN127" s="148" t="str">
        <f>IFERROR(VLOOKUP(AN126,'P2'!$B$4:$J$48,9,FALSE),"")</f>
        <v/>
      </c>
      <c r="AO127" s="148" t="str">
        <f>IFERROR(VLOOKUP(AO126,'P2'!$B$4:$J$48,9,FALSE),"")</f>
        <v/>
      </c>
      <c r="AP127" s="148" t="str">
        <f>IFERROR(VLOOKUP(AP126,'P2'!$B$4:$J$48,9,FALSE),"")</f>
        <v/>
      </c>
      <c r="AQ127" s="148" t="str">
        <f>IFERROR(VLOOKUP(AQ126,'P2'!$B$4:$J$48,9,FALSE),"")</f>
        <v/>
      </c>
      <c r="AR127" s="148" t="str">
        <f>IFERROR(VLOOKUP(AR126,'P2'!$B$4:$J$48,9,FALSE),"")</f>
        <v/>
      </c>
      <c r="AS127" s="148" t="str">
        <f>IFERROR(VLOOKUP(AS126,'P2'!$B$4:$J$48,9,FALSE),"")</f>
        <v/>
      </c>
      <c r="AT127" s="148" t="str">
        <f>IFERROR(VLOOKUP(AT126,'P2'!$B$4:$J$48,9,FALSE),"")</f>
        <v/>
      </c>
      <c r="AU127" s="148" t="str">
        <f>IFERROR(VLOOKUP(AU126,'P2'!$B$4:$J$48,9,FALSE),"")</f>
        <v/>
      </c>
      <c r="AV127" s="149">
        <f>SUM(Q127:AU127)</f>
        <v>0</v>
      </c>
      <c r="AW127" s="487"/>
      <c r="AX127" s="489"/>
      <c r="AY127" s="150"/>
      <c r="AZ127" s="150"/>
    </row>
    <row r="128" spans="2:52" ht="17.100000000000001" customHeight="1" x14ac:dyDescent="0.15">
      <c r="B128" s="470">
        <f t="shared" si="8"/>
        <v>52</v>
      </c>
      <c r="C128" s="472"/>
      <c r="D128" s="473"/>
      <c r="E128" s="473"/>
      <c r="F128" s="473"/>
      <c r="G128" s="473"/>
      <c r="H128" s="474"/>
      <c r="I128" s="478"/>
      <c r="J128" s="479"/>
      <c r="K128" s="479"/>
      <c r="L128" s="479"/>
      <c r="M128" s="480"/>
      <c r="N128" s="484"/>
      <c r="O128" s="485"/>
      <c r="P128" s="474"/>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44">
        <f>COUNTA(Q128:AU128)</f>
        <v>0</v>
      </c>
      <c r="AW128" s="486">
        <f>AV129</f>
        <v>0</v>
      </c>
      <c r="AX128" s="488" t="str">
        <f>IFERROR(ROUNDDOWN(AV129/$AT$3,1),"")</f>
        <v/>
      </c>
      <c r="AY128" s="145"/>
      <c r="AZ128" s="145"/>
    </row>
    <row r="129" spans="2:52" ht="17.100000000000001" customHeight="1" x14ac:dyDescent="0.15">
      <c r="B129" s="471"/>
      <c r="C129" s="475"/>
      <c r="D129" s="476"/>
      <c r="E129" s="476"/>
      <c r="F129" s="476"/>
      <c r="G129" s="476"/>
      <c r="H129" s="477"/>
      <c r="I129" s="481"/>
      <c r="J129" s="482"/>
      <c r="K129" s="482"/>
      <c r="L129" s="482"/>
      <c r="M129" s="483"/>
      <c r="N129" s="475"/>
      <c r="O129" s="476"/>
      <c r="P129" s="477"/>
      <c r="Q129" s="148" t="str">
        <f>IFERROR(VLOOKUP(Q128,'P2'!$B$4:$J$48,9,FALSE),"")</f>
        <v/>
      </c>
      <c r="R129" s="148" t="str">
        <f>IFERROR(VLOOKUP(R128,'P2'!$B$4:$J$48,9,FALSE),"")</f>
        <v/>
      </c>
      <c r="S129" s="148" t="str">
        <f>IFERROR(VLOOKUP(S128,'P2'!$B$4:$J$48,9,FALSE),"")</f>
        <v/>
      </c>
      <c r="T129" s="148" t="str">
        <f>IFERROR(VLOOKUP(T128,'P2'!$B$4:$J$48,9,FALSE),"")</f>
        <v/>
      </c>
      <c r="U129" s="148" t="str">
        <f>IFERROR(VLOOKUP(U128,'P2'!$B$4:$J$48,9,FALSE),"")</f>
        <v/>
      </c>
      <c r="V129" s="148" t="str">
        <f>IFERROR(VLOOKUP(V128,'P2'!$B$4:$J$48,9,FALSE),"")</f>
        <v/>
      </c>
      <c r="W129" s="148" t="str">
        <f>IFERROR(VLOOKUP(W128,'P2'!$B$4:$J$48,9,FALSE),"")</f>
        <v/>
      </c>
      <c r="X129" s="148" t="str">
        <f>IFERROR(VLOOKUP(X128,'P2'!$B$4:$J$48,9,FALSE),"")</f>
        <v/>
      </c>
      <c r="Y129" s="148" t="str">
        <f>IFERROR(VLOOKUP(Y128,'P2'!$B$4:$J$48,9,FALSE),"")</f>
        <v/>
      </c>
      <c r="Z129" s="148" t="str">
        <f>IFERROR(VLOOKUP(Z128,'P2'!$B$4:$J$48,9,FALSE),"")</f>
        <v/>
      </c>
      <c r="AA129" s="148" t="str">
        <f>IFERROR(VLOOKUP(AA128,'P2'!$B$4:$J$48,9,FALSE),"")</f>
        <v/>
      </c>
      <c r="AB129" s="148" t="str">
        <f>IFERROR(VLOOKUP(AB128,'P2'!$B$4:$J$48,9,FALSE),"")</f>
        <v/>
      </c>
      <c r="AC129" s="148" t="str">
        <f>IFERROR(VLOOKUP(AC128,'P2'!$B$4:$J$48,9,FALSE),"")</f>
        <v/>
      </c>
      <c r="AD129" s="148" t="str">
        <f>IFERROR(VLOOKUP(AD128,'P2'!$B$4:$J$48,9,FALSE),"")</f>
        <v/>
      </c>
      <c r="AE129" s="148" t="str">
        <f>IFERROR(VLOOKUP(AE128,'P2'!$B$4:$J$48,9,FALSE),"")</f>
        <v/>
      </c>
      <c r="AF129" s="148" t="str">
        <f>IFERROR(VLOOKUP(AF128,'P2'!$B$4:$J$48,9,FALSE),"")</f>
        <v/>
      </c>
      <c r="AG129" s="148" t="str">
        <f>IFERROR(VLOOKUP(AG128,'P2'!$B$4:$J$48,9,FALSE),"")</f>
        <v/>
      </c>
      <c r="AH129" s="148" t="str">
        <f>IFERROR(VLOOKUP(AH128,'P2'!$B$4:$J$48,9,FALSE),"")</f>
        <v/>
      </c>
      <c r="AI129" s="148" t="str">
        <f>IFERROR(VLOOKUP(AI128,'P2'!$B$4:$J$48,9,FALSE),"")</f>
        <v/>
      </c>
      <c r="AJ129" s="148" t="str">
        <f>IFERROR(VLOOKUP(AJ128,'P2'!$B$4:$J$48,9,FALSE),"")</f>
        <v/>
      </c>
      <c r="AK129" s="148" t="str">
        <f>IFERROR(VLOOKUP(AK128,'P2'!$B$4:$J$48,9,FALSE),"")</f>
        <v/>
      </c>
      <c r="AL129" s="148" t="str">
        <f>IFERROR(VLOOKUP(AL128,'P2'!$B$4:$J$48,9,FALSE),"")</f>
        <v/>
      </c>
      <c r="AM129" s="148" t="str">
        <f>IFERROR(VLOOKUP(AM128,'P2'!$B$4:$J$48,9,FALSE),"")</f>
        <v/>
      </c>
      <c r="AN129" s="148" t="str">
        <f>IFERROR(VLOOKUP(AN128,'P2'!$B$4:$J$48,9,FALSE),"")</f>
        <v/>
      </c>
      <c r="AO129" s="148" t="str">
        <f>IFERROR(VLOOKUP(AO128,'P2'!$B$4:$J$48,9,FALSE),"")</f>
        <v/>
      </c>
      <c r="AP129" s="148" t="str">
        <f>IFERROR(VLOOKUP(AP128,'P2'!$B$4:$J$48,9,FALSE),"")</f>
        <v/>
      </c>
      <c r="AQ129" s="148" t="str">
        <f>IFERROR(VLOOKUP(AQ128,'P2'!$B$4:$J$48,9,FALSE),"")</f>
        <v/>
      </c>
      <c r="AR129" s="148" t="str">
        <f>IFERROR(VLOOKUP(AR128,'P2'!$B$4:$J$48,9,FALSE),"")</f>
        <v/>
      </c>
      <c r="AS129" s="148" t="str">
        <f>IFERROR(VLOOKUP(AS128,'P2'!$B$4:$J$48,9,FALSE),"")</f>
        <v/>
      </c>
      <c r="AT129" s="148" t="str">
        <f>IFERROR(VLOOKUP(AT128,'P2'!$B$4:$J$48,9,FALSE),"")</f>
        <v/>
      </c>
      <c r="AU129" s="148" t="str">
        <f>IFERROR(VLOOKUP(AU128,'P2'!$B$4:$J$48,9,FALSE),"")</f>
        <v/>
      </c>
      <c r="AV129" s="149">
        <f>SUM(Q129:AU129)</f>
        <v>0</v>
      </c>
      <c r="AW129" s="487"/>
      <c r="AX129" s="489"/>
      <c r="AY129" s="150"/>
      <c r="AZ129" s="150"/>
    </row>
    <row r="130" spans="2:52" ht="17.100000000000001" customHeight="1" x14ac:dyDescent="0.15">
      <c r="B130" s="470">
        <f t="shared" si="8"/>
        <v>53</v>
      </c>
      <c r="C130" s="472"/>
      <c r="D130" s="473"/>
      <c r="E130" s="473"/>
      <c r="F130" s="473"/>
      <c r="G130" s="473"/>
      <c r="H130" s="474"/>
      <c r="I130" s="478"/>
      <c r="J130" s="479"/>
      <c r="K130" s="479"/>
      <c r="L130" s="479"/>
      <c r="M130" s="480"/>
      <c r="N130" s="484"/>
      <c r="O130" s="485"/>
      <c r="P130" s="474"/>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44">
        <f>COUNTA(Q130:AU130)</f>
        <v>0</v>
      </c>
      <c r="AW130" s="486">
        <f>AV131</f>
        <v>0</v>
      </c>
      <c r="AX130" s="488" t="str">
        <f>IFERROR(ROUNDDOWN(AV131/$AT$3,1),"")</f>
        <v/>
      </c>
      <c r="AY130" s="145"/>
      <c r="AZ130" s="145"/>
    </row>
    <row r="131" spans="2:52" ht="17.100000000000001" customHeight="1" x14ac:dyDescent="0.15">
      <c r="B131" s="471"/>
      <c r="C131" s="475"/>
      <c r="D131" s="476"/>
      <c r="E131" s="476"/>
      <c r="F131" s="476"/>
      <c r="G131" s="476"/>
      <c r="H131" s="477"/>
      <c r="I131" s="481"/>
      <c r="J131" s="482"/>
      <c r="K131" s="482"/>
      <c r="L131" s="482"/>
      <c r="M131" s="483"/>
      <c r="N131" s="475"/>
      <c r="O131" s="476"/>
      <c r="P131" s="477"/>
      <c r="Q131" s="148" t="str">
        <f>IFERROR(VLOOKUP(Q130,'P2'!$B$4:$J$48,9,FALSE),"")</f>
        <v/>
      </c>
      <c r="R131" s="148" t="str">
        <f>IFERROR(VLOOKUP(R130,'P2'!$B$4:$J$48,9,FALSE),"")</f>
        <v/>
      </c>
      <c r="S131" s="148" t="str">
        <f>IFERROR(VLOOKUP(S130,'P2'!$B$4:$J$48,9,FALSE),"")</f>
        <v/>
      </c>
      <c r="T131" s="148" t="str">
        <f>IFERROR(VLOOKUP(T130,'P2'!$B$4:$J$48,9,FALSE),"")</f>
        <v/>
      </c>
      <c r="U131" s="148" t="str">
        <f>IFERROR(VLOOKUP(U130,'P2'!$B$4:$J$48,9,FALSE),"")</f>
        <v/>
      </c>
      <c r="V131" s="148" t="str">
        <f>IFERROR(VLOOKUP(V130,'P2'!$B$4:$J$48,9,FALSE),"")</f>
        <v/>
      </c>
      <c r="W131" s="148" t="str">
        <f>IFERROR(VLOOKUP(W130,'P2'!$B$4:$J$48,9,FALSE),"")</f>
        <v/>
      </c>
      <c r="X131" s="148" t="str">
        <f>IFERROR(VLOOKUP(X130,'P2'!$B$4:$J$48,9,FALSE),"")</f>
        <v/>
      </c>
      <c r="Y131" s="148" t="str">
        <f>IFERROR(VLOOKUP(Y130,'P2'!$B$4:$J$48,9,FALSE),"")</f>
        <v/>
      </c>
      <c r="Z131" s="148" t="str">
        <f>IFERROR(VLOOKUP(Z130,'P2'!$B$4:$J$48,9,FALSE),"")</f>
        <v/>
      </c>
      <c r="AA131" s="148" t="str">
        <f>IFERROR(VLOOKUP(AA130,'P2'!$B$4:$J$48,9,FALSE),"")</f>
        <v/>
      </c>
      <c r="AB131" s="148" t="str">
        <f>IFERROR(VLOOKUP(AB130,'P2'!$B$4:$J$48,9,FALSE),"")</f>
        <v/>
      </c>
      <c r="AC131" s="148" t="str">
        <f>IFERROR(VLOOKUP(AC130,'P2'!$B$4:$J$48,9,FALSE),"")</f>
        <v/>
      </c>
      <c r="AD131" s="148" t="str">
        <f>IFERROR(VLOOKUP(AD130,'P2'!$B$4:$J$48,9,FALSE),"")</f>
        <v/>
      </c>
      <c r="AE131" s="148" t="str">
        <f>IFERROR(VLOOKUP(AE130,'P2'!$B$4:$J$48,9,FALSE),"")</f>
        <v/>
      </c>
      <c r="AF131" s="148" t="str">
        <f>IFERROR(VLOOKUP(AF130,'P2'!$B$4:$J$48,9,FALSE),"")</f>
        <v/>
      </c>
      <c r="AG131" s="148" t="str">
        <f>IFERROR(VLOOKUP(AG130,'P2'!$B$4:$J$48,9,FALSE),"")</f>
        <v/>
      </c>
      <c r="AH131" s="148" t="str">
        <f>IFERROR(VLOOKUP(AH130,'P2'!$B$4:$J$48,9,FALSE),"")</f>
        <v/>
      </c>
      <c r="AI131" s="148" t="str">
        <f>IFERROR(VLOOKUP(AI130,'P2'!$B$4:$J$48,9,FALSE),"")</f>
        <v/>
      </c>
      <c r="AJ131" s="148" t="str">
        <f>IFERROR(VLOOKUP(AJ130,'P2'!$B$4:$J$48,9,FALSE),"")</f>
        <v/>
      </c>
      <c r="AK131" s="148" t="str">
        <f>IFERROR(VLOOKUP(AK130,'P2'!$B$4:$J$48,9,FALSE),"")</f>
        <v/>
      </c>
      <c r="AL131" s="148" t="str">
        <f>IFERROR(VLOOKUP(AL130,'P2'!$B$4:$J$48,9,FALSE),"")</f>
        <v/>
      </c>
      <c r="AM131" s="148" t="str">
        <f>IFERROR(VLOOKUP(AM130,'P2'!$B$4:$J$48,9,FALSE),"")</f>
        <v/>
      </c>
      <c r="AN131" s="148" t="str">
        <f>IFERROR(VLOOKUP(AN130,'P2'!$B$4:$J$48,9,FALSE),"")</f>
        <v/>
      </c>
      <c r="AO131" s="148" t="str">
        <f>IFERROR(VLOOKUP(AO130,'P2'!$B$4:$J$48,9,FALSE),"")</f>
        <v/>
      </c>
      <c r="AP131" s="148" t="str">
        <f>IFERROR(VLOOKUP(AP130,'P2'!$B$4:$J$48,9,FALSE),"")</f>
        <v/>
      </c>
      <c r="AQ131" s="148" t="str">
        <f>IFERROR(VLOOKUP(AQ130,'P2'!$B$4:$J$48,9,FALSE),"")</f>
        <v/>
      </c>
      <c r="AR131" s="148" t="str">
        <f>IFERROR(VLOOKUP(AR130,'P2'!$B$4:$J$48,9,FALSE),"")</f>
        <v/>
      </c>
      <c r="AS131" s="148" t="str">
        <f>IFERROR(VLOOKUP(AS130,'P2'!$B$4:$J$48,9,FALSE),"")</f>
        <v/>
      </c>
      <c r="AT131" s="148" t="str">
        <f>IFERROR(VLOOKUP(AT130,'P2'!$B$4:$J$48,9,FALSE),"")</f>
        <v/>
      </c>
      <c r="AU131" s="148" t="str">
        <f>IFERROR(VLOOKUP(AU130,'P2'!$B$4:$J$48,9,FALSE),"")</f>
        <v/>
      </c>
      <c r="AV131" s="149">
        <f>SUM(Q131:AU131)</f>
        <v>0</v>
      </c>
      <c r="AW131" s="487"/>
      <c r="AX131" s="489"/>
      <c r="AY131" s="150"/>
      <c r="AZ131" s="150"/>
    </row>
    <row r="132" spans="2:52" ht="17.100000000000001" customHeight="1" x14ac:dyDescent="0.15">
      <c r="B132" s="470">
        <f t="shared" si="8"/>
        <v>54</v>
      </c>
      <c r="C132" s="472"/>
      <c r="D132" s="473"/>
      <c r="E132" s="473"/>
      <c r="F132" s="473"/>
      <c r="G132" s="473"/>
      <c r="H132" s="474"/>
      <c r="I132" s="478"/>
      <c r="J132" s="479"/>
      <c r="K132" s="479"/>
      <c r="L132" s="479"/>
      <c r="M132" s="480"/>
      <c r="N132" s="484"/>
      <c r="O132" s="485"/>
      <c r="P132" s="474"/>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44">
        <f>COUNTA(Q132:AU132)</f>
        <v>0</v>
      </c>
      <c r="AW132" s="486">
        <f>AV133</f>
        <v>0</v>
      </c>
      <c r="AX132" s="488" t="str">
        <f>IFERROR(ROUNDDOWN(AV133/$AT$3,1),"")</f>
        <v/>
      </c>
      <c r="AY132" s="145"/>
      <c r="AZ132" s="145"/>
    </row>
    <row r="133" spans="2:52" ht="17.100000000000001" customHeight="1" x14ac:dyDescent="0.15">
      <c r="B133" s="471"/>
      <c r="C133" s="475"/>
      <c r="D133" s="476"/>
      <c r="E133" s="476"/>
      <c r="F133" s="476"/>
      <c r="G133" s="476"/>
      <c r="H133" s="477"/>
      <c r="I133" s="481"/>
      <c r="J133" s="482"/>
      <c r="K133" s="482"/>
      <c r="L133" s="482"/>
      <c r="M133" s="483"/>
      <c r="N133" s="475"/>
      <c r="O133" s="476"/>
      <c r="P133" s="477"/>
      <c r="Q133" s="148" t="str">
        <f>IFERROR(VLOOKUP(Q132,'P2'!$B$4:$J$48,9,FALSE),"")</f>
        <v/>
      </c>
      <c r="R133" s="148" t="str">
        <f>IFERROR(VLOOKUP(R132,'P2'!$B$4:$J$48,9,FALSE),"")</f>
        <v/>
      </c>
      <c r="S133" s="148" t="str">
        <f>IFERROR(VLOOKUP(S132,'P2'!$B$4:$J$48,9,FALSE),"")</f>
        <v/>
      </c>
      <c r="T133" s="148" t="str">
        <f>IFERROR(VLOOKUP(T132,'P2'!$B$4:$J$48,9,FALSE),"")</f>
        <v/>
      </c>
      <c r="U133" s="148" t="str">
        <f>IFERROR(VLOOKUP(U132,'P2'!$B$4:$J$48,9,FALSE),"")</f>
        <v/>
      </c>
      <c r="V133" s="148" t="str">
        <f>IFERROR(VLOOKUP(V132,'P2'!$B$4:$J$48,9,FALSE),"")</f>
        <v/>
      </c>
      <c r="W133" s="148" t="str">
        <f>IFERROR(VLOOKUP(W132,'P2'!$B$4:$J$48,9,FALSE),"")</f>
        <v/>
      </c>
      <c r="X133" s="148" t="str">
        <f>IFERROR(VLOOKUP(X132,'P2'!$B$4:$J$48,9,FALSE),"")</f>
        <v/>
      </c>
      <c r="Y133" s="148" t="str">
        <f>IFERROR(VLOOKUP(Y132,'P2'!$B$4:$J$48,9,FALSE),"")</f>
        <v/>
      </c>
      <c r="Z133" s="148" t="str">
        <f>IFERROR(VLOOKUP(Z132,'P2'!$B$4:$J$48,9,FALSE),"")</f>
        <v/>
      </c>
      <c r="AA133" s="148" t="str">
        <f>IFERROR(VLOOKUP(AA132,'P2'!$B$4:$J$48,9,FALSE),"")</f>
        <v/>
      </c>
      <c r="AB133" s="148" t="str">
        <f>IFERROR(VLOOKUP(AB132,'P2'!$B$4:$J$48,9,FALSE),"")</f>
        <v/>
      </c>
      <c r="AC133" s="148" t="str">
        <f>IFERROR(VLOOKUP(AC132,'P2'!$B$4:$J$48,9,FALSE),"")</f>
        <v/>
      </c>
      <c r="AD133" s="148" t="str">
        <f>IFERROR(VLOOKUP(AD132,'P2'!$B$4:$J$48,9,FALSE),"")</f>
        <v/>
      </c>
      <c r="AE133" s="148" t="str">
        <f>IFERROR(VLOOKUP(AE132,'P2'!$B$4:$J$48,9,FALSE),"")</f>
        <v/>
      </c>
      <c r="AF133" s="148" t="str">
        <f>IFERROR(VLOOKUP(AF132,'P2'!$B$4:$J$48,9,FALSE),"")</f>
        <v/>
      </c>
      <c r="AG133" s="148" t="str">
        <f>IFERROR(VLOOKUP(AG132,'P2'!$B$4:$J$48,9,FALSE),"")</f>
        <v/>
      </c>
      <c r="AH133" s="148" t="str">
        <f>IFERROR(VLOOKUP(AH132,'P2'!$B$4:$J$48,9,FALSE),"")</f>
        <v/>
      </c>
      <c r="AI133" s="148" t="str">
        <f>IFERROR(VLOOKUP(AI132,'P2'!$B$4:$J$48,9,FALSE),"")</f>
        <v/>
      </c>
      <c r="AJ133" s="148" t="str">
        <f>IFERROR(VLOOKUP(AJ132,'P2'!$B$4:$J$48,9,FALSE),"")</f>
        <v/>
      </c>
      <c r="AK133" s="148" t="str">
        <f>IFERROR(VLOOKUP(AK132,'P2'!$B$4:$J$48,9,FALSE),"")</f>
        <v/>
      </c>
      <c r="AL133" s="148" t="str">
        <f>IFERROR(VLOOKUP(AL132,'P2'!$B$4:$J$48,9,FALSE),"")</f>
        <v/>
      </c>
      <c r="AM133" s="148" t="str">
        <f>IFERROR(VLOOKUP(AM132,'P2'!$B$4:$J$48,9,FALSE),"")</f>
        <v/>
      </c>
      <c r="AN133" s="148" t="str">
        <f>IFERROR(VLOOKUP(AN132,'P2'!$B$4:$J$48,9,FALSE),"")</f>
        <v/>
      </c>
      <c r="AO133" s="148" t="str">
        <f>IFERROR(VLOOKUP(AO132,'P2'!$B$4:$J$48,9,FALSE),"")</f>
        <v/>
      </c>
      <c r="AP133" s="148" t="str">
        <f>IFERROR(VLOOKUP(AP132,'P2'!$B$4:$J$48,9,FALSE),"")</f>
        <v/>
      </c>
      <c r="AQ133" s="148" t="str">
        <f>IFERROR(VLOOKUP(AQ132,'P2'!$B$4:$J$48,9,FALSE),"")</f>
        <v/>
      </c>
      <c r="AR133" s="148" t="str">
        <f>IFERROR(VLOOKUP(AR132,'P2'!$B$4:$J$48,9,FALSE),"")</f>
        <v/>
      </c>
      <c r="AS133" s="148" t="str">
        <f>IFERROR(VLOOKUP(AS132,'P2'!$B$4:$J$48,9,FALSE),"")</f>
        <v/>
      </c>
      <c r="AT133" s="148" t="str">
        <f>IFERROR(VLOOKUP(AT132,'P2'!$B$4:$J$48,9,FALSE),"")</f>
        <v/>
      </c>
      <c r="AU133" s="148" t="str">
        <f>IFERROR(VLOOKUP(AU132,'P2'!$B$4:$J$48,9,FALSE),"")</f>
        <v/>
      </c>
      <c r="AV133" s="149">
        <f>SUM(Q133:AU133)</f>
        <v>0</v>
      </c>
      <c r="AW133" s="487"/>
      <c r="AX133" s="489"/>
      <c r="AY133" s="150"/>
      <c r="AZ133" s="150"/>
    </row>
    <row r="134" spans="2:52" ht="17.100000000000001" customHeight="1" x14ac:dyDescent="0.15">
      <c r="B134" s="470">
        <f t="shared" si="8"/>
        <v>55</v>
      </c>
      <c r="C134" s="472"/>
      <c r="D134" s="473"/>
      <c r="E134" s="473"/>
      <c r="F134" s="473"/>
      <c r="G134" s="473"/>
      <c r="H134" s="474"/>
      <c r="I134" s="478"/>
      <c r="J134" s="479"/>
      <c r="K134" s="479"/>
      <c r="L134" s="479"/>
      <c r="M134" s="480"/>
      <c r="N134" s="484"/>
      <c r="O134" s="485"/>
      <c r="P134" s="474"/>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44">
        <f>COUNTA(Q134:AU134)</f>
        <v>0</v>
      </c>
      <c r="AW134" s="486">
        <f>AV135</f>
        <v>0</v>
      </c>
      <c r="AX134" s="488" t="str">
        <f>IFERROR(ROUNDDOWN(AV135/$AT$3,1),"")</f>
        <v/>
      </c>
      <c r="AY134" s="145"/>
      <c r="AZ134" s="145"/>
    </row>
    <row r="135" spans="2:52" ht="17.100000000000001" customHeight="1" x14ac:dyDescent="0.15">
      <c r="B135" s="471"/>
      <c r="C135" s="475"/>
      <c r="D135" s="476"/>
      <c r="E135" s="476"/>
      <c r="F135" s="476"/>
      <c r="G135" s="476"/>
      <c r="H135" s="477"/>
      <c r="I135" s="481"/>
      <c r="J135" s="482"/>
      <c r="K135" s="482"/>
      <c r="L135" s="482"/>
      <c r="M135" s="483"/>
      <c r="N135" s="475"/>
      <c r="O135" s="476"/>
      <c r="P135" s="477"/>
      <c r="Q135" s="148" t="str">
        <f>IFERROR(VLOOKUP(Q134,'P2'!$B$4:$J$48,9,FALSE),"")</f>
        <v/>
      </c>
      <c r="R135" s="148" t="str">
        <f>IFERROR(VLOOKUP(R134,'P2'!$B$4:$J$48,9,FALSE),"")</f>
        <v/>
      </c>
      <c r="S135" s="148" t="str">
        <f>IFERROR(VLOOKUP(S134,'P2'!$B$4:$J$48,9,FALSE),"")</f>
        <v/>
      </c>
      <c r="T135" s="148" t="str">
        <f>IFERROR(VLOOKUP(T134,'P2'!$B$4:$J$48,9,FALSE),"")</f>
        <v/>
      </c>
      <c r="U135" s="148" t="str">
        <f>IFERROR(VLOOKUP(U134,'P2'!$B$4:$J$48,9,FALSE),"")</f>
        <v/>
      </c>
      <c r="V135" s="148" t="str">
        <f>IFERROR(VLOOKUP(V134,'P2'!$B$4:$J$48,9,FALSE),"")</f>
        <v/>
      </c>
      <c r="W135" s="148" t="str">
        <f>IFERROR(VLOOKUP(W134,'P2'!$B$4:$J$48,9,FALSE),"")</f>
        <v/>
      </c>
      <c r="X135" s="148" t="str">
        <f>IFERROR(VLOOKUP(X134,'P2'!$B$4:$J$48,9,FALSE),"")</f>
        <v/>
      </c>
      <c r="Y135" s="148" t="str">
        <f>IFERROR(VLOOKUP(Y134,'P2'!$B$4:$J$48,9,FALSE),"")</f>
        <v/>
      </c>
      <c r="Z135" s="148" t="str">
        <f>IFERROR(VLOOKUP(Z134,'P2'!$B$4:$J$48,9,FALSE),"")</f>
        <v/>
      </c>
      <c r="AA135" s="148" t="str">
        <f>IFERROR(VLOOKUP(AA134,'P2'!$B$4:$J$48,9,FALSE),"")</f>
        <v/>
      </c>
      <c r="AB135" s="148" t="str">
        <f>IFERROR(VLOOKUP(AB134,'P2'!$B$4:$J$48,9,FALSE),"")</f>
        <v/>
      </c>
      <c r="AC135" s="148" t="str">
        <f>IFERROR(VLOOKUP(AC134,'P2'!$B$4:$J$48,9,FALSE),"")</f>
        <v/>
      </c>
      <c r="AD135" s="148" t="str">
        <f>IFERROR(VLOOKUP(AD134,'P2'!$B$4:$J$48,9,FALSE),"")</f>
        <v/>
      </c>
      <c r="AE135" s="148" t="str">
        <f>IFERROR(VLOOKUP(AE134,'P2'!$B$4:$J$48,9,FALSE),"")</f>
        <v/>
      </c>
      <c r="AF135" s="148" t="str">
        <f>IFERROR(VLOOKUP(AF134,'P2'!$B$4:$J$48,9,FALSE),"")</f>
        <v/>
      </c>
      <c r="AG135" s="148" t="str">
        <f>IFERROR(VLOOKUP(AG134,'P2'!$B$4:$J$48,9,FALSE),"")</f>
        <v/>
      </c>
      <c r="AH135" s="148" t="str">
        <f>IFERROR(VLOOKUP(AH134,'P2'!$B$4:$J$48,9,FALSE),"")</f>
        <v/>
      </c>
      <c r="AI135" s="148" t="str">
        <f>IFERROR(VLOOKUP(AI134,'P2'!$B$4:$J$48,9,FALSE),"")</f>
        <v/>
      </c>
      <c r="AJ135" s="148" t="str">
        <f>IFERROR(VLOOKUP(AJ134,'P2'!$B$4:$J$48,9,FALSE),"")</f>
        <v/>
      </c>
      <c r="AK135" s="148" t="str">
        <f>IFERROR(VLOOKUP(AK134,'P2'!$B$4:$J$48,9,FALSE),"")</f>
        <v/>
      </c>
      <c r="AL135" s="148" t="str">
        <f>IFERROR(VLOOKUP(AL134,'P2'!$B$4:$J$48,9,FALSE),"")</f>
        <v/>
      </c>
      <c r="AM135" s="148" t="str">
        <f>IFERROR(VLOOKUP(AM134,'P2'!$B$4:$J$48,9,FALSE),"")</f>
        <v/>
      </c>
      <c r="AN135" s="148" t="str">
        <f>IFERROR(VLOOKUP(AN134,'P2'!$B$4:$J$48,9,FALSE),"")</f>
        <v/>
      </c>
      <c r="AO135" s="148" t="str">
        <f>IFERROR(VLOOKUP(AO134,'P2'!$B$4:$J$48,9,FALSE),"")</f>
        <v/>
      </c>
      <c r="AP135" s="148" t="str">
        <f>IFERROR(VLOOKUP(AP134,'P2'!$B$4:$J$48,9,FALSE),"")</f>
        <v/>
      </c>
      <c r="AQ135" s="148" t="str">
        <f>IFERROR(VLOOKUP(AQ134,'P2'!$B$4:$J$48,9,FALSE),"")</f>
        <v/>
      </c>
      <c r="AR135" s="148" t="str">
        <f>IFERROR(VLOOKUP(AR134,'P2'!$B$4:$J$48,9,FALSE),"")</f>
        <v/>
      </c>
      <c r="AS135" s="148" t="str">
        <f>IFERROR(VLOOKUP(AS134,'P2'!$B$4:$J$48,9,FALSE),"")</f>
        <v/>
      </c>
      <c r="AT135" s="148" t="str">
        <f>IFERROR(VLOOKUP(AT134,'P2'!$B$4:$J$48,9,FALSE),"")</f>
        <v/>
      </c>
      <c r="AU135" s="148" t="str">
        <f>IFERROR(VLOOKUP(AU134,'P2'!$B$4:$J$48,9,FALSE),"")</f>
        <v/>
      </c>
      <c r="AV135" s="149">
        <f>SUM(Q135:AU135)</f>
        <v>0</v>
      </c>
      <c r="AW135" s="487"/>
      <c r="AX135" s="489"/>
      <c r="AY135" s="150"/>
      <c r="AZ135" s="150"/>
    </row>
    <row r="136" spans="2:52" ht="17.100000000000001" customHeight="1" x14ac:dyDescent="0.15">
      <c r="B136" s="470">
        <f t="shared" si="8"/>
        <v>56</v>
      </c>
      <c r="C136" s="472"/>
      <c r="D136" s="473"/>
      <c r="E136" s="473"/>
      <c r="F136" s="473"/>
      <c r="G136" s="473"/>
      <c r="H136" s="474"/>
      <c r="I136" s="478"/>
      <c r="J136" s="479"/>
      <c r="K136" s="479"/>
      <c r="L136" s="479"/>
      <c r="M136" s="480"/>
      <c r="N136" s="484"/>
      <c r="O136" s="485"/>
      <c r="P136" s="474"/>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44">
        <f>COUNTA(Q136:AU136)</f>
        <v>0</v>
      </c>
      <c r="AW136" s="486">
        <f>AV137</f>
        <v>0</v>
      </c>
      <c r="AX136" s="488" t="str">
        <f>IFERROR(ROUNDDOWN(AV137/$AT$3,1),"")</f>
        <v/>
      </c>
      <c r="AY136" s="145"/>
      <c r="AZ136" s="145"/>
    </row>
    <row r="137" spans="2:52" ht="17.100000000000001" customHeight="1" x14ac:dyDescent="0.15">
      <c r="B137" s="471"/>
      <c r="C137" s="475"/>
      <c r="D137" s="476"/>
      <c r="E137" s="476"/>
      <c r="F137" s="476"/>
      <c r="G137" s="476"/>
      <c r="H137" s="477"/>
      <c r="I137" s="481"/>
      <c r="J137" s="482"/>
      <c r="K137" s="482"/>
      <c r="L137" s="482"/>
      <c r="M137" s="483"/>
      <c r="N137" s="475"/>
      <c r="O137" s="476"/>
      <c r="P137" s="477"/>
      <c r="Q137" s="148" t="str">
        <f>IFERROR(VLOOKUP(Q136,'P2'!$B$4:$J$48,9,FALSE),"")</f>
        <v/>
      </c>
      <c r="R137" s="148" t="str">
        <f>IFERROR(VLOOKUP(R136,'P2'!$B$4:$J$48,9,FALSE),"")</f>
        <v/>
      </c>
      <c r="S137" s="148" t="str">
        <f>IFERROR(VLOOKUP(S136,'P2'!$B$4:$J$48,9,FALSE),"")</f>
        <v/>
      </c>
      <c r="T137" s="148" t="str">
        <f>IFERROR(VLOOKUP(T136,'P2'!$B$4:$J$48,9,FALSE),"")</f>
        <v/>
      </c>
      <c r="U137" s="148" t="str">
        <f>IFERROR(VLOOKUP(U136,'P2'!$B$4:$J$48,9,FALSE),"")</f>
        <v/>
      </c>
      <c r="V137" s="148" t="str">
        <f>IFERROR(VLOOKUP(V136,'P2'!$B$4:$J$48,9,FALSE),"")</f>
        <v/>
      </c>
      <c r="W137" s="148" t="str">
        <f>IFERROR(VLOOKUP(W136,'P2'!$B$4:$J$48,9,FALSE),"")</f>
        <v/>
      </c>
      <c r="X137" s="148" t="str">
        <f>IFERROR(VLOOKUP(X136,'P2'!$B$4:$J$48,9,FALSE),"")</f>
        <v/>
      </c>
      <c r="Y137" s="148" t="str">
        <f>IFERROR(VLOOKUP(Y136,'P2'!$B$4:$J$48,9,FALSE),"")</f>
        <v/>
      </c>
      <c r="Z137" s="148" t="str">
        <f>IFERROR(VLOOKUP(Z136,'P2'!$B$4:$J$48,9,FALSE),"")</f>
        <v/>
      </c>
      <c r="AA137" s="148" t="str">
        <f>IFERROR(VLOOKUP(AA136,'P2'!$B$4:$J$48,9,FALSE),"")</f>
        <v/>
      </c>
      <c r="AB137" s="148" t="str">
        <f>IFERROR(VLOOKUP(AB136,'P2'!$B$4:$J$48,9,FALSE),"")</f>
        <v/>
      </c>
      <c r="AC137" s="148" t="str">
        <f>IFERROR(VLOOKUP(AC136,'P2'!$B$4:$J$48,9,FALSE),"")</f>
        <v/>
      </c>
      <c r="AD137" s="148" t="str">
        <f>IFERROR(VLOOKUP(AD136,'P2'!$B$4:$J$48,9,FALSE),"")</f>
        <v/>
      </c>
      <c r="AE137" s="148" t="str">
        <f>IFERROR(VLOOKUP(AE136,'P2'!$B$4:$J$48,9,FALSE),"")</f>
        <v/>
      </c>
      <c r="AF137" s="148" t="str">
        <f>IFERROR(VLOOKUP(AF136,'P2'!$B$4:$J$48,9,FALSE),"")</f>
        <v/>
      </c>
      <c r="AG137" s="148" t="str">
        <f>IFERROR(VLOOKUP(AG136,'P2'!$B$4:$J$48,9,FALSE),"")</f>
        <v/>
      </c>
      <c r="AH137" s="148" t="str">
        <f>IFERROR(VLOOKUP(AH136,'P2'!$B$4:$J$48,9,FALSE),"")</f>
        <v/>
      </c>
      <c r="AI137" s="148" t="str">
        <f>IFERROR(VLOOKUP(AI136,'P2'!$B$4:$J$48,9,FALSE),"")</f>
        <v/>
      </c>
      <c r="AJ137" s="148" t="str">
        <f>IFERROR(VLOOKUP(AJ136,'P2'!$B$4:$J$48,9,FALSE),"")</f>
        <v/>
      </c>
      <c r="AK137" s="148" t="str">
        <f>IFERROR(VLOOKUP(AK136,'P2'!$B$4:$J$48,9,FALSE),"")</f>
        <v/>
      </c>
      <c r="AL137" s="148" t="str">
        <f>IFERROR(VLOOKUP(AL136,'P2'!$B$4:$J$48,9,FALSE),"")</f>
        <v/>
      </c>
      <c r="AM137" s="148" t="str">
        <f>IFERROR(VLOOKUP(AM136,'P2'!$B$4:$J$48,9,FALSE),"")</f>
        <v/>
      </c>
      <c r="AN137" s="148" t="str">
        <f>IFERROR(VLOOKUP(AN136,'P2'!$B$4:$J$48,9,FALSE),"")</f>
        <v/>
      </c>
      <c r="AO137" s="148" t="str">
        <f>IFERROR(VLOOKUP(AO136,'P2'!$B$4:$J$48,9,FALSE),"")</f>
        <v/>
      </c>
      <c r="AP137" s="148" t="str">
        <f>IFERROR(VLOOKUP(AP136,'P2'!$B$4:$J$48,9,FALSE),"")</f>
        <v/>
      </c>
      <c r="AQ137" s="148" t="str">
        <f>IFERROR(VLOOKUP(AQ136,'P2'!$B$4:$J$48,9,FALSE),"")</f>
        <v/>
      </c>
      <c r="AR137" s="148" t="str">
        <f>IFERROR(VLOOKUP(AR136,'P2'!$B$4:$J$48,9,FALSE),"")</f>
        <v/>
      </c>
      <c r="AS137" s="148" t="str">
        <f>IFERROR(VLOOKUP(AS136,'P2'!$B$4:$J$48,9,FALSE),"")</f>
        <v/>
      </c>
      <c r="AT137" s="148" t="str">
        <f>IFERROR(VLOOKUP(AT136,'P2'!$B$4:$J$48,9,FALSE),"")</f>
        <v/>
      </c>
      <c r="AU137" s="148" t="str">
        <f>IFERROR(VLOOKUP(AU136,'P2'!$B$4:$J$48,9,FALSE),"")</f>
        <v/>
      </c>
      <c r="AV137" s="149">
        <f>SUM(Q137:AU137)</f>
        <v>0</v>
      </c>
      <c r="AW137" s="487"/>
      <c r="AX137" s="489"/>
      <c r="AY137" s="150"/>
      <c r="AZ137" s="150"/>
    </row>
    <row r="138" spans="2:52" ht="17.100000000000001" customHeight="1" x14ac:dyDescent="0.15">
      <c r="B138" s="470">
        <f t="shared" si="8"/>
        <v>57</v>
      </c>
      <c r="C138" s="472"/>
      <c r="D138" s="473"/>
      <c r="E138" s="473"/>
      <c r="F138" s="473"/>
      <c r="G138" s="473"/>
      <c r="H138" s="474"/>
      <c r="I138" s="478"/>
      <c r="J138" s="479"/>
      <c r="K138" s="479"/>
      <c r="L138" s="479"/>
      <c r="M138" s="480"/>
      <c r="N138" s="484"/>
      <c r="O138" s="485"/>
      <c r="P138" s="474"/>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44">
        <f>COUNTA(Q138:AU138)</f>
        <v>0</v>
      </c>
      <c r="AW138" s="486">
        <f>AV139</f>
        <v>0</v>
      </c>
      <c r="AX138" s="488" t="str">
        <f>IFERROR(ROUNDDOWN(AV139/$AT$3,1),"")</f>
        <v/>
      </c>
      <c r="AY138" s="145"/>
      <c r="AZ138" s="145"/>
    </row>
    <row r="139" spans="2:52" ht="17.100000000000001" customHeight="1" x14ac:dyDescent="0.15">
      <c r="B139" s="471"/>
      <c r="C139" s="475"/>
      <c r="D139" s="476"/>
      <c r="E139" s="476"/>
      <c r="F139" s="476"/>
      <c r="G139" s="476"/>
      <c r="H139" s="477"/>
      <c r="I139" s="481"/>
      <c r="J139" s="482"/>
      <c r="K139" s="482"/>
      <c r="L139" s="482"/>
      <c r="M139" s="483"/>
      <c r="N139" s="475"/>
      <c r="O139" s="476"/>
      <c r="P139" s="477"/>
      <c r="Q139" s="148" t="str">
        <f>IFERROR(VLOOKUP(Q138,'P2'!$B$4:$J$48,9,FALSE),"")</f>
        <v/>
      </c>
      <c r="R139" s="148" t="str">
        <f>IFERROR(VLOOKUP(R138,'P2'!$B$4:$J$48,9,FALSE),"")</f>
        <v/>
      </c>
      <c r="S139" s="148" t="str">
        <f>IFERROR(VLOOKUP(S138,'P2'!$B$4:$J$48,9,FALSE),"")</f>
        <v/>
      </c>
      <c r="T139" s="148" t="str">
        <f>IFERROR(VLOOKUP(T138,'P2'!$B$4:$J$48,9,FALSE),"")</f>
        <v/>
      </c>
      <c r="U139" s="148" t="str">
        <f>IFERROR(VLOOKUP(U138,'P2'!$B$4:$J$48,9,FALSE),"")</f>
        <v/>
      </c>
      <c r="V139" s="148" t="str">
        <f>IFERROR(VLOOKUP(V138,'P2'!$B$4:$J$48,9,FALSE),"")</f>
        <v/>
      </c>
      <c r="W139" s="148" t="str">
        <f>IFERROR(VLOOKUP(W138,'P2'!$B$4:$J$48,9,FALSE),"")</f>
        <v/>
      </c>
      <c r="X139" s="148" t="str">
        <f>IFERROR(VLOOKUP(X138,'P2'!$B$4:$J$48,9,FALSE),"")</f>
        <v/>
      </c>
      <c r="Y139" s="148" t="str">
        <f>IFERROR(VLOOKUP(Y138,'P2'!$B$4:$J$48,9,FALSE),"")</f>
        <v/>
      </c>
      <c r="Z139" s="148" t="str">
        <f>IFERROR(VLOOKUP(Z138,'P2'!$B$4:$J$48,9,FALSE),"")</f>
        <v/>
      </c>
      <c r="AA139" s="148" t="str">
        <f>IFERROR(VLOOKUP(AA138,'P2'!$B$4:$J$48,9,FALSE),"")</f>
        <v/>
      </c>
      <c r="AB139" s="148" t="str">
        <f>IFERROR(VLOOKUP(AB138,'P2'!$B$4:$J$48,9,FALSE),"")</f>
        <v/>
      </c>
      <c r="AC139" s="148" t="str">
        <f>IFERROR(VLOOKUP(AC138,'P2'!$B$4:$J$48,9,FALSE),"")</f>
        <v/>
      </c>
      <c r="AD139" s="148" t="str">
        <f>IFERROR(VLOOKUP(AD138,'P2'!$B$4:$J$48,9,FALSE),"")</f>
        <v/>
      </c>
      <c r="AE139" s="148" t="str">
        <f>IFERROR(VLOOKUP(AE138,'P2'!$B$4:$J$48,9,FALSE),"")</f>
        <v/>
      </c>
      <c r="AF139" s="148" t="str">
        <f>IFERROR(VLOOKUP(AF138,'P2'!$B$4:$J$48,9,FALSE),"")</f>
        <v/>
      </c>
      <c r="AG139" s="148" t="str">
        <f>IFERROR(VLOOKUP(AG138,'P2'!$B$4:$J$48,9,FALSE),"")</f>
        <v/>
      </c>
      <c r="AH139" s="148" t="str">
        <f>IFERROR(VLOOKUP(AH138,'P2'!$B$4:$J$48,9,FALSE),"")</f>
        <v/>
      </c>
      <c r="AI139" s="148" t="str">
        <f>IFERROR(VLOOKUP(AI138,'P2'!$B$4:$J$48,9,FALSE),"")</f>
        <v/>
      </c>
      <c r="AJ139" s="148" t="str">
        <f>IFERROR(VLOOKUP(AJ138,'P2'!$B$4:$J$48,9,FALSE),"")</f>
        <v/>
      </c>
      <c r="AK139" s="148" t="str">
        <f>IFERROR(VLOOKUP(AK138,'P2'!$B$4:$J$48,9,FALSE),"")</f>
        <v/>
      </c>
      <c r="AL139" s="148" t="str">
        <f>IFERROR(VLOOKUP(AL138,'P2'!$B$4:$J$48,9,FALSE),"")</f>
        <v/>
      </c>
      <c r="AM139" s="148" t="str">
        <f>IFERROR(VLOOKUP(AM138,'P2'!$B$4:$J$48,9,FALSE),"")</f>
        <v/>
      </c>
      <c r="AN139" s="148" t="str">
        <f>IFERROR(VLOOKUP(AN138,'P2'!$B$4:$J$48,9,FALSE),"")</f>
        <v/>
      </c>
      <c r="AO139" s="148" t="str">
        <f>IFERROR(VLOOKUP(AO138,'P2'!$B$4:$J$48,9,FALSE),"")</f>
        <v/>
      </c>
      <c r="AP139" s="148" t="str">
        <f>IFERROR(VLOOKUP(AP138,'P2'!$B$4:$J$48,9,FALSE),"")</f>
        <v/>
      </c>
      <c r="AQ139" s="148" t="str">
        <f>IFERROR(VLOOKUP(AQ138,'P2'!$B$4:$J$48,9,FALSE),"")</f>
        <v/>
      </c>
      <c r="AR139" s="148" t="str">
        <f>IFERROR(VLOOKUP(AR138,'P2'!$B$4:$J$48,9,FALSE),"")</f>
        <v/>
      </c>
      <c r="AS139" s="148" t="str">
        <f>IFERROR(VLOOKUP(AS138,'P2'!$B$4:$J$48,9,FALSE),"")</f>
        <v/>
      </c>
      <c r="AT139" s="148" t="str">
        <f>IFERROR(VLOOKUP(AT138,'P2'!$B$4:$J$48,9,FALSE),"")</f>
        <v/>
      </c>
      <c r="AU139" s="148" t="str">
        <f>IFERROR(VLOOKUP(AU138,'P2'!$B$4:$J$48,9,FALSE),"")</f>
        <v/>
      </c>
      <c r="AV139" s="149">
        <f>SUM(Q139:AU139)</f>
        <v>0</v>
      </c>
      <c r="AW139" s="487"/>
      <c r="AX139" s="489"/>
      <c r="AY139" s="150"/>
      <c r="AZ139" s="150"/>
    </row>
    <row r="140" spans="2:52" ht="17.100000000000001" customHeight="1" x14ac:dyDescent="0.15">
      <c r="B140" s="470">
        <f t="shared" si="8"/>
        <v>58</v>
      </c>
      <c r="C140" s="472"/>
      <c r="D140" s="473"/>
      <c r="E140" s="473"/>
      <c r="F140" s="473"/>
      <c r="G140" s="473"/>
      <c r="H140" s="474"/>
      <c r="I140" s="478"/>
      <c r="J140" s="479"/>
      <c r="K140" s="479"/>
      <c r="L140" s="479"/>
      <c r="M140" s="480"/>
      <c r="N140" s="484"/>
      <c r="O140" s="485"/>
      <c r="P140" s="474"/>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44">
        <f>COUNTA(Q140:AU140)</f>
        <v>0</v>
      </c>
      <c r="AW140" s="486">
        <f>AV141</f>
        <v>0</v>
      </c>
      <c r="AX140" s="488" t="str">
        <f>IFERROR(ROUNDDOWN(AV141/$AT$3,1),"")</f>
        <v/>
      </c>
      <c r="AY140" s="145"/>
      <c r="AZ140" s="145"/>
    </row>
    <row r="141" spans="2:52" ht="17.100000000000001" customHeight="1" x14ac:dyDescent="0.15">
      <c r="B141" s="471"/>
      <c r="C141" s="475"/>
      <c r="D141" s="476"/>
      <c r="E141" s="476"/>
      <c r="F141" s="476"/>
      <c r="G141" s="476"/>
      <c r="H141" s="477"/>
      <c r="I141" s="481"/>
      <c r="J141" s="482"/>
      <c r="K141" s="482"/>
      <c r="L141" s="482"/>
      <c r="M141" s="483"/>
      <c r="N141" s="475"/>
      <c r="O141" s="476"/>
      <c r="P141" s="477"/>
      <c r="Q141" s="148" t="str">
        <f>IFERROR(VLOOKUP(Q140,'P2'!$B$4:$J$48,9,FALSE),"")</f>
        <v/>
      </c>
      <c r="R141" s="148" t="str">
        <f>IFERROR(VLOOKUP(R140,'P2'!$B$4:$J$48,9,FALSE),"")</f>
        <v/>
      </c>
      <c r="S141" s="148" t="str">
        <f>IFERROR(VLOOKUP(S140,'P2'!$B$4:$J$48,9,FALSE),"")</f>
        <v/>
      </c>
      <c r="T141" s="148" t="str">
        <f>IFERROR(VLOOKUP(T140,'P2'!$B$4:$J$48,9,FALSE),"")</f>
        <v/>
      </c>
      <c r="U141" s="148" t="str">
        <f>IFERROR(VLOOKUP(U140,'P2'!$B$4:$J$48,9,FALSE),"")</f>
        <v/>
      </c>
      <c r="V141" s="148" t="str">
        <f>IFERROR(VLOOKUP(V140,'P2'!$B$4:$J$48,9,FALSE),"")</f>
        <v/>
      </c>
      <c r="W141" s="148" t="str">
        <f>IFERROR(VLOOKUP(W140,'P2'!$B$4:$J$48,9,FALSE),"")</f>
        <v/>
      </c>
      <c r="X141" s="148" t="str">
        <f>IFERROR(VLOOKUP(X140,'P2'!$B$4:$J$48,9,FALSE),"")</f>
        <v/>
      </c>
      <c r="Y141" s="148" t="str">
        <f>IFERROR(VLOOKUP(Y140,'P2'!$B$4:$J$48,9,FALSE),"")</f>
        <v/>
      </c>
      <c r="Z141" s="148" t="str">
        <f>IFERROR(VLOOKUP(Z140,'P2'!$B$4:$J$48,9,FALSE),"")</f>
        <v/>
      </c>
      <c r="AA141" s="148" t="str">
        <f>IFERROR(VLOOKUP(AA140,'P2'!$B$4:$J$48,9,FALSE),"")</f>
        <v/>
      </c>
      <c r="AB141" s="148" t="str">
        <f>IFERROR(VLOOKUP(AB140,'P2'!$B$4:$J$48,9,FALSE),"")</f>
        <v/>
      </c>
      <c r="AC141" s="148" t="str">
        <f>IFERROR(VLOOKUP(AC140,'P2'!$B$4:$J$48,9,FALSE),"")</f>
        <v/>
      </c>
      <c r="AD141" s="148" t="str">
        <f>IFERROR(VLOOKUP(AD140,'P2'!$B$4:$J$48,9,FALSE),"")</f>
        <v/>
      </c>
      <c r="AE141" s="148" t="str">
        <f>IFERROR(VLOOKUP(AE140,'P2'!$B$4:$J$48,9,FALSE),"")</f>
        <v/>
      </c>
      <c r="AF141" s="148" t="str">
        <f>IFERROR(VLOOKUP(AF140,'P2'!$B$4:$J$48,9,FALSE),"")</f>
        <v/>
      </c>
      <c r="AG141" s="148" t="str">
        <f>IFERROR(VLOOKUP(AG140,'P2'!$B$4:$J$48,9,FALSE),"")</f>
        <v/>
      </c>
      <c r="AH141" s="148" t="str">
        <f>IFERROR(VLOOKUP(AH140,'P2'!$B$4:$J$48,9,FALSE),"")</f>
        <v/>
      </c>
      <c r="AI141" s="148" t="str">
        <f>IFERROR(VLOOKUP(AI140,'P2'!$B$4:$J$48,9,FALSE),"")</f>
        <v/>
      </c>
      <c r="AJ141" s="148" t="str">
        <f>IFERROR(VLOOKUP(AJ140,'P2'!$B$4:$J$48,9,FALSE),"")</f>
        <v/>
      </c>
      <c r="AK141" s="148" t="str">
        <f>IFERROR(VLOOKUP(AK140,'P2'!$B$4:$J$48,9,FALSE),"")</f>
        <v/>
      </c>
      <c r="AL141" s="148" t="str">
        <f>IFERROR(VLOOKUP(AL140,'P2'!$B$4:$J$48,9,FALSE),"")</f>
        <v/>
      </c>
      <c r="AM141" s="148" t="str">
        <f>IFERROR(VLOOKUP(AM140,'P2'!$B$4:$J$48,9,FALSE),"")</f>
        <v/>
      </c>
      <c r="AN141" s="148" t="str">
        <f>IFERROR(VLOOKUP(AN140,'P2'!$B$4:$J$48,9,FALSE),"")</f>
        <v/>
      </c>
      <c r="AO141" s="148" t="str">
        <f>IFERROR(VLOOKUP(AO140,'P2'!$B$4:$J$48,9,FALSE),"")</f>
        <v/>
      </c>
      <c r="AP141" s="148" t="str">
        <f>IFERROR(VLOOKUP(AP140,'P2'!$B$4:$J$48,9,FALSE),"")</f>
        <v/>
      </c>
      <c r="AQ141" s="148" t="str">
        <f>IFERROR(VLOOKUP(AQ140,'P2'!$B$4:$J$48,9,FALSE),"")</f>
        <v/>
      </c>
      <c r="AR141" s="148" t="str">
        <f>IFERROR(VLOOKUP(AR140,'P2'!$B$4:$J$48,9,FALSE),"")</f>
        <v/>
      </c>
      <c r="AS141" s="148" t="str">
        <f>IFERROR(VLOOKUP(AS140,'P2'!$B$4:$J$48,9,FALSE),"")</f>
        <v/>
      </c>
      <c r="AT141" s="148" t="str">
        <f>IFERROR(VLOOKUP(AT140,'P2'!$B$4:$J$48,9,FALSE),"")</f>
        <v/>
      </c>
      <c r="AU141" s="148" t="str">
        <f>IFERROR(VLOOKUP(AU140,'P2'!$B$4:$J$48,9,FALSE),"")</f>
        <v/>
      </c>
      <c r="AV141" s="149">
        <f>SUM(Q141:AU141)</f>
        <v>0</v>
      </c>
      <c r="AW141" s="487"/>
      <c r="AX141" s="489"/>
      <c r="AY141" s="150"/>
      <c r="AZ141" s="150"/>
    </row>
    <row r="142" spans="2:52" ht="17.100000000000001" customHeight="1" x14ac:dyDescent="0.15">
      <c r="B142" s="470">
        <f t="shared" si="8"/>
        <v>59</v>
      </c>
      <c r="C142" s="472"/>
      <c r="D142" s="473"/>
      <c r="E142" s="473"/>
      <c r="F142" s="473"/>
      <c r="G142" s="473"/>
      <c r="H142" s="474"/>
      <c r="I142" s="478"/>
      <c r="J142" s="479"/>
      <c r="K142" s="479"/>
      <c r="L142" s="479"/>
      <c r="M142" s="480"/>
      <c r="N142" s="484"/>
      <c r="O142" s="485"/>
      <c r="P142" s="474"/>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44">
        <f>COUNTA(Q142:AU142)</f>
        <v>0</v>
      </c>
      <c r="AW142" s="486">
        <f>AV143</f>
        <v>0</v>
      </c>
      <c r="AX142" s="488" t="str">
        <f>IFERROR(ROUNDDOWN(AV143/$AT$3,1),"")</f>
        <v/>
      </c>
      <c r="AY142" s="145"/>
      <c r="AZ142" s="145"/>
    </row>
    <row r="143" spans="2:52" ht="17.100000000000001" customHeight="1" x14ac:dyDescent="0.15">
      <c r="B143" s="471"/>
      <c r="C143" s="475"/>
      <c r="D143" s="476"/>
      <c r="E143" s="476"/>
      <c r="F143" s="476"/>
      <c r="G143" s="476"/>
      <c r="H143" s="477"/>
      <c r="I143" s="481"/>
      <c r="J143" s="482"/>
      <c r="K143" s="482"/>
      <c r="L143" s="482"/>
      <c r="M143" s="483"/>
      <c r="N143" s="475"/>
      <c r="O143" s="476"/>
      <c r="P143" s="477"/>
      <c r="Q143" s="148" t="str">
        <f>IFERROR(VLOOKUP(Q142,'P2'!$B$4:$J$48,9,FALSE),"")</f>
        <v/>
      </c>
      <c r="R143" s="148" t="str">
        <f>IFERROR(VLOOKUP(R142,'P2'!$B$4:$J$48,9,FALSE),"")</f>
        <v/>
      </c>
      <c r="S143" s="148" t="str">
        <f>IFERROR(VLOOKUP(S142,'P2'!$B$4:$J$48,9,FALSE),"")</f>
        <v/>
      </c>
      <c r="T143" s="148" t="str">
        <f>IFERROR(VLOOKUP(T142,'P2'!$B$4:$J$48,9,FALSE),"")</f>
        <v/>
      </c>
      <c r="U143" s="148" t="str">
        <f>IFERROR(VLOOKUP(U142,'P2'!$B$4:$J$48,9,FALSE),"")</f>
        <v/>
      </c>
      <c r="V143" s="148" t="str">
        <f>IFERROR(VLOOKUP(V142,'P2'!$B$4:$J$48,9,FALSE),"")</f>
        <v/>
      </c>
      <c r="W143" s="148" t="str">
        <f>IFERROR(VLOOKUP(W142,'P2'!$B$4:$J$48,9,FALSE),"")</f>
        <v/>
      </c>
      <c r="X143" s="148" t="str">
        <f>IFERROR(VLOOKUP(X142,'P2'!$B$4:$J$48,9,FALSE),"")</f>
        <v/>
      </c>
      <c r="Y143" s="148" t="str">
        <f>IFERROR(VLOOKUP(Y142,'P2'!$B$4:$J$48,9,FALSE),"")</f>
        <v/>
      </c>
      <c r="Z143" s="148" t="str">
        <f>IFERROR(VLOOKUP(Z142,'P2'!$B$4:$J$48,9,FALSE),"")</f>
        <v/>
      </c>
      <c r="AA143" s="148" t="str">
        <f>IFERROR(VLOOKUP(AA142,'P2'!$B$4:$J$48,9,FALSE),"")</f>
        <v/>
      </c>
      <c r="AB143" s="148" t="str">
        <f>IFERROR(VLOOKUP(AB142,'P2'!$B$4:$J$48,9,FALSE),"")</f>
        <v/>
      </c>
      <c r="AC143" s="148" t="str">
        <f>IFERROR(VLOOKUP(AC142,'P2'!$B$4:$J$48,9,FALSE),"")</f>
        <v/>
      </c>
      <c r="AD143" s="148" t="str">
        <f>IFERROR(VLOOKUP(AD142,'P2'!$B$4:$J$48,9,FALSE),"")</f>
        <v/>
      </c>
      <c r="AE143" s="148" t="str">
        <f>IFERROR(VLOOKUP(AE142,'P2'!$B$4:$J$48,9,FALSE),"")</f>
        <v/>
      </c>
      <c r="AF143" s="148" t="str">
        <f>IFERROR(VLOOKUP(AF142,'P2'!$B$4:$J$48,9,FALSE),"")</f>
        <v/>
      </c>
      <c r="AG143" s="148" t="str">
        <f>IFERROR(VLOOKUP(AG142,'P2'!$B$4:$J$48,9,FALSE),"")</f>
        <v/>
      </c>
      <c r="AH143" s="148" t="str">
        <f>IFERROR(VLOOKUP(AH142,'P2'!$B$4:$J$48,9,FALSE),"")</f>
        <v/>
      </c>
      <c r="AI143" s="148" t="str">
        <f>IFERROR(VLOOKUP(AI142,'P2'!$B$4:$J$48,9,FALSE),"")</f>
        <v/>
      </c>
      <c r="AJ143" s="148" t="str">
        <f>IFERROR(VLOOKUP(AJ142,'P2'!$B$4:$J$48,9,FALSE),"")</f>
        <v/>
      </c>
      <c r="AK143" s="148" t="str">
        <f>IFERROR(VLOOKUP(AK142,'P2'!$B$4:$J$48,9,FALSE),"")</f>
        <v/>
      </c>
      <c r="AL143" s="148" t="str">
        <f>IFERROR(VLOOKUP(AL142,'P2'!$B$4:$J$48,9,FALSE),"")</f>
        <v/>
      </c>
      <c r="AM143" s="148" t="str">
        <f>IFERROR(VLOOKUP(AM142,'P2'!$B$4:$J$48,9,FALSE),"")</f>
        <v/>
      </c>
      <c r="AN143" s="148" t="str">
        <f>IFERROR(VLOOKUP(AN142,'P2'!$B$4:$J$48,9,FALSE),"")</f>
        <v/>
      </c>
      <c r="AO143" s="148" t="str">
        <f>IFERROR(VLOOKUP(AO142,'P2'!$B$4:$J$48,9,FALSE),"")</f>
        <v/>
      </c>
      <c r="AP143" s="148" t="str">
        <f>IFERROR(VLOOKUP(AP142,'P2'!$B$4:$J$48,9,FALSE),"")</f>
        <v/>
      </c>
      <c r="AQ143" s="148" t="str">
        <f>IFERROR(VLOOKUP(AQ142,'P2'!$B$4:$J$48,9,FALSE),"")</f>
        <v/>
      </c>
      <c r="AR143" s="148" t="str">
        <f>IFERROR(VLOOKUP(AR142,'P2'!$B$4:$J$48,9,FALSE),"")</f>
        <v/>
      </c>
      <c r="AS143" s="148" t="str">
        <f>IFERROR(VLOOKUP(AS142,'P2'!$B$4:$J$48,9,FALSE),"")</f>
        <v/>
      </c>
      <c r="AT143" s="148" t="str">
        <f>IFERROR(VLOOKUP(AT142,'P2'!$B$4:$J$48,9,FALSE),"")</f>
        <v/>
      </c>
      <c r="AU143" s="148" t="str">
        <f>IFERROR(VLOOKUP(AU142,'P2'!$B$4:$J$48,9,FALSE),"")</f>
        <v/>
      </c>
      <c r="AV143" s="149">
        <f>SUM(Q143:AU143)</f>
        <v>0</v>
      </c>
      <c r="AW143" s="487"/>
      <c r="AX143" s="489"/>
      <c r="AY143" s="150"/>
      <c r="AZ143" s="150"/>
    </row>
    <row r="144" spans="2:52" ht="17.100000000000001" customHeight="1" x14ac:dyDescent="0.15">
      <c r="B144" s="470">
        <f t="shared" si="8"/>
        <v>60</v>
      </c>
      <c r="C144" s="472"/>
      <c r="D144" s="473"/>
      <c r="E144" s="473"/>
      <c r="F144" s="473"/>
      <c r="G144" s="473"/>
      <c r="H144" s="474"/>
      <c r="I144" s="478"/>
      <c r="J144" s="479"/>
      <c r="K144" s="479"/>
      <c r="L144" s="479"/>
      <c r="M144" s="480"/>
      <c r="N144" s="484"/>
      <c r="O144" s="485"/>
      <c r="P144" s="474"/>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44">
        <f>COUNTA(Q144:AU144)</f>
        <v>0</v>
      </c>
      <c r="AW144" s="486">
        <f>AV145</f>
        <v>0</v>
      </c>
      <c r="AX144" s="488" t="str">
        <f>IFERROR(ROUNDDOWN(AV145/$AT$3,1),"")</f>
        <v/>
      </c>
      <c r="AY144" s="145"/>
      <c r="AZ144" s="145"/>
    </row>
    <row r="145" spans="2:59" ht="17.100000000000001" customHeight="1" x14ac:dyDescent="0.15">
      <c r="B145" s="471"/>
      <c r="C145" s="475"/>
      <c r="D145" s="476"/>
      <c r="E145" s="476"/>
      <c r="F145" s="476"/>
      <c r="G145" s="476"/>
      <c r="H145" s="477"/>
      <c r="I145" s="481"/>
      <c r="J145" s="482"/>
      <c r="K145" s="482"/>
      <c r="L145" s="482"/>
      <c r="M145" s="483"/>
      <c r="N145" s="475"/>
      <c r="O145" s="476"/>
      <c r="P145" s="477"/>
      <c r="Q145" s="148" t="str">
        <f>IFERROR(VLOOKUP(Q144,'P2'!$B$4:$J$48,9,FALSE),"")</f>
        <v/>
      </c>
      <c r="R145" s="148" t="str">
        <f>IFERROR(VLOOKUP(R144,'P2'!$B$4:$J$48,9,FALSE),"")</f>
        <v/>
      </c>
      <c r="S145" s="148" t="str">
        <f>IFERROR(VLOOKUP(S144,'P2'!$B$4:$J$48,9,FALSE),"")</f>
        <v/>
      </c>
      <c r="T145" s="148" t="str">
        <f>IFERROR(VLOOKUP(T144,'P2'!$B$4:$J$48,9,FALSE),"")</f>
        <v/>
      </c>
      <c r="U145" s="148" t="str">
        <f>IFERROR(VLOOKUP(U144,'P2'!$B$4:$J$48,9,FALSE),"")</f>
        <v/>
      </c>
      <c r="V145" s="148" t="str">
        <f>IFERROR(VLOOKUP(V144,'P2'!$B$4:$J$48,9,FALSE),"")</f>
        <v/>
      </c>
      <c r="W145" s="148" t="str">
        <f>IFERROR(VLOOKUP(W144,'P2'!$B$4:$J$48,9,FALSE),"")</f>
        <v/>
      </c>
      <c r="X145" s="148" t="str">
        <f>IFERROR(VLOOKUP(X144,'P2'!$B$4:$J$48,9,FALSE),"")</f>
        <v/>
      </c>
      <c r="Y145" s="148" t="str">
        <f>IFERROR(VLOOKUP(Y144,'P2'!$B$4:$J$48,9,FALSE),"")</f>
        <v/>
      </c>
      <c r="Z145" s="148" t="str">
        <f>IFERROR(VLOOKUP(Z144,'P2'!$B$4:$J$48,9,FALSE),"")</f>
        <v/>
      </c>
      <c r="AA145" s="148" t="str">
        <f>IFERROR(VLOOKUP(AA144,'P2'!$B$4:$J$48,9,FALSE),"")</f>
        <v/>
      </c>
      <c r="AB145" s="148" t="str">
        <f>IFERROR(VLOOKUP(AB144,'P2'!$B$4:$J$48,9,FALSE),"")</f>
        <v/>
      </c>
      <c r="AC145" s="148" t="str">
        <f>IFERROR(VLOOKUP(AC144,'P2'!$B$4:$J$48,9,FALSE),"")</f>
        <v/>
      </c>
      <c r="AD145" s="148" t="str">
        <f>IFERROR(VLOOKUP(AD144,'P2'!$B$4:$J$48,9,FALSE),"")</f>
        <v/>
      </c>
      <c r="AE145" s="148" t="str">
        <f>IFERROR(VLOOKUP(AE144,'P2'!$B$4:$J$48,9,FALSE),"")</f>
        <v/>
      </c>
      <c r="AF145" s="148" t="str">
        <f>IFERROR(VLOOKUP(AF144,'P2'!$B$4:$J$48,9,FALSE),"")</f>
        <v/>
      </c>
      <c r="AG145" s="148" t="str">
        <f>IFERROR(VLOOKUP(AG144,'P2'!$B$4:$J$48,9,FALSE),"")</f>
        <v/>
      </c>
      <c r="AH145" s="148" t="str">
        <f>IFERROR(VLOOKUP(AH144,'P2'!$B$4:$J$48,9,FALSE),"")</f>
        <v/>
      </c>
      <c r="AI145" s="148" t="str">
        <f>IFERROR(VLOOKUP(AI144,'P2'!$B$4:$J$48,9,FALSE),"")</f>
        <v/>
      </c>
      <c r="AJ145" s="148" t="str">
        <f>IFERROR(VLOOKUP(AJ144,'P2'!$B$4:$J$48,9,FALSE),"")</f>
        <v/>
      </c>
      <c r="AK145" s="148" t="str">
        <f>IFERROR(VLOOKUP(AK144,'P2'!$B$4:$J$48,9,FALSE),"")</f>
        <v/>
      </c>
      <c r="AL145" s="148" t="str">
        <f>IFERROR(VLOOKUP(AL144,'P2'!$B$4:$J$48,9,FALSE),"")</f>
        <v/>
      </c>
      <c r="AM145" s="148" t="str">
        <f>IFERROR(VLOOKUP(AM144,'P2'!$B$4:$J$48,9,FALSE),"")</f>
        <v/>
      </c>
      <c r="AN145" s="148" t="str">
        <f>IFERROR(VLOOKUP(AN144,'P2'!$B$4:$J$48,9,FALSE),"")</f>
        <v/>
      </c>
      <c r="AO145" s="148" t="str">
        <f>IFERROR(VLOOKUP(AO144,'P2'!$B$4:$J$48,9,FALSE),"")</f>
        <v/>
      </c>
      <c r="AP145" s="148" t="str">
        <f>IFERROR(VLOOKUP(AP144,'P2'!$B$4:$J$48,9,FALSE),"")</f>
        <v/>
      </c>
      <c r="AQ145" s="148" t="str">
        <f>IFERROR(VLOOKUP(AQ144,'P2'!$B$4:$J$48,9,FALSE),"")</f>
        <v/>
      </c>
      <c r="AR145" s="148" t="str">
        <f>IFERROR(VLOOKUP(AR144,'P2'!$B$4:$J$48,9,FALSE),"")</f>
        <v/>
      </c>
      <c r="AS145" s="148" t="str">
        <f>IFERROR(VLOOKUP(AS144,'P2'!$B$4:$J$48,9,FALSE),"")</f>
        <v/>
      </c>
      <c r="AT145" s="148" t="str">
        <f>IFERROR(VLOOKUP(AT144,'P2'!$B$4:$J$48,9,FALSE),"")</f>
        <v/>
      </c>
      <c r="AU145" s="148" t="str">
        <f>IFERROR(VLOOKUP(AU144,'P2'!$B$4:$J$48,9,FALSE),"")</f>
        <v/>
      </c>
      <c r="AV145" s="149">
        <f>SUM(Q145:AU145)</f>
        <v>0</v>
      </c>
      <c r="AW145" s="487"/>
      <c r="AX145" s="489"/>
      <c r="AY145" s="150"/>
      <c r="AZ145" s="150"/>
    </row>
    <row r="146" spans="2:59" ht="17.100000000000001" customHeight="1" x14ac:dyDescent="0.15">
      <c r="B146" s="470">
        <f t="shared" si="8"/>
        <v>61</v>
      </c>
      <c r="C146" s="472"/>
      <c r="D146" s="473"/>
      <c r="E146" s="473"/>
      <c r="F146" s="473"/>
      <c r="G146" s="473"/>
      <c r="H146" s="474"/>
      <c r="I146" s="478"/>
      <c r="J146" s="479"/>
      <c r="K146" s="479"/>
      <c r="L146" s="479"/>
      <c r="M146" s="480"/>
      <c r="N146" s="484"/>
      <c r="O146" s="485"/>
      <c r="P146" s="474"/>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44">
        <f>COUNTA(Q146:AU146)</f>
        <v>0</v>
      </c>
      <c r="AW146" s="486">
        <f>AV147</f>
        <v>0</v>
      </c>
      <c r="AX146" s="488" t="str">
        <f>IFERROR(ROUNDDOWN(AV147/$AT$3,1),"")</f>
        <v/>
      </c>
      <c r="AY146" s="145"/>
      <c r="AZ146" s="145"/>
    </row>
    <row r="147" spans="2:59" ht="17.100000000000001" customHeight="1" x14ac:dyDescent="0.15">
      <c r="B147" s="471"/>
      <c r="C147" s="475"/>
      <c r="D147" s="476"/>
      <c r="E147" s="476"/>
      <c r="F147" s="476"/>
      <c r="G147" s="476"/>
      <c r="H147" s="477"/>
      <c r="I147" s="481"/>
      <c r="J147" s="482"/>
      <c r="K147" s="482"/>
      <c r="L147" s="482"/>
      <c r="M147" s="483"/>
      <c r="N147" s="475"/>
      <c r="O147" s="476"/>
      <c r="P147" s="477"/>
      <c r="Q147" s="148" t="str">
        <f>IFERROR(VLOOKUP(Q146,'P2'!$B$4:$J$48,9,FALSE),"")</f>
        <v/>
      </c>
      <c r="R147" s="148" t="str">
        <f>IFERROR(VLOOKUP(R146,'P2'!$B$4:$J$48,9,FALSE),"")</f>
        <v/>
      </c>
      <c r="S147" s="148" t="str">
        <f>IFERROR(VLOOKUP(S146,'P2'!$B$4:$J$48,9,FALSE),"")</f>
        <v/>
      </c>
      <c r="T147" s="148" t="str">
        <f>IFERROR(VLOOKUP(T146,'P2'!$B$4:$J$48,9,FALSE),"")</f>
        <v/>
      </c>
      <c r="U147" s="148" t="str">
        <f>IFERROR(VLOOKUP(U146,'P2'!$B$4:$J$48,9,FALSE),"")</f>
        <v/>
      </c>
      <c r="V147" s="148" t="str">
        <f>IFERROR(VLOOKUP(V146,'P2'!$B$4:$J$48,9,FALSE),"")</f>
        <v/>
      </c>
      <c r="W147" s="148" t="str">
        <f>IFERROR(VLOOKUP(W146,'P2'!$B$4:$J$48,9,FALSE),"")</f>
        <v/>
      </c>
      <c r="X147" s="148" t="str">
        <f>IFERROR(VLOOKUP(X146,'P2'!$B$4:$J$48,9,FALSE),"")</f>
        <v/>
      </c>
      <c r="Y147" s="148" t="str">
        <f>IFERROR(VLOOKUP(Y146,'P2'!$B$4:$J$48,9,FALSE),"")</f>
        <v/>
      </c>
      <c r="Z147" s="148" t="str">
        <f>IFERROR(VLOOKUP(Z146,'P2'!$B$4:$J$48,9,FALSE),"")</f>
        <v/>
      </c>
      <c r="AA147" s="148" t="str">
        <f>IFERROR(VLOOKUP(AA146,'P2'!$B$4:$J$48,9,FALSE),"")</f>
        <v/>
      </c>
      <c r="AB147" s="148" t="str">
        <f>IFERROR(VLOOKUP(AB146,'P2'!$B$4:$J$48,9,FALSE),"")</f>
        <v/>
      </c>
      <c r="AC147" s="148" t="str">
        <f>IFERROR(VLOOKUP(AC146,'P2'!$B$4:$J$48,9,FALSE),"")</f>
        <v/>
      </c>
      <c r="AD147" s="148" t="str">
        <f>IFERROR(VLOOKUP(AD146,'P2'!$B$4:$J$48,9,FALSE),"")</f>
        <v/>
      </c>
      <c r="AE147" s="148" t="str">
        <f>IFERROR(VLOOKUP(AE146,'P2'!$B$4:$J$48,9,FALSE),"")</f>
        <v/>
      </c>
      <c r="AF147" s="148" t="str">
        <f>IFERROR(VLOOKUP(AF146,'P2'!$B$4:$J$48,9,FALSE),"")</f>
        <v/>
      </c>
      <c r="AG147" s="148" t="str">
        <f>IFERROR(VLOOKUP(AG146,'P2'!$B$4:$J$48,9,FALSE),"")</f>
        <v/>
      </c>
      <c r="AH147" s="148" t="str">
        <f>IFERROR(VLOOKUP(AH146,'P2'!$B$4:$J$48,9,FALSE),"")</f>
        <v/>
      </c>
      <c r="AI147" s="148" t="str">
        <f>IFERROR(VLOOKUP(AI146,'P2'!$B$4:$J$48,9,FALSE),"")</f>
        <v/>
      </c>
      <c r="AJ147" s="148" t="str">
        <f>IFERROR(VLOOKUP(AJ146,'P2'!$B$4:$J$48,9,FALSE),"")</f>
        <v/>
      </c>
      <c r="AK147" s="148" t="str">
        <f>IFERROR(VLOOKUP(AK146,'P2'!$B$4:$J$48,9,FALSE),"")</f>
        <v/>
      </c>
      <c r="AL147" s="148" t="str">
        <f>IFERROR(VLOOKUP(AL146,'P2'!$B$4:$J$48,9,FALSE),"")</f>
        <v/>
      </c>
      <c r="AM147" s="148" t="str">
        <f>IFERROR(VLOOKUP(AM146,'P2'!$B$4:$J$48,9,FALSE),"")</f>
        <v/>
      </c>
      <c r="AN147" s="148" t="str">
        <f>IFERROR(VLOOKUP(AN146,'P2'!$B$4:$J$48,9,FALSE),"")</f>
        <v/>
      </c>
      <c r="AO147" s="148" t="str">
        <f>IFERROR(VLOOKUP(AO146,'P2'!$B$4:$J$48,9,FALSE),"")</f>
        <v/>
      </c>
      <c r="AP147" s="148" t="str">
        <f>IFERROR(VLOOKUP(AP146,'P2'!$B$4:$J$48,9,FALSE),"")</f>
        <v/>
      </c>
      <c r="AQ147" s="148" t="str">
        <f>IFERROR(VLOOKUP(AQ146,'P2'!$B$4:$J$48,9,FALSE),"")</f>
        <v/>
      </c>
      <c r="AR147" s="148" t="str">
        <f>IFERROR(VLOOKUP(AR146,'P2'!$B$4:$J$48,9,FALSE),"")</f>
        <v/>
      </c>
      <c r="AS147" s="148" t="str">
        <f>IFERROR(VLOOKUP(AS146,'P2'!$B$4:$J$48,9,FALSE),"")</f>
        <v/>
      </c>
      <c r="AT147" s="148" t="str">
        <f>IFERROR(VLOOKUP(AT146,'P2'!$B$4:$J$48,9,FALSE),"")</f>
        <v/>
      </c>
      <c r="AU147" s="148" t="str">
        <f>IFERROR(VLOOKUP(AU146,'P2'!$B$4:$J$48,9,FALSE),"")</f>
        <v/>
      </c>
      <c r="AV147" s="149">
        <f>SUM(Q147:AU147)</f>
        <v>0</v>
      </c>
      <c r="AW147" s="487"/>
      <c r="AX147" s="489"/>
      <c r="AY147" s="150"/>
      <c r="AZ147" s="150"/>
    </row>
    <row r="148" spans="2:59" ht="17.100000000000001" customHeight="1" x14ac:dyDescent="0.15">
      <c r="B148" s="470">
        <f t="shared" si="8"/>
        <v>62</v>
      </c>
      <c r="C148" s="472"/>
      <c r="D148" s="473"/>
      <c r="E148" s="473"/>
      <c r="F148" s="473"/>
      <c r="G148" s="473"/>
      <c r="H148" s="474"/>
      <c r="I148" s="478"/>
      <c r="J148" s="479"/>
      <c r="K148" s="479"/>
      <c r="L148" s="479"/>
      <c r="M148" s="480"/>
      <c r="N148" s="484"/>
      <c r="O148" s="485"/>
      <c r="P148" s="474"/>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44">
        <f>COUNTA(Q148:AU148)</f>
        <v>0</v>
      </c>
      <c r="AW148" s="486">
        <f>AV149</f>
        <v>0</v>
      </c>
      <c r="AX148" s="488" t="str">
        <f>IFERROR(ROUNDDOWN(AV149/$AT$3,1),"")</f>
        <v/>
      </c>
      <c r="AY148" s="145"/>
      <c r="AZ148" s="145"/>
    </row>
    <row r="149" spans="2:59" ht="17.100000000000001" customHeight="1" x14ac:dyDescent="0.15">
      <c r="B149" s="471"/>
      <c r="C149" s="475"/>
      <c r="D149" s="476"/>
      <c r="E149" s="476"/>
      <c r="F149" s="476"/>
      <c r="G149" s="476"/>
      <c r="H149" s="477"/>
      <c r="I149" s="481"/>
      <c r="J149" s="482"/>
      <c r="K149" s="482"/>
      <c r="L149" s="482"/>
      <c r="M149" s="483"/>
      <c r="N149" s="475"/>
      <c r="O149" s="476"/>
      <c r="P149" s="477"/>
      <c r="Q149" s="148" t="str">
        <f>IFERROR(VLOOKUP(Q148,'P2'!$B$4:$J$48,9,FALSE),"")</f>
        <v/>
      </c>
      <c r="R149" s="148" t="str">
        <f>IFERROR(VLOOKUP(R148,'P2'!$B$4:$J$48,9,FALSE),"")</f>
        <v/>
      </c>
      <c r="S149" s="148" t="str">
        <f>IFERROR(VLOOKUP(S148,'P2'!$B$4:$J$48,9,FALSE),"")</f>
        <v/>
      </c>
      <c r="T149" s="148" t="str">
        <f>IFERROR(VLOOKUP(T148,'P2'!$B$4:$J$48,9,FALSE),"")</f>
        <v/>
      </c>
      <c r="U149" s="148" t="str">
        <f>IFERROR(VLOOKUP(U148,'P2'!$B$4:$J$48,9,FALSE),"")</f>
        <v/>
      </c>
      <c r="V149" s="148" t="str">
        <f>IFERROR(VLOOKUP(V148,'P2'!$B$4:$J$48,9,FALSE),"")</f>
        <v/>
      </c>
      <c r="W149" s="148" t="str">
        <f>IFERROR(VLOOKUP(W148,'P2'!$B$4:$J$48,9,FALSE),"")</f>
        <v/>
      </c>
      <c r="X149" s="148" t="str">
        <f>IFERROR(VLOOKUP(X148,'P2'!$B$4:$J$48,9,FALSE),"")</f>
        <v/>
      </c>
      <c r="Y149" s="148" t="str">
        <f>IFERROR(VLOOKUP(Y148,'P2'!$B$4:$J$48,9,FALSE),"")</f>
        <v/>
      </c>
      <c r="Z149" s="148" t="str">
        <f>IFERROR(VLOOKUP(Z148,'P2'!$B$4:$J$48,9,FALSE),"")</f>
        <v/>
      </c>
      <c r="AA149" s="148" t="str">
        <f>IFERROR(VLOOKUP(AA148,'P2'!$B$4:$J$48,9,FALSE),"")</f>
        <v/>
      </c>
      <c r="AB149" s="148" t="str">
        <f>IFERROR(VLOOKUP(AB148,'P2'!$B$4:$J$48,9,FALSE),"")</f>
        <v/>
      </c>
      <c r="AC149" s="148" t="str">
        <f>IFERROR(VLOOKUP(AC148,'P2'!$B$4:$J$48,9,FALSE),"")</f>
        <v/>
      </c>
      <c r="AD149" s="148" t="str">
        <f>IFERROR(VLOOKUP(AD148,'P2'!$B$4:$J$48,9,FALSE),"")</f>
        <v/>
      </c>
      <c r="AE149" s="148" t="str">
        <f>IFERROR(VLOOKUP(AE148,'P2'!$B$4:$J$48,9,FALSE),"")</f>
        <v/>
      </c>
      <c r="AF149" s="148" t="str">
        <f>IFERROR(VLOOKUP(AF148,'P2'!$B$4:$J$48,9,FALSE),"")</f>
        <v/>
      </c>
      <c r="AG149" s="148" t="str">
        <f>IFERROR(VLOOKUP(AG148,'P2'!$B$4:$J$48,9,FALSE),"")</f>
        <v/>
      </c>
      <c r="AH149" s="148" t="str">
        <f>IFERROR(VLOOKUP(AH148,'P2'!$B$4:$J$48,9,FALSE),"")</f>
        <v/>
      </c>
      <c r="AI149" s="148" t="str">
        <f>IFERROR(VLOOKUP(AI148,'P2'!$B$4:$J$48,9,FALSE),"")</f>
        <v/>
      </c>
      <c r="AJ149" s="148" t="str">
        <f>IFERROR(VLOOKUP(AJ148,'P2'!$B$4:$J$48,9,FALSE),"")</f>
        <v/>
      </c>
      <c r="AK149" s="148" t="str">
        <f>IFERROR(VLOOKUP(AK148,'P2'!$B$4:$J$48,9,FALSE),"")</f>
        <v/>
      </c>
      <c r="AL149" s="148" t="str">
        <f>IFERROR(VLOOKUP(AL148,'P2'!$B$4:$J$48,9,FALSE),"")</f>
        <v/>
      </c>
      <c r="AM149" s="148" t="str">
        <f>IFERROR(VLOOKUP(AM148,'P2'!$B$4:$J$48,9,FALSE),"")</f>
        <v/>
      </c>
      <c r="AN149" s="148" t="str">
        <f>IFERROR(VLOOKUP(AN148,'P2'!$B$4:$J$48,9,FALSE),"")</f>
        <v/>
      </c>
      <c r="AO149" s="148" t="str">
        <f>IFERROR(VLOOKUP(AO148,'P2'!$B$4:$J$48,9,FALSE),"")</f>
        <v/>
      </c>
      <c r="AP149" s="148" t="str">
        <f>IFERROR(VLOOKUP(AP148,'P2'!$B$4:$J$48,9,FALSE),"")</f>
        <v/>
      </c>
      <c r="AQ149" s="148" t="str">
        <f>IFERROR(VLOOKUP(AQ148,'P2'!$B$4:$J$48,9,FALSE),"")</f>
        <v/>
      </c>
      <c r="AR149" s="148" t="str">
        <f>IFERROR(VLOOKUP(AR148,'P2'!$B$4:$J$48,9,FALSE),"")</f>
        <v/>
      </c>
      <c r="AS149" s="148" t="str">
        <f>IFERROR(VLOOKUP(AS148,'P2'!$B$4:$J$48,9,FALSE),"")</f>
        <v/>
      </c>
      <c r="AT149" s="148" t="str">
        <f>IFERROR(VLOOKUP(AT148,'P2'!$B$4:$J$48,9,FALSE),"")</f>
        <v/>
      </c>
      <c r="AU149" s="148" t="str">
        <f>IFERROR(VLOOKUP(AU148,'P2'!$B$4:$J$48,9,FALSE),"")</f>
        <v/>
      </c>
      <c r="AV149" s="149">
        <f>SUM(Q149:AU149)</f>
        <v>0</v>
      </c>
      <c r="AW149" s="487"/>
      <c r="AX149" s="489"/>
      <c r="AY149" s="150"/>
      <c r="AZ149" s="150"/>
    </row>
    <row r="150" spans="2:59" s="118" customFormat="1" ht="5.0999999999999996" customHeight="1" x14ac:dyDescent="0.15">
      <c r="B150" s="152"/>
      <c r="C150" s="153"/>
      <c r="D150" s="154"/>
      <c r="E150" s="154"/>
      <c r="F150" s="154"/>
      <c r="G150" s="154"/>
      <c r="H150" s="154"/>
      <c r="I150" s="153"/>
      <c r="J150" s="153"/>
      <c r="K150" s="153"/>
      <c r="L150" s="153"/>
      <c r="M150" s="153"/>
      <c r="N150" s="153"/>
      <c r="O150" s="153"/>
      <c r="P150" s="153"/>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6"/>
      <c r="BA150" s="100"/>
      <c r="BB150" s="100"/>
      <c r="BC150" s="100"/>
      <c r="BD150" s="100"/>
      <c r="BE150" s="100"/>
      <c r="BF150" s="100"/>
      <c r="BG150" s="100"/>
    </row>
    <row r="151" spans="2:59" s="116" customFormat="1" ht="5.0999999999999996" customHeight="1" x14ac:dyDescent="0.15">
      <c r="B151" s="163"/>
      <c r="AS151" s="138"/>
      <c r="AT151" s="138"/>
      <c r="AU151" s="138"/>
      <c r="AY151" s="100"/>
      <c r="AZ151" s="100"/>
      <c r="BA151" s="100"/>
      <c r="BB151" s="100"/>
      <c r="BC151" s="100"/>
      <c r="BD151" s="100"/>
      <c r="BE151" s="100"/>
      <c r="BF151" s="100"/>
      <c r="BG151" s="100"/>
    </row>
    <row r="152" spans="2:59" ht="21.95" customHeight="1" x14ac:dyDescent="0.15">
      <c r="B152" s="131" t="s">
        <v>415</v>
      </c>
      <c r="S152" s="164" t="s">
        <v>254</v>
      </c>
      <c r="T152" s="499" t="str">
        <f>$T$3</f>
        <v>令和　7</v>
      </c>
      <c r="U152" s="499"/>
      <c r="V152" s="165" t="s">
        <v>81</v>
      </c>
      <c r="W152" s="165">
        <f>$W$3</f>
        <v>5</v>
      </c>
      <c r="X152" s="166" t="s">
        <v>273</v>
      </c>
      <c r="Y152" s="165"/>
      <c r="Z152" s="167" t="s">
        <v>255</v>
      </c>
      <c r="AA152" s="137"/>
      <c r="AB152" s="133"/>
      <c r="AC152" s="133"/>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38" t="str">
        <f>"4 / "&amp;COUNTA(C$7,C$57,C$106,C$155,C$204)</f>
        <v>4 / 1</v>
      </c>
    </row>
    <row r="153" spans="2:59" s="138" customFormat="1" ht="15" customHeight="1" x14ac:dyDescent="0.15">
      <c r="B153" s="470"/>
      <c r="C153" s="490" t="s">
        <v>279</v>
      </c>
      <c r="D153" s="491"/>
      <c r="E153" s="491"/>
      <c r="F153" s="491"/>
      <c r="G153" s="491"/>
      <c r="H153" s="492"/>
      <c r="I153" s="490" t="s">
        <v>280</v>
      </c>
      <c r="J153" s="491"/>
      <c r="K153" s="491"/>
      <c r="L153" s="491"/>
      <c r="M153" s="492"/>
      <c r="N153" s="496" t="s">
        <v>281</v>
      </c>
      <c r="O153" s="491"/>
      <c r="P153" s="492"/>
      <c r="Q153" s="139">
        <f>Q$5</f>
        <v>45778</v>
      </c>
      <c r="R153" s="139">
        <f t="shared" ref="R153:AU153" si="9">R$5</f>
        <v>45779</v>
      </c>
      <c r="S153" s="139">
        <f t="shared" si="9"/>
        <v>45780</v>
      </c>
      <c r="T153" s="139">
        <f t="shared" si="9"/>
        <v>45781</v>
      </c>
      <c r="U153" s="139">
        <f t="shared" si="9"/>
        <v>45782</v>
      </c>
      <c r="V153" s="139">
        <f t="shared" si="9"/>
        <v>45783</v>
      </c>
      <c r="W153" s="139">
        <f t="shared" si="9"/>
        <v>45784</v>
      </c>
      <c r="X153" s="139">
        <f t="shared" si="9"/>
        <v>45785</v>
      </c>
      <c r="Y153" s="139">
        <f t="shared" si="9"/>
        <v>45786</v>
      </c>
      <c r="Z153" s="139">
        <f t="shared" si="9"/>
        <v>45787</v>
      </c>
      <c r="AA153" s="139">
        <f t="shared" si="9"/>
        <v>45788</v>
      </c>
      <c r="AB153" s="139">
        <f t="shared" si="9"/>
        <v>45789</v>
      </c>
      <c r="AC153" s="139">
        <f t="shared" si="9"/>
        <v>45790</v>
      </c>
      <c r="AD153" s="139">
        <f t="shared" si="9"/>
        <v>45791</v>
      </c>
      <c r="AE153" s="139">
        <f t="shared" si="9"/>
        <v>45792</v>
      </c>
      <c r="AF153" s="139">
        <f t="shared" si="9"/>
        <v>45793</v>
      </c>
      <c r="AG153" s="139">
        <f t="shared" si="9"/>
        <v>45794</v>
      </c>
      <c r="AH153" s="139">
        <f t="shared" si="9"/>
        <v>45795</v>
      </c>
      <c r="AI153" s="139">
        <f t="shared" si="9"/>
        <v>45796</v>
      </c>
      <c r="AJ153" s="139">
        <f t="shared" si="9"/>
        <v>45797</v>
      </c>
      <c r="AK153" s="139">
        <f t="shared" si="9"/>
        <v>45798</v>
      </c>
      <c r="AL153" s="139">
        <f t="shared" si="9"/>
        <v>45799</v>
      </c>
      <c r="AM153" s="139">
        <f t="shared" si="9"/>
        <v>45800</v>
      </c>
      <c r="AN153" s="139">
        <f t="shared" si="9"/>
        <v>45801</v>
      </c>
      <c r="AO153" s="139">
        <f t="shared" si="9"/>
        <v>45802</v>
      </c>
      <c r="AP153" s="139">
        <f t="shared" si="9"/>
        <v>45803</v>
      </c>
      <c r="AQ153" s="139">
        <f t="shared" si="9"/>
        <v>45804</v>
      </c>
      <c r="AR153" s="139">
        <f t="shared" si="9"/>
        <v>45805</v>
      </c>
      <c r="AS153" s="139">
        <f t="shared" si="9"/>
        <v>45806</v>
      </c>
      <c r="AT153" s="139">
        <f t="shared" si="9"/>
        <v>45807</v>
      </c>
      <c r="AU153" s="139">
        <f t="shared" si="9"/>
        <v>45808</v>
      </c>
      <c r="AV153" s="140" t="s">
        <v>282</v>
      </c>
      <c r="AW153" s="497"/>
      <c r="AX153" s="497" t="s">
        <v>283</v>
      </c>
      <c r="AY153" s="141"/>
      <c r="AZ153" s="141"/>
      <c r="BA153" s="100"/>
      <c r="BB153" s="100"/>
      <c r="BC153" s="100"/>
      <c r="BD153" s="100"/>
      <c r="BE153" s="100"/>
      <c r="BF153" s="100"/>
      <c r="BG153" s="100"/>
    </row>
    <row r="154" spans="2:59" s="138" customFormat="1" ht="15" customHeight="1" x14ac:dyDescent="0.15">
      <c r="B154" s="471"/>
      <c r="C154" s="493"/>
      <c r="D154" s="494"/>
      <c r="E154" s="494"/>
      <c r="F154" s="494"/>
      <c r="G154" s="494"/>
      <c r="H154" s="495"/>
      <c r="I154" s="493"/>
      <c r="J154" s="494"/>
      <c r="K154" s="494"/>
      <c r="L154" s="494"/>
      <c r="M154" s="495"/>
      <c r="N154" s="493"/>
      <c r="O154" s="494"/>
      <c r="P154" s="495"/>
      <c r="Q154" s="142" t="str">
        <f>Q$6</f>
        <v>木</v>
      </c>
      <c r="R154" s="142" t="str">
        <f t="shared" ref="R154:AU154" si="10">R$6</f>
        <v>金</v>
      </c>
      <c r="S154" s="142" t="str">
        <f t="shared" si="10"/>
        <v>土</v>
      </c>
      <c r="T154" s="142" t="str">
        <f t="shared" si="10"/>
        <v>日</v>
      </c>
      <c r="U154" s="142" t="str">
        <f t="shared" si="10"/>
        <v>月</v>
      </c>
      <c r="V154" s="142" t="str">
        <f t="shared" si="10"/>
        <v>火</v>
      </c>
      <c r="W154" s="142" t="str">
        <f t="shared" si="10"/>
        <v>水</v>
      </c>
      <c r="X154" s="142" t="str">
        <f t="shared" si="10"/>
        <v>木</v>
      </c>
      <c r="Y154" s="142" t="str">
        <f t="shared" si="10"/>
        <v>金</v>
      </c>
      <c r="Z154" s="142" t="str">
        <f t="shared" si="10"/>
        <v>土</v>
      </c>
      <c r="AA154" s="142" t="str">
        <f t="shared" si="10"/>
        <v>日</v>
      </c>
      <c r="AB154" s="142" t="str">
        <f t="shared" si="10"/>
        <v>月</v>
      </c>
      <c r="AC154" s="142" t="str">
        <f t="shared" si="10"/>
        <v>火</v>
      </c>
      <c r="AD154" s="142" t="str">
        <f t="shared" si="10"/>
        <v>水</v>
      </c>
      <c r="AE154" s="142" t="str">
        <f t="shared" si="10"/>
        <v>木</v>
      </c>
      <c r="AF154" s="142" t="str">
        <f t="shared" si="10"/>
        <v>金</v>
      </c>
      <c r="AG154" s="142" t="str">
        <f t="shared" si="10"/>
        <v>土</v>
      </c>
      <c r="AH154" s="142" t="str">
        <f t="shared" si="10"/>
        <v>日</v>
      </c>
      <c r="AI154" s="142" t="str">
        <f t="shared" si="10"/>
        <v>月</v>
      </c>
      <c r="AJ154" s="142" t="str">
        <f t="shared" si="10"/>
        <v>火</v>
      </c>
      <c r="AK154" s="142" t="str">
        <f t="shared" si="10"/>
        <v>水</v>
      </c>
      <c r="AL154" s="142" t="str">
        <f t="shared" si="10"/>
        <v>木</v>
      </c>
      <c r="AM154" s="142" t="str">
        <f t="shared" si="10"/>
        <v>金</v>
      </c>
      <c r="AN154" s="142" t="str">
        <f t="shared" si="10"/>
        <v>土</v>
      </c>
      <c r="AO154" s="142" t="str">
        <f t="shared" si="10"/>
        <v>日</v>
      </c>
      <c r="AP154" s="142" t="str">
        <f t="shared" si="10"/>
        <v>月</v>
      </c>
      <c r="AQ154" s="142" t="str">
        <f t="shared" si="10"/>
        <v>火</v>
      </c>
      <c r="AR154" s="142" t="str">
        <f t="shared" si="10"/>
        <v>水</v>
      </c>
      <c r="AS154" s="142" t="str">
        <f t="shared" si="10"/>
        <v>木</v>
      </c>
      <c r="AT154" s="142" t="str">
        <f t="shared" si="10"/>
        <v>金</v>
      </c>
      <c r="AU154" s="142" t="str">
        <f t="shared" si="10"/>
        <v>土</v>
      </c>
      <c r="AV154" s="140" t="s">
        <v>284</v>
      </c>
      <c r="AW154" s="498"/>
      <c r="AX154" s="498"/>
      <c r="AY154" s="141"/>
      <c r="AZ154" s="141"/>
      <c r="BA154" s="100"/>
      <c r="BB154" s="100"/>
      <c r="BC154" s="100"/>
      <c r="BD154" s="100"/>
      <c r="BE154" s="100"/>
      <c r="BF154" s="100"/>
      <c r="BG154" s="100"/>
    </row>
    <row r="155" spans="2:59" ht="17.100000000000001" customHeight="1" x14ac:dyDescent="0.15">
      <c r="B155" s="470">
        <f>B148+1</f>
        <v>63</v>
      </c>
      <c r="C155" s="472"/>
      <c r="D155" s="473"/>
      <c r="E155" s="473"/>
      <c r="F155" s="473"/>
      <c r="G155" s="473"/>
      <c r="H155" s="474"/>
      <c r="I155" s="478"/>
      <c r="J155" s="479"/>
      <c r="K155" s="479"/>
      <c r="L155" s="479"/>
      <c r="M155" s="480"/>
      <c r="N155" s="484"/>
      <c r="O155" s="485"/>
      <c r="P155" s="474"/>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44">
        <f>COUNTA(Q155:AU155)</f>
        <v>0</v>
      </c>
      <c r="AW155" s="486">
        <f>AV156</f>
        <v>0</v>
      </c>
      <c r="AX155" s="488" t="str">
        <f>IFERROR(ROUNDDOWN(AV156/$AT$3,1),"")</f>
        <v/>
      </c>
      <c r="AY155" s="145"/>
      <c r="AZ155" s="145"/>
    </row>
    <row r="156" spans="2:59" ht="17.100000000000001" customHeight="1" x14ac:dyDescent="0.15">
      <c r="B156" s="471"/>
      <c r="C156" s="475"/>
      <c r="D156" s="476"/>
      <c r="E156" s="476"/>
      <c r="F156" s="476"/>
      <c r="G156" s="476"/>
      <c r="H156" s="477"/>
      <c r="I156" s="481"/>
      <c r="J156" s="482"/>
      <c r="K156" s="482"/>
      <c r="L156" s="482"/>
      <c r="M156" s="483"/>
      <c r="N156" s="475"/>
      <c r="O156" s="476"/>
      <c r="P156" s="477"/>
      <c r="Q156" s="148" t="str">
        <f>IFERROR(VLOOKUP(Q155,'P2'!$B$4:$J$48,9,FALSE),"")</f>
        <v/>
      </c>
      <c r="R156" s="148" t="str">
        <f>IFERROR(VLOOKUP(R155,'P2'!$B$4:$J$48,9,FALSE),"")</f>
        <v/>
      </c>
      <c r="S156" s="148" t="str">
        <f>IFERROR(VLOOKUP(S155,'P2'!$B$4:$J$48,9,FALSE),"")</f>
        <v/>
      </c>
      <c r="T156" s="148" t="str">
        <f>IFERROR(VLOOKUP(T155,'P2'!$B$4:$J$48,9,FALSE),"")</f>
        <v/>
      </c>
      <c r="U156" s="148" t="str">
        <f>IFERROR(VLOOKUP(U155,'P2'!$B$4:$J$48,9,FALSE),"")</f>
        <v/>
      </c>
      <c r="V156" s="148" t="str">
        <f>IFERROR(VLOOKUP(V155,'P2'!$B$4:$J$48,9,FALSE),"")</f>
        <v/>
      </c>
      <c r="W156" s="148" t="str">
        <f>IFERROR(VLOOKUP(W155,'P2'!$B$4:$J$48,9,FALSE),"")</f>
        <v/>
      </c>
      <c r="X156" s="148" t="str">
        <f>IFERROR(VLOOKUP(X155,'P2'!$B$4:$J$48,9,FALSE),"")</f>
        <v/>
      </c>
      <c r="Y156" s="148" t="str">
        <f>IFERROR(VLOOKUP(Y155,'P2'!$B$4:$J$48,9,FALSE),"")</f>
        <v/>
      </c>
      <c r="Z156" s="148" t="str">
        <f>IFERROR(VLOOKUP(Z155,'P2'!$B$4:$J$48,9,FALSE),"")</f>
        <v/>
      </c>
      <c r="AA156" s="148" t="str">
        <f>IFERROR(VLOOKUP(AA155,'P2'!$B$4:$J$48,9,FALSE),"")</f>
        <v/>
      </c>
      <c r="AB156" s="148" t="str">
        <f>IFERROR(VLOOKUP(AB155,'P2'!$B$4:$J$48,9,FALSE),"")</f>
        <v/>
      </c>
      <c r="AC156" s="148" t="str">
        <f>IFERROR(VLOOKUP(AC155,'P2'!$B$4:$J$48,9,FALSE),"")</f>
        <v/>
      </c>
      <c r="AD156" s="148" t="str">
        <f>IFERROR(VLOOKUP(AD155,'P2'!$B$4:$J$48,9,FALSE),"")</f>
        <v/>
      </c>
      <c r="AE156" s="148" t="str">
        <f>IFERROR(VLOOKUP(AE155,'P2'!$B$4:$J$48,9,FALSE),"")</f>
        <v/>
      </c>
      <c r="AF156" s="148" t="str">
        <f>IFERROR(VLOOKUP(AF155,'P2'!$B$4:$J$48,9,FALSE),"")</f>
        <v/>
      </c>
      <c r="AG156" s="148" t="str">
        <f>IFERROR(VLOOKUP(AG155,'P2'!$B$4:$J$48,9,FALSE),"")</f>
        <v/>
      </c>
      <c r="AH156" s="148" t="str">
        <f>IFERROR(VLOOKUP(AH155,'P2'!$B$4:$J$48,9,FALSE),"")</f>
        <v/>
      </c>
      <c r="AI156" s="148" t="str">
        <f>IFERROR(VLOOKUP(AI155,'P2'!$B$4:$J$48,9,FALSE),"")</f>
        <v/>
      </c>
      <c r="AJ156" s="148" t="str">
        <f>IFERROR(VLOOKUP(AJ155,'P2'!$B$4:$J$48,9,FALSE),"")</f>
        <v/>
      </c>
      <c r="AK156" s="148" t="str">
        <f>IFERROR(VLOOKUP(AK155,'P2'!$B$4:$J$48,9,FALSE),"")</f>
        <v/>
      </c>
      <c r="AL156" s="148" t="str">
        <f>IFERROR(VLOOKUP(AL155,'P2'!$B$4:$J$48,9,FALSE),"")</f>
        <v/>
      </c>
      <c r="AM156" s="148" t="str">
        <f>IFERROR(VLOOKUP(AM155,'P2'!$B$4:$J$48,9,FALSE),"")</f>
        <v/>
      </c>
      <c r="AN156" s="148" t="str">
        <f>IFERROR(VLOOKUP(AN155,'P2'!$B$4:$J$48,9,FALSE),"")</f>
        <v/>
      </c>
      <c r="AO156" s="148" t="str">
        <f>IFERROR(VLOOKUP(AO155,'P2'!$B$4:$J$48,9,FALSE),"")</f>
        <v/>
      </c>
      <c r="AP156" s="148" t="str">
        <f>IFERROR(VLOOKUP(AP155,'P2'!$B$4:$J$48,9,FALSE),"")</f>
        <v/>
      </c>
      <c r="AQ156" s="148" t="str">
        <f>IFERROR(VLOOKUP(AQ155,'P2'!$B$4:$J$48,9,FALSE),"")</f>
        <v/>
      </c>
      <c r="AR156" s="148" t="str">
        <f>IFERROR(VLOOKUP(AR155,'P2'!$B$4:$J$48,9,FALSE),"")</f>
        <v/>
      </c>
      <c r="AS156" s="148" t="str">
        <f>IFERROR(VLOOKUP(AS155,'P2'!$B$4:$J$48,9,FALSE),"")</f>
        <v/>
      </c>
      <c r="AT156" s="148" t="str">
        <f>IFERROR(VLOOKUP(AT155,'P2'!$B$4:$J$48,9,FALSE),"")</f>
        <v/>
      </c>
      <c r="AU156" s="148" t="str">
        <f>IFERROR(VLOOKUP(AU155,'P2'!$B$4:$J$48,9,FALSE),"")</f>
        <v/>
      </c>
      <c r="AV156" s="149">
        <f>SUM(Q156:AU156)</f>
        <v>0</v>
      </c>
      <c r="AW156" s="487"/>
      <c r="AX156" s="489"/>
      <c r="AY156" s="150"/>
      <c r="AZ156" s="150"/>
    </row>
    <row r="157" spans="2:59" ht="17.100000000000001" customHeight="1" x14ac:dyDescent="0.15">
      <c r="B157" s="470">
        <f t="shared" ref="B157:B197" si="11">B155+1</f>
        <v>64</v>
      </c>
      <c r="C157" s="472"/>
      <c r="D157" s="473"/>
      <c r="E157" s="473"/>
      <c r="F157" s="473"/>
      <c r="G157" s="473"/>
      <c r="H157" s="474"/>
      <c r="I157" s="478"/>
      <c r="J157" s="479"/>
      <c r="K157" s="479"/>
      <c r="L157" s="479"/>
      <c r="M157" s="480"/>
      <c r="N157" s="484"/>
      <c r="O157" s="485"/>
      <c r="P157" s="474"/>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44">
        <f>COUNTA(Q157:AU157)</f>
        <v>0</v>
      </c>
      <c r="AW157" s="486">
        <f>AV158</f>
        <v>0</v>
      </c>
      <c r="AX157" s="488" t="str">
        <f>IFERROR(ROUNDDOWN(AV158/$AT$3,1),"")</f>
        <v/>
      </c>
      <c r="AY157" s="145"/>
      <c r="AZ157" s="145"/>
    </row>
    <row r="158" spans="2:59" ht="17.100000000000001" customHeight="1" x14ac:dyDescent="0.15">
      <c r="B158" s="471"/>
      <c r="C158" s="475"/>
      <c r="D158" s="476"/>
      <c r="E158" s="476"/>
      <c r="F158" s="476"/>
      <c r="G158" s="476"/>
      <c r="H158" s="477"/>
      <c r="I158" s="481"/>
      <c r="J158" s="482"/>
      <c r="K158" s="482"/>
      <c r="L158" s="482"/>
      <c r="M158" s="483"/>
      <c r="N158" s="475"/>
      <c r="O158" s="476"/>
      <c r="P158" s="477"/>
      <c r="Q158" s="148" t="str">
        <f>IFERROR(VLOOKUP(Q157,'P2'!$B$4:$J$48,9,FALSE),"")</f>
        <v/>
      </c>
      <c r="R158" s="148" t="str">
        <f>IFERROR(VLOOKUP(R157,'P2'!$B$4:$J$48,9,FALSE),"")</f>
        <v/>
      </c>
      <c r="S158" s="148" t="str">
        <f>IFERROR(VLOOKUP(S157,'P2'!$B$4:$J$48,9,FALSE),"")</f>
        <v/>
      </c>
      <c r="T158" s="148" t="str">
        <f>IFERROR(VLOOKUP(T157,'P2'!$B$4:$J$48,9,FALSE),"")</f>
        <v/>
      </c>
      <c r="U158" s="148" t="str">
        <f>IFERROR(VLOOKUP(U157,'P2'!$B$4:$J$48,9,FALSE),"")</f>
        <v/>
      </c>
      <c r="V158" s="148" t="str">
        <f>IFERROR(VLOOKUP(V157,'P2'!$B$4:$J$48,9,FALSE),"")</f>
        <v/>
      </c>
      <c r="W158" s="148" t="str">
        <f>IFERROR(VLOOKUP(W157,'P2'!$B$4:$J$48,9,FALSE),"")</f>
        <v/>
      </c>
      <c r="X158" s="148" t="str">
        <f>IFERROR(VLOOKUP(X157,'P2'!$B$4:$J$48,9,FALSE),"")</f>
        <v/>
      </c>
      <c r="Y158" s="148" t="str">
        <f>IFERROR(VLOOKUP(Y157,'P2'!$B$4:$J$48,9,FALSE),"")</f>
        <v/>
      </c>
      <c r="Z158" s="148" t="str">
        <f>IFERROR(VLOOKUP(Z157,'P2'!$B$4:$J$48,9,FALSE),"")</f>
        <v/>
      </c>
      <c r="AA158" s="148" t="str">
        <f>IFERROR(VLOOKUP(AA157,'P2'!$B$4:$J$48,9,FALSE),"")</f>
        <v/>
      </c>
      <c r="AB158" s="148" t="str">
        <f>IFERROR(VLOOKUP(AB157,'P2'!$B$4:$J$48,9,FALSE),"")</f>
        <v/>
      </c>
      <c r="AC158" s="148" t="str">
        <f>IFERROR(VLOOKUP(AC157,'P2'!$B$4:$J$48,9,FALSE),"")</f>
        <v/>
      </c>
      <c r="AD158" s="148" t="str">
        <f>IFERROR(VLOOKUP(AD157,'P2'!$B$4:$J$48,9,FALSE),"")</f>
        <v/>
      </c>
      <c r="AE158" s="148" t="str">
        <f>IFERROR(VLOOKUP(AE157,'P2'!$B$4:$J$48,9,FALSE),"")</f>
        <v/>
      </c>
      <c r="AF158" s="148" t="str">
        <f>IFERROR(VLOOKUP(AF157,'P2'!$B$4:$J$48,9,FALSE),"")</f>
        <v/>
      </c>
      <c r="AG158" s="148" t="str">
        <f>IFERROR(VLOOKUP(AG157,'P2'!$B$4:$J$48,9,FALSE),"")</f>
        <v/>
      </c>
      <c r="AH158" s="148" t="str">
        <f>IFERROR(VLOOKUP(AH157,'P2'!$B$4:$J$48,9,FALSE),"")</f>
        <v/>
      </c>
      <c r="AI158" s="148" t="str">
        <f>IFERROR(VLOOKUP(AI157,'P2'!$B$4:$J$48,9,FALSE),"")</f>
        <v/>
      </c>
      <c r="AJ158" s="148" t="str">
        <f>IFERROR(VLOOKUP(AJ157,'P2'!$B$4:$J$48,9,FALSE),"")</f>
        <v/>
      </c>
      <c r="AK158" s="148" t="str">
        <f>IFERROR(VLOOKUP(AK157,'P2'!$B$4:$J$48,9,FALSE),"")</f>
        <v/>
      </c>
      <c r="AL158" s="148" t="str">
        <f>IFERROR(VLOOKUP(AL157,'P2'!$B$4:$J$48,9,FALSE),"")</f>
        <v/>
      </c>
      <c r="AM158" s="148" t="str">
        <f>IFERROR(VLOOKUP(AM157,'P2'!$B$4:$J$48,9,FALSE),"")</f>
        <v/>
      </c>
      <c r="AN158" s="148" t="str">
        <f>IFERROR(VLOOKUP(AN157,'P2'!$B$4:$J$48,9,FALSE),"")</f>
        <v/>
      </c>
      <c r="AO158" s="148" t="str">
        <f>IFERROR(VLOOKUP(AO157,'P2'!$B$4:$J$48,9,FALSE),"")</f>
        <v/>
      </c>
      <c r="AP158" s="148" t="str">
        <f>IFERROR(VLOOKUP(AP157,'P2'!$B$4:$J$48,9,FALSE),"")</f>
        <v/>
      </c>
      <c r="AQ158" s="148" t="str">
        <f>IFERROR(VLOOKUP(AQ157,'P2'!$B$4:$J$48,9,FALSE),"")</f>
        <v/>
      </c>
      <c r="AR158" s="148" t="str">
        <f>IFERROR(VLOOKUP(AR157,'P2'!$B$4:$J$48,9,FALSE),"")</f>
        <v/>
      </c>
      <c r="AS158" s="148" t="str">
        <f>IFERROR(VLOOKUP(AS157,'P2'!$B$4:$J$48,9,FALSE),"")</f>
        <v/>
      </c>
      <c r="AT158" s="148" t="str">
        <f>IFERROR(VLOOKUP(AT157,'P2'!$B$4:$J$48,9,FALSE),"")</f>
        <v/>
      </c>
      <c r="AU158" s="148" t="str">
        <f>IFERROR(VLOOKUP(AU157,'P2'!$B$4:$J$48,9,FALSE),"")</f>
        <v/>
      </c>
      <c r="AV158" s="149">
        <f>SUM(Q158:AU158)</f>
        <v>0</v>
      </c>
      <c r="AW158" s="487"/>
      <c r="AX158" s="489"/>
      <c r="AY158" s="150"/>
      <c r="AZ158" s="150"/>
    </row>
    <row r="159" spans="2:59" ht="17.100000000000001" customHeight="1" x14ac:dyDescent="0.15">
      <c r="B159" s="470">
        <f t="shared" si="11"/>
        <v>65</v>
      </c>
      <c r="C159" s="472"/>
      <c r="D159" s="473"/>
      <c r="E159" s="473"/>
      <c r="F159" s="473"/>
      <c r="G159" s="473"/>
      <c r="H159" s="474"/>
      <c r="I159" s="478"/>
      <c r="J159" s="479"/>
      <c r="K159" s="479"/>
      <c r="L159" s="479"/>
      <c r="M159" s="480"/>
      <c r="N159" s="484"/>
      <c r="O159" s="485"/>
      <c r="P159" s="474"/>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44">
        <f>COUNTA(Q159:AU159)</f>
        <v>0</v>
      </c>
      <c r="AW159" s="486">
        <f>AV160</f>
        <v>0</v>
      </c>
      <c r="AX159" s="488" t="str">
        <f>IFERROR(ROUNDDOWN(AV160/$AT$3,1),"")</f>
        <v/>
      </c>
      <c r="AY159" s="145"/>
      <c r="AZ159" s="145"/>
    </row>
    <row r="160" spans="2:59" ht="17.100000000000001" customHeight="1" x14ac:dyDescent="0.15">
      <c r="B160" s="471"/>
      <c r="C160" s="475"/>
      <c r="D160" s="476"/>
      <c r="E160" s="476"/>
      <c r="F160" s="476"/>
      <c r="G160" s="476"/>
      <c r="H160" s="477"/>
      <c r="I160" s="481"/>
      <c r="J160" s="482"/>
      <c r="K160" s="482"/>
      <c r="L160" s="482"/>
      <c r="M160" s="483"/>
      <c r="N160" s="475"/>
      <c r="O160" s="476"/>
      <c r="P160" s="477"/>
      <c r="Q160" s="148" t="str">
        <f>IFERROR(VLOOKUP(Q159,'P2'!$B$4:$J$48,9,FALSE),"")</f>
        <v/>
      </c>
      <c r="R160" s="148" t="str">
        <f>IFERROR(VLOOKUP(R159,'P2'!$B$4:$J$48,9,FALSE),"")</f>
        <v/>
      </c>
      <c r="S160" s="148" t="str">
        <f>IFERROR(VLOOKUP(S159,'P2'!$B$4:$J$48,9,FALSE),"")</f>
        <v/>
      </c>
      <c r="T160" s="148" t="str">
        <f>IFERROR(VLOOKUP(T159,'P2'!$B$4:$J$48,9,FALSE),"")</f>
        <v/>
      </c>
      <c r="U160" s="148" t="str">
        <f>IFERROR(VLOOKUP(U159,'P2'!$B$4:$J$48,9,FALSE),"")</f>
        <v/>
      </c>
      <c r="V160" s="148" t="str">
        <f>IFERROR(VLOOKUP(V159,'P2'!$B$4:$J$48,9,FALSE),"")</f>
        <v/>
      </c>
      <c r="W160" s="148" t="str">
        <f>IFERROR(VLOOKUP(W159,'P2'!$B$4:$J$48,9,FALSE),"")</f>
        <v/>
      </c>
      <c r="X160" s="148" t="str">
        <f>IFERROR(VLOOKUP(X159,'P2'!$B$4:$J$48,9,FALSE),"")</f>
        <v/>
      </c>
      <c r="Y160" s="148" t="str">
        <f>IFERROR(VLOOKUP(Y159,'P2'!$B$4:$J$48,9,FALSE),"")</f>
        <v/>
      </c>
      <c r="Z160" s="148" t="str">
        <f>IFERROR(VLOOKUP(Z159,'P2'!$B$4:$J$48,9,FALSE),"")</f>
        <v/>
      </c>
      <c r="AA160" s="148" t="str">
        <f>IFERROR(VLOOKUP(AA159,'P2'!$B$4:$J$48,9,FALSE),"")</f>
        <v/>
      </c>
      <c r="AB160" s="148" t="str">
        <f>IFERROR(VLOOKUP(AB159,'P2'!$B$4:$J$48,9,FALSE),"")</f>
        <v/>
      </c>
      <c r="AC160" s="148" t="str">
        <f>IFERROR(VLOOKUP(AC159,'P2'!$B$4:$J$48,9,FALSE),"")</f>
        <v/>
      </c>
      <c r="AD160" s="148" t="str">
        <f>IFERROR(VLOOKUP(AD159,'P2'!$B$4:$J$48,9,FALSE),"")</f>
        <v/>
      </c>
      <c r="AE160" s="148" t="str">
        <f>IFERROR(VLOOKUP(AE159,'P2'!$B$4:$J$48,9,FALSE),"")</f>
        <v/>
      </c>
      <c r="AF160" s="148" t="str">
        <f>IFERROR(VLOOKUP(AF159,'P2'!$B$4:$J$48,9,FALSE),"")</f>
        <v/>
      </c>
      <c r="AG160" s="148" t="str">
        <f>IFERROR(VLOOKUP(AG159,'P2'!$B$4:$J$48,9,FALSE),"")</f>
        <v/>
      </c>
      <c r="AH160" s="148" t="str">
        <f>IFERROR(VLOOKUP(AH159,'P2'!$B$4:$J$48,9,FALSE),"")</f>
        <v/>
      </c>
      <c r="AI160" s="148" t="str">
        <f>IFERROR(VLOOKUP(AI159,'P2'!$B$4:$J$48,9,FALSE),"")</f>
        <v/>
      </c>
      <c r="AJ160" s="148" t="str">
        <f>IFERROR(VLOOKUP(AJ159,'P2'!$B$4:$J$48,9,FALSE),"")</f>
        <v/>
      </c>
      <c r="AK160" s="148" t="str">
        <f>IFERROR(VLOOKUP(AK159,'P2'!$B$4:$J$48,9,FALSE),"")</f>
        <v/>
      </c>
      <c r="AL160" s="148" t="str">
        <f>IFERROR(VLOOKUP(AL159,'P2'!$B$4:$J$48,9,FALSE),"")</f>
        <v/>
      </c>
      <c r="AM160" s="148" t="str">
        <f>IFERROR(VLOOKUP(AM159,'P2'!$B$4:$J$48,9,FALSE),"")</f>
        <v/>
      </c>
      <c r="AN160" s="148" t="str">
        <f>IFERROR(VLOOKUP(AN159,'P2'!$B$4:$J$48,9,FALSE),"")</f>
        <v/>
      </c>
      <c r="AO160" s="148" t="str">
        <f>IFERROR(VLOOKUP(AO159,'P2'!$B$4:$J$48,9,FALSE),"")</f>
        <v/>
      </c>
      <c r="AP160" s="148" t="str">
        <f>IFERROR(VLOOKUP(AP159,'P2'!$B$4:$J$48,9,FALSE),"")</f>
        <v/>
      </c>
      <c r="AQ160" s="148" t="str">
        <f>IFERROR(VLOOKUP(AQ159,'P2'!$B$4:$J$48,9,FALSE),"")</f>
        <v/>
      </c>
      <c r="AR160" s="148" t="str">
        <f>IFERROR(VLOOKUP(AR159,'P2'!$B$4:$J$48,9,FALSE),"")</f>
        <v/>
      </c>
      <c r="AS160" s="148" t="str">
        <f>IFERROR(VLOOKUP(AS159,'P2'!$B$4:$J$48,9,FALSE),"")</f>
        <v/>
      </c>
      <c r="AT160" s="148" t="str">
        <f>IFERROR(VLOOKUP(AT159,'P2'!$B$4:$J$48,9,FALSE),"")</f>
        <v/>
      </c>
      <c r="AU160" s="148" t="str">
        <f>IFERROR(VLOOKUP(AU159,'P2'!$B$4:$J$48,9,FALSE),"")</f>
        <v/>
      </c>
      <c r="AV160" s="149">
        <f>SUM(Q160:AU160)</f>
        <v>0</v>
      </c>
      <c r="AW160" s="487"/>
      <c r="AX160" s="489"/>
      <c r="AY160" s="150"/>
      <c r="AZ160" s="150"/>
    </row>
    <row r="161" spans="2:52" ht="17.100000000000001" customHeight="1" x14ac:dyDescent="0.15">
      <c r="B161" s="470">
        <f t="shared" si="11"/>
        <v>66</v>
      </c>
      <c r="C161" s="472"/>
      <c r="D161" s="473"/>
      <c r="E161" s="473"/>
      <c r="F161" s="473"/>
      <c r="G161" s="473"/>
      <c r="H161" s="474"/>
      <c r="I161" s="478"/>
      <c r="J161" s="479"/>
      <c r="K161" s="479"/>
      <c r="L161" s="479"/>
      <c r="M161" s="480"/>
      <c r="N161" s="484"/>
      <c r="O161" s="485"/>
      <c r="P161" s="474"/>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44">
        <f>COUNTA(Q161:AU161)</f>
        <v>0</v>
      </c>
      <c r="AW161" s="486">
        <f>AV162</f>
        <v>0</v>
      </c>
      <c r="AX161" s="488" t="str">
        <f>IFERROR(ROUNDDOWN(AV162/$AT$3,1),"")</f>
        <v/>
      </c>
      <c r="AY161" s="145"/>
      <c r="AZ161" s="145"/>
    </row>
    <row r="162" spans="2:52" ht="17.100000000000001" customHeight="1" x14ac:dyDescent="0.15">
      <c r="B162" s="471"/>
      <c r="C162" s="475"/>
      <c r="D162" s="476"/>
      <c r="E162" s="476"/>
      <c r="F162" s="476"/>
      <c r="G162" s="476"/>
      <c r="H162" s="477"/>
      <c r="I162" s="481"/>
      <c r="J162" s="482"/>
      <c r="K162" s="482"/>
      <c r="L162" s="482"/>
      <c r="M162" s="483"/>
      <c r="N162" s="475"/>
      <c r="O162" s="476"/>
      <c r="P162" s="477"/>
      <c r="Q162" s="148" t="str">
        <f>IFERROR(VLOOKUP(Q161,'P2'!$B$4:$J$48,9,FALSE),"")</f>
        <v/>
      </c>
      <c r="R162" s="148" t="str">
        <f>IFERROR(VLOOKUP(R161,'P2'!$B$4:$J$48,9,FALSE),"")</f>
        <v/>
      </c>
      <c r="S162" s="148" t="str">
        <f>IFERROR(VLOOKUP(S161,'P2'!$B$4:$J$48,9,FALSE),"")</f>
        <v/>
      </c>
      <c r="T162" s="148" t="str">
        <f>IFERROR(VLOOKUP(T161,'P2'!$B$4:$J$48,9,FALSE),"")</f>
        <v/>
      </c>
      <c r="U162" s="148" t="str">
        <f>IFERROR(VLOOKUP(U161,'P2'!$B$4:$J$48,9,FALSE),"")</f>
        <v/>
      </c>
      <c r="V162" s="148" t="str">
        <f>IFERROR(VLOOKUP(V161,'P2'!$B$4:$J$48,9,FALSE),"")</f>
        <v/>
      </c>
      <c r="W162" s="148" t="str">
        <f>IFERROR(VLOOKUP(W161,'P2'!$B$4:$J$48,9,FALSE),"")</f>
        <v/>
      </c>
      <c r="X162" s="148" t="str">
        <f>IFERROR(VLOOKUP(X161,'P2'!$B$4:$J$48,9,FALSE),"")</f>
        <v/>
      </c>
      <c r="Y162" s="148" t="str">
        <f>IFERROR(VLOOKUP(Y161,'P2'!$B$4:$J$48,9,FALSE),"")</f>
        <v/>
      </c>
      <c r="Z162" s="148" t="str">
        <f>IFERROR(VLOOKUP(Z161,'P2'!$B$4:$J$48,9,FALSE),"")</f>
        <v/>
      </c>
      <c r="AA162" s="148" t="str">
        <f>IFERROR(VLOOKUP(AA161,'P2'!$B$4:$J$48,9,FALSE),"")</f>
        <v/>
      </c>
      <c r="AB162" s="148" t="str">
        <f>IFERROR(VLOOKUP(AB161,'P2'!$B$4:$J$48,9,FALSE),"")</f>
        <v/>
      </c>
      <c r="AC162" s="148" t="str">
        <f>IFERROR(VLOOKUP(AC161,'P2'!$B$4:$J$48,9,FALSE),"")</f>
        <v/>
      </c>
      <c r="AD162" s="148" t="str">
        <f>IFERROR(VLOOKUP(AD161,'P2'!$B$4:$J$48,9,FALSE),"")</f>
        <v/>
      </c>
      <c r="AE162" s="148" t="str">
        <f>IFERROR(VLOOKUP(AE161,'P2'!$B$4:$J$48,9,FALSE),"")</f>
        <v/>
      </c>
      <c r="AF162" s="148" t="str">
        <f>IFERROR(VLOOKUP(AF161,'P2'!$B$4:$J$48,9,FALSE),"")</f>
        <v/>
      </c>
      <c r="AG162" s="148" t="str">
        <f>IFERROR(VLOOKUP(AG161,'P2'!$B$4:$J$48,9,FALSE),"")</f>
        <v/>
      </c>
      <c r="AH162" s="148" t="str">
        <f>IFERROR(VLOOKUP(AH161,'P2'!$B$4:$J$48,9,FALSE),"")</f>
        <v/>
      </c>
      <c r="AI162" s="148" t="str">
        <f>IFERROR(VLOOKUP(AI161,'P2'!$B$4:$J$48,9,FALSE),"")</f>
        <v/>
      </c>
      <c r="AJ162" s="148" t="str">
        <f>IFERROR(VLOOKUP(AJ161,'P2'!$B$4:$J$48,9,FALSE),"")</f>
        <v/>
      </c>
      <c r="AK162" s="148" t="str">
        <f>IFERROR(VLOOKUP(AK161,'P2'!$B$4:$J$48,9,FALSE),"")</f>
        <v/>
      </c>
      <c r="AL162" s="148" t="str">
        <f>IFERROR(VLOOKUP(AL161,'P2'!$B$4:$J$48,9,FALSE),"")</f>
        <v/>
      </c>
      <c r="AM162" s="148" t="str">
        <f>IFERROR(VLOOKUP(AM161,'P2'!$B$4:$J$48,9,FALSE),"")</f>
        <v/>
      </c>
      <c r="AN162" s="148" t="str">
        <f>IFERROR(VLOOKUP(AN161,'P2'!$B$4:$J$48,9,FALSE),"")</f>
        <v/>
      </c>
      <c r="AO162" s="148" t="str">
        <f>IFERROR(VLOOKUP(AO161,'P2'!$B$4:$J$48,9,FALSE),"")</f>
        <v/>
      </c>
      <c r="AP162" s="148" t="str">
        <f>IFERROR(VLOOKUP(AP161,'P2'!$B$4:$J$48,9,FALSE),"")</f>
        <v/>
      </c>
      <c r="AQ162" s="148" t="str">
        <f>IFERROR(VLOOKUP(AQ161,'P2'!$B$4:$J$48,9,FALSE),"")</f>
        <v/>
      </c>
      <c r="AR162" s="148" t="str">
        <f>IFERROR(VLOOKUP(AR161,'P2'!$B$4:$J$48,9,FALSE),"")</f>
        <v/>
      </c>
      <c r="AS162" s="148" t="str">
        <f>IFERROR(VLOOKUP(AS161,'P2'!$B$4:$J$48,9,FALSE),"")</f>
        <v/>
      </c>
      <c r="AT162" s="148" t="str">
        <f>IFERROR(VLOOKUP(AT161,'P2'!$B$4:$J$48,9,FALSE),"")</f>
        <v/>
      </c>
      <c r="AU162" s="148" t="str">
        <f>IFERROR(VLOOKUP(AU161,'P2'!$B$4:$J$48,9,FALSE),"")</f>
        <v/>
      </c>
      <c r="AV162" s="149">
        <f>SUM(Q162:AU162)</f>
        <v>0</v>
      </c>
      <c r="AW162" s="487"/>
      <c r="AX162" s="489"/>
      <c r="AY162" s="150"/>
      <c r="AZ162" s="150"/>
    </row>
    <row r="163" spans="2:52" ht="17.100000000000001" customHeight="1" x14ac:dyDescent="0.15">
      <c r="B163" s="470">
        <f t="shared" si="11"/>
        <v>67</v>
      </c>
      <c r="C163" s="472"/>
      <c r="D163" s="473"/>
      <c r="E163" s="473"/>
      <c r="F163" s="473"/>
      <c r="G163" s="473"/>
      <c r="H163" s="474"/>
      <c r="I163" s="478"/>
      <c r="J163" s="479"/>
      <c r="K163" s="479"/>
      <c r="L163" s="479"/>
      <c r="M163" s="480"/>
      <c r="N163" s="484"/>
      <c r="O163" s="485"/>
      <c r="P163" s="474"/>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c r="AQ163" s="151"/>
      <c r="AR163" s="151"/>
      <c r="AS163" s="151"/>
      <c r="AT163" s="151"/>
      <c r="AU163" s="151"/>
      <c r="AV163" s="144">
        <f>COUNTA(Q163:AU163)</f>
        <v>0</v>
      </c>
      <c r="AW163" s="486">
        <f>AV164</f>
        <v>0</v>
      </c>
      <c r="AX163" s="488" t="str">
        <f>IFERROR(ROUNDDOWN(AV164/$AT$3,1),"")</f>
        <v/>
      </c>
      <c r="AY163" s="145"/>
      <c r="AZ163" s="145"/>
    </row>
    <row r="164" spans="2:52" ht="17.100000000000001" customHeight="1" x14ac:dyDescent="0.15">
      <c r="B164" s="471"/>
      <c r="C164" s="475"/>
      <c r="D164" s="476"/>
      <c r="E164" s="476"/>
      <c r="F164" s="476"/>
      <c r="G164" s="476"/>
      <c r="H164" s="477"/>
      <c r="I164" s="481"/>
      <c r="J164" s="482"/>
      <c r="K164" s="482"/>
      <c r="L164" s="482"/>
      <c r="M164" s="483"/>
      <c r="N164" s="475"/>
      <c r="O164" s="476"/>
      <c r="P164" s="477"/>
      <c r="Q164" s="148" t="str">
        <f>IFERROR(VLOOKUP(Q163,'P2'!$B$4:$J$48,9,FALSE),"")</f>
        <v/>
      </c>
      <c r="R164" s="148" t="str">
        <f>IFERROR(VLOOKUP(R163,'P2'!$B$4:$J$48,9,FALSE),"")</f>
        <v/>
      </c>
      <c r="S164" s="148" t="str">
        <f>IFERROR(VLOOKUP(S163,'P2'!$B$4:$J$48,9,FALSE),"")</f>
        <v/>
      </c>
      <c r="T164" s="148" t="str">
        <f>IFERROR(VLOOKUP(T163,'P2'!$B$4:$J$48,9,FALSE),"")</f>
        <v/>
      </c>
      <c r="U164" s="148" t="str">
        <f>IFERROR(VLOOKUP(U163,'P2'!$B$4:$J$48,9,FALSE),"")</f>
        <v/>
      </c>
      <c r="V164" s="148" t="str">
        <f>IFERROR(VLOOKUP(V163,'P2'!$B$4:$J$48,9,FALSE),"")</f>
        <v/>
      </c>
      <c r="W164" s="148" t="str">
        <f>IFERROR(VLOOKUP(W163,'P2'!$B$4:$J$48,9,FALSE),"")</f>
        <v/>
      </c>
      <c r="X164" s="148" t="str">
        <f>IFERROR(VLOOKUP(X163,'P2'!$B$4:$J$48,9,FALSE),"")</f>
        <v/>
      </c>
      <c r="Y164" s="148" t="str">
        <f>IFERROR(VLOOKUP(Y163,'P2'!$B$4:$J$48,9,FALSE),"")</f>
        <v/>
      </c>
      <c r="Z164" s="148" t="str">
        <f>IFERROR(VLOOKUP(Z163,'P2'!$B$4:$J$48,9,FALSE),"")</f>
        <v/>
      </c>
      <c r="AA164" s="148" t="str">
        <f>IFERROR(VLOOKUP(AA163,'P2'!$B$4:$J$48,9,FALSE),"")</f>
        <v/>
      </c>
      <c r="AB164" s="148" t="str">
        <f>IFERROR(VLOOKUP(AB163,'P2'!$B$4:$J$48,9,FALSE),"")</f>
        <v/>
      </c>
      <c r="AC164" s="148" t="str">
        <f>IFERROR(VLOOKUP(AC163,'P2'!$B$4:$J$48,9,FALSE),"")</f>
        <v/>
      </c>
      <c r="AD164" s="148" t="str">
        <f>IFERROR(VLOOKUP(AD163,'P2'!$B$4:$J$48,9,FALSE),"")</f>
        <v/>
      </c>
      <c r="AE164" s="148" t="str">
        <f>IFERROR(VLOOKUP(AE163,'P2'!$B$4:$J$48,9,FALSE),"")</f>
        <v/>
      </c>
      <c r="AF164" s="148" t="str">
        <f>IFERROR(VLOOKUP(AF163,'P2'!$B$4:$J$48,9,FALSE),"")</f>
        <v/>
      </c>
      <c r="AG164" s="148" t="str">
        <f>IFERROR(VLOOKUP(AG163,'P2'!$B$4:$J$48,9,FALSE),"")</f>
        <v/>
      </c>
      <c r="AH164" s="148" t="str">
        <f>IFERROR(VLOOKUP(AH163,'P2'!$B$4:$J$48,9,FALSE),"")</f>
        <v/>
      </c>
      <c r="AI164" s="148" t="str">
        <f>IFERROR(VLOOKUP(AI163,'P2'!$B$4:$J$48,9,FALSE),"")</f>
        <v/>
      </c>
      <c r="AJ164" s="148" t="str">
        <f>IFERROR(VLOOKUP(AJ163,'P2'!$B$4:$J$48,9,FALSE),"")</f>
        <v/>
      </c>
      <c r="AK164" s="148" t="str">
        <f>IFERROR(VLOOKUP(AK163,'P2'!$B$4:$J$48,9,FALSE),"")</f>
        <v/>
      </c>
      <c r="AL164" s="148" t="str">
        <f>IFERROR(VLOOKUP(AL163,'P2'!$B$4:$J$48,9,FALSE),"")</f>
        <v/>
      </c>
      <c r="AM164" s="148" t="str">
        <f>IFERROR(VLOOKUP(AM163,'P2'!$B$4:$J$48,9,FALSE),"")</f>
        <v/>
      </c>
      <c r="AN164" s="148" t="str">
        <f>IFERROR(VLOOKUP(AN163,'P2'!$B$4:$J$48,9,FALSE),"")</f>
        <v/>
      </c>
      <c r="AO164" s="148" t="str">
        <f>IFERROR(VLOOKUP(AO163,'P2'!$B$4:$J$48,9,FALSE),"")</f>
        <v/>
      </c>
      <c r="AP164" s="148" t="str">
        <f>IFERROR(VLOOKUP(AP163,'P2'!$B$4:$J$48,9,FALSE),"")</f>
        <v/>
      </c>
      <c r="AQ164" s="148" t="str">
        <f>IFERROR(VLOOKUP(AQ163,'P2'!$B$4:$J$48,9,FALSE),"")</f>
        <v/>
      </c>
      <c r="AR164" s="148" t="str">
        <f>IFERROR(VLOOKUP(AR163,'P2'!$B$4:$J$48,9,FALSE),"")</f>
        <v/>
      </c>
      <c r="AS164" s="148" t="str">
        <f>IFERROR(VLOOKUP(AS163,'P2'!$B$4:$J$48,9,FALSE),"")</f>
        <v/>
      </c>
      <c r="AT164" s="148" t="str">
        <f>IFERROR(VLOOKUP(AT163,'P2'!$B$4:$J$48,9,FALSE),"")</f>
        <v/>
      </c>
      <c r="AU164" s="148" t="str">
        <f>IFERROR(VLOOKUP(AU163,'P2'!$B$4:$J$48,9,FALSE),"")</f>
        <v/>
      </c>
      <c r="AV164" s="149">
        <f>SUM(Q164:AU164)</f>
        <v>0</v>
      </c>
      <c r="AW164" s="487"/>
      <c r="AX164" s="489"/>
      <c r="AY164" s="150"/>
      <c r="AZ164" s="150"/>
    </row>
    <row r="165" spans="2:52" ht="17.100000000000001" customHeight="1" x14ac:dyDescent="0.15">
      <c r="B165" s="470">
        <f t="shared" si="11"/>
        <v>68</v>
      </c>
      <c r="C165" s="472"/>
      <c r="D165" s="473"/>
      <c r="E165" s="473"/>
      <c r="F165" s="473"/>
      <c r="G165" s="473"/>
      <c r="H165" s="474"/>
      <c r="I165" s="478"/>
      <c r="J165" s="479"/>
      <c r="K165" s="479"/>
      <c r="L165" s="479"/>
      <c r="M165" s="480"/>
      <c r="N165" s="484"/>
      <c r="O165" s="485"/>
      <c r="P165" s="474"/>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c r="AQ165" s="151"/>
      <c r="AR165" s="151"/>
      <c r="AS165" s="151"/>
      <c r="AT165" s="151"/>
      <c r="AU165" s="151"/>
      <c r="AV165" s="144">
        <f>COUNTA(Q165:AU165)</f>
        <v>0</v>
      </c>
      <c r="AW165" s="486">
        <f>AV166</f>
        <v>0</v>
      </c>
      <c r="AX165" s="488" t="str">
        <f>IFERROR(ROUNDDOWN(AV166/$AT$3,1),"")</f>
        <v/>
      </c>
      <c r="AY165" s="145"/>
      <c r="AZ165" s="145"/>
    </row>
    <row r="166" spans="2:52" ht="17.100000000000001" customHeight="1" x14ac:dyDescent="0.15">
      <c r="B166" s="471"/>
      <c r="C166" s="475"/>
      <c r="D166" s="476"/>
      <c r="E166" s="476"/>
      <c r="F166" s="476"/>
      <c r="G166" s="476"/>
      <c r="H166" s="477"/>
      <c r="I166" s="481"/>
      <c r="J166" s="482"/>
      <c r="K166" s="482"/>
      <c r="L166" s="482"/>
      <c r="M166" s="483"/>
      <c r="N166" s="475"/>
      <c r="O166" s="476"/>
      <c r="P166" s="477"/>
      <c r="Q166" s="148" t="str">
        <f>IFERROR(VLOOKUP(Q165,'P2'!$B$4:$J$48,9,FALSE),"")</f>
        <v/>
      </c>
      <c r="R166" s="148" t="str">
        <f>IFERROR(VLOOKUP(R165,'P2'!$B$4:$J$48,9,FALSE),"")</f>
        <v/>
      </c>
      <c r="S166" s="148" t="str">
        <f>IFERROR(VLOOKUP(S165,'P2'!$B$4:$J$48,9,FALSE),"")</f>
        <v/>
      </c>
      <c r="T166" s="148" t="str">
        <f>IFERROR(VLOOKUP(T165,'P2'!$B$4:$J$48,9,FALSE),"")</f>
        <v/>
      </c>
      <c r="U166" s="148" t="str">
        <f>IFERROR(VLOOKUP(U165,'P2'!$B$4:$J$48,9,FALSE),"")</f>
        <v/>
      </c>
      <c r="V166" s="148" t="str">
        <f>IFERROR(VLOOKUP(V165,'P2'!$B$4:$J$48,9,FALSE),"")</f>
        <v/>
      </c>
      <c r="W166" s="148" t="str">
        <f>IFERROR(VLOOKUP(W165,'P2'!$B$4:$J$48,9,FALSE),"")</f>
        <v/>
      </c>
      <c r="X166" s="148" t="str">
        <f>IFERROR(VLOOKUP(X165,'P2'!$B$4:$J$48,9,FALSE),"")</f>
        <v/>
      </c>
      <c r="Y166" s="148" t="str">
        <f>IFERROR(VLOOKUP(Y165,'P2'!$B$4:$J$48,9,FALSE),"")</f>
        <v/>
      </c>
      <c r="Z166" s="148" t="str">
        <f>IFERROR(VLOOKUP(Z165,'P2'!$B$4:$J$48,9,FALSE),"")</f>
        <v/>
      </c>
      <c r="AA166" s="148" t="str">
        <f>IFERROR(VLOOKUP(AA165,'P2'!$B$4:$J$48,9,FALSE),"")</f>
        <v/>
      </c>
      <c r="AB166" s="148" t="str">
        <f>IFERROR(VLOOKUP(AB165,'P2'!$B$4:$J$48,9,FALSE),"")</f>
        <v/>
      </c>
      <c r="AC166" s="148" t="str">
        <f>IFERROR(VLOOKUP(AC165,'P2'!$B$4:$J$48,9,FALSE),"")</f>
        <v/>
      </c>
      <c r="AD166" s="148" t="str">
        <f>IFERROR(VLOOKUP(AD165,'P2'!$B$4:$J$48,9,FALSE),"")</f>
        <v/>
      </c>
      <c r="AE166" s="148" t="str">
        <f>IFERROR(VLOOKUP(AE165,'P2'!$B$4:$J$48,9,FALSE),"")</f>
        <v/>
      </c>
      <c r="AF166" s="148" t="str">
        <f>IFERROR(VLOOKUP(AF165,'P2'!$B$4:$J$48,9,FALSE),"")</f>
        <v/>
      </c>
      <c r="AG166" s="148" t="str">
        <f>IFERROR(VLOOKUP(AG165,'P2'!$B$4:$J$48,9,FALSE),"")</f>
        <v/>
      </c>
      <c r="AH166" s="148" t="str">
        <f>IFERROR(VLOOKUP(AH165,'P2'!$B$4:$J$48,9,FALSE),"")</f>
        <v/>
      </c>
      <c r="AI166" s="148" t="str">
        <f>IFERROR(VLOOKUP(AI165,'P2'!$B$4:$J$48,9,FALSE),"")</f>
        <v/>
      </c>
      <c r="AJ166" s="148" t="str">
        <f>IFERROR(VLOOKUP(AJ165,'P2'!$B$4:$J$48,9,FALSE),"")</f>
        <v/>
      </c>
      <c r="AK166" s="148" t="str">
        <f>IFERROR(VLOOKUP(AK165,'P2'!$B$4:$J$48,9,FALSE),"")</f>
        <v/>
      </c>
      <c r="AL166" s="148" t="str">
        <f>IFERROR(VLOOKUP(AL165,'P2'!$B$4:$J$48,9,FALSE),"")</f>
        <v/>
      </c>
      <c r="AM166" s="148" t="str">
        <f>IFERROR(VLOOKUP(AM165,'P2'!$B$4:$J$48,9,FALSE),"")</f>
        <v/>
      </c>
      <c r="AN166" s="148" t="str">
        <f>IFERROR(VLOOKUP(AN165,'P2'!$B$4:$J$48,9,FALSE),"")</f>
        <v/>
      </c>
      <c r="AO166" s="148" t="str">
        <f>IFERROR(VLOOKUP(AO165,'P2'!$B$4:$J$48,9,FALSE),"")</f>
        <v/>
      </c>
      <c r="AP166" s="148" t="str">
        <f>IFERROR(VLOOKUP(AP165,'P2'!$B$4:$J$48,9,FALSE),"")</f>
        <v/>
      </c>
      <c r="AQ166" s="148" t="str">
        <f>IFERROR(VLOOKUP(AQ165,'P2'!$B$4:$J$48,9,FALSE),"")</f>
        <v/>
      </c>
      <c r="AR166" s="148" t="str">
        <f>IFERROR(VLOOKUP(AR165,'P2'!$B$4:$J$48,9,FALSE),"")</f>
        <v/>
      </c>
      <c r="AS166" s="148" t="str">
        <f>IFERROR(VLOOKUP(AS165,'P2'!$B$4:$J$48,9,FALSE),"")</f>
        <v/>
      </c>
      <c r="AT166" s="148" t="str">
        <f>IFERROR(VLOOKUP(AT165,'P2'!$B$4:$J$48,9,FALSE),"")</f>
        <v/>
      </c>
      <c r="AU166" s="148" t="str">
        <f>IFERROR(VLOOKUP(AU165,'P2'!$B$4:$J$48,9,FALSE),"")</f>
        <v/>
      </c>
      <c r="AV166" s="149">
        <f>SUM(Q166:AU166)</f>
        <v>0</v>
      </c>
      <c r="AW166" s="487"/>
      <c r="AX166" s="489"/>
      <c r="AY166" s="150"/>
      <c r="AZ166" s="150"/>
    </row>
    <row r="167" spans="2:52" ht="17.100000000000001" customHeight="1" x14ac:dyDescent="0.15">
      <c r="B167" s="470">
        <f t="shared" si="11"/>
        <v>69</v>
      </c>
      <c r="C167" s="472"/>
      <c r="D167" s="473"/>
      <c r="E167" s="473"/>
      <c r="F167" s="473"/>
      <c r="G167" s="473"/>
      <c r="H167" s="474"/>
      <c r="I167" s="478"/>
      <c r="J167" s="479"/>
      <c r="K167" s="479"/>
      <c r="L167" s="479"/>
      <c r="M167" s="480"/>
      <c r="N167" s="484"/>
      <c r="O167" s="485"/>
      <c r="P167" s="474"/>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44">
        <f>COUNTA(Q167:AU167)</f>
        <v>0</v>
      </c>
      <c r="AW167" s="486">
        <f>AV168</f>
        <v>0</v>
      </c>
      <c r="AX167" s="488" t="str">
        <f>IFERROR(ROUNDDOWN(AV168/$AT$3,1),"")</f>
        <v/>
      </c>
      <c r="AY167" s="145"/>
      <c r="AZ167" s="145"/>
    </row>
    <row r="168" spans="2:52" ht="17.100000000000001" customHeight="1" x14ac:dyDescent="0.15">
      <c r="B168" s="471"/>
      <c r="C168" s="475"/>
      <c r="D168" s="476"/>
      <c r="E168" s="476"/>
      <c r="F168" s="476"/>
      <c r="G168" s="476"/>
      <c r="H168" s="477"/>
      <c r="I168" s="481"/>
      <c r="J168" s="482"/>
      <c r="K168" s="482"/>
      <c r="L168" s="482"/>
      <c r="M168" s="483"/>
      <c r="N168" s="475"/>
      <c r="O168" s="476"/>
      <c r="P168" s="477"/>
      <c r="Q168" s="148" t="str">
        <f>IFERROR(VLOOKUP(Q167,'P2'!$B$4:$J$48,9,FALSE),"")</f>
        <v/>
      </c>
      <c r="R168" s="148" t="str">
        <f>IFERROR(VLOOKUP(R167,'P2'!$B$4:$J$48,9,FALSE),"")</f>
        <v/>
      </c>
      <c r="S168" s="148" t="str">
        <f>IFERROR(VLOOKUP(S167,'P2'!$B$4:$J$48,9,FALSE),"")</f>
        <v/>
      </c>
      <c r="T168" s="148" t="str">
        <f>IFERROR(VLOOKUP(T167,'P2'!$B$4:$J$48,9,FALSE),"")</f>
        <v/>
      </c>
      <c r="U168" s="148" t="str">
        <f>IFERROR(VLOOKUP(U167,'P2'!$B$4:$J$48,9,FALSE),"")</f>
        <v/>
      </c>
      <c r="V168" s="148" t="str">
        <f>IFERROR(VLOOKUP(V167,'P2'!$B$4:$J$48,9,FALSE),"")</f>
        <v/>
      </c>
      <c r="W168" s="148" t="str">
        <f>IFERROR(VLOOKUP(W167,'P2'!$B$4:$J$48,9,FALSE),"")</f>
        <v/>
      </c>
      <c r="X168" s="148" t="str">
        <f>IFERROR(VLOOKUP(X167,'P2'!$B$4:$J$48,9,FALSE),"")</f>
        <v/>
      </c>
      <c r="Y168" s="148" t="str">
        <f>IFERROR(VLOOKUP(Y167,'P2'!$B$4:$J$48,9,FALSE),"")</f>
        <v/>
      </c>
      <c r="Z168" s="148" t="str">
        <f>IFERROR(VLOOKUP(Z167,'P2'!$B$4:$J$48,9,FALSE),"")</f>
        <v/>
      </c>
      <c r="AA168" s="148" t="str">
        <f>IFERROR(VLOOKUP(AA167,'P2'!$B$4:$J$48,9,FALSE),"")</f>
        <v/>
      </c>
      <c r="AB168" s="148" t="str">
        <f>IFERROR(VLOOKUP(AB167,'P2'!$B$4:$J$48,9,FALSE),"")</f>
        <v/>
      </c>
      <c r="AC168" s="148" t="str">
        <f>IFERROR(VLOOKUP(AC167,'P2'!$B$4:$J$48,9,FALSE),"")</f>
        <v/>
      </c>
      <c r="AD168" s="148" t="str">
        <f>IFERROR(VLOOKUP(AD167,'P2'!$B$4:$J$48,9,FALSE),"")</f>
        <v/>
      </c>
      <c r="AE168" s="148" t="str">
        <f>IFERROR(VLOOKUP(AE167,'P2'!$B$4:$J$48,9,FALSE),"")</f>
        <v/>
      </c>
      <c r="AF168" s="148" t="str">
        <f>IFERROR(VLOOKUP(AF167,'P2'!$B$4:$J$48,9,FALSE),"")</f>
        <v/>
      </c>
      <c r="AG168" s="148" t="str">
        <f>IFERROR(VLOOKUP(AG167,'P2'!$B$4:$J$48,9,FALSE),"")</f>
        <v/>
      </c>
      <c r="AH168" s="148" t="str">
        <f>IFERROR(VLOOKUP(AH167,'P2'!$B$4:$J$48,9,FALSE),"")</f>
        <v/>
      </c>
      <c r="AI168" s="148" t="str">
        <f>IFERROR(VLOOKUP(AI167,'P2'!$B$4:$J$48,9,FALSE),"")</f>
        <v/>
      </c>
      <c r="AJ168" s="148" t="str">
        <f>IFERROR(VLOOKUP(AJ167,'P2'!$B$4:$J$48,9,FALSE),"")</f>
        <v/>
      </c>
      <c r="AK168" s="148" t="str">
        <f>IFERROR(VLOOKUP(AK167,'P2'!$B$4:$J$48,9,FALSE),"")</f>
        <v/>
      </c>
      <c r="AL168" s="148" t="str">
        <f>IFERROR(VLOOKUP(AL167,'P2'!$B$4:$J$48,9,FALSE),"")</f>
        <v/>
      </c>
      <c r="AM168" s="148" t="str">
        <f>IFERROR(VLOOKUP(AM167,'P2'!$B$4:$J$48,9,FALSE),"")</f>
        <v/>
      </c>
      <c r="AN168" s="148" t="str">
        <f>IFERROR(VLOOKUP(AN167,'P2'!$B$4:$J$48,9,FALSE),"")</f>
        <v/>
      </c>
      <c r="AO168" s="148" t="str">
        <f>IFERROR(VLOOKUP(AO167,'P2'!$B$4:$J$48,9,FALSE),"")</f>
        <v/>
      </c>
      <c r="AP168" s="148" t="str">
        <f>IFERROR(VLOOKUP(AP167,'P2'!$B$4:$J$48,9,FALSE),"")</f>
        <v/>
      </c>
      <c r="AQ168" s="148" t="str">
        <f>IFERROR(VLOOKUP(AQ167,'P2'!$B$4:$J$48,9,FALSE),"")</f>
        <v/>
      </c>
      <c r="AR168" s="148" t="str">
        <f>IFERROR(VLOOKUP(AR167,'P2'!$B$4:$J$48,9,FALSE),"")</f>
        <v/>
      </c>
      <c r="AS168" s="148" t="str">
        <f>IFERROR(VLOOKUP(AS167,'P2'!$B$4:$J$48,9,FALSE),"")</f>
        <v/>
      </c>
      <c r="AT168" s="148" t="str">
        <f>IFERROR(VLOOKUP(AT167,'P2'!$B$4:$J$48,9,FALSE),"")</f>
        <v/>
      </c>
      <c r="AU168" s="148" t="str">
        <f>IFERROR(VLOOKUP(AU167,'P2'!$B$4:$J$48,9,FALSE),"")</f>
        <v/>
      </c>
      <c r="AV168" s="149">
        <f>SUM(Q168:AU168)</f>
        <v>0</v>
      </c>
      <c r="AW168" s="487"/>
      <c r="AX168" s="489"/>
      <c r="AY168" s="150"/>
      <c r="AZ168" s="150"/>
    </row>
    <row r="169" spans="2:52" ht="17.100000000000001" customHeight="1" x14ac:dyDescent="0.15">
      <c r="B169" s="470">
        <f t="shared" si="11"/>
        <v>70</v>
      </c>
      <c r="C169" s="472"/>
      <c r="D169" s="473"/>
      <c r="E169" s="473"/>
      <c r="F169" s="473"/>
      <c r="G169" s="473"/>
      <c r="H169" s="474"/>
      <c r="I169" s="478"/>
      <c r="J169" s="479"/>
      <c r="K169" s="479"/>
      <c r="L169" s="479"/>
      <c r="M169" s="480"/>
      <c r="N169" s="484"/>
      <c r="O169" s="485"/>
      <c r="P169" s="474"/>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44">
        <f>COUNTA(Q169:AU169)</f>
        <v>0</v>
      </c>
      <c r="AW169" s="486">
        <f>AV170</f>
        <v>0</v>
      </c>
      <c r="AX169" s="488" t="str">
        <f>IFERROR(ROUNDDOWN(AV170/$AT$3,1),"")</f>
        <v/>
      </c>
      <c r="AY169" s="145"/>
      <c r="AZ169" s="145"/>
    </row>
    <row r="170" spans="2:52" ht="17.100000000000001" customHeight="1" x14ac:dyDescent="0.15">
      <c r="B170" s="471"/>
      <c r="C170" s="475"/>
      <c r="D170" s="476"/>
      <c r="E170" s="476"/>
      <c r="F170" s="476"/>
      <c r="G170" s="476"/>
      <c r="H170" s="477"/>
      <c r="I170" s="481"/>
      <c r="J170" s="482"/>
      <c r="K170" s="482"/>
      <c r="L170" s="482"/>
      <c r="M170" s="483"/>
      <c r="N170" s="475"/>
      <c r="O170" s="476"/>
      <c r="P170" s="477"/>
      <c r="Q170" s="148" t="str">
        <f>IFERROR(VLOOKUP(Q169,'P2'!$B$4:$J$48,9,FALSE),"")</f>
        <v/>
      </c>
      <c r="R170" s="148" t="str">
        <f>IFERROR(VLOOKUP(R169,'P2'!$B$4:$J$48,9,FALSE),"")</f>
        <v/>
      </c>
      <c r="S170" s="148" t="str">
        <f>IFERROR(VLOOKUP(S169,'P2'!$B$4:$J$48,9,FALSE),"")</f>
        <v/>
      </c>
      <c r="T170" s="148" t="str">
        <f>IFERROR(VLOOKUP(T169,'P2'!$B$4:$J$48,9,FALSE),"")</f>
        <v/>
      </c>
      <c r="U170" s="148" t="str">
        <f>IFERROR(VLOOKUP(U169,'P2'!$B$4:$J$48,9,FALSE),"")</f>
        <v/>
      </c>
      <c r="V170" s="148" t="str">
        <f>IFERROR(VLOOKUP(V169,'P2'!$B$4:$J$48,9,FALSE),"")</f>
        <v/>
      </c>
      <c r="W170" s="148" t="str">
        <f>IFERROR(VLOOKUP(W169,'P2'!$B$4:$J$48,9,FALSE),"")</f>
        <v/>
      </c>
      <c r="X170" s="148" t="str">
        <f>IFERROR(VLOOKUP(X169,'P2'!$B$4:$J$48,9,FALSE),"")</f>
        <v/>
      </c>
      <c r="Y170" s="148" t="str">
        <f>IFERROR(VLOOKUP(Y169,'P2'!$B$4:$J$48,9,FALSE),"")</f>
        <v/>
      </c>
      <c r="Z170" s="148" t="str">
        <f>IFERROR(VLOOKUP(Z169,'P2'!$B$4:$J$48,9,FALSE),"")</f>
        <v/>
      </c>
      <c r="AA170" s="148" t="str">
        <f>IFERROR(VLOOKUP(AA169,'P2'!$B$4:$J$48,9,FALSE),"")</f>
        <v/>
      </c>
      <c r="AB170" s="148" t="str">
        <f>IFERROR(VLOOKUP(AB169,'P2'!$B$4:$J$48,9,FALSE),"")</f>
        <v/>
      </c>
      <c r="AC170" s="148" t="str">
        <f>IFERROR(VLOOKUP(AC169,'P2'!$B$4:$J$48,9,FALSE),"")</f>
        <v/>
      </c>
      <c r="AD170" s="148" t="str">
        <f>IFERROR(VLOOKUP(AD169,'P2'!$B$4:$J$48,9,FALSE),"")</f>
        <v/>
      </c>
      <c r="AE170" s="148" t="str">
        <f>IFERROR(VLOOKUP(AE169,'P2'!$B$4:$J$48,9,FALSE),"")</f>
        <v/>
      </c>
      <c r="AF170" s="148" t="str">
        <f>IFERROR(VLOOKUP(AF169,'P2'!$B$4:$J$48,9,FALSE),"")</f>
        <v/>
      </c>
      <c r="AG170" s="148" t="str">
        <f>IFERROR(VLOOKUP(AG169,'P2'!$B$4:$J$48,9,FALSE),"")</f>
        <v/>
      </c>
      <c r="AH170" s="148" t="str">
        <f>IFERROR(VLOOKUP(AH169,'P2'!$B$4:$J$48,9,FALSE),"")</f>
        <v/>
      </c>
      <c r="AI170" s="148" t="str">
        <f>IFERROR(VLOOKUP(AI169,'P2'!$B$4:$J$48,9,FALSE),"")</f>
        <v/>
      </c>
      <c r="AJ170" s="148" t="str">
        <f>IFERROR(VLOOKUP(AJ169,'P2'!$B$4:$J$48,9,FALSE),"")</f>
        <v/>
      </c>
      <c r="AK170" s="148" t="str">
        <f>IFERROR(VLOOKUP(AK169,'P2'!$B$4:$J$48,9,FALSE),"")</f>
        <v/>
      </c>
      <c r="AL170" s="148" t="str">
        <f>IFERROR(VLOOKUP(AL169,'P2'!$B$4:$J$48,9,FALSE),"")</f>
        <v/>
      </c>
      <c r="AM170" s="148" t="str">
        <f>IFERROR(VLOOKUP(AM169,'P2'!$B$4:$J$48,9,FALSE),"")</f>
        <v/>
      </c>
      <c r="AN170" s="148" t="str">
        <f>IFERROR(VLOOKUP(AN169,'P2'!$B$4:$J$48,9,FALSE),"")</f>
        <v/>
      </c>
      <c r="AO170" s="148" t="str">
        <f>IFERROR(VLOOKUP(AO169,'P2'!$B$4:$J$48,9,FALSE),"")</f>
        <v/>
      </c>
      <c r="AP170" s="148" t="str">
        <f>IFERROR(VLOOKUP(AP169,'P2'!$B$4:$J$48,9,FALSE),"")</f>
        <v/>
      </c>
      <c r="AQ170" s="148" t="str">
        <f>IFERROR(VLOOKUP(AQ169,'P2'!$B$4:$J$48,9,FALSE),"")</f>
        <v/>
      </c>
      <c r="AR170" s="148" t="str">
        <f>IFERROR(VLOOKUP(AR169,'P2'!$B$4:$J$48,9,FALSE),"")</f>
        <v/>
      </c>
      <c r="AS170" s="148" t="str">
        <f>IFERROR(VLOOKUP(AS169,'P2'!$B$4:$J$48,9,FALSE),"")</f>
        <v/>
      </c>
      <c r="AT170" s="148" t="str">
        <f>IFERROR(VLOOKUP(AT169,'P2'!$B$4:$J$48,9,FALSE),"")</f>
        <v/>
      </c>
      <c r="AU170" s="148" t="str">
        <f>IFERROR(VLOOKUP(AU169,'P2'!$B$4:$J$48,9,FALSE),"")</f>
        <v/>
      </c>
      <c r="AV170" s="149">
        <f>SUM(Q170:AU170)</f>
        <v>0</v>
      </c>
      <c r="AW170" s="487"/>
      <c r="AX170" s="489"/>
      <c r="AY170" s="150"/>
      <c r="AZ170" s="150"/>
    </row>
    <row r="171" spans="2:52" ht="17.100000000000001" customHeight="1" x14ac:dyDescent="0.15">
      <c r="B171" s="470">
        <f t="shared" si="11"/>
        <v>71</v>
      </c>
      <c r="C171" s="472"/>
      <c r="D171" s="473"/>
      <c r="E171" s="473"/>
      <c r="F171" s="473"/>
      <c r="G171" s="473"/>
      <c r="H171" s="474"/>
      <c r="I171" s="478"/>
      <c r="J171" s="479"/>
      <c r="K171" s="479"/>
      <c r="L171" s="479"/>
      <c r="M171" s="480"/>
      <c r="N171" s="484"/>
      <c r="O171" s="485"/>
      <c r="P171" s="474"/>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44">
        <f>COUNTA(Q171:AU171)</f>
        <v>0</v>
      </c>
      <c r="AW171" s="486">
        <f>AV172</f>
        <v>0</v>
      </c>
      <c r="AX171" s="488" t="str">
        <f>IFERROR(ROUNDDOWN(AV172/$AT$3,1),"")</f>
        <v/>
      </c>
      <c r="AY171" s="145"/>
      <c r="AZ171" s="145"/>
    </row>
    <row r="172" spans="2:52" ht="17.100000000000001" customHeight="1" x14ac:dyDescent="0.15">
      <c r="B172" s="471"/>
      <c r="C172" s="475"/>
      <c r="D172" s="476"/>
      <c r="E172" s="476"/>
      <c r="F172" s="476"/>
      <c r="G172" s="476"/>
      <c r="H172" s="477"/>
      <c r="I172" s="481"/>
      <c r="J172" s="482"/>
      <c r="K172" s="482"/>
      <c r="L172" s="482"/>
      <c r="M172" s="483"/>
      <c r="N172" s="475"/>
      <c r="O172" s="476"/>
      <c r="P172" s="477"/>
      <c r="Q172" s="148" t="str">
        <f>IFERROR(VLOOKUP(Q171,'P2'!$B$4:$J$48,9,FALSE),"")</f>
        <v/>
      </c>
      <c r="R172" s="148" t="str">
        <f>IFERROR(VLOOKUP(R171,'P2'!$B$4:$J$48,9,FALSE),"")</f>
        <v/>
      </c>
      <c r="S172" s="148" t="str">
        <f>IFERROR(VLOOKUP(S171,'P2'!$B$4:$J$48,9,FALSE),"")</f>
        <v/>
      </c>
      <c r="T172" s="148" t="str">
        <f>IFERROR(VLOOKUP(T171,'P2'!$B$4:$J$48,9,FALSE),"")</f>
        <v/>
      </c>
      <c r="U172" s="148" t="str">
        <f>IFERROR(VLOOKUP(U171,'P2'!$B$4:$J$48,9,FALSE),"")</f>
        <v/>
      </c>
      <c r="V172" s="148" t="str">
        <f>IFERROR(VLOOKUP(V171,'P2'!$B$4:$J$48,9,FALSE),"")</f>
        <v/>
      </c>
      <c r="W172" s="148" t="str">
        <f>IFERROR(VLOOKUP(W171,'P2'!$B$4:$J$48,9,FALSE),"")</f>
        <v/>
      </c>
      <c r="X172" s="148" t="str">
        <f>IFERROR(VLOOKUP(X171,'P2'!$B$4:$J$48,9,FALSE),"")</f>
        <v/>
      </c>
      <c r="Y172" s="148" t="str">
        <f>IFERROR(VLOOKUP(Y171,'P2'!$B$4:$J$48,9,FALSE),"")</f>
        <v/>
      </c>
      <c r="Z172" s="148" t="str">
        <f>IFERROR(VLOOKUP(Z171,'P2'!$B$4:$J$48,9,FALSE),"")</f>
        <v/>
      </c>
      <c r="AA172" s="148" t="str">
        <f>IFERROR(VLOOKUP(AA171,'P2'!$B$4:$J$48,9,FALSE),"")</f>
        <v/>
      </c>
      <c r="AB172" s="148" t="str">
        <f>IFERROR(VLOOKUP(AB171,'P2'!$B$4:$J$48,9,FALSE),"")</f>
        <v/>
      </c>
      <c r="AC172" s="148" t="str">
        <f>IFERROR(VLOOKUP(AC171,'P2'!$B$4:$J$48,9,FALSE),"")</f>
        <v/>
      </c>
      <c r="AD172" s="148" t="str">
        <f>IFERROR(VLOOKUP(AD171,'P2'!$B$4:$J$48,9,FALSE),"")</f>
        <v/>
      </c>
      <c r="AE172" s="148" t="str">
        <f>IFERROR(VLOOKUP(AE171,'P2'!$B$4:$J$48,9,FALSE),"")</f>
        <v/>
      </c>
      <c r="AF172" s="148" t="str">
        <f>IFERROR(VLOOKUP(AF171,'P2'!$B$4:$J$48,9,FALSE),"")</f>
        <v/>
      </c>
      <c r="AG172" s="148" t="str">
        <f>IFERROR(VLOOKUP(AG171,'P2'!$B$4:$J$48,9,FALSE),"")</f>
        <v/>
      </c>
      <c r="AH172" s="148" t="str">
        <f>IFERROR(VLOOKUP(AH171,'P2'!$B$4:$J$48,9,FALSE),"")</f>
        <v/>
      </c>
      <c r="AI172" s="148" t="str">
        <f>IFERROR(VLOOKUP(AI171,'P2'!$B$4:$J$48,9,FALSE),"")</f>
        <v/>
      </c>
      <c r="AJ172" s="148" t="str">
        <f>IFERROR(VLOOKUP(AJ171,'P2'!$B$4:$J$48,9,FALSE),"")</f>
        <v/>
      </c>
      <c r="AK172" s="148" t="str">
        <f>IFERROR(VLOOKUP(AK171,'P2'!$B$4:$J$48,9,FALSE),"")</f>
        <v/>
      </c>
      <c r="AL172" s="148" t="str">
        <f>IFERROR(VLOOKUP(AL171,'P2'!$B$4:$J$48,9,FALSE),"")</f>
        <v/>
      </c>
      <c r="AM172" s="148" t="str">
        <f>IFERROR(VLOOKUP(AM171,'P2'!$B$4:$J$48,9,FALSE),"")</f>
        <v/>
      </c>
      <c r="AN172" s="148" t="str">
        <f>IFERROR(VLOOKUP(AN171,'P2'!$B$4:$J$48,9,FALSE),"")</f>
        <v/>
      </c>
      <c r="AO172" s="148" t="str">
        <f>IFERROR(VLOOKUP(AO171,'P2'!$B$4:$J$48,9,FALSE),"")</f>
        <v/>
      </c>
      <c r="AP172" s="148" t="str">
        <f>IFERROR(VLOOKUP(AP171,'P2'!$B$4:$J$48,9,FALSE),"")</f>
        <v/>
      </c>
      <c r="AQ172" s="148" t="str">
        <f>IFERROR(VLOOKUP(AQ171,'P2'!$B$4:$J$48,9,FALSE),"")</f>
        <v/>
      </c>
      <c r="AR172" s="148" t="str">
        <f>IFERROR(VLOOKUP(AR171,'P2'!$B$4:$J$48,9,FALSE),"")</f>
        <v/>
      </c>
      <c r="AS172" s="148" t="str">
        <f>IFERROR(VLOOKUP(AS171,'P2'!$B$4:$J$48,9,FALSE),"")</f>
        <v/>
      </c>
      <c r="AT172" s="148" t="str">
        <f>IFERROR(VLOOKUP(AT171,'P2'!$B$4:$J$48,9,FALSE),"")</f>
        <v/>
      </c>
      <c r="AU172" s="148" t="str">
        <f>IFERROR(VLOOKUP(AU171,'P2'!$B$4:$J$48,9,FALSE),"")</f>
        <v/>
      </c>
      <c r="AV172" s="149">
        <f>SUM(Q172:AU172)</f>
        <v>0</v>
      </c>
      <c r="AW172" s="487"/>
      <c r="AX172" s="489"/>
      <c r="AY172" s="150"/>
      <c r="AZ172" s="150"/>
    </row>
    <row r="173" spans="2:52" ht="17.100000000000001" customHeight="1" x14ac:dyDescent="0.15">
      <c r="B173" s="470">
        <f t="shared" si="11"/>
        <v>72</v>
      </c>
      <c r="C173" s="472"/>
      <c r="D173" s="473"/>
      <c r="E173" s="473"/>
      <c r="F173" s="473"/>
      <c r="G173" s="473"/>
      <c r="H173" s="474"/>
      <c r="I173" s="478"/>
      <c r="J173" s="479"/>
      <c r="K173" s="479"/>
      <c r="L173" s="479"/>
      <c r="M173" s="480"/>
      <c r="N173" s="484"/>
      <c r="O173" s="485"/>
      <c r="P173" s="474"/>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44">
        <f>COUNTA(Q173:AU173)</f>
        <v>0</v>
      </c>
      <c r="AW173" s="486">
        <f>AV174</f>
        <v>0</v>
      </c>
      <c r="AX173" s="488" t="str">
        <f>IFERROR(ROUNDDOWN(AV174/$AT$3,1),"")</f>
        <v/>
      </c>
      <c r="AY173" s="145"/>
      <c r="AZ173" s="145"/>
    </row>
    <row r="174" spans="2:52" ht="17.100000000000001" customHeight="1" x14ac:dyDescent="0.15">
      <c r="B174" s="471"/>
      <c r="C174" s="475"/>
      <c r="D174" s="476"/>
      <c r="E174" s="476"/>
      <c r="F174" s="476"/>
      <c r="G174" s="476"/>
      <c r="H174" s="477"/>
      <c r="I174" s="481"/>
      <c r="J174" s="482"/>
      <c r="K174" s="482"/>
      <c r="L174" s="482"/>
      <c r="M174" s="483"/>
      <c r="N174" s="475"/>
      <c r="O174" s="476"/>
      <c r="P174" s="477"/>
      <c r="Q174" s="148" t="str">
        <f>IFERROR(VLOOKUP(Q173,'P2'!$B$4:$J$48,9,FALSE),"")</f>
        <v/>
      </c>
      <c r="R174" s="148" t="str">
        <f>IFERROR(VLOOKUP(R173,'P2'!$B$4:$J$48,9,FALSE),"")</f>
        <v/>
      </c>
      <c r="S174" s="148" t="str">
        <f>IFERROR(VLOOKUP(S173,'P2'!$B$4:$J$48,9,FALSE),"")</f>
        <v/>
      </c>
      <c r="T174" s="148" t="str">
        <f>IFERROR(VLOOKUP(T173,'P2'!$B$4:$J$48,9,FALSE),"")</f>
        <v/>
      </c>
      <c r="U174" s="148" t="str">
        <f>IFERROR(VLOOKUP(U173,'P2'!$B$4:$J$48,9,FALSE),"")</f>
        <v/>
      </c>
      <c r="V174" s="148" t="str">
        <f>IFERROR(VLOOKUP(V173,'P2'!$B$4:$J$48,9,FALSE),"")</f>
        <v/>
      </c>
      <c r="W174" s="148" t="str">
        <f>IFERROR(VLOOKUP(W173,'P2'!$B$4:$J$48,9,FALSE),"")</f>
        <v/>
      </c>
      <c r="X174" s="148" t="str">
        <f>IFERROR(VLOOKUP(X173,'P2'!$B$4:$J$48,9,FALSE),"")</f>
        <v/>
      </c>
      <c r="Y174" s="148" t="str">
        <f>IFERROR(VLOOKUP(Y173,'P2'!$B$4:$J$48,9,FALSE),"")</f>
        <v/>
      </c>
      <c r="Z174" s="148" t="str">
        <f>IFERROR(VLOOKUP(Z173,'P2'!$B$4:$J$48,9,FALSE),"")</f>
        <v/>
      </c>
      <c r="AA174" s="148" t="str">
        <f>IFERROR(VLOOKUP(AA173,'P2'!$B$4:$J$48,9,FALSE),"")</f>
        <v/>
      </c>
      <c r="AB174" s="148" t="str">
        <f>IFERROR(VLOOKUP(AB173,'P2'!$B$4:$J$48,9,FALSE),"")</f>
        <v/>
      </c>
      <c r="AC174" s="148" t="str">
        <f>IFERROR(VLOOKUP(AC173,'P2'!$B$4:$J$48,9,FALSE),"")</f>
        <v/>
      </c>
      <c r="AD174" s="148" t="str">
        <f>IFERROR(VLOOKUP(AD173,'P2'!$B$4:$J$48,9,FALSE),"")</f>
        <v/>
      </c>
      <c r="AE174" s="148" t="str">
        <f>IFERROR(VLOOKUP(AE173,'P2'!$B$4:$J$48,9,FALSE),"")</f>
        <v/>
      </c>
      <c r="AF174" s="148" t="str">
        <f>IFERROR(VLOOKUP(AF173,'P2'!$B$4:$J$48,9,FALSE),"")</f>
        <v/>
      </c>
      <c r="AG174" s="148" t="str">
        <f>IFERROR(VLOOKUP(AG173,'P2'!$B$4:$J$48,9,FALSE),"")</f>
        <v/>
      </c>
      <c r="AH174" s="148" t="str">
        <f>IFERROR(VLOOKUP(AH173,'P2'!$B$4:$J$48,9,FALSE),"")</f>
        <v/>
      </c>
      <c r="AI174" s="148" t="str">
        <f>IFERROR(VLOOKUP(AI173,'P2'!$B$4:$J$48,9,FALSE),"")</f>
        <v/>
      </c>
      <c r="AJ174" s="148" t="str">
        <f>IFERROR(VLOOKUP(AJ173,'P2'!$B$4:$J$48,9,FALSE),"")</f>
        <v/>
      </c>
      <c r="AK174" s="148" t="str">
        <f>IFERROR(VLOOKUP(AK173,'P2'!$B$4:$J$48,9,FALSE),"")</f>
        <v/>
      </c>
      <c r="AL174" s="148" t="str">
        <f>IFERROR(VLOOKUP(AL173,'P2'!$B$4:$J$48,9,FALSE),"")</f>
        <v/>
      </c>
      <c r="AM174" s="148" t="str">
        <f>IFERROR(VLOOKUP(AM173,'P2'!$B$4:$J$48,9,FALSE),"")</f>
        <v/>
      </c>
      <c r="AN174" s="148" t="str">
        <f>IFERROR(VLOOKUP(AN173,'P2'!$B$4:$J$48,9,FALSE),"")</f>
        <v/>
      </c>
      <c r="AO174" s="148" t="str">
        <f>IFERROR(VLOOKUP(AO173,'P2'!$B$4:$J$48,9,FALSE),"")</f>
        <v/>
      </c>
      <c r="AP174" s="148" t="str">
        <f>IFERROR(VLOOKUP(AP173,'P2'!$B$4:$J$48,9,FALSE),"")</f>
        <v/>
      </c>
      <c r="AQ174" s="148" t="str">
        <f>IFERROR(VLOOKUP(AQ173,'P2'!$B$4:$J$48,9,FALSE),"")</f>
        <v/>
      </c>
      <c r="AR174" s="148" t="str">
        <f>IFERROR(VLOOKUP(AR173,'P2'!$B$4:$J$48,9,FALSE),"")</f>
        <v/>
      </c>
      <c r="AS174" s="148" t="str">
        <f>IFERROR(VLOOKUP(AS173,'P2'!$B$4:$J$48,9,FALSE),"")</f>
        <v/>
      </c>
      <c r="AT174" s="148" t="str">
        <f>IFERROR(VLOOKUP(AT173,'P2'!$B$4:$J$48,9,FALSE),"")</f>
        <v/>
      </c>
      <c r="AU174" s="148" t="str">
        <f>IFERROR(VLOOKUP(AU173,'P2'!$B$4:$J$48,9,FALSE),"")</f>
        <v/>
      </c>
      <c r="AV174" s="149">
        <f>SUM(Q174:AU174)</f>
        <v>0</v>
      </c>
      <c r="AW174" s="487"/>
      <c r="AX174" s="489"/>
      <c r="AY174" s="150"/>
      <c r="AZ174" s="150"/>
    </row>
    <row r="175" spans="2:52" ht="17.100000000000001" customHeight="1" x14ac:dyDescent="0.15">
      <c r="B175" s="470">
        <f t="shared" si="11"/>
        <v>73</v>
      </c>
      <c r="C175" s="472"/>
      <c r="D175" s="473"/>
      <c r="E175" s="473"/>
      <c r="F175" s="473"/>
      <c r="G175" s="473"/>
      <c r="H175" s="474"/>
      <c r="I175" s="478"/>
      <c r="J175" s="479"/>
      <c r="K175" s="479"/>
      <c r="L175" s="479"/>
      <c r="M175" s="480"/>
      <c r="N175" s="484"/>
      <c r="O175" s="485"/>
      <c r="P175" s="474"/>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44">
        <f>COUNTA(Q175:AU175)</f>
        <v>0</v>
      </c>
      <c r="AW175" s="486">
        <f>AV176</f>
        <v>0</v>
      </c>
      <c r="AX175" s="488" t="str">
        <f>IFERROR(ROUNDDOWN(AV176/$AT$3,1),"")</f>
        <v/>
      </c>
      <c r="AY175" s="145"/>
      <c r="AZ175" s="145"/>
    </row>
    <row r="176" spans="2:52" ht="17.100000000000001" customHeight="1" x14ac:dyDescent="0.15">
      <c r="B176" s="471"/>
      <c r="C176" s="475"/>
      <c r="D176" s="476"/>
      <c r="E176" s="476"/>
      <c r="F176" s="476"/>
      <c r="G176" s="476"/>
      <c r="H176" s="477"/>
      <c r="I176" s="481"/>
      <c r="J176" s="482"/>
      <c r="K176" s="482"/>
      <c r="L176" s="482"/>
      <c r="M176" s="483"/>
      <c r="N176" s="475"/>
      <c r="O176" s="476"/>
      <c r="P176" s="477"/>
      <c r="Q176" s="148" t="str">
        <f>IFERROR(VLOOKUP(Q175,'P2'!$B$4:$J$48,9,FALSE),"")</f>
        <v/>
      </c>
      <c r="R176" s="148" t="str">
        <f>IFERROR(VLOOKUP(R175,'P2'!$B$4:$J$48,9,FALSE),"")</f>
        <v/>
      </c>
      <c r="S176" s="148" t="str">
        <f>IFERROR(VLOOKUP(S175,'P2'!$B$4:$J$48,9,FALSE),"")</f>
        <v/>
      </c>
      <c r="T176" s="148" t="str">
        <f>IFERROR(VLOOKUP(T175,'P2'!$B$4:$J$48,9,FALSE),"")</f>
        <v/>
      </c>
      <c r="U176" s="148" t="str">
        <f>IFERROR(VLOOKUP(U175,'P2'!$B$4:$J$48,9,FALSE),"")</f>
        <v/>
      </c>
      <c r="V176" s="148" t="str">
        <f>IFERROR(VLOOKUP(V175,'P2'!$B$4:$J$48,9,FALSE),"")</f>
        <v/>
      </c>
      <c r="W176" s="148" t="str">
        <f>IFERROR(VLOOKUP(W175,'P2'!$B$4:$J$48,9,FALSE),"")</f>
        <v/>
      </c>
      <c r="X176" s="148" t="str">
        <f>IFERROR(VLOOKUP(X175,'P2'!$B$4:$J$48,9,FALSE),"")</f>
        <v/>
      </c>
      <c r="Y176" s="148" t="str">
        <f>IFERROR(VLOOKUP(Y175,'P2'!$B$4:$J$48,9,FALSE),"")</f>
        <v/>
      </c>
      <c r="Z176" s="148" t="str">
        <f>IFERROR(VLOOKUP(Z175,'P2'!$B$4:$J$48,9,FALSE),"")</f>
        <v/>
      </c>
      <c r="AA176" s="148" t="str">
        <f>IFERROR(VLOOKUP(AA175,'P2'!$B$4:$J$48,9,FALSE),"")</f>
        <v/>
      </c>
      <c r="AB176" s="148" t="str">
        <f>IFERROR(VLOOKUP(AB175,'P2'!$B$4:$J$48,9,FALSE),"")</f>
        <v/>
      </c>
      <c r="AC176" s="148" t="str">
        <f>IFERROR(VLOOKUP(AC175,'P2'!$B$4:$J$48,9,FALSE),"")</f>
        <v/>
      </c>
      <c r="AD176" s="148" t="str">
        <f>IFERROR(VLOOKUP(AD175,'P2'!$B$4:$J$48,9,FALSE),"")</f>
        <v/>
      </c>
      <c r="AE176" s="148" t="str">
        <f>IFERROR(VLOOKUP(AE175,'P2'!$B$4:$J$48,9,FALSE),"")</f>
        <v/>
      </c>
      <c r="AF176" s="148" t="str">
        <f>IFERROR(VLOOKUP(AF175,'P2'!$B$4:$J$48,9,FALSE),"")</f>
        <v/>
      </c>
      <c r="AG176" s="148" t="str">
        <f>IFERROR(VLOOKUP(AG175,'P2'!$B$4:$J$48,9,FALSE),"")</f>
        <v/>
      </c>
      <c r="AH176" s="148" t="str">
        <f>IFERROR(VLOOKUP(AH175,'P2'!$B$4:$J$48,9,FALSE),"")</f>
        <v/>
      </c>
      <c r="AI176" s="148" t="str">
        <f>IFERROR(VLOOKUP(AI175,'P2'!$B$4:$J$48,9,FALSE),"")</f>
        <v/>
      </c>
      <c r="AJ176" s="148" t="str">
        <f>IFERROR(VLOOKUP(AJ175,'P2'!$B$4:$J$48,9,FALSE),"")</f>
        <v/>
      </c>
      <c r="AK176" s="148" t="str">
        <f>IFERROR(VLOOKUP(AK175,'P2'!$B$4:$J$48,9,FALSE),"")</f>
        <v/>
      </c>
      <c r="AL176" s="148" t="str">
        <f>IFERROR(VLOOKUP(AL175,'P2'!$B$4:$J$48,9,FALSE),"")</f>
        <v/>
      </c>
      <c r="AM176" s="148" t="str">
        <f>IFERROR(VLOOKUP(AM175,'P2'!$B$4:$J$48,9,FALSE),"")</f>
        <v/>
      </c>
      <c r="AN176" s="148" t="str">
        <f>IFERROR(VLOOKUP(AN175,'P2'!$B$4:$J$48,9,FALSE),"")</f>
        <v/>
      </c>
      <c r="AO176" s="148" t="str">
        <f>IFERROR(VLOOKUP(AO175,'P2'!$B$4:$J$48,9,FALSE),"")</f>
        <v/>
      </c>
      <c r="AP176" s="148" t="str">
        <f>IFERROR(VLOOKUP(AP175,'P2'!$B$4:$J$48,9,FALSE),"")</f>
        <v/>
      </c>
      <c r="AQ176" s="148" t="str">
        <f>IFERROR(VLOOKUP(AQ175,'P2'!$B$4:$J$48,9,FALSE),"")</f>
        <v/>
      </c>
      <c r="AR176" s="148" t="str">
        <f>IFERROR(VLOOKUP(AR175,'P2'!$B$4:$J$48,9,FALSE),"")</f>
        <v/>
      </c>
      <c r="AS176" s="148" t="str">
        <f>IFERROR(VLOOKUP(AS175,'P2'!$B$4:$J$48,9,FALSE),"")</f>
        <v/>
      </c>
      <c r="AT176" s="148" t="str">
        <f>IFERROR(VLOOKUP(AT175,'P2'!$B$4:$J$48,9,FALSE),"")</f>
        <v/>
      </c>
      <c r="AU176" s="148" t="str">
        <f>IFERROR(VLOOKUP(AU175,'P2'!$B$4:$J$48,9,FALSE),"")</f>
        <v/>
      </c>
      <c r="AV176" s="149">
        <f>SUM(Q176:AU176)</f>
        <v>0</v>
      </c>
      <c r="AW176" s="487"/>
      <c r="AX176" s="489"/>
      <c r="AY176" s="150"/>
      <c r="AZ176" s="150"/>
    </row>
    <row r="177" spans="2:52" ht="17.100000000000001" customHeight="1" x14ac:dyDescent="0.15">
      <c r="B177" s="470">
        <f t="shared" si="11"/>
        <v>74</v>
      </c>
      <c r="C177" s="472"/>
      <c r="D177" s="473"/>
      <c r="E177" s="473"/>
      <c r="F177" s="473"/>
      <c r="G177" s="473"/>
      <c r="H177" s="474"/>
      <c r="I177" s="478"/>
      <c r="J177" s="479"/>
      <c r="K177" s="479"/>
      <c r="L177" s="479"/>
      <c r="M177" s="480"/>
      <c r="N177" s="484"/>
      <c r="O177" s="485"/>
      <c r="P177" s="474"/>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44">
        <f>COUNTA(Q177:AU177)</f>
        <v>0</v>
      </c>
      <c r="AW177" s="486">
        <f>AV178</f>
        <v>0</v>
      </c>
      <c r="AX177" s="488" t="str">
        <f>IFERROR(ROUNDDOWN(AV178/$AT$3,1),"")</f>
        <v/>
      </c>
      <c r="AY177" s="145"/>
      <c r="AZ177" s="145"/>
    </row>
    <row r="178" spans="2:52" ht="17.100000000000001" customHeight="1" x14ac:dyDescent="0.15">
      <c r="B178" s="471"/>
      <c r="C178" s="475"/>
      <c r="D178" s="476"/>
      <c r="E178" s="476"/>
      <c r="F178" s="476"/>
      <c r="G178" s="476"/>
      <c r="H178" s="477"/>
      <c r="I178" s="481"/>
      <c r="J178" s="482"/>
      <c r="K178" s="482"/>
      <c r="L178" s="482"/>
      <c r="M178" s="483"/>
      <c r="N178" s="475"/>
      <c r="O178" s="476"/>
      <c r="P178" s="477"/>
      <c r="Q178" s="148" t="str">
        <f>IFERROR(VLOOKUP(Q177,'P2'!$B$4:$J$48,9,FALSE),"")</f>
        <v/>
      </c>
      <c r="R178" s="148" t="str">
        <f>IFERROR(VLOOKUP(R177,'P2'!$B$4:$J$48,9,FALSE),"")</f>
        <v/>
      </c>
      <c r="S178" s="148" t="str">
        <f>IFERROR(VLOOKUP(S177,'P2'!$B$4:$J$48,9,FALSE),"")</f>
        <v/>
      </c>
      <c r="T178" s="148" t="str">
        <f>IFERROR(VLOOKUP(T177,'P2'!$B$4:$J$48,9,FALSE),"")</f>
        <v/>
      </c>
      <c r="U178" s="148" t="str">
        <f>IFERROR(VLOOKUP(U177,'P2'!$B$4:$J$48,9,FALSE),"")</f>
        <v/>
      </c>
      <c r="V178" s="148" t="str">
        <f>IFERROR(VLOOKUP(V177,'P2'!$B$4:$J$48,9,FALSE),"")</f>
        <v/>
      </c>
      <c r="W178" s="148" t="str">
        <f>IFERROR(VLOOKUP(W177,'P2'!$B$4:$J$48,9,FALSE),"")</f>
        <v/>
      </c>
      <c r="X178" s="148" t="str">
        <f>IFERROR(VLOOKUP(X177,'P2'!$B$4:$J$48,9,FALSE),"")</f>
        <v/>
      </c>
      <c r="Y178" s="148" t="str">
        <f>IFERROR(VLOOKUP(Y177,'P2'!$B$4:$J$48,9,FALSE),"")</f>
        <v/>
      </c>
      <c r="Z178" s="148" t="str">
        <f>IFERROR(VLOOKUP(Z177,'P2'!$B$4:$J$48,9,FALSE),"")</f>
        <v/>
      </c>
      <c r="AA178" s="148" t="str">
        <f>IFERROR(VLOOKUP(AA177,'P2'!$B$4:$J$48,9,FALSE),"")</f>
        <v/>
      </c>
      <c r="AB178" s="148" t="str">
        <f>IFERROR(VLOOKUP(AB177,'P2'!$B$4:$J$48,9,FALSE),"")</f>
        <v/>
      </c>
      <c r="AC178" s="148" t="str">
        <f>IFERROR(VLOOKUP(AC177,'P2'!$B$4:$J$48,9,FALSE),"")</f>
        <v/>
      </c>
      <c r="AD178" s="148" t="str">
        <f>IFERROR(VLOOKUP(AD177,'P2'!$B$4:$J$48,9,FALSE),"")</f>
        <v/>
      </c>
      <c r="AE178" s="148" t="str">
        <f>IFERROR(VLOOKUP(AE177,'P2'!$B$4:$J$48,9,FALSE),"")</f>
        <v/>
      </c>
      <c r="AF178" s="148" t="str">
        <f>IFERROR(VLOOKUP(AF177,'P2'!$B$4:$J$48,9,FALSE),"")</f>
        <v/>
      </c>
      <c r="AG178" s="148" t="str">
        <f>IFERROR(VLOOKUP(AG177,'P2'!$B$4:$J$48,9,FALSE),"")</f>
        <v/>
      </c>
      <c r="AH178" s="148" t="str">
        <f>IFERROR(VLOOKUP(AH177,'P2'!$B$4:$J$48,9,FALSE),"")</f>
        <v/>
      </c>
      <c r="AI178" s="148" t="str">
        <f>IFERROR(VLOOKUP(AI177,'P2'!$B$4:$J$48,9,FALSE),"")</f>
        <v/>
      </c>
      <c r="AJ178" s="148" t="str">
        <f>IFERROR(VLOOKUP(AJ177,'P2'!$B$4:$J$48,9,FALSE),"")</f>
        <v/>
      </c>
      <c r="AK178" s="148" t="str">
        <f>IFERROR(VLOOKUP(AK177,'P2'!$B$4:$J$48,9,FALSE),"")</f>
        <v/>
      </c>
      <c r="AL178" s="148" t="str">
        <f>IFERROR(VLOOKUP(AL177,'P2'!$B$4:$J$48,9,FALSE),"")</f>
        <v/>
      </c>
      <c r="AM178" s="148" t="str">
        <f>IFERROR(VLOOKUP(AM177,'P2'!$B$4:$J$48,9,FALSE),"")</f>
        <v/>
      </c>
      <c r="AN178" s="148" t="str">
        <f>IFERROR(VLOOKUP(AN177,'P2'!$B$4:$J$48,9,FALSE),"")</f>
        <v/>
      </c>
      <c r="AO178" s="148" t="str">
        <f>IFERROR(VLOOKUP(AO177,'P2'!$B$4:$J$48,9,FALSE),"")</f>
        <v/>
      </c>
      <c r="AP178" s="148" t="str">
        <f>IFERROR(VLOOKUP(AP177,'P2'!$B$4:$J$48,9,FALSE),"")</f>
        <v/>
      </c>
      <c r="AQ178" s="148" t="str">
        <f>IFERROR(VLOOKUP(AQ177,'P2'!$B$4:$J$48,9,FALSE),"")</f>
        <v/>
      </c>
      <c r="AR178" s="148" t="str">
        <f>IFERROR(VLOOKUP(AR177,'P2'!$B$4:$J$48,9,FALSE),"")</f>
        <v/>
      </c>
      <c r="AS178" s="148" t="str">
        <f>IFERROR(VLOOKUP(AS177,'P2'!$B$4:$J$48,9,FALSE),"")</f>
        <v/>
      </c>
      <c r="AT178" s="148" t="str">
        <f>IFERROR(VLOOKUP(AT177,'P2'!$B$4:$J$48,9,FALSE),"")</f>
        <v/>
      </c>
      <c r="AU178" s="148" t="str">
        <f>IFERROR(VLOOKUP(AU177,'P2'!$B$4:$J$48,9,FALSE),"")</f>
        <v/>
      </c>
      <c r="AV178" s="149">
        <f>SUM(Q178:AU178)</f>
        <v>0</v>
      </c>
      <c r="AW178" s="487"/>
      <c r="AX178" s="489"/>
      <c r="AY178" s="150"/>
      <c r="AZ178" s="150"/>
    </row>
    <row r="179" spans="2:52" ht="17.100000000000001" customHeight="1" x14ac:dyDescent="0.15">
      <c r="B179" s="470">
        <f t="shared" si="11"/>
        <v>75</v>
      </c>
      <c r="C179" s="472"/>
      <c r="D179" s="473"/>
      <c r="E179" s="473"/>
      <c r="F179" s="473"/>
      <c r="G179" s="473"/>
      <c r="H179" s="474"/>
      <c r="I179" s="478"/>
      <c r="J179" s="479"/>
      <c r="K179" s="479"/>
      <c r="L179" s="479"/>
      <c r="M179" s="480"/>
      <c r="N179" s="484"/>
      <c r="O179" s="485"/>
      <c r="P179" s="474"/>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44">
        <f>COUNTA(Q179:AU179)</f>
        <v>0</v>
      </c>
      <c r="AW179" s="486">
        <f>AV180</f>
        <v>0</v>
      </c>
      <c r="AX179" s="488" t="str">
        <f>IFERROR(ROUNDDOWN(AV180/$AT$3,1),"")</f>
        <v/>
      </c>
      <c r="AY179" s="145"/>
      <c r="AZ179" s="145"/>
    </row>
    <row r="180" spans="2:52" ht="17.100000000000001" customHeight="1" x14ac:dyDescent="0.15">
      <c r="B180" s="471"/>
      <c r="C180" s="475"/>
      <c r="D180" s="476"/>
      <c r="E180" s="476"/>
      <c r="F180" s="476"/>
      <c r="G180" s="476"/>
      <c r="H180" s="477"/>
      <c r="I180" s="481"/>
      <c r="J180" s="482"/>
      <c r="K180" s="482"/>
      <c r="L180" s="482"/>
      <c r="M180" s="483"/>
      <c r="N180" s="475"/>
      <c r="O180" s="476"/>
      <c r="P180" s="477"/>
      <c r="Q180" s="148" t="str">
        <f>IFERROR(VLOOKUP(Q179,'P2'!$B$4:$J$48,9,FALSE),"")</f>
        <v/>
      </c>
      <c r="R180" s="148" t="str">
        <f>IFERROR(VLOOKUP(R179,'P2'!$B$4:$J$48,9,FALSE),"")</f>
        <v/>
      </c>
      <c r="S180" s="148" t="str">
        <f>IFERROR(VLOOKUP(S179,'P2'!$B$4:$J$48,9,FALSE),"")</f>
        <v/>
      </c>
      <c r="T180" s="148" t="str">
        <f>IFERROR(VLOOKUP(T179,'P2'!$B$4:$J$48,9,FALSE),"")</f>
        <v/>
      </c>
      <c r="U180" s="148" t="str">
        <f>IFERROR(VLOOKUP(U179,'P2'!$B$4:$J$48,9,FALSE),"")</f>
        <v/>
      </c>
      <c r="V180" s="148" t="str">
        <f>IFERROR(VLOOKUP(V179,'P2'!$B$4:$J$48,9,FALSE),"")</f>
        <v/>
      </c>
      <c r="W180" s="148" t="str">
        <f>IFERROR(VLOOKUP(W179,'P2'!$B$4:$J$48,9,FALSE),"")</f>
        <v/>
      </c>
      <c r="X180" s="148" t="str">
        <f>IFERROR(VLOOKUP(X179,'P2'!$B$4:$J$48,9,FALSE),"")</f>
        <v/>
      </c>
      <c r="Y180" s="148" t="str">
        <f>IFERROR(VLOOKUP(Y179,'P2'!$B$4:$J$48,9,FALSE),"")</f>
        <v/>
      </c>
      <c r="Z180" s="148" t="str">
        <f>IFERROR(VLOOKUP(Z179,'P2'!$B$4:$J$48,9,FALSE),"")</f>
        <v/>
      </c>
      <c r="AA180" s="148" t="str">
        <f>IFERROR(VLOOKUP(AA179,'P2'!$B$4:$J$48,9,FALSE),"")</f>
        <v/>
      </c>
      <c r="AB180" s="148" t="str">
        <f>IFERROR(VLOOKUP(AB179,'P2'!$B$4:$J$48,9,FALSE),"")</f>
        <v/>
      </c>
      <c r="AC180" s="148" t="str">
        <f>IFERROR(VLOOKUP(AC179,'P2'!$B$4:$J$48,9,FALSE),"")</f>
        <v/>
      </c>
      <c r="AD180" s="148" t="str">
        <f>IFERROR(VLOOKUP(AD179,'P2'!$B$4:$J$48,9,FALSE),"")</f>
        <v/>
      </c>
      <c r="AE180" s="148" t="str">
        <f>IFERROR(VLOOKUP(AE179,'P2'!$B$4:$J$48,9,FALSE),"")</f>
        <v/>
      </c>
      <c r="AF180" s="148" t="str">
        <f>IFERROR(VLOOKUP(AF179,'P2'!$B$4:$J$48,9,FALSE),"")</f>
        <v/>
      </c>
      <c r="AG180" s="148" t="str">
        <f>IFERROR(VLOOKUP(AG179,'P2'!$B$4:$J$48,9,FALSE),"")</f>
        <v/>
      </c>
      <c r="AH180" s="148" t="str">
        <f>IFERROR(VLOOKUP(AH179,'P2'!$B$4:$J$48,9,FALSE),"")</f>
        <v/>
      </c>
      <c r="AI180" s="148" t="str">
        <f>IFERROR(VLOOKUP(AI179,'P2'!$B$4:$J$48,9,FALSE),"")</f>
        <v/>
      </c>
      <c r="AJ180" s="148" t="str">
        <f>IFERROR(VLOOKUP(AJ179,'P2'!$B$4:$J$48,9,FALSE),"")</f>
        <v/>
      </c>
      <c r="AK180" s="148" t="str">
        <f>IFERROR(VLOOKUP(AK179,'P2'!$B$4:$J$48,9,FALSE),"")</f>
        <v/>
      </c>
      <c r="AL180" s="148" t="str">
        <f>IFERROR(VLOOKUP(AL179,'P2'!$B$4:$J$48,9,FALSE),"")</f>
        <v/>
      </c>
      <c r="AM180" s="148" t="str">
        <f>IFERROR(VLOOKUP(AM179,'P2'!$B$4:$J$48,9,FALSE),"")</f>
        <v/>
      </c>
      <c r="AN180" s="148" t="str">
        <f>IFERROR(VLOOKUP(AN179,'P2'!$B$4:$J$48,9,FALSE),"")</f>
        <v/>
      </c>
      <c r="AO180" s="148" t="str">
        <f>IFERROR(VLOOKUP(AO179,'P2'!$B$4:$J$48,9,FALSE),"")</f>
        <v/>
      </c>
      <c r="AP180" s="148" t="str">
        <f>IFERROR(VLOOKUP(AP179,'P2'!$B$4:$J$48,9,FALSE),"")</f>
        <v/>
      </c>
      <c r="AQ180" s="148" t="str">
        <f>IFERROR(VLOOKUP(AQ179,'P2'!$B$4:$J$48,9,FALSE),"")</f>
        <v/>
      </c>
      <c r="AR180" s="148" t="str">
        <f>IFERROR(VLOOKUP(AR179,'P2'!$B$4:$J$48,9,FALSE),"")</f>
        <v/>
      </c>
      <c r="AS180" s="148" t="str">
        <f>IFERROR(VLOOKUP(AS179,'P2'!$B$4:$J$48,9,FALSE),"")</f>
        <v/>
      </c>
      <c r="AT180" s="148" t="str">
        <f>IFERROR(VLOOKUP(AT179,'P2'!$B$4:$J$48,9,FALSE),"")</f>
        <v/>
      </c>
      <c r="AU180" s="148" t="str">
        <f>IFERROR(VLOOKUP(AU179,'P2'!$B$4:$J$48,9,FALSE),"")</f>
        <v/>
      </c>
      <c r="AV180" s="149">
        <f>SUM(Q180:AU180)</f>
        <v>0</v>
      </c>
      <c r="AW180" s="487"/>
      <c r="AX180" s="489"/>
      <c r="AY180" s="150"/>
      <c r="AZ180" s="150"/>
    </row>
    <row r="181" spans="2:52" ht="17.100000000000001" customHeight="1" x14ac:dyDescent="0.15">
      <c r="B181" s="470">
        <f t="shared" si="11"/>
        <v>76</v>
      </c>
      <c r="C181" s="472"/>
      <c r="D181" s="473"/>
      <c r="E181" s="473"/>
      <c r="F181" s="473"/>
      <c r="G181" s="473"/>
      <c r="H181" s="474"/>
      <c r="I181" s="478"/>
      <c r="J181" s="479"/>
      <c r="K181" s="479"/>
      <c r="L181" s="479"/>
      <c r="M181" s="480"/>
      <c r="N181" s="484"/>
      <c r="O181" s="485"/>
      <c r="P181" s="474"/>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44">
        <f>COUNTA(Q181:AU181)</f>
        <v>0</v>
      </c>
      <c r="AW181" s="486">
        <f>AV182</f>
        <v>0</v>
      </c>
      <c r="AX181" s="488" t="str">
        <f>IFERROR(ROUNDDOWN(AV182/$AT$3,1),"")</f>
        <v/>
      </c>
      <c r="AY181" s="145"/>
      <c r="AZ181" s="145"/>
    </row>
    <row r="182" spans="2:52" ht="17.100000000000001" customHeight="1" x14ac:dyDescent="0.15">
      <c r="B182" s="471"/>
      <c r="C182" s="475"/>
      <c r="D182" s="476"/>
      <c r="E182" s="476"/>
      <c r="F182" s="476"/>
      <c r="G182" s="476"/>
      <c r="H182" s="477"/>
      <c r="I182" s="481"/>
      <c r="J182" s="482"/>
      <c r="K182" s="482"/>
      <c r="L182" s="482"/>
      <c r="M182" s="483"/>
      <c r="N182" s="475"/>
      <c r="O182" s="476"/>
      <c r="P182" s="477"/>
      <c r="Q182" s="148" t="str">
        <f>IFERROR(VLOOKUP(Q181,'P2'!$B$4:$J$48,9,FALSE),"")</f>
        <v/>
      </c>
      <c r="R182" s="148" t="str">
        <f>IFERROR(VLOOKUP(R181,'P2'!$B$4:$J$48,9,FALSE),"")</f>
        <v/>
      </c>
      <c r="S182" s="148" t="str">
        <f>IFERROR(VLOOKUP(S181,'P2'!$B$4:$J$48,9,FALSE),"")</f>
        <v/>
      </c>
      <c r="T182" s="148" t="str">
        <f>IFERROR(VLOOKUP(T181,'P2'!$B$4:$J$48,9,FALSE),"")</f>
        <v/>
      </c>
      <c r="U182" s="148" t="str">
        <f>IFERROR(VLOOKUP(U181,'P2'!$B$4:$J$48,9,FALSE),"")</f>
        <v/>
      </c>
      <c r="V182" s="148" t="str">
        <f>IFERROR(VLOOKUP(V181,'P2'!$B$4:$J$48,9,FALSE),"")</f>
        <v/>
      </c>
      <c r="W182" s="148" t="str">
        <f>IFERROR(VLOOKUP(W181,'P2'!$B$4:$J$48,9,FALSE),"")</f>
        <v/>
      </c>
      <c r="X182" s="148" t="str">
        <f>IFERROR(VLOOKUP(X181,'P2'!$B$4:$J$48,9,FALSE),"")</f>
        <v/>
      </c>
      <c r="Y182" s="148" t="str">
        <f>IFERROR(VLOOKUP(Y181,'P2'!$B$4:$J$48,9,FALSE),"")</f>
        <v/>
      </c>
      <c r="Z182" s="148" t="str">
        <f>IFERROR(VLOOKUP(Z181,'P2'!$B$4:$J$48,9,FALSE),"")</f>
        <v/>
      </c>
      <c r="AA182" s="148" t="str">
        <f>IFERROR(VLOOKUP(AA181,'P2'!$B$4:$J$48,9,FALSE),"")</f>
        <v/>
      </c>
      <c r="AB182" s="148" t="str">
        <f>IFERROR(VLOOKUP(AB181,'P2'!$B$4:$J$48,9,FALSE),"")</f>
        <v/>
      </c>
      <c r="AC182" s="148" t="str">
        <f>IFERROR(VLOOKUP(AC181,'P2'!$B$4:$J$48,9,FALSE),"")</f>
        <v/>
      </c>
      <c r="AD182" s="148" t="str">
        <f>IFERROR(VLOOKUP(AD181,'P2'!$B$4:$J$48,9,FALSE),"")</f>
        <v/>
      </c>
      <c r="AE182" s="148" t="str">
        <f>IFERROR(VLOOKUP(AE181,'P2'!$B$4:$J$48,9,FALSE),"")</f>
        <v/>
      </c>
      <c r="AF182" s="148" t="str">
        <f>IFERROR(VLOOKUP(AF181,'P2'!$B$4:$J$48,9,FALSE),"")</f>
        <v/>
      </c>
      <c r="AG182" s="148" t="str">
        <f>IFERROR(VLOOKUP(AG181,'P2'!$B$4:$J$48,9,FALSE),"")</f>
        <v/>
      </c>
      <c r="AH182" s="148" t="str">
        <f>IFERROR(VLOOKUP(AH181,'P2'!$B$4:$J$48,9,FALSE),"")</f>
        <v/>
      </c>
      <c r="AI182" s="148" t="str">
        <f>IFERROR(VLOOKUP(AI181,'P2'!$B$4:$J$48,9,FALSE),"")</f>
        <v/>
      </c>
      <c r="AJ182" s="148" t="str">
        <f>IFERROR(VLOOKUP(AJ181,'P2'!$B$4:$J$48,9,FALSE),"")</f>
        <v/>
      </c>
      <c r="AK182" s="148" t="str">
        <f>IFERROR(VLOOKUP(AK181,'P2'!$B$4:$J$48,9,FALSE),"")</f>
        <v/>
      </c>
      <c r="AL182" s="148" t="str">
        <f>IFERROR(VLOOKUP(AL181,'P2'!$B$4:$J$48,9,FALSE),"")</f>
        <v/>
      </c>
      <c r="AM182" s="148" t="str">
        <f>IFERROR(VLOOKUP(AM181,'P2'!$B$4:$J$48,9,FALSE),"")</f>
        <v/>
      </c>
      <c r="AN182" s="148" t="str">
        <f>IFERROR(VLOOKUP(AN181,'P2'!$B$4:$J$48,9,FALSE),"")</f>
        <v/>
      </c>
      <c r="AO182" s="148" t="str">
        <f>IFERROR(VLOOKUP(AO181,'P2'!$B$4:$J$48,9,FALSE),"")</f>
        <v/>
      </c>
      <c r="AP182" s="148" t="str">
        <f>IFERROR(VLOOKUP(AP181,'P2'!$B$4:$J$48,9,FALSE),"")</f>
        <v/>
      </c>
      <c r="AQ182" s="148" t="str">
        <f>IFERROR(VLOOKUP(AQ181,'P2'!$B$4:$J$48,9,FALSE),"")</f>
        <v/>
      </c>
      <c r="AR182" s="148" t="str">
        <f>IFERROR(VLOOKUP(AR181,'P2'!$B$4:$J$48,9,FALSE),"")</f>
        <v/>
      </c>
      <c r="AS182" s="148" t="str">
        <f>IFERROR(VLOOKUP(AS181,'P2'!$B$4:$J$48,9,FALSE),"")</f>
        <v/>
      </c>
      <c r="AT182" s="148" t="str">
        <f>IFERROR(VLOOKUP(AT181,'P2'!$B$4:$J$48,9,FALSE),"")</f>
        <v/>
      </c>
      <c r="AU182" s="148" t="str">
        <f>IFERROR(VLOOKUP(AU181,'P2'!$B$4:$J$48,9,FALSE),"")</f>
        <v/>
      </c>
      <c r="AV182" s="149">
        <f>SUM(Q182:AU182)</f>
        <v>0</v>
      </c>
      <c r="AW182" s="487"/>
      <c r="AX182" s="489"/>
      <c r="AY182" s="150"/>
      <c r="AZ182" s="150"/>
    </row>
    <row r="183" spans="2:52" ht="17.100000000000001" customHeight="1" x14ac:dyDescent="0.15">
      <c r="B183" s="470">
        <f t="shared" si="11"/>
        <v>77</v>
      </c>
      <c r="C183" s="472"/>
      <c r="D183" s="473"/>
      <c r="E183" s="473"/>
      <c r="F183" s="473"/>
      <c r="G183" s="473"/>
      <c r="H183" s="474"/>
      <c r="I183" s="478"/>
      <c r="J183" s="479"/>
      <c r="K183" s="479"/>
      <c r="L183" s="479"/>
      <c r="M183" s="480"/>
      <c r="N183" s="484"/>
      <c r="O183" s="485"/>
      <c r="P183" s="474"/>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44">
        <f>COUNTA(Q183:AU183)</f>
        <v>0</v>
      </c>
      <c r="AW183" s="486">
        <f>AV184</f>
        <v>0</v>
      </c>
      <c r="AX183" s="488" t="str">
        <f>IFERROR(ROUNDDOWN(AV184/$AT$3,1),"")</f>
        <v/>
      </c>
      <c r="AY183" s="145"/>
      <c r="AZ183" s="145"/>
    </row>
    <row r="184" spans="2:52" ht="17.100000000000001" customHeight="1" x14ac:dyDescent="0.15">
      <c r="B184" s="471"/>
      <c r="C184" s="475"/>
      <c r="D184" s="476"/>
      <c r="E184" s="476"/>
      <c r="F184" s="476"/>
      <c r="G184" s="476"/>
      <c r="H184" s="477"/>
      <c r="I184" s="481"/>
      <c r="J184" s="482"/>
      <c r="K184" s="482"/>
      <c r="L184" s="482"/>
      <c r="M184" s="483"/>
      <c r="N184" s="475"/>
      <c r="O184" s="476"/>
      <c r="P184" s="477"/>
      <c r="Q184" s="148" t="str">
        <f>IFERROR(VLOOKUP(Q183,'P2'!$B$4:$J$48,9,FALSE),"")</f>
        <v/>
      </c>
      <c r="R184" s="148" t="str">
        <f>IFERROR(VLOOKUP(R183,'P2'!$B$4:$J$48,9,FALSE),"")</f>
        <v/>
      </c>
      <c r="S184" s="148" t="str">
        <f>IFERROR(VLOOKUP(S183,'P2'!$B$4:$J$48,9,FALSE),"")</f>
        <v/>
      </c>
      <c r="T184" s="148" t="str">
        <f>IFERROR(VLOOKUP(T183,'P2'!$B$4:$J$48,9,FALSE),"")</f>
        <v/>
      </c>
      <c r="U184" s="148" t="str">
        <f>IFERROR(VLOOKUP(U183,'P2'!$B$4:$J$48,9,FALSE),"")</f>
        <v/>
      </c>
      <c r="V184" s="148" t="str">
        <f>IFERROR(VLOOKUP(V183,'P2'!$B$4:$J$48,9,FALSE),"")</f>
        <v/>
      </c>
      <c r="W184" s="148" t="str">
        <f>IFERROR(VLOOKUP(W183,'P2'!$B$4:$J$48,9,FALSE),"")</f>
        <v/>
      </c>
      <c r="X184" s="148" t="str">
        <f>IFERROR(VLOOKUP(X183,'P2'!$B$4:$J$48,9,FALSE),"")</f>
        <v/>
      </c>
      <c r="Y184" s="148" t="str">
        <f>IFERROR(VLOOKUP(Y183,'P2'!$B$4:$J$48,9,FALSE),"")</f>
        <v/>
      </c>
      <c r="Z184" s="148" t="str">
        <f>IFERROR(VLOOKUP(Z183,'P2'!$B$4:$J$48,9,FALSE),"")</f>
        <v/>
      </c>
      <c r="AA184" s="148" t="str">
        <f>IFERROR(VLOOKUP(AA183,'P2'!$B$4:$J$48,9,FALSE),"")</f>
        <v/>
      </c>
      <c r="AB184" s="148" t="str">
        <f>IFERROR(VLOOKUP(AB183,'P2'!$B$4:$J$48,9,FALSE),"")</f>
        <v/>
      </c>
      <c r="AC184" s="148" t="str">
        <f>IFERROR(VLOOKUP(AC183,'P2'!$B$4:$J$48,9,FALSE),"")</f>
        <v/>
      </c>
      <c r="AD184" s="148" t="str">
        <f>IFERROR(VLOOKUP(AD183,'P2'!$B$4:$J$48,9,FALSE),"")</f>
        <v/>
      </c>
      <c r="AE184" s="148" t="str">
        <f>IFERROR(VLOOKUP(AE183,'P2'!$B$4:$J$48,9,FALSE),"")</f>
        <v/>
      </c>
      <c r="AF184" s="148" t="str">
        <f>IFERROR(VLOOKUP(AF183,'P2'!$B$4:$J$48,9,FALSE),"")</f>
        <v/>
      </c>
      <c r="AG184" s="148" t="str">
        <f>IFERROR(VLOOKUP(AG183,'P2'!$B$4:$J$48,9,FALSE),"")</f>
        <v/>
      </c>
      <c r="AH184" s="148" t="str">
        <f>IFERROR(VLOOKUP(AH183,'P2'!$B$4:$J$48,9,FALSE),"")</f>
        <v/>
      </c>
      <c r="AI184" s="148" t="str">
        <f>IFERROR(VLOOKUP(AI183,'P2'!$B$4:$J$48,9,FALSE),"")</f>
        <v/>
      </c>
      <c r="AJ184" s="148" t="str">
        <f>IFERROR(VLOOKUP(AJ183,'P2'!$B$4:$J$48,9,FALSE),"")</f>
        <v/>
      </c>
      <c r="AK184" s="148" t="str">
        <f>IFERROR(VLOOKUP(AK183,'P2'!$B$4:$J$48,9,FALSE),"")</f>
        <v/>
      </c>
      <c r="AL184" s="148" t="str">
        <f>IFERROR(VLOOKUP(AL183,'P2'!$B$4:$J$48,9,FALSE),"")</f>
        <v/>
      </c>
      <c r="AM184" s="148" t="str">
        <f>IFERROR(VLOOKUP(AM183,'P2'!$B$4:$J$48,9,FALSE),"")</f>
        <v/>
      </c>
      <c r="AN184" s="148" t="str">
        <f>IFERROR(VLOOKUP(AN183,'P2'!$B$4:$J$48,9,FALSE),"")</f>
        <v/>
      </c>
      <c r="AO184" s="148" t="str">
        <f>IFERROR(VLOOKUP(AO183,'P2'!$B$4:$J$48,9,FALSE),"")</f>
        <v/>
      </c>
      <c r="AP184" s="148" t="str">
        <f>IFERROR(VLOOKUP(AP183,'P2'!$B$4:$J$48,9,FALSE),"")</f>
        <v/>
      </c>
      <c r="AQ184" s="148" t="str">
        <f>IFERROR(VLOOKUP(AQ183,'P2'!$B$4:$J$48,9,FALSE),"")</f>
        <v/>
      </c>
      <c r="AR184" s="148" t="str">
        <f>IFERROR(VLOOKUP(AR183,'P2'!$B$4:$J$48,9,FALSE),"")</f>
        <v/>
      </c>
      <c r="AS184" s="148" t="str">
        <f>IFERROR(VLOOKUP(AS183,'P2'!$B$4:$J$48,9,FALSE),"")</f>
        <v/>
      </c>
      <c r="AT184" s="148" t="str">
        <f>IFERROR(VLOOKUP(AT183,'P2'!$B$4:$J$48,9,FALSE),"")</f>
        <v/>
      </c>
      <c r="AU184" s="148" t="str">
        <f>IFERROR(VLOOKUP(AU183,'P2'!$B$4:$J$48,9,FALSE),"")</f>
        <v/>
      </c>
      <c r="AV184" s="149">
        <f>SUM(Q184:AU184)</f>
        <v>0</v>
      </c>
      <c r="AW184" s="487"/>
      <c r="AX184" s="489"/>
      <c r="AY184" s="150"/>
      <c r="AZ184" s="150"/>
    </row>
    <row r="185" spans="2:52" ht="17.100000000000001" customHeight="1" x14ac:dyDescent="0.15">
      <c r="B185" s="470">
        <f t="shared" si="11"/>
        <v>78</v>
      </c>
      <c r="C185" s="472"/>
      <c r="D185" s="473"/>
      <c r="E185" s="473"/>
      <c r="F185" s="473"/>
      <c r="G185" s="473"/>
      <c r="H185" s="474"/>
      <c r="I185" s="478"/>
      <c r="J185" s="479"/>
      <c r="K185" s="479"/>
      <c r="L185" s="479"/>
      <c r="M185" s="480"/>
      <c r="N185" s="484"/>
      <c r="O185" s="485"/>
      <c r="P185" s="474"/>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44">
        <f>COUNTA(Q185:AU185)</f>
        <v>0</v>
      </c>
      <c r="AW185" s="486">
        <f>AV186</f>
        <v>0</v>
      </c>
      <c r="AX185" s="488" t="str">
        <f>IFERROR(ROUNDDOWN(AV186/$AT$3,1),"")</f>
        <v/>
      </c>
      <c r="AY185" s="145"/>
      <c r="AZ185" s="145"/>
    </row>
    <row r="186" spans="2:52" ht="17.100000000000001" customHeight="1" x14ac:dyDescent="0.15">
      <c r="B186" s="471"/>
      <c r="C186" s="475"/>
      <c r="D186" s="476"/>
      <c r="E186" s="476"/>
      <c r="F186" s="476"/>
      <c r="G186" s="476"/>
      <c r="H186" s="477"/>
      <c r="I186" s="481"/>
      <c r="J186" s="482"/>
      <c r="K186" s="482"/>
      <c r="L186" s="482"/>
      <c r="M186" s="483"/>
      <c r="N186" s="475"/>
      <c r="O186" s="476"/>
      <c r="P186" s="477"/>
      <c r="Q186" s="148" t="str">
        <f>IFERROR(VLOOKUP(Q185,'P2'!$B$4:$J$48,9,FALSE),"")</f>
        <v/>
      </c>
      <c r="R186" s="148" t="str">
        <f>IFERROR(VLOOKUP(R185,'P2'!$B$4:$J$48,9,FALSE),"")</f>
        <v/>
      </c>
      <c r="S186" s="148" t="str">
        <f>IFERROR(VLOOKUP(S185,'P2'!$B$4:$J$48,9,FALSE),"")</f>
        <v/>
      </c>
      <c r="T186" s="148" t="str">
        <f>IFERROR(VLOOKUP(T185,'P2'!$B$4:$J$48,9,FALSE),"")</f>
        <v/>
      </c>
      <c r="U186" s="148" t="str">
        <f>IFERROR(VLOOKUP(U185,'P2'!$B$4:$J$48,9,FALSE),"")</f>
        <v/>
      </c>
      <c r="V186" s="148" t="str">
        <f>IFERROR(VLOOKUP(V185,'P2'!$B$4:$J$48,9,FALSE),"")</f>
        <v/>
      </c>
      <c r="W186" s="148" t="str">
        <f>IFERROR(VLOOKUP(W185,'P2'!$B$4:$J$48,9,FALSE),"")</f>
        <v/>
      </c>
      <c r="X186" s="148" t="str">
        <f>IFERROR(VLOOKUP(X185,'P2'!$B$4:$J$48,9,FALSE),"")</f>
        <v/>
      </c>
      <c r="Y186" s="148" t="str">
        <f>IFERROR(VLOOKUP(Y185,'P2'!$B$4:$J$48,9,FALSE),"")</f>
        <v/>
      </c>
      <c r="Z186" s="148" t="str">
        <f>IFERROR(VLOOKUP(Z185,'P2'!$B$4:$J$48,9,FALSE),"")</f>
        <v/>
      </c>
      <c r="AA186" s="148" t="str">
        <f>IFERROR(VLOOKUP(AA185,'P2'!$B$4:$J$48,9,FALSE),"")</f>
        <v/>
      </c>
      <c r="AB186" s="148" t="str">
        <f>IFERROR(VLOOKUP(AB185,'P2'!$B$4:$J$48,9,FALSE),"")</f>
        <v/>
      </c>
      <c r="AC186" s="148" t="str">
        <f>IFERROR(VLOOKUP(AC185,'P2'!$B$4:$J$48,9,FALSE),"")</f>
        <v/>
      </c>
      <c r="AD186" s="148" t="str">
        <f>IFERROR(VLOOKUP(AD185,'P2'!$B$4:$J$48,9,FALSE),"")</f>
        <v/>
      </c>
      <c r="AE186" s="148" t="str">
        <f>IFERROR(VLOOKUP(AE185,'P2'!$B$4:$J$48,9,FALSE),"")</f>
        <v/>
      </c>
      <c r="AF186" s="148" t="str">
        <f>IFERROR(VLOOKUP(AF185,'P2'!$B$4:$J$48,9,FALSE),"")</f>
        <v/>
      </c>
      <c r="AG186" s="148" t="str">
        <f>IFERROR(VLOOKUP(AG185,'P2'!$B$4:$J$48,9,FALSE),"")</f>
        <v/>
      </c>
      <c r="AH186" s="148" t="str">
        <f>IFERROR(VLOOKUP(AH185,'P2'!$B$4:$J$48,9,FALSE),"")</f>
        <v/>
      </c>
      <c r="AI186" s="148" t="str">
        <f>IFERROR(VLOOKUP(AI185,'P2'!$B$4:$J$48,9,FALSE),"")</f>
        <v/>
      </c>
      <c r="AJ186" s="148" t="str">
        <f>IFERROR(VLOOKUP(AJ185,'P2'!$B$4:$J$48,9,FALSE),"")</f>
        <v/>
      </c>
      <c r="AK186" s="148" t="str">
        <f>IFERROR(VLOOKUP(AK185,'P2'!$B$4:$J$48,9,FALSE),"")</f>
        <v/>
      </c>
      <c r="AL186" s="148" t="str">
        <f>IFERROR(VLOOKUP(AL185,'P2'!$B$4:$J$48,9,FALSE),"")</f>
        <v/>
      </c>
      <c r="AM186" s="148" t="str">
        <f>IFERROR(VLOOKUP(AM185,'P2'!$B$4:$J$48,9,FALSE),"")</f>
        <v/>
      </c>
      <c r="AN186" s="148" t="str">
        <f>IFERROR(VLOOKUP(AN185,'P2'!$B$4:$J$48,9,FALSE),"")</f>
        <v/>
      </c>
      <c r="AO186" s="148" t="str">
        <f>IFERROR(VLOOKUP(AO185,'P2'!$B$4:$J$48,9,FALSE),"")</f>
        <v/>
      </c>
      <c r="AP186" s="148" t="str">
        <f>IFERROR(VLOOKUP(AP185,'P2'!$B$4:$J$48,9,FALSE),"")</f>
        <v/>
      </c>
      <c r="AQ186" s="148" t="str">
        <f>IFERROR(VLOOKUP(AQ185,'P2'!$B$4:$J$48,9,FALSE),"")</f>
        <v/>
      </c>
      <c r="AR186" s="148" t="str">
        <f>IFERROR(VLOOKUP(AR185,'P2'!$B$4:$J$48,9,FALSE),"")</f>
        <v/>
      </c>
      <c r="AS186" s="148" t="str">
        <f>IFERROR(VLOOKUP(AS185,'P2'!$B$4:$J$48,9,FALSE),"")</f>
        <v/>
      </c>
      <c r="AT186" s="148" t="str">
        <f>IFERROR(VLOOKUP(AT185,'P2'!$B$4:$J$48,9,FALSE),"")</f>
        <v/>
      </c>
      <c r="AU186" s="148" t="str">
        <f>IFERROR(VLOOKUP(AU185,'P2'!$B$4:$J$48,9,FALSE),"")</f>
        <v/>
      </c>
      <c r="AV186" s="149">
        <f>SUM(Q186:AU186)</f>
        <v>0</v>
      </c>
      <c r="AW186" s="487"/>
      <c r="AX186" s="489"/>
      <c r="AY186" s="150"/>
      <c r="AZ186" s="150"/>
    </row>
    <row r="187" spans="2:52" ht="17.100000000000001" customHeight="1" x14ac:dyDescent="0.15">
      <c r="B187" s="470">
        <f t="shared" si="11"/>
        <v>79</v>
      </c>
      <c r="C187" s="472"/>
      <c r="D187" s="473"/>
      <c r="E187" s="473"/>
      <c r="F187" s="473"/>
      <c r="G187" s="473"/>
      <c r="H187" s="474"/>
      <c r="I187" s="478"/>
      <c r="J187" s="479"/>
      <c r="K187" s="479"/>
      <c r="L187" s="479"/>
      <c r="M187" s="480"/>
      <c r="N187" s="484"/>
      <c r="O187" s="485"/>
      <c r="P187" s="474"/>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44">
        <f>COUNTA(Q187:AU187)</f>
        <v>0</v>
      </c>
      <c r="AW187" s="486">
        <f>AV188</f>
        <v>0</v>
      </c>
      <c r="AX187" s="488" t="str">
        <f>IFERROR(ROUNDDOWN(AV188/$AT$3,1),"")</f>
        <v/>
      </c>
      <c r="AY187" s="145"/>
      <c r="AZ187" s="145"/>
    </row>
    <row r="188" spans="2:52" ht="17.100000000000001" customHeight="1" x14ac:dyDescent="0.15">
      <c r="B188" s="471"/>
      <c r="C188" s="475"/>
      <c r="D188" s="476"/>
      <c r="E188" s="476"/>
      <c r="F188" s="476"/>
      <c r="G188" s="476"/>
      <c r="H188" s="477"/>
      <c r="I188" s="481"/>
      <c r="J188" s="482"/>
      <c r="K188" s="482"/>
      <c r="L188" s="482"/>
      <c r="M188" s="483"/>
      <c r="N188" s="475"/>
      <c r="O188" s="476"/>
      <c r="P188" s="477"/>
      <c r="Q188" s="148" t="str">
        <f>IFERROR(VLOOKUP(Q187,'P2'!$B$4:$J$48,9,FALSE),"")</f>
        <v/>
      </c>
      <c r="R188" s="148" t="str">
        <f>IFERROR(VLOOKUP(R187,'P2'!$B$4:$J$48,9,FALSE),"")</f>
        <v/>
      </c>
      <c r="S188" s="148" t="str">
        <f>IFERROR(VLOOKUP(S187,'P2'!$B$4:$J$48,9,FALSE),"")</f>
        <v/>
      </c>
      <c r="T188" s="148" t="str">
        <f>IFERROR(VLOOKUP(T187,'P2'!$B$4:$J$48,9,FALSE),"")</f>
        <v/>
      </c>
      <c r="U188" s="148" t="str">
        <f>IFERROR(VLOOKUP(U187,'P2'!$B$4:$J$48,9,FALSE),"")</f>
        <v/>
      </c>
      <c r="V188" s="148" t="str">
        <f>IFERROR(VLOOKUP(V187,'P2'!$B$4:$J$48,9,FALSE),"")</f>
        <v/>
      </c>
      <c r="W188" s="148" t="str">
        <f>IFERROR(VLOOKUP(W187,'P2'!$B$4:$J$48,9,FALSE),"")</f>
        <v/>
      </c>
      <c r="X188" s="148" t="str">
        <f>IFERROR(VLOOKUP(X187,'P2'!$B$4:$J$48,9,FALSE),"")</f>
        <v/>
      </c>
      <c r="Y188" s="148" t="str">
        <f>IFERROR(VLOOKUP(Y187,'P2'!$B$4:$J$48,9,FALSE),"")</f>
        <v/>
      </c>
      <c r="Z188" s="148" t="str">
        <f>IFERROR(VLOOKUP(Z187,'P2'!$B$4:$J$48,9,FALSE),"")</f>
        <v/>
      </c>
      <c r="AA188" s="148" t="str">
        <f>IFERROR(VLOOKUP(AA187,'P2'!$B$4:$J$48,9,FALSE),"")</f>
        <v/>
      </c>
      <c r="AB188" s="148" t="str">
        <f>IFERROR(VLOOKUP(AB187,'P2'!$B$4:$J$48,9,FALSE),"")</f>
        <v/>
      </c>
      <c r="AC188" s="148" t="str">
        <f>IFERROR(VLOOKUP(AC187,'P2'!$B$4:$J$48,9,FALSE),"")</f>
        <v/>
      </c>
      <c r="AD188" s="148" t="str">
        <f>IFERROR(VLOOKUP(AD187,'P2'!$B$4:$J$48,9,FALSE),"")</f>
        <v/>
      </c>
      <c r="AE188" s="148" t="str">
        <f>IFERROR(VLOOKUP(AE187,'P2'!$B$4:$J$48,9,FALSE),"")</f>
        <v/>
      </c>
      <c r="AF188" s="148" t="str">
        <f>IFERROR(VLOOKUP(AF187,'P2'!$B$4:$J$48,9,FALSE),"")</f>
        <v/>
      </c>
      <c r="AG188" s="148" t="str">
        <f>IFERROR(VLOOKUP(AG187,'P2'!$B$4:$J$48,9,FALSE),"")</f>
        <v/>
      </c>
      <c r="AH188" s="148" t="str">
        <f>IFERROR(VLOOKUP(AH187,'P2'!$B$4:$J$48,9,FALSE),"")</f>
        <v/>
      </c>
      <c r="AI188" s="148" t="str">
        <f>IFERROR(VLOOKUP(AI187,'P2'!$B$4:$J$48,9,FALSE),"")</f>
        <v/>
      </c>
      <c r="AJ188" s="148" t="str">
        <f>IFERROR(VLOOKUP(AJ187,'P2'!$B$4:$J$48,9,FALSE),"")</f>
        <v/>
      </c>
      <c r="AK188" s="148" t="str">
        <f>IFERROR(VLOOKUP(AK187,'P2'!$B$4:$J$48,9,FALSE),"")</f>
        <v/>
      </c>
      <c r="AL188" s="148" t="str">
        <f>IFERROR(VLOOKUP(AL187,'P2'!$B$4:$J$48,9,FALSE),"")</f>
        <v/>
      </c>
      <c r="AM188" s="148" t="str">
        <f>IFERROR(VLOOKUP(AM187,'P2'!$B$4:$J$48,9,FALSE),"")</f>
        <v/>
      </c>
      <c r="AN188" s="148" t="str">
        <f>IFERROR(VLOOKUP(AN187,'P2'!$B$4:$J$48,9,FALSE),"")</f>
        <v/>
      </c>
      <c r="AO188" s="148" t="str">
        <f>IFERROR(VLOOKUP(AO187,'P2'!$B$4:$J$48,9,FALSE),"")</f>
        <v/>
      </c>
      <c r="AP188" s="148" t="str">
        <f>IFERROR(VLOOKUP(AP187,'P2'!$B$4:$J$48,9,FALSE),"")</f>
        <v/>
      </c>
      <c r="AQ188" s="148" t="str">
        <f>IFERROR(VLOOKUP(AQ187,'P2'!$B$4:$J$48,9,FALSE),"")</f>
        <v/>
      </c>
      <c r="AR188" s="148" t="str">
        <f>IFERROR(VLOOKUP(AR187,'P2'!$B$4:$J$48,9,FALSE),"")</f>
        <v/>
      </c>
      <c r="AS188" s="148" t="str">
        <f>IFERROR(VLOOKUP(AS187,'P2'!$B$4:$J$48,9,FALSE),"")</f>
        <v/>
      </c>
      <c r="AT188" s="148" t="str">
        <f>IFERROR(VLOOKUP(AT187,'P2'!$B$4:$J$48,9,FALSE),"")</f>
        <v/>
      </c>
      <c r="AU188" s="148" t="str">
        <f>IFERROR(VLOOKUP(AU187,'P2'!$B$4:$J$48,9,FALSE),"")</f>
        <v/>
      </c>
      <c r="AV188" s="149">
        <f>SUM(Q188:AU188)</f>
        <v>0</v>
      </c>
      <c r="AW188" s="487"/>
      <c r="AX188" s="489"/>
      <c r="AY188" s="150"/>
      <c r="AZ188" s="150"/>
    </row>
    <row r="189" spans="2:52" ht="17.100000000000001" customHeight="1" x14ac:dyDescent="0.15">
      <c r="B189" s="470">
        <f t="shared" si="11"/>
        <v>80</v>
      </c>
      <c r="C189" s="472"/>
      <c r="D189" s="473"/>
      <c r="E189" s="473"/>
      <c r="F189" s="473"/>
      <c r="G189" s="473"/>
      <c r="H189" s="474"/>
      <c r="I189" s="478"/>
      <c r="J189" s="479"/>
      <c r="K189" s="479"/>
      <c r="L189" s="479"/>
      <c r="M189" s="480"/>
      <c r="N189" s="484"/>
      <c r="O189" s="485"/>
      <c r="P189" s="474"/>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44">
        <f>COUNTA(Q189:AU189)</f>
        <v>0</v>
      </c>
      <c r="AW189" s="486">
        <f>AV190</f>
        <v>0</v>
      </c>
      <c r="AX189" s="488" t="str">
        <f>IFERROR(ROUNDDOWN(AV190/$AT$3,1),"")</f>
        <v/>
      </c>
      <c r="AY189" s="145"/>
      <c r="AZ189" s="145"/>
    </row>
    <row r="190" spans="2:52" ht="17.100000000000001" customHeight="1" x14ac:dyDescent="0.15">
      <c r="B190" s="471"/>
      <c r="C190" s="475"/>
      <c r="D190" s="476"/>
      <c r="E190" s="476"/>
      <c r="F190" s="476"/>
      <c r="G190" s="476"/>
      <c r="H190" s="477"/>
      <c r="I190" s="481"/>
      <c r="J190" s="482"/>
      <c r="K190" s="482"/>
      <c r="L190" s="482"/>
      <c r="M190" s="483"/>
      <c r="N190" s="475"/>
      <c r="O190" s="476"/>
      <c r="P190" s="477"/>
      <c r="Q190" s="148" t="str">
        <f>IFERROR(VLOOKUP(Q189,'P2'!$B$4:$J$48,9,FALSE),"")</f>
        <v/>
      </c>
      <c r="R190" s="148" t="str">
        <f>IFERROR(VLOOKUP(R189,'P2'!$B$4:$J$48,9,FALSE),"")</f>
        <v/>
      </c>
      <c r="S190" s="148" t="str">
        <f>IFERROR(VLOOKUP(S189,'P2'!$B$4:$J$48,9,FALSE),"")</f>
        <v/>
      </c>
      <c r="T190" s="148" t="str">
        <f>IFERROR(VLOOKUP(T189,'P2'!$B$4:$J$48,9,FALSE),"")</f>
        <v/>
      </c>
      <c r="U190" s="148" t="str">
        <f>IFERROR(VLOOKUP(U189,'P2'!$B$4:$J$48,9,FALSE),"")</f>
        <v/>
      </c>
      <c r="V190" s="148" t="str">
        <f>IFERROR(VLOOKUP(V189,'P2'!$B$4:$J$48,9,FALSE),"")</f>
        <v/>
      </c>
      <c r="W190" s="148" t="str">
        <f>IFERROR(VLOOKUP(W189,'P2'!$B$4:$J$48,9,FALSE),"")</f>
        <v/>
      </c>
      <c r="X190" s="148" t="str">
        <f>IFERROR(VLOOKUP(X189,'P2'!$B$4:$J$48,9,FALSE),"")</f>
        <v/>
      </c>
      <c r="Y190" s="148" t="str">
        <f>IFERROR(VLOOKUP(Y189,'P2'!$B$4:$J$48,9,FALSE),"")</f>
        <v/>
      </c>
      <c r="Z190" s="148" t="str">
        <f>IFERROR(VLOOKUP(Z189,'P2'!$B$4:$J$48,9,FALSE),"")</f>
        <v/>
      </c>
      <c r="AA190" s="148" t="str">
        <f>IFERROR(VLOOKUP(AA189,'P2'!$B$4:$J$48,9,FALSE),"")</f>
        <v/>
      </c>
      <c r="AB190" s="148" t="str">
        <f>IFERROR(VLOOKUP(AB189,'P2'!$B$4:$J$48,9,FALSE),"")</f>
        <v/>
      </c>
      <c r="AC190" s="148" t="str">
        <f>IFERROR(VLOOKUP(AC189,'P2'!$B$4:$J$48,9,FALSE),"")</f>
        <v/>
      </c>
      <c r="AD190" s="148" t="str">
        <f>IFERROR(VLOOKUP(AD189,'P2'!$B$4:$J$48,9,FALSE),"")</f>
        <v/>
      </c>
      <c r="AE190" s="148" t="str">
        <f>IFERROR(VLOOKUP(AE189,'P2'!$B$4:$J$48,9,FALSE),"")</f>
        <v/>
      </c>
      <c r="AF190" s="148" t="str">
        <f>IFERROR(VLOOKUP(AF189,'P2'!$B$4:$J$48,9,FALSE),"")</f>
        <v/>
      </c>
      <c r="AG190" s="148" t="str">
        <f>IFERROR(VLOOKUP(AG189,'P2'!$B$4:$J$48,9,FALSE),"")</f>
        <v/>
      </c>
      <c r="AH190" s="148" t="str">
        <f>IFERROR(VLOOKUP(AH189,'P2'!$B$4:$J$48,9,FALSE),"")</f>
        <v/>
      </c>
      <c r="AI190" s="148" t="str">
        <f>IFERROR(VLOOKUP(AI189,'P2'!$B$4:$J$48,9,FALSE),"")</f>
        <v/>
      </c>
      <c r="AJ190" s="148" t="str">
        <f>IFERROR(VLOOKUP(AJ189,'P2'!$B$4:$J$48,9,FALSE),"")</f>
        <v/>
      </c>
      <c r="AK190" s="148" t="str">
        <f>IFERROR(VLOOKUP(AK189,'P2'!$B$4:$J$48,9,FALSE),"")</f>
        <v/>
      </c>
      <c r="AL190" s="148" t="str">
        <f>IFERROR(VLOOKUP(AL189,'P2'!$B$4:$J$48,9,FALSE),"")</f>
        <v/>
      </c>
      <c r="AM190" s="148" t="str">
        <f>IFERROR(VLOOKUP(AM189,'P2'!$B$4:$J$48,9,FALSE),"")</f>
        <v/>
      </c>
      <c r="AN190" s="148" t="str">
        <f>IFERROR(VLOOKUP(AN189,'P2'!$B$4:$J$48,9,FALSE),"")</f>
        <v/>
      </c>
      <c r="AO190" s="148" t="str">
        <f>IFERROR(VLOOKUP(AO189,'P2'!$B$4:$J$48,9,FALSE),"")</f>
        <v/>
      </c>
      <c r="AP190" s="148" t="str">
        <f>IFERROR(VLOOKUP(AP189,'P2'!$B$4:$J$48,9,FALSE),"")</f>
        <v/>
      </c>
      <c r="AQ190" s="148" t="str">
        <f>IFERROR(VLOOKUP(AQ189,'P2'!$B$4:$J$48,9,FALSE),"")</f>
        <v/>
      </c>
      <c r="AR190" s="148" t="str">
        <f>IFERROR(VLOOKUP(AR189,'P2'!$B$4:$J$48,9,FALSE),"")</f>
        <v/>
      </c>
      <c r="AS190" s="148" t="str">
        <f>IFERROR(VLOOKUP(AS189,'P2'!$B$4:$J$48,9,FALSE),"")</f>
        <v/>
      </c>
      <c r="AT190" s="148" t="str">
        <f>IFERROR(VLOOKUP(AT189,'P2'!$B$4:$J$48,9,FALSE),"")</f>
        <v/>
      </c>
      <c r="AU190" s="148" t="str">
        <f>IFERROR(VLOOKUP(AU189,'P2'!$B$4:$J$48,9,FALSE),"")</f>
        <v/>
      </c>
      <c r="AV190" s="149">
        <f>SUM(Q190:AU190)</f>
        <v>0</v>
      </c>
      <c r="AW190" s="487"/>
      <c r="AX190" s="489"/>
      <c r="AY190" s="150"/>
      <c r="AZ190" s="150"/>
    </row>
    <row r="191" spans="2:52" ht="17.100000000000001" customHeight="1" x14ac:dyDescent="0.15">
      <c r="B191" s="470">
        <f t="shared" si="11"/>
        <v>81</v>
      </c>
      <c r="C191" s="472"/>
      <c r="D191" s="473"/>
      <c r="E191" s="473"/>
      <c r="F191" s="473"/>
      <c r="G191" s="473"/>
      <c r="H191" s="474"/>
      <c r="I191" s="478"/>
      <c r="J191" s="479"/>
      <c r="K191" s="479"/>
      <c r="L191" s="479"/>
      <c r="M191" s="480"/>
      <c r="N191" s="484"/>
      <c r="O191" s="485"/>
      <c r="P191" s="474"/>
      <c r="Q191" s="151"/>
      <c r="R191" s="151"/>
      <c r="S191" s="151"/>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c r="AQ191" s="151"/>
      <c r="AR191" s="151"/>
      <c r="AS191" s="151"/>
      <c r="AT191" s="151"/>
      <c r="AU191" s="151"/>
      <c r="AV191" s="144">
        <f>COUNTA(Q191:AU191)</f>
        <v>0</v>
      </c>
      <c r="AW191" s="486">
        <f>AV192</f>
        <v>0</v>
      </c>
      <c r="AX191" s="488" t="str">
        <f>IFERROR(ROUNDDOWN(AV192/$AT$3,1),"")</f>
        <v/>
      </c>
      <c r="AY191" s="145"/>
      <c r="AZ191" s="145"/>
    </row>
    <row r="192" spans="2:52" ht="17.100000000000001" customHeight="1" x14ac:dyDescent="0.15">
      <c r="B192" s="471"/>
      <c r="C192" s="475"/>
      <c r="D192" s="476"/>
      <c r="E192" s="476"/>
      <c r="F192" s="476"/>
      <c r="G192" s="476"/>
      <c r="H192" s="477"/>
      <c r="I192" s="481"/>
      <c r="J192" s="482"/>
      <c r="K192" s="482"/>
      <c r="L192" s="482"/>
      <c r="M192" s="483"/>
      <c r="N192" s="475"/>
      <c r="O192" s="476"/>
      <c r="P192" s="477"/>
      <c r="Q192" s="148" t="str">
        <f>IFERROR(VLOOKUP(Q191,'P2'!$B$4:$J$48,9,FALSE),"")</f>
        <v/>
      </c>
      <c r="R192" s="148" t="str">
        <f>IFERROR(VLOOKUP(R191,'P2'!$B$4:$J$48,9,FALSE),"")</f>
        <v/>
      </c>
      <c r="S192" s="148" t="str">
        <f>IFERROR(VLOOKUP(S191,'P2'!$B$4:$J$48,9,FALSE),"")</f>
        <v/>
      </c>
      <c r="T192" s="148" t="str">
        <f>IFERROR(VLOOKUP(T191,'P2'!$B$4:$J$48,9,FALSE),"")</f>
        <v/>
      </c>
      <c r="U192" s="148" t="str">
        <f>IFERROR(VLOOKUP(U191,'P2'!$B$4:$J$48,9,FALSE),"")</f>
        <v/>
      </c>
      <c r="V192" s="148" t="str">
        <f>IFERROR(VLOOKUP(V191,'P2'!$B$4:$J$48,9,FALSE),"")</f>
        <v/>
      </c>
      <c r="W192" s="148" t="str">
        <f>IFERROR(VLOOKUP(W191,'P2'!$B$4:$J$48,9,FALSE),"")</f>
        <v/>
      </c>
      <c r="X192" s="148" t="str">
        <f>IFERROR(VLOOKUP(X191,'P2'!$B$4:$J$48,9,FALSE),"")</f>
        <v/>
      </c>
      <c r="Y192" s="148" t="str">
        <f>IFERROR(VLOOKUP(Y191,'P2'!$B$4:$J$48,9,FALSE),"")</f>
        <v/>
      </c>
      <c r="Z192" s="148" t="str">
        <f>IFERROR(VLOOKUP(Z191,'P2'!$B$4:$J$48,9,FALSE),"")</f>
        <v/>
      </c>
      <c r="AA192" s="148" t="str">
        <f>IFERROR(VLOOKUP(AA191,'P2'!$B$4:$J$48,9,FALSE),"")</f>
        <v/>
      </c>
      <c r="AB192" s="148" t="str">
        <f>IFERROR(VLOOKUP(AB191,'P2'!$B$4:$J$48,9,FALSE),"")</f>
        <v/>
      </c>
      <c r="AC192" s="148" t="str">
        <f>IFERROR(VLOOKUP(AC191,'P2'!$B$4:$J$48,9,FALSE),"")</f>
        <v/>
      </c>
      <c r="AD192" s="148" t="str">
        <f>IFERROR(VLOOKUP(AD191,'P2'!$B$4:$J$48,9,FALSE),"")</f>
        <v/>
      </c>
      <c r="AE192" s="148" t="str">
        <f>IFERROR(VLOOKUP(AE191,'P2'!$B$4:$J$48,9,FALSE),"")</f>
        <v/>
      </c>
      <c r="AF192" s="148" t="str">
        <f>IFERROR(VLOOKUP(AF191,'P2'!$B$4:$J$48,9,FALSE),"")</f>
        <v/>
      </c>
      <c r="AG192" s="148" t="str">
        <f>IFERROR(VLOOKUP(AG191,'P2'!$B$4:$J$48,9,FALSE),"")</f>
        <v/>
      </c>
      <c r="AH192" s="148" t="str">
        <f>IFERROR(VLOOKUP(AH191,'P2'!$B$4:$J$48,9,FALSE),"")</f>
        <v/>
      </c>
      <c r="AI192" s="148" t="str">
        <f>IFERROR(VLOOKUP(AI191,'P2'!$B$4:$J$48,9,FALSE),"")</f>
        <v/>
      </c>
      <c r="AJ192" s="148" t="str">
        <f>IFERROR(VLOOKUP(AJ191,'P2'!$B$4:$J$48,9,FALSE),"")</f>
        <v/>
      </c>
      <c r="AK192" s="148" t="str">
        <f>IFERROR(VLOOKUP(AK191,'P2'!$B$4:$J$48,9,FALSE),"")</f>
        <v/>
      </c>
      <c r="AL192" s="148" t="str">
        <f>IFERROR(VLOOKUP(AL191,'P2'!$B$4:$J$48,9,FALSE),"")</f>
        <v/>
      </c>
      <c r="AM192" s="148" t="str">
        <f>IFERROR(VLOOKUP(AM191,'P2'!$B$4:$J$48,9,FALSE),"")</f>
        <v/>
      </c>
      <c r="AN192" s="148" t="str">
        <f>IFERROR(VLOOKUP(AN191,'P2'!$B$4:$J$48,9,FALSE),"")</f>
        <v/>
      </c>
      <c r="AO192" s="148" t="str">
        <f>IFERROR(VLOOKUP(AO191,'P2'!$B$4:$J$48,9,FALSE),"")</f>
        <v/>
      </c>
      <c r="AP192" s="148" t="str">
        <f>IFERROR(VLOOKUP(AP191,'P2'!$B$4:$J$48,9,FALSE),"")</f>
        <v/>
      </c>
      <c r="AQ192" s="148" t="str">
        <f>IFERROR(VLOOKUP(AQ191,'P2'!$B$4:$J$48,9,FALSE),"")</f>
        <v/>
      </c>
      <c r="AR192" s="148" t="str">
        <f>IFERROR(VLOOKUP(AR191,'P2'!$B$4:$J$48,9,FALSE),"")</f>
        <v/>
      </c>
      <c r="AS192" s="148" t="str">
        <f>IFERROR(VLOOKUP(AS191,'P2'!$B$4:$J$48,9,FALSE),"")</f>
        <v/>
      </c>
      <c r="AT192" s="148" t="str">
        <f>IFERROR(VLOOKUP(AT191,'P2'!$B$4:$J$48,9,FALSE),"")</f>
        <v/>
      </c>
      <c r="AU192" s="148" t="str">
        <f>IFERROR(VLOOKUP(AU191,'P2'!$B$4:$J$48,9,FALSE),"")</f>
        <v/>
      </c>
      <c r="AV192" s="149">
        <f>SUM(Q192:AU192)</f>
        <v>0</v>
      </c>
      <c r="AW192" s="487"/>
      <c r="AX192" s="489"/>
      <c r="AY192" s="150"/>
      <c r="AZ192" s="150"/>
    </row>
    <row r="193" spans="2:59" ht="17.100000000000001" customHeight="1" x14ac:dyDescent="0.15">
      <c r="B193" s="470">
        <f t="shared" si="11"/>
        <v>82</v>
      </c>
      <c r="C193" s="472"/>
      <c r="D193" s="473"/>
      <c r="E193" s="473"/>
      <c r="F193" s="473"/>
      <c r="G193" s="473"/>
      <c r="H193" s="474"/>
      <c r="I193" s="478"/>
      <c r="J193" s="479"/>
      <c r="K193" s="479"/>
      <c r="L193" s="479"/>
      <c r="M193" s="480"/>
      <c r="N193" s="484"/>
      <c r="O193" s="485"/>
      <c r="P193" s="474"/>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44">
        <f>COUNTA(Q193:AU193)</f>
        <v>0</v>
      </c>
      <c r="AW193" s="486">
        <f>AV194</f>
        <v>0</v>
      </c>
      <c r="AX193" s="488" t="str">
        <f>IFERROR(ROUNDDOWN(AV194/$AT$3,1),"")</f>
        <v/>
      </c>
      <c r="AY193" s="145"/>
      <c r="AZ193" s="145"/>
    </row>
    <row r="194" spans="2:59" ht="17.100000000000001" customHeight="1" x14ac:dyDescent="0.15">
      <c r="B194" s="471"/>
      <c r="C194" s="475"/>
      <c r="D194" s="476"/>
      <c r="E194" s="476"/>
      <c r="F194" s="476"/>
      <c r="G194" s="476"/>
      <c r="H194" s="477"/>
      <c r="I194" s="481"/>
      <c r="J194" s="482"/>
      <c r="K194" s="482"/>
      <c r="L194" s="482"/>
      <c r="M194" s="483"/>
      <c r="N194" s="475"/>
      <c r="O194" s="476"/>
      <c r="P194" s="477"/>
      <c r="Q194" s="148" t="str">
        <f>IFERROR(VLOOKUP(Q193,'P2'!$B$4:$J$48,9,FALSE),"")</f>
        <v/>
      </c>
      <c r="R194" s="148" t="str">
        <f>IFERROR(VLOOKUP(R193,'P2'!$B$4:$J$48,9,FALSE),"")</f>
        <v/>
      </c>
      <c r="S194" s="148" t="str">
        <f>IFERROR(VLOOKUP(S193,'P2'!$B$4:$J$48,9,FALSE),"")</f>
        <v/>
      </c>
      <c r="T194" s="148" t="str">
        <f>IFERROR(VLOOKUP(T193,'P2'!$B$4:$J$48,9,FALSE),"")</f>
        <v/>
      </c>
      <c r="U194" s="148" t="str">
        <f>IFERROR(VLOOKUP(U193,'P2'!$B$4:$J$48,9,FALSE),"")</f>
        <v/>
      </c>
      <c r="V194" s="148" t="str">
        <f>IFERROR(VLOOKUP(V193,'P2'!$B$4:$J$48,9,FALSE),"")</f>
        <v/>
      </c>
      <c r="W194" s="148" t="str">
        <f>IFERROR(VLOOKUP(W193,'P2'!$B$4:$J$48,9,FALSE),"")</f>
        <v/>
      </c>
      <c r="X194" s="148" t="str">
        <f>IFERROR(VLOOKUP(X193,'P2'!$B$4:$J$48,9,FALSE),"")</f>
        <v/>
      </c>
      <c r="Y194" s="148" t="str">
        <f>IFERROR(VLOOKUP(Y193,'P2'!$B$4:$J$48,9,FALSE),"")</f>
        <v/>
      </c>
      <c r="Z194" s="148" t="str">
        <f>IFERROR(VLOOKUP(Z193,'P2'!$B$4:$J$48,9,FALSE),"")</f>
        <v/>
      </c>
      <c r="AA194" s="148" t="str">
        <f>IFERROR(VLOOKUP(AA193,'P2'!$B$4:$J$48,9,FALSE),"")</f>
        <v/>
      </c>
      <c r="AB194" s="148" t="str">
        <f>IFERROR(VLOOKUP(AB193,'P2'!$B$4:$J$48,9,FALSE),"")</f>
        <v/>
      </c>
      <c r="AC194" s="148" t="str">
        <f>IFERROR(VLOOKUP(AC193,'P2'!$B$4:$J$48,9,FALSE),"")</f>
        <v/>
      </c>
      <c r="AD194" s="148" t="str">
        <f>IFERROR(VLOOKUP(AD193,'P2'!$B$4:$J$48,9,FALSE),"")</f>
        <v/>
      </c>
      <c r="AE194" s="148" t="str">
        <f>IFERROR(VLOOKUP(AE193,'P2'!$B$4:$J$48,9,FALSE),"")</f>
        <v/>
      </c>
      <c r="AF194" s="148" t="str">
        <f>IFERROR(VLOOKUP(AF193,'P2'!$B$4:$J$48,9,FALSE),"")</f>
        <v/>
      </c>
      <c r="AG194" s="148" t="str">
        <f>IFERROR(VLOOKUP(AG193,'P2'!$B$4:$J$48,9,FALSE),"")</f>
        <v/>
      </c>
      <c r="AH194" s="148" t="str">
        <f>IFERROR(VLOOKUP(AH193,'P2'!$B$4:$J$48,9,FALSE),"")</f>
        <v/>
      </c>
      <c r="AI194" s="148" t="str">
        <f>IFERROR(VLOOKUP(AI193,'P2'!$B$4:$J$48,9,FALSE),"")</f>
        <v/>
      </c>
      <c r="AJ194" s="148" t="str">
        <f>IFERROR(VLOOKUP(AJ193,'P2'!$B$4:$J$48,9,FALSE),"")</f>
        <v/>
      </c>
      <c r="AK194" s="148" t="str">
        <f>IFERROR(VLOOKUP(AK193,'P2'!$B$4:$J$48,9,FALSE),"")</f>
        <v/>
      </c>
      <c r="AL194" s="148" t="str">
        <f>IFERROR(VLOOKUP(AL193,'P2'!$B$4:$J$48,9,FALSE),"")</f>
        <v/>
      </c>
      <c r="AM194" s="148" t="str">
        <f>IFERROR(VLOOKUP(AM193,'P2'!$B$4:$J$48,9,FALSE),"")</f>
        <v/>
      </c>
      <c r="AN194" s="148" t="str">
        <f>IFERROR(VLOOKUP(AN193,'P2'!$B$4:$J$48,9,FALSE),"")</f>
        <v/>
      </c>
      <c r="AO194" s="148" t="str">
        <f>IFERROR(VLOOKUP(AO193,'P2'!$B$4:$J$48,9,FALSE),"")</f>
        <v/>
      </c>
      <c r="AP194" s="148" t="str">
        <f>IFERROR(VLOOKUP(AP193,'P2'!$B$4:$J$48,9,FALSE),"")</f>
        <v/>
      </c>
      <c r="AQ194" s="148" t="str">
        <f>IFERROR(VLOOKUP(AQ193,'P2'!$B$4:$J$48,9,FALSE),"")</f>
        <v/>
      </c>
      <c r="AR194" s="148" t="str">
        <f>IFERROR(VLOOKUP(AR193,'P2'!$B$4:$J$48,9,FALSE),"")</f>
        <v/>
      </c>
      <c r="AS194" s="148" t="str">
        <f>IFERROR(VLOOKUP(AS193,'P2'!$B$4:$J$48,9,FALSE),"")</f>
        <v/>
      </c>
      <c r="AT194" s="148" t="str">
        <f>IFERROR(VLOOKUP(AT193,'P2'!$B$4:$J$48,9,FALSE),"")</f>
        <v/>
      </c>
      <c r="AU194" s="148" t="str">
        <f>IFERROR(VLOOKUP(AU193,'P2'!$B$4:$J$48,9,FALSE),"")</f>
        <v/>
      </c>
      <c r="AV194" s="149">
        <f>SUM(Q194:AU194)</f>
        <v>0</v>
      </c>
      <c r="AW194" s="487"/>
      <c r="AX194" s="489"/>
      <c r="AY194" s="150"/>
      <c r="AZ194" s="150"/>
    </row>
    <row r="195" spans="2:59" ht="17.100000000000001" customHeight="1" x14ac:dyDescent="0.15">
      <c r="B195" s="470">
        <f t="shared" si="11"/>
        <v>83</v>
      </c>
      <c r="C195" s="472"/>
      <c r="D195" s="473"/>
      <c r="E195" s="473"/>
      <c r="F195" s="473"/>
      <c r="G195" s="473"/>
      <c r="H195" s="474"/>
      <c r="I195" s="478"/>
      <c r="J195" s="479"/>
      <c r="K195" s="479"/>
      <c r="L195" s="479"/>
      <c r="M195" s="480"/>
      <c r="N195" s="484"/>
      <c r="O195" s="485"/>
      <c r="P195" s="474"/>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44">
        <f>COUNTA(Q195:AU195)</f>
        <v>0</v>
      </c>
      <c r="AW195" s="486">
        <f>AV196</f>
        <v>0</v>
      </c>
      <c r="AX195" s="488" t="str">
        <f>IFERROR(ROUNDDOWN(AV196/$AT$3,1),"")</f>
        <v/>
      </c>
      <c r="AY195" s="145"/>
      <c r="AZ195" s="145"/>
    </row>
    <row r="196" spans="2:59" ht="17.100000000000001" customHeight="1" x14ac:dyDescent="0.15">
      <c r="B196" s="471"/>
      <c r="C196" s="475"/>
      <c r="D196" s="476"/>
      <c r="E196" s="476"/>
      <c r="F196" s="476"/>
      <c r="G196" s="476"/>
      <c r="H196" s="477"/>
      <c r="I196" s="481"/>
      <c r="J196" s="482"/>
      <c r="K196" s="482"/>
      <c r="L196" s="482"/>
      <c r="M196" s="483"/>
      <c r="N196" s="475"/>
      <c r="O196" s="476"/>
      <c r="P196" s="477"/>
      <c r="Q196" s="148" t="str">
        <f>IFERROR(VLOOKUP(Q195,'P2'!$B$4:$J$48,9,FALSE),"")</f>
        <v/>
      </c>
      <c r="R196" s="148" t="str">
        <f>IFERROR(VLOOKUP(R195,'P2'!$B$4:$J$48,9,FALSE),"")</f>
        <v/>
      </c>
      <c r="S196" s="148" t="str">
        <f>IFERROR(VLOOKUP(S195,'P2'!$B$4:$J$48,9,FALSE),"")</f>
        <v/>
      </c>
      <c r="T196" s="148" t="str">
        <f>IFERROR(VLOOKUP(T195,'P2'!$B$4:$J$48,9,FALSE),"")</f>
        <v/>
      </c>
      <c r="U196" s="148" t="str">
        <f>IFERROR(VLOOKUP(U195,'P2'!$B$4:$J$48,9,FALSE),"")</f>
        <v/>
      </c>
      <c r="V196" s="148" t="str">
        <f>IFERROR(VLOOKUP(V195,'P2'!$B$4:$J$48,9,FALSE),"")</f>
        <v/>
      </c>
      <c r="W196" s="148" t="str">
        <f>IFERROR(VLOOKUP(W195,'P2'!$B$4:$J$48,9,FALSE),"")</f>
        <v/>
      </c>
      <c r="X196" s="148" t="str">
        <f>IFERROR(VLOOKUP(X195,'P2'!$B$4:$J$48,9,FALSE),"")</f>
        <v/>
      </c>
      <c r="Y196" s="148" t="str">
        <f>IFERROR(VLOOKUP(Y195,'P2'!$B$4:$J$48,9,FALSE),"")</f>
        <v/>
      </c>
      <c r="Z196" s="148" t="str">
        <f>IFERROR(VLOOKUP(Z195,'P2'!$B$4:$J$48,9,FALSE),"")</f>
        <v/>
      </c>
      <c r="AA196" s="148" t="str">
        <f>IFERROR(VLOOKUP(AA195,'P2'!$B$4:$J$48,9,FALSE),"")</f>
        <v/>
      </c>
      <c r="AB196" s="148" t="str">
        <f>IFERROR(VLOOKUP(AB195,'P2'!$B$4:$J$48,9,FALSE),"")</f>
        <v/>
      </c>
      <c r="AC196" s="148" t="str">
        <f>IFERROR(VLOOKUP(AC195,'P2'!$B$4:$J$48,9,FALSE),"")</f>
        <v/>
      </c>
      <c r="AD196" s="148" t="str">
        <f>IFERROR(VLOOKUP(AD195,'P2'!$B$4:$J$48,9,FALSE),"")</f>
        <v/>
      </c>
      <c r="AE196" s="148" t="str">
        <f>IFERROR(VLOOKUP(AE195,'P2'!$B$4:$J$48,9,FALSE),"")</f>
        <v/>
      </c>
      <c r="AF196" s="148" t="str">
        <f>IFERROR(VLOOKUP(AF195,'P2'!$B$4:$J$48,9,FALSE),"")</f>
        <v/>
      </c>
      <c r="AG196" s="148" t="str">
        <f>IFERROR(VLOOKUP(AG195,'P2'!$B$4:$J$48,9,FALSE),"")</f>
        <v/>
      </c>
      <c r="AH196" s="148" t="str">
        <f>IFERROR(VLOOKUP(AH195,'P2'!$B$4:$J$48,9,FALSE),"")</f>
        <v/>
      </c>
      <c r="AI196" s="148" t="str">
        <f>IFERROR(VLOOKUP(AI195,'P2'!$B$4:$J$48,9,FALSE),"")</f>
        <v/>
      </c>
      <c r="AJ196" s="148" t="str">
        <f>IFERROR(VLOOKUP(AJ195,'P2'!$B$4:$J$48,9,FALSE),"")</f>
        <v/>
      </c>
      <c r="AK196" s="148" t="str">
        <f>IFERROR(VLOOKUP(AK195,'P2'!$B$4:$J$48,9,FALSE),"")</f>
        <v/>
      </c>
      <c r="AL196" s="148" t="str">
        <f>IFERROR(VLOOKUP(AL195,'P2'!$B$4:$J$48,9,FALSE),"")</f>
        <v/>
      </c>
      <c r="AM196" s="148" t="str">
        <f>IFERROR(VLOOKUP(AM195,'P2'!$B$4:$J$48,9,FALSE),"")</f>
        <v/>
      </c>
      <c r="AN196" s="148" t="str">
        <f>IFERROR(VLOOKUP(AN195,'P2'!$B$4:$J$48,9,FALSE),"")</f>
        <v/>
      </c>
      <c r="AO196" s="148" t="str">
        <f>IFERROR(VLOOKUP(AO195,'P2'!$B$4:$J$48,9,FALSE),"")</f>
        <v/>
      </c>
      <c r="AP196" s="148" t="str">
        <f>IFERROR(VLOOKUP(AP195,'P2'!$B$4:$J$48,9,FALSE),"")</f>
        <v/>
      </c>
      <c r="AQ196" s="148" t="str">
        <f>IFERROR(VLOOKUP(AQ195,'P2'!$B$4:$J$48,9,FALSE),"")</f>
        <v/>
      </c>
      <c r="AR196" s="148" t="str">
        <f>IFERROR(VLOOKUP(AR195,'P2'!$B$4:$J$48,9,FALSE),"")</f>
        <v/>
      </c>
      <c r="AS196" s="148" t="str">
        <f>IFERROR(VLOOKUP(AS195,'P2'!$B$4:$J$48,9,FALSE),"")</f>
        <v/>
      </c>
      <c r="AT196" s="148" t="str">
        <f>IFERROR(VLOOKUP(AT195,'P2'!$B$4:$J$48,9,FALSE),"")</f>
        <v/>
      </c>
      <c r="AU196" s="148" t="str">
        <f>IFERROR(VLOOKUP(AU195,'P2'!$B$4:$J$48,9,FALSE),"")</f>
        <v/>
      </c>
      <c r="AV196" s="149">
        <f>SUM(Q196:AU196)</f>
        <v>0</v>
      </c>
      <c r="AW196" s="487"/>
      <c r="AX196" s="489"/>
      <c r="AY196" s="150"/>
      <c r="AZ196" s="150"/>
    </row>
    <row r="197" spans="2:59" ht="17.100000000000001" customHeight="1" x14ac:dyDescent="0.15">
      <c r="B197" s="470">
        <f t="shared" si="11"/>
        <v>84</v>
      </c>
      <c r="C197" s="472"/>
      <c r="D197" s="473"/>
      <c r="E197" s="473"/>
      <c r="F197" s="473"/>
      <c r="G197" s="473"/>
      <c r="H197" s="474"/>
      <c r="I197" s="478"/>
      <c r="J197" s="479"/>
      <c r="K197" s="479"/>
      <c r="L197" s="479"/>
      <c r="M197" s="480"/>
      <c r="N197" s="484"/>
      <c r="O197" s="485"/>
      <c r="P197" s="474"/>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44">
        <f>COUNTA(Q197:AU197)</f>
        <v>0</v>
      </c>
      <c r="AW197" s="486">
        <f>AV198</f>
        <v>0</v>
      </c>
      <c r="AX197" s="488" t="str">
        <f>IFERROR(ROUNDDOWN(AV198/$AT$3,1),"")</f>
        <v/>
      </c>
      <c r="AY197" s="145"/>
      <c r="AZ197" s="145"/>
    </row>
    <row r="198" spans="2:59" ht="17.100000000000001" customHeight="1" x14ac:dyDescent="0.15">
      <c r="B198" s="471"/>
      <c r="C198" s="475"/>
      <c r="D198" s="476"/>
      <c r="E198" s="476"/>
      <c r="F198" s="476"/>
      <c r="G198" s="476"/>
      <c r="H198" s="477"/>
      <c r="I198" s="481"/>
      <c r="J198" s="482"/>
      <c r="K198" s="482"/>
      <c r="L198" s="482"/>
      <c r="M198" s="483"/>
      <c r="N198" s="475"/>
      <c r="O198" s="476"/>
      <c r="P198" s="477"/>
      <c r="Q198" s="148" t="str">
        <f>IFERROR(VLOOKUP(Q197,'P2'!$B$4:$J$48,9,FALSE),"")</f>
        <v/>
      </c>
      <c r="R198" s="148" t="str">
        <f>IFERROR(VLOOKUP(R197,'P2'!$B$4:$J$48,9,FALSE),"")</f>
        <v/>
      </c>
      <c r="S198" s="148" t="str">
        <f>IFERROR(VLOOKUP(S197,'P2'!$B$4:$J$48,9,FALSE),"")</f>
        <v/>
      </c>
      <c r="T198" s="148" t="str">
        <f>IFERROR(VLOOKUP(T197,'P2'!$B$4:$J$48,9,FALSE),"")</f>
        <v/>
      </c>
      <c r="U198" s="148" t="str">
        <f>IFERROR(VLOOKUP(U197,'P2'!$B$4:$J$48,9,FALSE),"")</f>
        <v/>
      </c>
      <c r="V198" s="148" t="str">
        <f>IFERROR(VLOOKUP(V197,'P2'!$B$4:$J$48,9,FALSE),"")</f>
        <v/>
      </c>
      <c r="W198" s="148" t="str">
        <f>IFERROR(VLOOKUP(W197,'P2'!$B$4:$J$48,9,FALSE),"")</f>
        <v/>
      </c>
      <c r="X198" s="148" t="str">
        <f>IFERROR(VLOOKUP(X197,'P2'!$B$4:$J$48,9,FALSE),"")</f>
        <v/>
      </c>
      <c r="Y198" s="148" t="str">
        <f>IFERROR(VLOOKUP(Y197,'P2'!$B$4:$J$48,9,FALSE),"")</f>
        <v/>
      </c>
      <c r="Z198" s="148" t="str">
        <f>IFERROR(VLOOKUP(Z197,'P2'!$B$4:$J$48,9,FALSE),"")</f>
        <v/>
      </c>
      <c r="AA198" s="148" t="str">
        <f>IFERROR(VLOOKUP(AA197,'P2'!$B$4:$J$48,9,FALSE),"")</f>
        <v/>
      </c>
      <c r="AB198" s="148" t="str">
        <f>IFERROR(VLOOKUP(AB197,'P2'!$B$4:$J$48,9,FALSE),"")</f>
        <v/>
      </c>
      <c r="AC198" s="148" t="str">
        <f>IFERROR(VLOOKUP(AC197,'P2'!$B$4:$J$48,9,FALSE),"")</f>
        <v/>
      </c>
      <c r="AD198" s="148" t="str">
        <f>IFERROR(VLOOKUP(AD197,'P2'!$B$4:$J$48,9,FALSE),"")</f>
        <v/>
      </c>
      <c r="AE198" s="148" t="str">
        <f>IFERROR(VLOOKUP(AE197,'P2'!$B$4:$J$48,9,FALSE),"")</f>
        <v/>
      </c>
      <c r="AF198" s="148" t="str">
        <f>IFERROR(VLOOKUP(AF197,'P2'!$B$4:$J$48,9,FALSE),"")</f>
        <v/>
      </c>
      <c r="AG198" s="148" t="str">
        <f>IFERROR(VLOOKUP(AG197,'P2'!$B$4:$J$48,9,FALSE),"")</f>
        <v/>
      </c>
      <c r="AH198" s="148" t="str">
        <f>IFERROR(VLOOKUP(AH197,'P2'!$B$4:$J$48,9,FALSE),"")</f>
        <v/>
      </c>
      <c r="AI198" s="148" t="str">
        <f>IFERROR(VLOOKUP(AI197,'P2'!$B$4:$J$48,9,FALSE),"")</f>
        <v/>
      </c>
      <c r="AJ198" s="148" t="str">
        <f>IFERROR(VLOOKUP(AJ197,'P2'!$B$4:$J$48,9,FALSE),"")</f>
        <v/>
      </c>
      <c r="AK198" s="148" t="str">
        <f>IFERROR(VLOOKUP(AK197,'P2'!$B$4:$J$48,9,FALSE),"")</f>
        <v/>
      </c>
      <c r="AL198" s="148" t="str">
        <f>IFERROR(VLOOKUP(AL197,'P2'!$B$4:$J$48,9,FALSE),"")</f>
        <v/>
      </c>
      <c r="AM198" s="148" t="str">
        <f>IFERROR(VLOOKUP(AM197,'P2'!$B$4:$J$48,9,FALSE),"")</f>
        <v/>
      </c>
      <c r="AN198" s="148" t="str">
        <f>IFERROR(VLOOKUP(AN197,'P2'!$B$4:$J$48,9,FALSE),"")</f>
        <v/>
      </c>
      <c r="AO198" s="148" t="str">
        <f>IFERROR(VLOOKUP(AO197,'P2'!$B$4:$J$48,9,FALSE),"")</f>
        <v/>
      </c>
      <c r="AP198" s="148" t="str">
        <f>IFERROR(VLOOKUP(AP197,'P2'!$B$4:$J$48,9,FALSE),"")</f>
        <v/>
      </c>
      <c r="AQ198" s="148" t="str">
        <f>IFERROR(VLOOKUP(AQ197,'P2'!$B$4:$J$48,9,FALSE),"")</f>
        <v/>
      </c>
      <c r="AR198" s="148" t="str">
        <f>IFERROR(VLOOKUP(AR197,'P2'!$B$4:$J$48,9,FALSE),"")</f>
        <v/>
      </c>
      <c r="AS198" s="148" t="str">
        <f>IFERROR(VLOOKUP(AS197,'P2'!$B$4:$J$48,9,FALSE),"")</f>
        <v/>
      </c>
      <c r="AT198" s="148" t="str">
        <f>IFERROR(VLOOKUP(AT197,'P2'!$B$4:$J$48,9,FALSE),"")</f>
        <v/>
      </c>
      <c r="AU198" s="148" t="str">
        <f>IFERROR(VLOOKUP(AU197,'P2'!$B$4:$J$48,9,FALSE),"")</f>
        <v/>
      </c>
      <c r="AV198" s="149">
        <f>SUM(Q198:AU198)</f>
        <v>0</v>
      </c>
      <c r="AW198" s="487"/>
      <c r="AX198" s="489"/>
      <c r="AY198" s="150"/>
      <c r="AZ198" s="150"/>
    </row>
    <row r="199" spans="2:59" s="118" customFormat="1" ht="5.0999999999999996" customHeight="1" x14ac:dyDescent="0.15">
      <c r="B199" s="152"/>
      <c r="C199" s="153"/>
      <c r="D199" s="154"/>
      <c r="E199" s="154"/>
      <c r="F199" s="154"/>
      <c r="G199" s="154"/>
      <c r="H199" s="154"/>
      <c r="I199" s="153"/>
      <c r="J199" s="153"/>
      <c r="K199" s="153"/>
      <c r="L199" s="153"/>
      <c r="M199" s="153"/>
      <c r="N199" s="153"/>
      <c r="O199" s="153"/>
      <c r="P199" s="153"/>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6"/>
      <c r="BA199" s="100"/>
      <c r="BB199" s="100"/>
      <c r="BC199" s="100"/>
      <c r="BD199" s="100"/>
      <c r="BE199" s="100"/>
      <c r="BF199" s="100"/>
      <c r="BG199" s="100"/>
    </row>
    <row r="200" spans="2:59" s="116" customFormat="1" ht="5.0999999999999996" customHeight="1" x14ac:dyDescent="0.15">
      <c r="B200" s="163"/>
      <c r="AS200" s="138"/>
      <c r="AT200" s="138"/>
      <c r="AU200" s="138"/>
      <c r="AY200" s="100"/>
      <c r="AZ200" s="100"/>
      <c r="BA200" s="100"/>
      <c r="BB200" s="100"/>
      <c r="BC200" s="100"/>
      <c r="BD200" s="100"/>
      <c r="BE200" s="100"/>
      <c r="BF200" s="100"/>
      <c r="BG200" s="100"/>
    </row>
    <row r="201" spans="2:59" ht="21.95" customHeight="1" x14ac:dyDescent="0.15">
      <c r="B201" s="131" t="s">
        <v>415</v>
      </c>
      <c r="S201" s="164" t="s">
        <v>254</v>
      </c>
      <c r="T201" s="499" t="str">
        <f>$T$3</f>
        <v>令和　7</v>
      </c>
      <c r="U201" s="499"/>
      <c r="V201" s="165" t="s">
        <v>81</v>
      </c>
      <c r="W201" s="165">
        <f>$W$3</f>
        <v>5</v>
      </c>
      <c r="X201" s="166" t="s">
        <v>273</v>
      </c>
      <c r="Y201" s="165"/>
      <c r="Z201" s="167" t="s">
        <v>255</v>
      </c>
      <c r="AA201" s="137"/>
      <c r="AB201" s="133"/>
      <c r="AC201" s="133"/>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38" t="str">
        <f>"5 / "&amp;COUNTA(C$7,C$57,C$106,C$155,C$204)</f>
        <v>5 / 1</v>
      </c>
    </row>
    <row r="202" spans="2:59" s="138" customFormat="1" ht="15" customHeight="1" x14ac:dyDescent="0.15">
      <c r="B202" s="470"/>
      <c r="C202" s="490" t="s">
        <v>279</v>
      </c>
      <c r="D202" s="491"/>
      <c r="E202" s="491"/>
      <c r="F202" s="491"/>
      <c r="G202" s="491"/>
      <c r="H202" s="492"/>
      <c r="I202" s="490" t="s">
        <v>280</v>
      </c>
      <c r="J202" s="491"/>
      <c r="K202" s="491"/>
      <c r="L202" s="491"/>
      <c r="M202" s="492"/>
      <c r="N202" s="496" t="s">
        <v>281</v>
      </c>
      <c r="O202" s="491"/>
      <c r="P202" s="492"/>
      <c r="Q202" s="139">
        <f>Q$5</f>
        <v>45778</v>
      </c>
      <c r="R202" s="139">
        <f t="shared" ref="R202:AU202" si="12">R$5</f>
        <v>45779</v>
      </c>
      <c r="S202" s="139">
        <f t="shared" si="12"/>
        <v>45780</v>
      </c>
      <c r="T202" s="139">
        <f t="shared" si="12"/>
        <v>45781</v>
      </c>
      <c r="U202" s="139">
        <f t="shared" si="12"/>
        <v>45782</v>
      </c>
      <c r="V202" s="139">
        <f t="shared" si="12"/>
        <v>45783</v>
      </c>
      <c r="W202" s="139">
        <f t="shared" si="12"/>
        <v>45784</v>
      </c>
      <c r="X202" s="139">
        <f t="shared" si="12"/>
        <v>45785</v>
      </c>
      <c r="Y202" s="139">
        <f t="shared" si="12"/>
        <v>45786</v>
      </c>
      <c r="Z202" s="139">
        <f t="shared" si="12"/>
        <v>45787</v>
      </c>
      <c r="AA202" s="139">
        <f t="shared" si="12"/>
        <v>45788</v>
      </c>
      <c r="AB202" s="139">
        <f t="shared" si="12"/>
        <v>45789</v>
      </c>
      <c r="AC202" s="139">
        <f t="shared" si="12"/>
        <v>45790</v>
      </c>
      <c r="AD202" s="139">
        <f t="shared" si="12"/>
        <v>45791</v>
      </c>
      <c r="AE202" s="139">
        <f t="shared" si="12"/>
        <v>45792</v>
      </c>
      <c r="AF202" s="139">
        <f t="shared" si="12"/>
        <v>45793</v>
      </c>
      <c r="AG202" s="139">
        <f t="shared" si="12"/>
        <v>45794</v>
      </c>
      <c r="AH202" s="139">
        <f t="shared" si="12"/>
        <v>45795</v>
      </c>
      <c r="AI202" s="139">
        <f t="shared" si="12"/>
        <v>45796</v>
      </c>
      <c r="AJ202" s="139">
        <f t="shared" si="12"/>
        <v>45797</v>
      </c>
      <c r="AK202" s="139">
        <f t="shared" si="12"/>
        <v>45798</v>
      </c>
      <c r="AL202" s="139">
        <f t="shared" si="12"/>
        <v>45799</v>
      </c>
      <c r="AM202" s="139">
        <f t="shared" si="12"/>
        <v>45800</v>
      </c>
      <c r="AN202" s="139">
        <f t="shared" si="12"/>
        <v>45801</v>
      </c>
      <c r="AO202" s="139">
        <f t="shared" si="12"/>
        <v>45802</v>
      </c>
      <c r="AP202" s="139">
        <f t="shared" si="12"/>
        <v>45803</v>
      </c>
      <c r="AQ202" s="139">
        <f t="shared" si="12"/>
        <v>45804</v>
      </c>
      <c r="AR202" s="139">
        <f t="shared" si="12"/>
        <v>45805</v>
      </c>
      <c r="AS202" s="139">
        <f t="shared" si="12"/>
        <v>45806</v>
      </c>
      <c r="AT202" s="139">
        <f t="shared" si="12"/>
        <v>45807</v>
      </c>
      <c r="AU202" s="139">
        <f t="shared" si="12"/>
        <v>45808</v>
      </c>
      <c r="AV202" s="140" t="s">
        <v>282</v>
      </c>
      <c r="AW202" s="497"/>
      <c r="AX202" s="497" t="s">
        <v>283</v>
      </c>
      <c r="AY202" s="141"/>
      <c r="AZ202" s="141"/>
      <c r="BA202" s="100"/>
      <c r="BB202" s="100"/>
      <c r="BC202" s="100"/>
      <c r="BD202" s="100"/>
      <c r="BE202" s="100"/>
      <c r="BF202" s="100"/>
      <c r="BG202" s="100"/>
    </row>
    <row r="203" spans="2:59" s="138" customFormat="1" ht="15" customHeight="1" x14ac:dyDescent="0.15">
      <c r="B203" s="471"/>
      <c r="C203" s="493"/>
      <c r="D203" s="494"/>
      <c r="E203" s="494"/>
      <c r="F203" s="494"/>
      <c r="G203" s="494"/>
      <c r="H203" s="495"/>
      <c r="I203" s="493"/>
      <c r="J203" s="494"/>
      <c r="K203" s="494"/>
      <c r="L203" s="494"/>
      <c r="M203" s="495"/>
      <c r="N203" s="493"/>
      <c r="O203" s="494"/>
      <c r="P203" s="495"/>
      <c r="Q203" s="142" t="str">
        <f>Q$6</f>
        <v>木</v>
      </c>
      <c r="R203" s="142" t="str">
        <f t="shared" ref="R203:AU203" si="13">R$6</f>
        <v>金</v>
      </c>
      <c r="S203" s="142" t="str">
        <f t="shared" si="13"/>
        <v>土</v>
      </c>
      <c r="T203" s="142" t="str">
        <f t="shared" si="13"/>
        <v>日</v>
      </c>
      <c r="U203" s="142" t="str">
        <f t="shared" si="13"/>
        <v>月</v>
      </c>
      <c r="V203" s="142" t="str">
        <f t="shared" si="13"/>
        <v>火</v>
      </c>
      <c r="W203" s="142" t="str">
        <f t="shared" si="13"/>
        <v>水</v>
      </c>
      <c r="X203" s="142" t="str">
        <f t="shared" si="13"/>
        <v>木</v>
      </c>
      <c r="Y203" s="142" t="str">
        <f t="shared" si="13"/>
        <v>金</v>
      </c>
      <c r="Z203" s="142" t="str">
        <f t="shared" si="13"/>
        <v>土</v>
      </c>
      <c r="AA203" s="142" t="str">
        <f t="shared" si="13"/>
        <v>日</v>
      </c>
      <c r="AB203" s="142" t="str">
        <f t="shared" si="13"/>
        <v>月</v>
      </c>
      <c r="AC203" s="142" t="str">
        <f t="shared" si="13"/>
        <v>火</v>
      </c>
      <c r="AD203" s="142" t="str">
        <f t="shared" si="13"/>
        <v>水</v>
      </c>
      <c r="AE203" s="142" t="str">
        <f t="shared" si="13"/>
        <v>木</v>
      </c>
      <c r="AF203" s="142" t="str">
        <f t="shared" si="13"/>
        <v>金</v>
      </c>
      <c r="AG203" s="142" t="str">
        <f t="shared" si="13"/>
        <v>土</v>
      </c>
      <c r="AH203" s="142" t="str">
        <f t="shared" si="13"/>
        <v>日</v>
      </c>
      <c r="AI203" s="142" t="str">
        <f t="shared" si="13"/>
        <v>月</v>
      </c>
      <c r="AJ203" s="142" t="str">
        <f t="shared" si="13"/>
        <v>火</v>
      </c>
      <c r="AK203" s="142" t="str">
        <f t="shared" si="13"/>
        <v>水</v>
      </c>
      <c r="AL203" s="142" t="str">
        <f t="shared" si="13"/>
        <v>木</v>
      </c>
      <c r="AM203" s="142" t="str">
        <f t="shared" si="13"/>
        <v>金</v>
      </c>
      <c r="AN203" s="142" t="str">
        <f t="shared" si="13"/>
        <v>土</v>
      </c>
      <c r="AO203" s="142" t="str">
        <f t="shared" si="13"/>
        <v>日</v>
      </c>
      <c r="AP203" s="142" t="str">
        <f t="shared" si="13"/>
        <v>月</v>
      </c>
      <c r="AQ203" s="142" t="str">
        <f t="shared" si="13"/>
        <v>火</v>
      </c>
      <c r="AR203" s="142" t="str">
        <f t="shared" si="13"/>
        <v>水</v>
      </c>
      <c r="AS203" s="142" t="str">
        <f t="shared" si="13"/>
        <v>木</v>
      </c>
      <c r="AT203" s="142" t="str">
        <f t="shared" si="13"/>
        <v>金</v>
      </c>
      <c r="AU203" s="142" t="str">
        <f t="shared" si="13"/>
        <v>土</v>
      </c>
      <c r="AV203" s="140" t="s">
        <v>284</v>
      </c>
      <c r="AW203" s="498"/>
      <c r="AX203" s="498"/>
      <c r="AY203" s="141"/>
      <c r="AZ203" s="141"/>
      <c r="BA203" s="100"/>
      <c r="BB203" s="100"/>
      <c r="BC203" s="100"/>
      <c r="BD203" s="100"/>
      <c r="BE203" s="100"/>
      <c r="BF203" s="100"/>
      <c r="BG203" s="100"/>
    </row>
    <row r="204" spans="2:59" ht="17.100000000000001" customHeight="1" x14ac:dyDescent="0.15">
      <c r="B204" s="470">
        <f>B197+1</f>
        <v>85</v>
      </c>
      <c r="C204" s="472"/>
      <c r="D204" s="473"/>
      <c r="E204" s="473"/>
      <c r="F204" s="473"/>
      <c r="G204" s="473"/>
      <c r="H204" s="474"/>
      <c r="I204" s="478"/>
      <c r="J204" s="479"/>
      <c r="K204" s="479"/>
      <c r="L204" s="479"/>
      <c r="M204" s="480"/>
      <c r="N204" s="484"/>
      <c r="O204" s="485"/>
      <c r="P204" s="474"/>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44">
        <f>COUNTA(Q204:AU204)</f>
        <v>0</v>
      </c>
      <c r="AW204" s="486">
        <f>AV205</f>
        <v>0</v>
      </c>
      <c r="AX204" s="488" t="str">
        <f>IFERROR(ROUNDDOWN(AV205/$AT$3,1),"")</f>
        <v/>
      </c>
      <c r="AY204" s="145"/>
      <c r="AZ204" s="145"/>
    </row>
    <row r="205" spans="2:59" ht="17.100000000000001" customHeight="1" x14ac:dyDescent="0.15">
      <c r="B205" s="471"/>
      <c r="C205" s="475"/>
      <c r="D205" s="476"/>
      <c r="E205" s="476"/>
      <c r="F205" s="476"/>
      <c r="G205" s="476"/>
      <c r="H205" s="477"/>
      <c r="I205" s="481"/>
      <c r="J205" s="482"/>
      <c r="K205" s="482"/>
      <c r="L205" s="482"/>
      <c r="M205" s="483"/>
      <c r="N205" s="475"/>
      <c r="O205" s="476"/>
      <c r="P205" s="477"/>
      <c r="Q205" s="148" t="str">
        <f>IFERROR(VLOOKUP(Q204,'P2'!$B$4:$J$48,9,FALSE),"")</f>
        <v/>
      </c>
      <c r="R205" s="148" t="str">
        <f>IFERROR(VLOOKUP(R204,'P2'!$B$4:$J$48,9,FALSE),"")</f>
        <v/>
      </c>
      <c r="S205" s="148" t="str">
        <f>IFERROR(VLOOKUP(S204,'P2'!$B$4:$J$48,9,FALSE),"")</f>
        <v/>
      </c>
      <c r="T205" s="148" t="str">
        <f>IFERROR(VLOOKUP(T204,'P2'!$B$4:$J$48,9,FALSE),"")</f>
        <v/>
      </c>
      <c r="U205" s="148" t="str">
        <f>IFERROR(VLOOKUP(U204,'P2'!$B$4:$J$48,9,FALSE),"")</f>
        <v/>
      </c>
      <c r="V205" s="148" t="str">
        <f>IFERROR(VLOOKUP(V204,'P2'!$B$4:$J$48,9,FALSE),"")</f>
        <v/>
      </c>
      <c r="W205" s="148" t="str">
        <f>IFERROR(VLOOKUP(W204,'P2'!$B$4:$J$48,9,FALSE),"")</f>
        <v/>
      </c>
      <c r="X205" s="148" t="str">
        <f>IFERROR(VLOOKUP(X204,'P2'!$B$4:$J$48,9,FALSE),"")</f>
        <v/>
      </c>
      <c r="Y205" s="148" t="str">
        <f>IFERROR(VLOOKUP(Y204,'P2'!$B$4:$J$48,9,FALSE),"")</f>
        <v/>
      </c>
      <c r="Z205" s="148" t="str">
        <f>IFERROR(VLOOKUP(Z204,'P2'!$B$4:$J$48,9,FALSE),"")</f>
        <v/>
      </c>
      <c r="AA205" s="148" t="str">
        <f>IFERROR(VLOOKUP(AA204,'P2'!$B$4:$J$48,9,FALSE),"")</f>
        <v/>
      </c>
      <c r="AB205" s="148" t="str">
        <f>IFERROR(VLOOKUP(AB204,'P2'!$B$4:$J$48,9,FALSE),"")</f>
        <v/>
      </c>
      <c r="AC205" s="148" t="str">
        <f>IFERROR(VLOOKUP(AC204,'P2'!$B$4:$J$48,9,FALSE),"")</f>
        <v/>
      </c>
      <c r="AD205" s="148" t="str">
        <f>IFERROR(VLOOKUP(AD204,'P2'!$B$4:$J$48,9,FALSE),"")</f>
        <v/>
      </c>
      <c r="AE205" s="148" t="str">
        <f>IFERROR(VLOOKUP(AE204,'P2'!$B$4:$J$48,9,FALSE),"")</f>
        <v/>
      </c>
      <c r="AF205" s="148" t="str">
        <f>IFERROR(VLOOKUP(AF204,'P2'!$B$4:$J$48,9,FALSE),"")</f>
        <v/>
      </c>
      <c r="AG205" s="148" t="str">
        <f>IFERROR(VLOOKUP(AG204,'P2'!$B$4:$J$48,9,FALSE),"")</f>
        <v/>
      </c>
      <c r="AH205" s="148" t="str">
        <f>IFERROR(VLOOKUP(AH204,'P2'!$B$4:$J$48,9,FALSE),"")</f>
        <v/>
      </c>
      <c r="AI205" s="148" t="str">
        <f>IFERROR(VLOOKUP(AI204,'P2'!$B$4:$J$48,9,FALSE),"")</f>
        <v/>
      </c>
      <c r="AJ205" s="148" t="str">
        <f>IFERROR(VLOOKUP(AJ204,'P2'!$B$4:$J$48,9,FALSE),"")</f>
        <v/>
      </c>
      <c r="AK205" s="148" t="str">
        <f>IFERROR(VLOOKUP(AK204,'P2'!$B$4:$J$48,9,FALSE),"")</f>
        <v/>
      </c>
      <c r="AL205" s="148" t="str">
        <f>IFERROR(VLOOKUP(AL204,'P2'!$B$4:$J$48,9,FALSE),"")</f>
        <v/>
      </c>
      <c r="AM205" s="148" t="str">
        <f>IFERROR(VLOOKUP(AM204,'P2'!$B$4:$J$48,9,FALSE),"")</f>
        <v/>
      </c>
      <c r="AN205" s="148" t="str">
        <f>IFERROR(VLOOKUP(AN204,'P2'!$B$4:$J$48,9,FALSE),"")</f>
        <v/>
      </c>
      <c r="AO205" s="148" t="str">
        <f>IFERROR(VLOOKUP(AO204,'P2'!$B$4:$J$48,9,FALSE),"")</f>
        <v/>
      </c>
      <c r="AP205" s="148" t="str">
        <f>IFERROR(VLOOKUP(AP204,'P2'!$B$4:$J$48,9,FALSE),"")</f>
        <v/>
      </c>
      <c r="AQ205" s="148" t="str">
        <f>IFERROR(VLOOKUP(AQ204,'P2'!$B$4:$J$48,9,FALSE),"")</f>
        <v/>
      </c>
      <c r="AR205" s="148" t="str">
        <f>IFERROR(VLOOKUP(AR204,'P2'!$B$4:$J$48,9,FALSE),"")</f>
        <v/>
      </c>
      <c r="AS205" s="148" t="str">
        <f>IFERROR(VLOOKUP(AS204,'P2'!$B$4:$J$48,9,FALSE),"")</f>
        <v/>
      </c>
      <c r="AT205" s="148" t="str">
        <f>IFERROR(VLOOKUP(AT204,'P2'!$B$4:$J$48,9,FALSE),"")</f>
        <v/>
      </c>
      <c r="AU205" s="148" t="str">
        <f>IFERROR(VLOOKUP(AU204,'P2'!$B$4:$J$48,9,FALSE),"")</f>
        <v/>
      </c>
      <c r="AV205" s="149">
        <f>SUM(Q205:AU205)</f>
        <v>0</v>
      </c>
      <c r="AW205" s="487"/>
      <c r="AX205" s="489"/>
      <c r="AY205" s="150"/>
      <c r="AZ205" s="150"/>
    </row>
    <row r="206" spans="2:59" ht="17.100000000000001" customHeight="1" x14ac:dyDescent="0.15">
      <c r="B206" s="470">
        <f t="shared" ref="B206:B246" si="14">B204+1</f>
        <v>86</v>
      </c>
      <c r="C206" s="472"/>
      <c r="D206" s="473"/>
      <c r="E206" s="473"/>
      <c r="F206" s="473"/>
      <c r="G206" s="473"/>
      <c r="H206" s="474"/>
      <c r="I206" s="478"/>
      <c r="J206" s="479"/>
      <c r="K206" s="479"/>
      <c r="L206" s="479"/>
      <c r="M206" s="480"/>
      <c r="N206" s="484"/>
      <c r="O206" s="485"/>
      <c r="P206" s="474"/>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c r="AQ206" s="151"/>
      <c r="AR206" s="151"/>
      <c r="AS206" s="151"/>
      <c r="AT206" s="151"/>
      <c r="AU206" s="151"/>
      <c r="AV206" s="144">
        <f>COUNTA(Q206:AU206)</f>
        <v>0</v>
      </c>
      <c r="AW206" s="486">
        <f>AV207</f>
        <v>0</v>
      </c>
      <c r="AX206" s="488" t="str">
        <f>IFERROR(ROUNDDOWN(AV207/$AT$3,1),"")</f>
        <v/>
      </c>
      <c r="AY206" s="145"/>
      <c r="AZ206" s="145"/>
    </row>
    <row r="207" spans="2:59" ht="17.100000000000001" customHeight="1" x14ac:dyDescent="0.15">
      <c r="B207" s="471"/>
      <c r="C207" s="475"/>
      <c r="D207" s="476"/>
      <c r="E207" s="476"/>
      <c r="F207" s="476"/>
      <c r="G207" s="476"/>
      <c r="H207" s="477"/>
      <c r="I207" s="481"/>
      <c r="J207" s="482"/>
      <c r="K207" s="482"/>
      <c r="L207" s="482"/>
      <c r="M207" s="483"/>
      <c r="N207" s="475"/>
      <c r="O207" s="476"/>
      <c r="P207" s="477"/>
      <c r="Q207" s="148" t="str">
        <f>IFERROR(VLOOKUP(Q206,'P2'!$B$4:$J$48,9,FALSE),"")</f>
        <v/>
      </c>
      <c r="R207" s="148" t="str">
        <f>IFERROR(VLOOKUP(R206,'P2'!$B$4:$J$48,9,FALSE),"")</f>
        <v/>
      </c>
      <c r="S207" s="148" t="str">
        <f>IFERROR(VLOOKUP(S206,'P2'!$B$4:$J$48,9,FALSE),"")</f>
        <v/>
      </c>
      <c r="T207" s="148" t="str">
        <f>IFERROR(VLOOKUP(T206,'P2'!$B$4:$J$48,9,FALSE),"")</f>
        <v/>
      </c>
      <c r="U207" s="148" t="str">
        <f>IFERROR(VLOOKUP(U206,'P2'!$B$4:$J$48,9,FALSE),"")</f>
        <v/>
      </c>
      <c r="V207" s="148" t="str">
        <f>IFERROR(VLOOKUP(V206,'P2'!$B$4:$J$48,9,FALSE),"")</f>
        <v/>
      </c>
      <c r="W207" s="148" t="str">
        <f>IFERROR(VLOOKUP(W206,'P2'!$B$4:$J$48,9,FALSE),"")</f>
        <v/>
      </c>
      <c r="X207" s="148" t="str">
        <f>IFERROR(VLOOKUP(X206,'P2'!$B$4:$J$48,9,FALSE),"")</f>
        <v/>
      </c>
      <c r="Y207" s="148" t="str">
        <f>IFERROR(VLOOKUP(Y206,'P2'!$B$4:$J$48,9,FALSE),"")</f>
        <v/>
      </c>
      <c r="Z207" s="148" t="str">
        <f>IFERROR(VLOOKUP(Z206,'P2'!$B$4:$J$48,9,FALSE),"")</f>
        <v/>
      </c>
      <c r="AA207" s="148" t="str">
        <f>IFERROR(VLOOKUP(AA206,'P2'!$B$4:$J$48,9,FALSE),"")</f>
        <v/>
      </c>
      <c r="AB207" s="148" t="str">
        <f>IFERROR(VLOOKUP(AB206,'P2'!$B$4:$J$48,9,FALSE),"")</f>
        <v/>
      </c>
      <c r="AC207" s="148" t="str">
        <f>IFERROR(VLOOKUP(AC206,'P2'!$B$4:$J$48,9,FALSE),"")</f>
        <v/>
      </c>
      <c r="AD207" s="148" t="str">
        <f>IFERROR(VLOOKUP(AD206,'P2'!$B$4:$J$48,9,FALSE),"")</f>
        <v/>
      </c>
      <c r="AE207" s="148" t="str">
        <f>IFERROR(VLOOKUP(AE206,'P2'!$B$4:$J$48,9,FALSE),"")</f>
        <v/>
      </c>
      <c r="AF207" s="148" t="str">
        <f>IFERROR(VLOOKUP(AF206,'P2'!$B$4:$J$48,9,FALSE),"")</f>
        <v/>
      </c>
      <c r="AG207" s="148" t="str">
        <f>IFERROR(VLOOKUP(AG206,'P2'!$B$4:$J$48,9,FALSE),"")</f>
        <v/>
      </c>
      <c r="AH207" s="148" t="str">
        <f>IFERROR(VLOOKUP(AH206,'P2'!$B$4:$J$48,9,FALSE),"")</f>
        <v/>
      </c>
      <c r="AI207" s="148" t="str">
        <f>IFERROR(VLOOKUP(AI206,'P2'!$B$4:$J$48,9,FALSE),"")</f>
        <v/>
      </c>
      <c r="AJ207" s="148" t="str">
        <f>IFERROR(VLOOKUP(AJ206,'P2'!$B$4:$J$48,9,FALSE),"")</f>
        <v/>
      </c>
      <c r="AK207" s="148" t="str">
        <f>IFERROR(VLOOKUP(AK206,'P2'!$B$4:$J$48,9,FALSE),"")</f>
        <v/>
      </c>
      <c r="AL207" s="148" t="str">
        <f>IFERROR(VLOOKUP(AL206,'P2'!$B$4:$J$48,9,FALSE),"")</f>
        <v/>
      </c>
      <c r="AM207" s="148" t="str">
        <f>IFERROR(VLOOKUP(AM206,'P2'!$B$4:$J$48,9,FALSE),"")</f>
        <v/>
      </c>
      <c r="AN207" s="148" t="str">
        <f>IFERROR(VLOOKUP(AN206,'P2'!$B$4:$J$48,9,FALSE),"")</f>
        <v/>
      </c>
      <c r="AO207" s="148" t="str">
        <f>IFERROR(VLOOKUP(AO206,'P2'!$B$4:$J$48,9,FALSE),"")</f>
        <v/>
      </c>
      <c r="AP207" s="148" t="str">
        <f>IFERROR(VLOOKUP(AP206,'P2'!$B$4:$J$48,9,FALSE),"")</f>
        <v/>
      </c>
      <c r="AQ207" s="148" t="str">
        <f>IFERROR(VLOOKUP(AQ206,'P2'!$B$4:$J$48,9,FALSE),"")</f>
        <v/>
      </c>
      <c r="AR207" s="148" t="str">
        <f>IFERROR(VLOOKUP(AR206,'P2'!$B$4:$J$48,9,FALSE),"")</f>
        <v/>
      </c>
      <c r="AS207" s="148" t="str">
        <f>IFERROR(VLOOKUP(AS206,'P2'!$B$4:$J$48,9,FALSE),"")</f>
        <v/>
      </c>
      <c r="AT207" s="148" t="str">
        <f>IFERROR(VLOOKUP(AT206,'P2'!$B$4:$J$48,9,FALSE),"")</f>
        <v/>
      </c>
      <c r="AU207" s="148" t="str">
        <f>IFERROR(VLOOKUP(AU206,'P2'!$B$4:$J$48,9,FALSE),"")</f>
        <v/>
      </c>
      <c r="AV207" s="149">
        <f>SUM(Q207:AU207)</f>
        <v>0</v>
      </c>
      <c r="AW207" s="487"/>
      <c r="AX207" s="489"/>
      <c r="AY207" s="150"/>
      <c r="AZ207" s="150"/>
    </row>
    <row r="208" spans="2:59" ht="17.100000000000001" customHeight="1" x14ac:dyDescent="0.15">
      <c r="B208" s="470">
        <f t="shared" si="14"/>
        <v>87</v>
      </c>
      <c r="C208" s="472"/>
      <c r="D208" s="473"/>
      <c r="E208" s="473"/>
      <c r="F208" s="473"/>
      <c r="G208" s="473"/>
      <c r="H208" s="474"/>
      <c r="I208" s="478"/>
      <c r="J208" s="479"/>
      <c r="K208" s="479"/>
      <c r="L208" s="479"/>
      <c r="M208" s="480"/>
      <c r="N208" s="484"/>
      <c r="O208" s="485"/>
      <c r="P208" s="474"/>
      <c r="Q208" s="151"/>
      <c r="R208" s="151"/>
      <c r="S208" s="151"/>
      <c r="T208" s="151"/>
      <c r="U208" s="151"/>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c r="AQ208" s="151"/>
      <c r="AR208" s="151"/>
      <c r="AS208" s="151"/>
      <c r="AT208" s="151"/>
      <c r="AU208" s="151"/>
      <c r="AV208" s="144">
        <f>COUNTA(Q208:AU208)</f>
        <v>0</v>
      </c>
      <c r="AW208" s="486">
        <f>AV209</f>
        <v>0</v>
      </c>
      <c r="AX208" s="488" t="str">
        <f>IFERROR(ROUNDDOWN(AV209/$AT$3,1),"")</f>
        <v/>
      </c>
      <c r="AY208" s="145"/>
      <c r="AZ208" s="145"/>
    </row>
    <row r="209" spans="2:52" ht="17.100000000000001" customHeight="1" x14ac:dyDescent="0.15">
      <c r="B209" s="471"/>
      <c r="C209" s="475"/>
      <c r="D209" s="476"/>
      <c r="E209" s="476"/>
      <c r="F209" s="476"/>
      <c r="G209" s="476"/>
      <c r="H209" s="477"/>
      <c r="I209" s="481"/>
      <c r="J209" s="482"/>
      <c r="K209" s="482"/>
      <c r="L209" s="482"/>
      <c r="M209" s="483"/>
      <c r="N209" s="475"/>
      <c r="O209" s="476"/>
      <c r="P209" s="477"/>
      <c r="Q209" s="148" t="str">
        <f>IFERROR(VLOOKUP(Q208,'P2'!$B$4:$J$48,9,FALSE),"")</f>
        <v/>
      </c>
      <c r="R209" s="148" t="str">
        <f>IFERROR(VLOOKUP(R208,'P2'!$B$4:$J$48,9,FALSE),"")</f>
        <v/>
      </c>
      <c r="S209" s="148" t="str">
        <f>IFERROR(VLOOKUP(S208,'P2'!$B$4:$J$48,9,FALSE),"")</f>
        <v/>
      </c>
      <c r="T209" s="148" t="str">
        <f>IFERROR(VLOOKUP(T208,'P2'!$B$4:$J$48,9,FALSE),"")</f>
        <v/>
      </c>
      <c r="U209" s="148" t="str">
        <f>IFERROR(VLOOKUP(U208,'P2'!$B$4:$J$48,9,FALSE),"")</f>
        <v/>
      </c>
      <c r="V209" s="148" t="str">
        <f>IFERROR(VLOOKUP(V208,'P2'!$B$4:$J$48,9,FALSE),"")</f>
        <v/>
      </c>
      <c r="W209" s="148" t="str">
        <f>IFERROR(VLOOKUP(W208,'P2'!$B$4:$J$48,9,FALSE),"")</f>
        <v/>
      </c>
      <c r="X209" s="148" t="str">
        <f>IFERROR(VLOOKUP(X208,'P2'!$B$4:$J$48,9,FALSE),"")</f>
        <v/>
      </c>
      <c r="Y209" s="148" t="str">
        <f>IFERROR(VLOOKUP(Y208,'P2'!$B$4:$J$48,9,FALSE),"")</f>
        <v/>
      </c>
      <c r="Z209" s="148" t="str">
        <f>IFERROR(VLOOKUP(Z208,'P2'!$B$4:$J$48,9,FALSE),"")</f>
        <v/>
      </c>
      <c r="AA209" s="148" t="str">
        <f>IFERROR(VLOOKUP(AA208,'P2'!$B$4:$J$48,9,FALSE),"")</f>
        <v/>
      </c>
      <c r="AB209" s="148" t="str">
        <f>IFERROR(VLOOKUP(AB208,'P2'!$B$4:$J$48,9,FALSE),"")</f>
        <v/>
      </c>
      <c r="AC209" s="148" t="str">
        <f>IFERROR(VLOOKUP(AC208,'P2'!$B$4:$J$48,9,FALSE),"")</f>
        <v/>
      </c>
      <c r="AD209" s="148" t="str">
        <f>IFERROR(VLOOKUP(AD208,'P2'!$B$4:$J$48,9,FALSE),"")</f>
        <v/>
      </c>
      <c r="AE209" s="148" t="str">
        <f>IFERROR(VLOOKUP(AE208,'P2'!$B$4:$J$48,9,FALSE),"")</f>
        <v/>
      </c>
      <c r="AF209" s="148" t="str">
        <f>IFERROR(VLOOKUP(AF208,'P2'!$B$4:$J$48,9,FALSE),"")</f>
        <v/>
      </c>
      <c r="AG209" s="148" t="str">
        <f>IFERROR(VLOOKUP(AG208,'P2'!$B$4:$J$48,9,FALSE),"")</f>
        <v/>
      </c>
      <c r="AH209" s="148" t="str">
        <f>IFERROR(VLOOKUP(AH208,'P2'!$B$4:$J$48,9,FALSE),"")</f>
        <v/>
      </c>
      <c r="AI209" s="148" t="str">
        <f>IFERROR(VLOOKUP(AI208,'P2'!$B$4:$J$48,9,FALSE),"")</f>
        <v/>
      </c>
      <c r="AJ209" s="148" t="str">
        <f>IFERROR(VLOOKUP(AJ208,'P2'!$B$4:$J$48,9,FALSE),"")</f>
        <v/>
      </c>
      <c r="AK209" s="148" t="str">
        <f>IFERROR(VLOOKUP(AK208,'P2'!$B$4:$J$48,9,FALSE),"")</f>
        <v/>
      </c>
      <c r="AL209" s="148" t="str">
        <f>IFERROR(VLOOKUP(AL208,'P2'!$B$4:$J$48,9,FALSE),"")</f>
        <v/>
      </c>
      <c r="AM209" s="148" t="str">
        <f>IFERROR(VLOOKUP(AM208,'P2'!$B$4:$J$48,9,FALSE),"")</f>
        <v/>
      </c>
      <c r="AN209" s="148" t="str">
        <f>IFERROR(VLOOKUP(AN208,'P2'!$B$4:$J$48,9,FALSE),"")</f>
        <v/>
      </c>
      <c r="AO209" s="148" t="str">
        <f>IFERROR(VLOOKUP(AO208,'P2'!$B$4:$J$48,9,FALSE),"")</f>
        <v/>
      </c>
      <c r="AP209" s="148" t="str">
        <f>IFERROR(VLOOKUP(AP208,'P2'!$B$4:$J$48,9,FALSE),"")</f>
        <v/>
      </c>
      <c r="AQ209" s="148" t="str">
        <f>IFERROR(VLOOKUP(AQ208,'P2'!$B$4:$J$48,9,FALSE),"")</f>
        <v/>
      </c>
      <c r="AR209" s="148" t="str">
        <f>IFERROR(VLOOKUP(AR208,'P2'!$B$4:$J$48,9,FALSE),"")</f>
        <v/>
      </c>
      <c r="AS209" s="148" t="str">
        <f>IFERROR(VLOOKUP(AS208,'P2'!$B$4:$J$48,9,FALSE),"")</f>
        <v/>
      </c>
      <c r="AT209" s="148" t="str">
        <f>IFERROR(VLOOKUP(AT208,'P2'!$B$4:$J$48,9,FALSE),"")</f>
        <v/>
      </c>
      <c r="AU209" s="148" t="str">
        <f>IFERROR(VLOOKUP(AU208,'P2'!$B$4:$J$48,9,FALSE),"")</f>
        <v/>
      </c>
      <c r="AV209" s="149">
        <f>SUM(Q209:AU209)</f>
        <v>0</v>
      </c>
      <c r="AW209" s="487"/>
      <c r="AX209" s="489"/>
      <c r="AY209" s="150"/>
      <c r="AZ209" s="150"/>
    </row>
    <row r="210" spans="2:52" ht="17.100000000000001" customHeight="1" x14ac:dyDescent="0.15">
      <c r="B210" s="470">
        <f t="shared" si="14"/>
        <v>88</v>
      </c>
      <c r="C210" s="472"/>
      <c r="D210" s="473"/>
      <c r="E210" s="473"/>
      <c r="F210" s="473"/>
      <c r="G210" s="473"/>
      <c r="H210" s="474"/>
      <c r="I210" s="478"/>
      <c r="J210" s="479"/>
      <c r="K210" s="479"/>
      <c r="L210" s="479"/>
      <c r="M210" s="480"/>
      <c r="N210" s="484"/>
      <c r="O210" s="485"/>
      <c r="P210" s="474"/>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c r="AQ210" s="151"/>
      <c r="AR210" s="151"/>
      <c r="AS210" s="151"/>
      <c r="AT210" s="151"/>
      <c r="AU210" s="151"/>
      <c r="AV210" s="144">
        <f>COUNTA(Q210:AU210)</f>
        <v>0</v>
      </c>
      <c r="AW210" s="486">
        <f>AV211</f>
        <v>0</v>
      </c>
      <c r="AX210" s="488" t="str">
        <f>IFERROR(ROUNDDOWN(AV211/$AT$3,1),"")</f>
        <v/>
      </c>
      <c r="AY210" s="145"/>
      <c r="AZ210" s="145"/>
    </row>
    <row r="211" spans="2:52" ht="17.100000000000001" customHeight="1" x14ac:dyDescent="0.15">
      <c r="B211" s="471"/>
      <c r="C211" s="475"/>
      <c r="D211" s="476"/>
      <c r="E211" s="476"/>
      <c r="F211" s="476"/>
      <c r="G211" s="476"/>
      <c r="H211" s="477"/>
      <c r="I211" s="481"/>
      <c r="J211" s="482"/>
      <c r="K211" s="482"/>
      <c r="L211" s="482"/>
      <c r="M211" s="483"/>
      <c r="N211" s="475"/>
      <c r="O211" s="476"/>
      <c r="P211" s="477"/>
      <c r="Q211" s="148" t="str">
        <f>IFERROR(VLOOKUP(Q210,'P2'!$B$4:$J$48,9,FALSE),"")</f>
        <v/>
      </c>
      <c r="R211" s="148" t="str">
        <f>IFERROR(VLOOKUP(R210,'P2'!$B$4:$J$48,9,FALSE),"")</f>
        <v/>
      </c>
      <c r="S211" s="148" t="str">
        <f>IFERROR(VLOOKUP(S210,'P2'!$B$4:$J$48,9,FALSE),"")</f>
        <v/>
      </c>
      <c r="T211" s="148" t="str">
        <f>IFERROR(VLOOKUP(T210,'P2'!$B$4:$J$48,9,FALSE),"")</f>
        <v/>
      </c>
      <c r="U211" s="148" t="str">
        <f>IFERROR(VLOOKUP(U210,'P2'!$B$4:$J$48,9,FALSE),"")</f>
        <v/>
      </c>
      <c r="V211" s="148" t="str">
        <f>IFERROR(VLOOKUP(V210,'P2'!$B$4:$J$48,9,FALSE),"")</f>
        <v/>
      </c>
      <c r="W211" s="148" t="str">
        <f>IFERROR(VLOOKUP(W210,'P2'!$B$4:$J$48,9,FALSE),"")</f>
        <v/>
      </c>
      <c r="X211" s="148" t="str">
        <f>IFERROR(VLOOKUP(X210,'P2'!$B$4:$J$48,9,FALSE),"")</f>
        <v/>
      </c>
      <c r="Y211" s="148" t="str">
        <f>IFERROR(VLOOKUP(Y210,'P2'!$B$4:$J$48,9,FALSE),"")</f>
        <v/>
      </c>
      <c r="Z211" s="148" t="str">
        <f>IFERROR(VLOOKUP(Z210,'P2'!$B$4:$J$48,9,FALSE),"")</f>
        <v/>
      </c>
      <c r="AA211" s="148" t="str">
        <f>IFERROR(VLOOKUP(AA210,'P2'!$B$4:$J$48,9,FALSE),"")</f>
        <v/>
      </c>
      <c r="AB211" s="148" t="str">
        <f>IFERROR(VLOOKUP(AB210,'P2'!$B$4:$J$48,9,FALSE),"")</f>
        <v/>
      </c>
      <c r="AC211" s="148" t="str">
        <f>IFERROR(VLOOKUP(AC210,'P2'!$B$4:$J$48,9,FALSE),"")</f>
        <v/>
      </c>
      <c r="AD211" s="148" t="str">
        <f>IFERROR(VLOOKUP(AD210,'P2'!$B$4:$J$48,9,FALSE),"")</f>
        <v/>
      </c>
      <c r="AE211" s="148" t="str">
        <f>IFERROR(VLOOKUP(AE210,'P2'!$B$4:$J$48,9,FALSE),"")</f>
        <v/>
      </c>
      <c r="AF211" s="148" t="str">
        <f>IFERROR(VLOOKUP(AF210,'P2'!$B$4:$J$48,9,FALSE),"")</f>
        <v/>
      </c>
      <c r="AG211" s="148" t="str">
        <f>IFERROR(VLOOKUP(AG210,'P2'!$B$4:$J$48,9,FALSE),"")</f>
        <v/>
      </c>
      <c r="AH211" s="148" t="str">
        <f>IFERROR(VLOOKUP(AH210,'P2'!$B$4:$J$48,9,FALSE),"")</f>
        <v/>
      </c>
      <c r="AI211" s="148" t="str">
        <f>IFERROR(VLOOKUP(AI210,'P2'!$B$4:$J$48,9,FALSE),"")</f>
        <v/>
      </c>
      <c r="AJ211" s="148" t="str">
        <f>IFERROR(VLOOKUP(AJ210,'P2'!$B$4:$J$48,9,FALSE),"")</f>
        <v/>
      </c>
      <c r="AK211" s="148" t="str">
        <f>IFERROR(VLOOKUP(AK210,'P2'!$B$4:$J$48,9,FALSE),"")</f>
        <v/>
      </c>
      <c r="AL211" s="148" t="str">
        <f>IFERROR(VLOOKUP(AL210,'P2'!$B$4:$J$48,9,FALSE),"")</f>
        <v/>
      </c>
      <c r="AM211" s="148" t="str">
        <f>IFERROR(VLOOKUP(AM210,'P2'!$B$4:$J$48,9,FALSE),"")</f>
        <v/>
      </c>
      <c r="AN211" s="148" t="str">
        <f>IFERROR(VLOOKUP(AN210,'P2'!$B$4:$J$48,9,FALSE),"")</f>
        <v/>
      </c>
      <c r="AO211" s="148" t="str">
        <f>IFERROR(VLOOKUP(AO210,'P2'!$B$4:$J$48,9,FALSE),"")</f>
        <v/>
      </c>
      <c r="AP211" s="148" t="str">
        <f>IFERROR(VLOOKUP(AP210,'P2'!$B$4:$J$48,9,FALSE),"")</f>
        <v/>
      </c>
      <c r="AQ211" s="148" t="str">
        <f>IFERROR(VLOOKUP(AQ210,'P2'!$B$4:$J$48,9,FALSE),"")</f>
        <v/>
      </c>
      <c r="AR211" s="148" t="str">
        <f>IFERROR(VLOOKUP(AR210,'P2'!$B$4:$J$48,9,FALSE),"")</f>
        <v/>
      </c>
      <c r="AS211" s="148" t="str">
        <f>IFERROR(VLOOKUP(AS210,'P2'!$B$4:$J$48,9,FALSE),"")</f>
        <v/>
      </c>
      <c r="AT211" s="148" t="str">
        <f>IFERROR(VLOOKUP(AT210,'P2'!$B$4:$J$48,9,FALSE),"")</f>
        <v/>
      </c>
      <c r="AU211" s="148" t="str">
        <f>IFERROR(VLOOKUP(AU210,'P2'!$B$4:$J$48,9,FALSE),"")</f>
        <v/>
      </c>
      <c r="AV211" s="149">
        <f>SUM(Q211:AU211)</f>
        <v>0</v>
      </c>
      <c r="AW211" s="487"/>
      <c r="AX211" s="489"/>
      <c r="AY211" s="150"/>
      <c r="AZ211" s="150"/>
    </row>
    <row r="212" spans="2:52" ht="17.100000000000001" customHeight="1" x14ac:dyDescent="0.15">
      <c r="B212" s="470">
        <f t="shared" si="14"/>
        <v>89</v>
      </c>
      <c r="C212" s="472"/>
      <c r="D212" s="473"/>
      <c r="E212" s="473"/>
      <c r="F212" s="473"/>
      <c r="G212" s="473"/>
      <c r="H212" s="474"/>
      <c r="I212" s="478"/>
      <c r="J212" s="479"/>
      <c r="K212" s="479"/>
      <c r="L212" s="479"/>
      <c r="M212" s="480"/>
      <c r="N212" s="484"/>
      <c r="O212" s="485"/>
      <c r="P212" s="474"/>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44">
        <f>COUNTA(Q212:AU212)</f>
        <v>0</v>
      </c>
      <c r="AW212" s="486">
        <f>AV213</f>
        <v>0</v>
      </c>
      <c r="AX212" s="488" t="str">
        <f>IFERROR(ROUNDDOWN(AV213/$AT$3,1),"")</f>
        <v/>
      </c>
      <c r="AY212" s="145"/>
      <c r="AZ212" s="145"/>
    </row>
    <row r="213" spans="2:52" ht="17.100000000000001" customHeight="1" x14ac:dyDescent="0.15">
      <c r="B213" s="471"/>
      <c r="C213" s="475"/>
      <c r="D213" s="476"/>
      <c r="E213" s="476"/>
      <c r="F213" s="476"/>
      <c r="G213" s="476"/>
      <c r="H213" s="477"/>
      <c r="I213" s="481"/>
      <c r="J213" s="482"/>
      <c r="K213" s="482"/>
      <c r="L213" s="482"/>
      <c r="M213" s="483"/>
      <c r="N213" s="475"/>
      <c r="O213" s="476"/>
      <c r="P213" s="477"/>
      <c r="Q213" s="148" t="str">
        <f>IFERROR(VLOOKUP(Q212,'P2'!$B$4:$J$48,9,FALSE),"")</f>
        <v/>
      </c>
      <c r="R213" s="148" t="str">
        <f>IFERROR(VLOOKUP(R212,'P2'!$B$4:$J$48,9,FALSE),"")</f>
        <v/>
      </c>
      <c r="S213" s="148" t="str">
        <f>IFERROR(VLOOKUP(S212,'P2'!$B$4:$J$48,9,FALSE),"")</f>
        <v/>
      </c>
      <c r="T213" s="148" t="str">
        <f>IFERROR(VLOOKUP(T212,'P2'!$B$4:$J$48,9,FALSE),"")</f>
        <v/>
      </c>
      <c r="U213" s="148" t="str">
        <f>IFERROR(VLOOKUP(U212,'P2'!$B$4:$J$48,9,FALSE),"")</f>
        <v/>
      </c>
      <c r="V213" s="148" t="str">
        <f>IFERROR(VLOOKUP(V212,'P2'!$B$4:$J$48,9,FALSE),"")</f>
        <v/>
      </c>
      <c r="W213" s="148" t="str">
        <f>IFERROR(VLOOKUP(W212,'P2'!$B$4:$J$48,9,FALSE),"")</f>
        <v/>
      </c>
      <c r="X213" s="148" t="str">
        <f>IFERROR(VLOOKUP(X212,'P2'!$B$4:$J$48,9,FALSE),"")</f>
        <v/>
      </c>
      <c r="Y213" s="148" t="str">
        <f>IFERROR(VLOOKUP(Y212,'P2'!$B$4:$J$48,9,FALSE),"")</f>
        <v/>
      </c>
      <c r="Z213" s="148" t="str">
        <f>IFERROR(VLOOKUP(Z212,'P2'!$B$4:$J$48,9,FALSE),"")</f>
        <v/>
      </c>
      <c r="AA213" s="148" t="str">
        <f>IFERROR(VLOOKUP(AA212,'P2'!$B$4:$J$48,9,FALSE),"")</f>
        <v/>
      </c>
      <c r="AB213" s="148" t="str">
        <f>IFERROR(VLOOKUP(AB212,'P2'!$B$4:$J$48,9,FALSE),"")</f>
        <v/>
      </c>
      <c r="AC213" s="148" t="str">
        <f>IFERROR(VLOOKUP(AC212,'P2'!$B$4:$J$48,9,FALSE),"")</f>
        <v/>
      </c>
      <c r="AD213" s="148" t="str">
        <f>IFERROR(VLOOKUP(AD212,'P2'!$B$4:$J$48,9,FALSE),"")</f>
        <v/>
      </c>
      <c r="AE213" s="148" t="str">
        <f>IFERROR(VLOOKUP(AE212,'P2'!$B$4:$J$48,9,FALSE),"")</f>
        <v/>
      </c>
      <c r="AF213" s="148" t="str">
        <f>IFERROR(VLOOKUP(AF212,'P2'!$B$4:$J$48,9,FALSE),"")</f>
        <v/>
      </c>
      <c r="AG213" s="148" t="str">
        <f>IFERROR(VLOOKUP(AG212,'P2'!$B$4:$J$48,9,FALSE),"")</f>
        <v/>
      </c>
      <c r="AH213" s="148" t="str">
        <f>IFERROR(VLOOKUP(AH212,'P2'!$B$4:$J$48,9,FALSE),"")</f>
        <v/>
      </c>
      <c r="AI213" s="148" t="str">
        <f>IFERROR(VLOOKUP(AI212,'P2'!$B$4:$J$48,9,FALSE),"")</f>
        <v/>
      </c>
      <c r="AJ213" s="148" t="str">
        <f>IFERROR(VLOOKUP(AJ212,'P2'!$B$4:$J$48,9,FALSE),"")</f>
        <v/>
      </c>
      <c r="AK213" s="148" t="str">
        <f>IFERROR(VLOOKUP(AK212,'P2'!$B$4:$J$48,9,FALSE),"")</f>
        <v/>
      </c>
      <c r="AL213" s="148" t="str">
        <f>IFERROR(VLOOKUP(AL212,'P2'!$B$4:$J$48,9,FALSE),"")</f>
        <v/>
      </c>
      <c r="AM213" s="148" t="str">
        <f>IFERROR(VLOOKUP(AM212,'P2'!$B$4:$J$48,9,FALSE),"")</f>
        <v/>
      </c>
      <c r="AN213" s="148" t="str">
        <f>IFERROR(VLOOKUP(AN212,'P2'!$B$4:$J$48,9,FALSE),"")</f>
        <v/>
      </c>
      <c r="AO213" s="148" t="str">
        <f>IFERROR(VLOOKUP(AO212,'P2'!$B$4:$J$48,9,FALSE),"")</f>
        <v/>
      </c>
      <c r="AP213" s="148" t="str">
        <f>IFERROR(VLOOKUP(AP212,'P2'!$B$4:$J$48,9,FALSE),"")</f>
        <v/>
      </c>
      <c r="AQ213" s="148" t="str">
        <f>IFERROR(VLOOKUP(AQ212,'P2'!$B$4:$J$48,9,FALSE),"")</f>
        <v/>
      </c>
      <c r="AR213" s="148" t="str">
        <f>IFERROR(VLOOKUP(AR212,'P2'!$B$4:$J$48,9,FALSE),"")</f>
        <v/>
      </c>
      <c r="AS213" s="148" t="str">
        <f>IFERROR(VLOOKUP(AS212,'P2'!$B$4:$J$48,9,FALSE),"")</f>
        <v/>
      </c>
      <c r="AT213" s="148" t="str">
        <f>IFERROR(VLOOKUP(AT212,'P2'!$B$4:$J$48,9,FALSE),"")</f>
        <v/>
      </c>
      <c r="AU213" s="148" t="str">
        <f>IFERROR(VLOOKUP(AU212,'P2'!$B$4:$J$48,9,FALSE),"")</f>
        <v/>
      </c>
      <c r="AV213" s="149">
        <f>SUM(Q213:AU213)</f>
        <v>0</v>
      </c>
      <c r="AW213" s="487"/>
      <c r="AX213" s="489"/>
      <c r="AY213" s="150"/>
      <c r="AZ213" s="150"/>
    </row>
    <row r="214" spans="2:52" ht="17.100000000000001" customHeight="1" x14ac:dyDescent="0.15">
      <c r="B214" s="470">
        <f t="shared" si="14"/>
        <v>90</v>
      </c>
      <c r="C214" s="472"/>
      <c r="D214" s="473"/>
      <c r="E214" s="473"/>
      <c r="F214" s="473"/>
      <c r="G214" s="473"/>
      <c r="H214" s="474"/>
      <c r="I214" s="478"/>
      <c r="J214" s="479"/>
      <c r="K214" s="479"/>
      <c r="L214" s="479"/>
      <c r="M214" s="480"/>
      <c r="N214" s="484"/>
      <c r="O214" s="485"/>
      <c r="P214" s="474"/>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51"/>
      <c r="AO214" s="151"/>
      <c r="AP214" s="151"/>
      <c r="AQ214" s="151"/>
      <c r="AR214" s="151"/>
      <c r="AS214" s="151"/>
      <c r="AT214" s="151"/>
      <c r="AU214" s="151"/>
      <c r="AV214" s="144">
        <f>COUNTA(Q214:AU214)</f>
        <v>0</v>
      </c>
      <c r="AW214" s="486">
        <f>AV215</f>
        <v>0</v>
      </c>
      <c r="AX214" s="488" t="str">
        <f>IFERROR(ROUNDDOWN(AV215/$AT$3,1),"")</f>
        <v/>
      </c>
      <c r="AY214" s="145"/>
      <c r="AZ214" s="145"/>
    </row>
    <row r="215" spans="2:52" ht="17.100000000000001" customHeight="1" x14ac:dyDescent="0.15">
      <c r="B215" s="471"/>
      <c r="C215" s="475"/>
      <c r="D215" s="476"/>
      <c r="E215" s="476"/>
      <c r="F215" s="476"/>
      <c r="G215" s="476"/>
      <c r="H215" s="477"/>
      <c r="I215" s="481"/>
      <c r="J215" s="482"/>
      <c r="K215" s="482"/>
      <c r="L215" s="482"/>
      <c r="M215" s="483"/>
      <c r="N215" s="475"/>
      <c r="O215" s="476"/>
      <c r="P215" s="477"/>
      <c r="Q215" s="148" t="str">
        <f>IFERROR(VLOOKUP(Q214,'P2'!$B$4:$J$48,9,FALSE),"")</f>
        <v/>
      </c>
      <c r="R215" s="148" t="str">
        <f>IFERROR(VLOOKUP(R214,'P2'!$B$4:$J$48,9,FALSE),"")</f>
        <v/>
      </c>
      <c r="S215" s="148" t="str">
        <f>IFERROR(VLOOKUP(S214,'P2'!$B$4:$J$48,9,FALSE),"")</f>
        <v/>
      </c>
      <c r="T215" s="148" t="str">
        <f>IFERROR(VLOOKUP(T214,'P2'!$B$4:$J$48,9,FALSE),"")</f>
        <v/>
      </c>
      <c r="U215" s="148" t="str">
        <f>IFERROR(VLOOKUP(U214,'P2'!$B$4:$J$48,9,FALSE),"")</f>
        <v/>
      </c>
      <c r="V215" s="148" t="str">
        <f>IFERROR(VLOOKUP(V214,'P2'!$B$4:$J$48,9,FALSE),"")</f>
        <v/>
      </c>
      <c r="W215" s="148" t="str">
        <f>IFERROR(VLOOKUP(W214,'P2'!$B$4:$J$48,9,FALSE),"")</f>
        <v/>
      </c>
      <c r="X215" s="148" t="str">
        <f>IFERROR(VLOOKUP(X214,'P2'!$B$4:$J$48,9,FALSE),"")</f>
        <v/>
      </c>
      <c r="Y215" s="148" t="str">
        <f>IFERROR(VLOOKUP(Y214,'P2'!$B$4:$J$48,9,FALSE),"")</f>
        <v/>
      </c>
      <c r="Z215" s="148" t="str">
        <f>IFERROR(VLOOKUP(Z214,'P2'!$B$4:$J$48,9,FALSE),"")</f>
        <v/>
      </c>
      <c r="AA215" s="148" t="str">
        <f>IFERROR(VLOOKUP(AA214,'P2'!$B$4:$J$48,9,FALSE),"")</f>
        <v/>
      </c>
      <c r="AB215" s="148" t="str">
        <f>IFERROR(VLOOKUP(AB214,'P2'!$B$4:$J$48,9,FALSE),"")</f>
        <v/>
      </c>
      <c r="AC215" s="148" t="str">
        <f>IFERROR(VLOOKUP(AC214,'P2'!$B$4:$J$48,9,FALSE),"")</f>
        <v/>
      </c>
      <c r="AD215" s="148" t="str">
        <f>IFERROR(VLOOKUP(AD214,'P2'!$B$4:$J$48,9,FALSE),"")</f>
        <v/>
      </c>
      <c r="AE215" s="148" t="str">
        <f>IFERROR(VLOOKUP(AE214,'P2'!$B$4:$J$48,9,FALSE),"")</f>
        <v/>
      </c>
      <c r="AF215" s="148" t="str">
        <f>IFERROR(VLOOKUP(AF214,'P2'!$B$4:$J$48,9,FALSE),"")</f>
        <v/>
      </c>
      <c r="AG215" s="148" t="str">
        <f>IFERROR(VLOOKUP(AG214,'P2'!$B$4:$J$48,9,FALSE),"")</f>
        <v/>
      </c>
      <c r="AH215" s="148" t="str">
        <f>IFERROR(VLOOKUP(AH214,'P2'!$B$4:$J$48,9,FALSE),"")</f>
        <v/>
      </c>
      <c r="AI215" s="148" t="str">
        <f>IFERROR(VLOOKUP(AI214,'P2'!$B$4:$J$48,9,FALSE),"")</f>
        <v/>
      </c>
      <c r="AJ215" s="148" t="str">
        <f>IFERROR(VLOOKUP(AJ214,'P2'!$B$4:$J$48,9,FALSE),"")</f>
        <v/>
      </c>
      <c r="AK215" s="148" t="str">
        <f>IFERROR(VLOOKUP(AK214,'P2'!$B$4:$J$48,9,FALSE),"")</f>
        <v/>
      </c>
      <c r="AL215" s="148" t="str">
        <f>IFERROR(VLOOKUP(AL214,'P2'!$B$4:$J$48,9,FALSE),"")</f>
        <v/>
      </c>
      <c r="AM215" s="148" t="str">
        <f>IFERROR(VLOOKUP(AM214,'P2'!$B$4:$J$48,9,FALSE),"")</f>
        <v/>
      </c>
      <c r="AN215" s="148" t="str">
        <f>IFERROR(VLOOKUP(AN214,'P2'!$B$4:$J$48,9,FALSE),"")</f>
        <v/>
      </c>
      <c r="AO215" s="148" t="str">
        <f>IFERROR(VLOOKUP(AO214,'P2'!$B$4:$J$48,9,FALSE),"")</f>
        <v/>
      </c>
      <c r="AP215" s="148" t="str">
        <f>IFERROR(VLOOKUP(AP214,'P2'!$B$4:$J$48,9,FALSE),"")</f>
        <v/>
      </c>
      <c r="AQ215" s="148" t="str">
        <f>IFERROR(VLOOKUP(AQ214,'P2'!$B$4:$J$48,9,FALSE),"")</f>
        <v/>
      </c>
      <c r="AR215" s="148" t="str">
        <f>IFERROR(VLOOKUP(AR214,'P2'!$B$4:$J$48,9,FALSE),"")</f>
        <v/>
      </c>
      <c r="AS215" s="148" t="str">
        <f>IFERROR(VLOOKUP(AS214,'P2'!$B$4:$J$48,9,FALSE),"")</f>
        <v/>
      </c>
      <c r="AT215" s="148" t="str">
        <f>IFERROR(VLOOKUP(AT214,'P2'!$B$4:$J$48,9,FALSE),"")</f>
        <v/>
      </c>
      <c r="AU215" s="148" t="str">
        <f>IFERROR(VLOOKUP(AU214,'P2'!$B$4:$J$48,9,FALSE),"")</f>
        <v/>
      </c>
      <c r="AV215" s="149">
        <f>SUM(Q215:AU215)</f>
        <v>0</v>
      </c>
      <c r="AW215" s="487"/>
      <c r="AX215" s="489"/>
      <c r="AY215" s="150"/>
      <c r="AZ215" s="150"/>
    </row>
    <row r="216" spans="2:52" ht="17.100000000000001" customHeight="1" x14ac:dyDescent="0.15">
      <c r="B216" s="470">
        <f t="shared" si="14"/>
        <v>91</v>
      </c>
      <c r="C216" s="472"/>
      <c r="D216" s="473"/>
      <c r="E216" s="473"/>
      <c r="F216" s="473"/>
      <c r="G216" s="473"/>
      <c r="H216" s="474"/>
      <c r="I216" s="478"/>
      <c r="J216" s="479"/>
      <c r="K216" s="479"/>
      <c r="L216" s="479"/>
      <c r="M216" s="480"/>
      <c r="N216" s="484"/>
      <c r="O216" s="485"/>
      <c r="P216" s="474"/>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151"/>
      <c r="AM216" s="151"/>
      <c r="AN216" s="151"/>
      <c r="AO216" s="151"/>
      <c r="AP216" s="151"/>
      <c r="AQ216" s="151"/>
      <c r="AR216" s="151"/>
      <c r="AS216" s="151"/>
      <c r="AT216" s="151"/>
      <c r="AU216" s="151"/>
      <c r="AV216" s="144">
        <f>COUNTA(Q216:AU216)</f>
        <v>0</v>
      </c>
      <c r="AW216" s="486">
        <f>AV217</f>
        <v>0</v>
      </c>
      <c r="AX216" s="488" t="str">
        <f>IFERROR(ROUNDDOWN(AV217/$AT$3,1),"")</f>
        <v/>
      </c>
      <c r="AY216" s="145"/>
      <c r="AZ216" s="145"/>
    </row>
    <row r="217" spans="2:52" ht="17.100000000000001" customHeight="1" x14ac:dyDescent="0.15">
      <c r="B217" s="471"/>
      <c r="C217" s="475"/>
      <c r="D217" s="476"/>
      <c r="E217" s="476"/>
      <c r="F217" s="476"/>
      <c r="G217" s="476"/>
      <c r="H217" s="477"/>
      <c r="I217" s="481"/>
      <c r="J217" s="482"/>
      <c r="K217" s="482"/>
      <c r="L217" s="482"/>
      <c r="M217" s="483"/>
      <c r="N217" s="475"/>
      <c r="O217" s="476"/>
      <c r="P217" s="477"/>
      <c r="Q217" s="148" t="str">
        <f>IFERROR(VLOOKUP(Q216,'P2'!$B$4:$J$48,9,FALSE),"")</f>
        <v/>
      </c>
      <c r="R217" s="148" t="str">
        <f>IFERROR(VLOOKUP(R216,'P2'!$B$4:$J$48,9,FALSE),"")</f>
        <v/>
      </c>
      <c r="S217" s="148" t="str">
        <f>IFERROR(VLOOKUP(S216,'P2'!$B$4:$J$48,9,FALSE),"")</f>
        <v/>
      </c>
      <c r="T217" s="148" t="str">
        <f>IFERROR(VLOOKUP(T216,'P2'!$B$4:$J$48,9,FALSE),"")</f>
        <v/>
      </c>
      <c r="U217" s="148" t="str">
        <f>IFERROR(VLOOKUP(U216,'P2'!$B$4:$J$48,9,FALSE),"")</f>
        <v/>
      </c>
      <c r="V217" s="148" t="str">
        <f>IFERROR(VLOOKUP(V216,'P2'!$B$4:$J$48,9,FALSE),"")</f>
        <v/>
      </c>
      <c r="W217" s="148" t="str">
        <f>IFERROR(VLOOKUP(W216,'P2'!$B$4:$J$48,9,FALSE),"")</f>
        <v/>
      </c>
      <c r="X217" s="148" t="str">
        <f>IFERROR(VLOOKUP(X216,'P2'!$B$4:$J$48,9,FALSE),"")</f>
        <v/>
      </c>
      <c r="Y217" s="148" t="str">
        <f>IFERROR(VLOOKUP(Y216,'P2'!$B$4:$J$48,9,FALSE),"")</f>
        <v/>
      </c>
      <c r="Z217" s="148" t="str">
        <f>IFERROR(VLOOKUP(Z216,'P2'!$B$4:$J$48,9,FALSE),"")</f>
        <v/>
      </c>
      <c r="AA217" s="148" t="str">
        <f>IFERROR(VLOOKUP(AA216,'P2'!$B$4:$J$48,9,FALSE),"")</f>
        <v/>
      </c>
      <c r="AB217" s="148" t="str">
        <f>IFERROR(VLOOKUP(AB216,'P2'!$B$4:$J$48,9,FALSE),"")</f>
        <v/>
      </c>
      <c r="AC217" s="148" t="str">
        <f>IFERROR(VLOOKUP(AC216,'P2'!$B$4:$J$48,9,FALSE),"")</f>
        <v/>
      </c>
      <c r="AD217" s="148" t="str">
        <f>IFERROR(VLOOKUP(AD216,'P2'!$B$4:$J$48,9,FALSE),"")</f>
        <v/>
      </c>
      <c r="AE217" s="148" t="str">
        <f>IFERROR(VLOOKUP(AE216,'P2'!$B$4:$J$48,9,FALSE),"")</f>
        <v/>
      </c>
      <c r="AF217" s="148" t="str">
        <f>IFERROR(VLOOKUP(AF216,'P2'!$B$4:$J$48,9,FALSE),"")</f>
        <v/>
      </c>
      <c r="AG217" s="148" t="str">
        <f>IFERROR(VLOOKUP(AG216,'P2'!$B$4:$J$48,9,FALSE),"")</f>
        <v/>
      </c>
      <c r="AH217" s="148" t="str">
        <f>IFERROR(VLOOKUP(AH216,'P2'!$B$4:$J$48,9,FALSE),"")</f>
        <v/>
      </c>
      <c r="AI217" s="148" t="str">
        <f>IFERROR(VLOOKUP(AI216,'P2'!$B$4:$J$48,9,FALSE),"")</f>
        <v/>
      </c>
      <c r="AJ217" s="148" t="str">
        <f>IFERROR(VLOOKUP(AJ216,'P2'!$B$4:$J$48,9,FALSE),"")</f>
        <v/>
      </c>
      <c r="AK217" s="148" t="str">
        <f>IFERROR(VLOOKUP(AK216,'P2'!$B$4:$J$48,9,FALSE),"")</f>
        <v/>
      </c>
      <c r="AL217" s="148" t="str">
        <f>IFERROR(VLOOKUP(AL216,'P2'!$B$4:$J$48,9,FALSE),"")</f>
        <v/>
      </c>
      <c r="AM217" s="148" t="str">
        <f>IFERROR(VLOOKUP(AM216,'P2'!$B$4:$J$48,9,FALSE),"")</f>
        <v/>
      </c>
      <c r="AN217" s="148" t="str">
        <f>IFERROR(VLOOKUP(AN216,'P2'!$B$4:$J$48,9,FALSE),"")</f>
        <v/>
      </c>
      <c r="AO217" s="148" t="str">
        <f>IFERROR(VLOOKUP(AO216,'P2'!$B$4:$J$48,9,FALSE),"")</f>
        <v/>
      </c>
      <c r="AP217" s="148" t="str">
        <f>IFERROR(VLOOKUP(AP216,'P2'!$B$4:$J$48,9,FALSE),"")</f>
        <v/>
      </c>
      <c r="AQ217" s="148" t="str">
        <f>IFERROR(VLOOKUP(AQ216,'P2'!$B$4:$J$48,9,FALSE),"")</f>
        <v/>
      </c>
      <c r="AR217" s="148" t="str">
        <f>IFERROR(VLOOKUP(AR216,'P2'!$B$4:$J$48,9,FALSE),"")</f>
        <v/>
      </c>
      <c r="AS217" s="148" t="str">
        <f>IFERROR(VLOOKUP(AS216,'P2'!$B$4:$J$48,9,FALSE),"")</f>
        <v/>
      </c>
      <c r="AT217" s="148" t="str">
        <f>IFERROR(VLOOKUP(AT216,'P2'!$B$4:$J$48,9,FALSE),"")</f>
        <v/>
      </c>
      <c r="AU217" s="148" t="str">
        <f>IFERROR(VLOOKUP(AU216,'P2'!$B$4:$J$48,9,FALSE),"")</f>
        <v/>
      </c>
      <c r="AV217" s="149">
        <f>SUM(Q217:AU217)</f>
        <v>0</v>
      </c>
      <c r="AW217" s="487"/>
      <c r="AX217" s="489"/>
      <c r="AY217" s="150"/>
      <c r="AZ217" s="150"/>
    </row>
    <row r="218" spans="2:52" ht="17.100000000000001" customHeight="1" x14ac:dyDescent="0.15">
      <c r="B218" s="470">
        <f t="shared" si="14"/>
        <v>92</v>
      </c>
      <c r="C218" s="472"/>
      <c r="D218" s="473"/>
      <c r="E218" s="473"/>
      <c r="F218" s="473"/>
      <c r="G218" s="473"/>
      <c r="H218" s="474"/>
      <c r="I218" s="478"/>
      <c r="J218" s="479"/>
      <c r="K218" s="479"/>
      <c r="L218" s="479"/>
      <c r="M218" s="480"/>
      <c r="N218" s="484"/>
      <c r="O218" s="485"/>
      <c r="P218" s="474"/>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1"/>
      <c r="AM218" s="151"/>
      <c r="AN218" s="151"/>
      <c r="AO218" s="151"/>
      <c r="AP218" s="151"/>
      <c r="AQ218" s="151"/>
      <c r="AR218" s="151"/>
      <c r="AS218" s="151"/>
      <c r="AT218" s="151"/>
      <c r="AU218" s="151"/>
      <c r="AV218" s="144">
        <f>COUNTA(Q218:AU218)</f>
        <v>0</v>
      </c>
      <c r="AW218" s="486">
        <f>AV219</f>
        <v>0</v>
      </c>
      <c r="AX218" s="488" t="str">
        <f>IFERROR(ROUNDDOWN(AV219/$AT$3,1),"")</f>
        <v/>
      </c>
      <c r="AY218" s="145"/>
      <c r="AZ218" s="145"/>
    </row>
    <row r="219" spans="2:52" ht="17.100000000000001" customHeight="1" x14ac:dyDescent="0.15">
      <c r="B219" s="471"/>
      <c r="C219" s="475"/>
      <c r="D219" s="476"/>
      <c r="E219" s="476"/>
      <c r="F219" s="476"/>
      <c r="G219" s="476"/>
      <c r="H219" s="477"/>
      <c r="I219" s="481"/>
      <c r="J219" s="482"/>
      <c r="K219" s="482"/>
      <c r="L219" s="482"/>
      <c r="M219" s="483"/>
      <c r="N219" s="475"/>
      <c r="O219" s="476"/>
      <c r="P219" s="477"/>
      <c r="Q219" s="148" t="str">
        <f>IFERROR(VLOOKUP(Q218,'P2'!$B$4:$J$48,9,FALSE),"")</f>
        <v/>
      </c>
      <c r="R219" s="148" t="str">
        <f>IFERROR(VLOOKUP(R218,'P2'!$B$4:$J$48,9,FALSE),"")</f>
        <v/>
      </c>
      <c r="S219" s="148" t="str">
        <f>IFERROR(VLOOKUP(S218,'P2'!$B$4:$J$48,9,FALSE),"")</f>
        <v/>
      </c>
      <c r="T219" s="148" t="str">
        <f>IFERROR(VLOOKUP(T218,'P2'!$B$4:$J$48,9,FALSE),"")</f>
        <v/>
      </c>
      <c r="U219" s="148" t="str">
        <f>IFERROR(VLOOKUP(U218,'P2'!$B$4:$J$48,9,FALSE),"")</f>
        <v/>
      </c>
      <c r="V219" s="148" t="str">
        <f>IFERROR(VLOOKUP(V218,'P2'!$B$4:$J$48,9,FALSE),"")</f>
        <v/>
      </c>
      <c r="W219" s="148" t="str">
        <f>IFERROR(VLOOKUP(W218,'P2'!$B$4:$J$48,9,FALSE),"")</f>
        <v/>
      </c>
      <c r="X219" s="148" t="str">
        <f>IFERROR(VLOOKUP(X218,'P2'!$B$4:$J$48,9,FALSE),"")</f>
        <v/>
      </c>
      <c r="Y219" s="148" t="str">
        <f>IFERROR(VLOOKUP(Y218,'P2'!$B$4:$J$48,9,FALSE),"")</f>
        <v/>
      </c>
      <c r="Z219" s="148" t="str">
        <f>IFERROR(VLOOKUP(Z218,'P2'!$B$4:$J$48,9,FALSE),"")</f>
        <v/>
      </c>
      <c r="AA219" s="148" t="str">
        <f>IFERROR(VLOOKUP(AA218,'P2'!$B$4:$J$48,9,FALSE),"")</f>
        <v/>
      </c>
      <c r="AB219" s="148" t="str">
        <f>IFERROR(VLOOKUP(AB218,'P2'!$B$4:$J$48,9,FALSE),"")</f>
        <v/>
      </c>
      <c r="AC219" s="148" t="str">
        <f>IFERROR(VLOOKUP(AC218,'P2'!$B$4:$J$48,9,FALSE),"")</f>
        <v/>
      </c>
      <c r="AD219" s="148" t="str">
        <f>IFERROR(VLOOKUP(AD218,'P2'!$B$4:$J$48,9,FALSE),"")</f>
        <v/>
      </c>
      <c r="AE219" s="148" t="str">
        <f>IFERROR(VLOOKUP(AE218,'P2'!$B$4:$J$48,9,FALSE),"")</f>
        <v/>
      </c>
      <c r="AF219" s="148" t="str">
        <f>IFERROR(VLOOKUP(AF218,'P2'!$B$4:$J$48,9,FALSE),"")</f>
        <v/>
      </c>
      <c r="AG219" s="148" t="str">
        <f>IFERROR(VLOOKUP(AG218,'P2'!$B$4:$J$48,9,FALSE),"")</f>
        <v/>
      </c>
      <c r="AH219" s="148" t="str">
        <f>IFERROR(VLOOKUP(AH218,'P2'!$B$4:$J$48,9,FALSE),"")</f>
        <v/>
      </c>
      <c r="AI219" s="148" t="str">
        <f>IFERROR(VLOOKUP(AI218,'P2'!$B$4:$J$48,9,FALSE),"")</f>
        <v/>
      </c>
      <c r="AJ219" s="148" t="str">
        <f>IFERROR(VLOOKUP(AJ218,'P2'!$B$4:$J$48,9,FALSE),"")</f>
        <v/>
      </c>
      <c r="AK219" s="148" t="str">
        <f>IFERROR(VLOOKUP(AK218,'P2'!$B$4:$J$48,9,FALSE),"")</f>
        <v/>
      </c>
      <c r="AL219" s="148" t="str">
        <f>IFERROR(VLOOKUP(AL218,'P2'!$B$4:$J$48,9,FALSE),"")</f>
        <v/>
      </c>
      <c r="AM219" s="148" t="str">
        <f>IFERROR(VLOOKUP(AM218,'P2'!$B$4:$J$48,9,FALSE),"")</f>
        <v/>
      </c>
      <c r="AN219" s="148" t="str">
        <f>IFERROR(VLOOKUP(AN218,'P2'!$B$4:$J$48,9,FALSE),"")</f>
        <v/>
      </c>
      <c r="AO219" s="148" t="str">
        <f>IFERROR(VLOOKUP(AO218,'P2'!$B$4:$J$48,9,FALSE),"")</f>
        <v/>
      </c>
      <c r="AP219" s="148" t="str">
        <f>IFERROR(VLOOKUP(AP218,'P2'!$B$4:$J$48,9,FALSE),"")</f>
        <v/>
      </c>
      <c r="AQ219" s="148" t="str">
        <f>IFERROR(VLOOKUP(AQ218,'P2'!$B$4:$J$48,9,FALSE),"")</f>
        <v/>
      </c>
      <c r="AR219" s="148" t="str">
        <f>IFERROR(VLOOKUP(AR218,'P2'!$B$4:$J$48,9,FALSE),"")</f>
        <v/>
      </c>
      <c r="AS219" s="148" t="str">
        <f>IFERROR(VLOOKUP(AS218,'P2'!$B$4:$J$48,9,FALSE),"")</f>
        <v/>
      </c>
      <c r="AT219" s="148" t="str">
        <f>IFERROR(VLOOKUP(AT218,'P2'!$B$4:$J$48,9,FALSE),"")</f>
        <v/>
      </c>
      <c r="AU219" s="148" t="str">
        <f>IFERROR(VLOOKUP(AU218,'P2'!$B$4:$J$48,9,FALSE),"")</f>
        <v/>
      </c>
      <c r="AV219" s="149">
        <f>SUM(Q219:AU219)</f>
        <v>0</v>
      </c>
      <c r="AW219" s="487"/>
      <c r="AX219" s="489"/>
      <c r="AY219" s="150"/>
      <c r="AZ219" s="150"/>
    </row>
    <row r="220" spans="2:52" ht="17.100000000000001" customHeight="1" x14ac:dyDescent="0.15">
      <c r="B220" s="470">
        <f t="shared" si="14"/>
        <v>93</v>
      </c>
      <c r="C220" s="472"/>
      <c r="D220" s="473"/>
      <c r="E220" s="473"/>
      <c r="F220" s="473"/>
      <c r="G220" s="473"/>
      <c r="H220" s="474"/>
      <c r="I220" s="478"/>
      <c r="J220" s="479"/>
      <c r="K220" s="479"/>
      <c r="L220" s="479"/>
      <c r="M220" s="480"/>
      <c r="N220" s="484"/>
      <c r="O220" s="485"/>
      <c r="P220" s="474"/>
      <c r="Q220" s="151"/>
      <c r="R220" s="151"/>
      <c r="S220" s="151"/>
      <c r="T220" s="151"/>
      <c r="U220" s="151"/>
      <c r="V220" s="151"/>
      <c r="W220" s="151"/>
      <c r="X220" s="151"/>
      <c r="Y220" s="151"/>
      <c r="Z220" s="151"/>
      <c r="AA220" s="151"/>
      <c r="AB220" s="151"/>
      <c r="AC220" s="151"/>
      <c r="AD220" s="151"/>
      <c r="AE220" s="151"/>
      <c r="AF220" s="151"/>
      <c r="AG220" s="151"/>
      <c r="AH220" s="151"/>
      <c r="AI220" s="151"/>
      <c r="AJ220" s="151"/>
      <c r="AK220" s="151"/>
      <c r="AL220" s="151"/>
      <c r="AM220" s="151"/>
      <c r="AN220" s="151"/>
      <c r="AO220" s="151"/>
      <c r="AP220" s="151"/>
      <c r="AQ220" s="151"/>
      <c r="AR220" s="151"/>
      <c r="AS220" s="151"/>
      <c r="AT220" s="151"/>
      <c r="AU220" s="151"/>
      <c r="AV220" s="144">
        <f>COUNTA(Q220:AU220)</f>
        <v>0</v>
      </c>
      <c r="AW220" s="486">
        <f>AV221</f>
        <v>0</v>
      </c>
      <c r="AX220" s="488" t="str">
        <f>IFERROR(ROUNDDOWN(AV221/$AT$3,1),"")</f>
        <v/>
      </c>
      <c r="AY220" s="145"/>
      <c r="AZ220" s="145"/>
    </row>
    <row r="221" spans="2:52" ht="17.100000000000001" customHeight="1" x14ac:dyDescent="0.15">
      <c r="B221" s="471"/>
      <c r="C221" s="475"/>
      <c r="D221" s="476"/>
      <c r="E221" s="476"/>
      <c r="F221" s="476"/>
      <c r="G221" s="476"/>
      <c r="H221" s="477"/>
      <c r="I221" s="481"/>
      <c r="J221" s="482"/>
      <c r="K221" s="482"/>
      <c r="L221" s="482"/>
      <c r="M221" s="483"/>
      <c r="N221" s="475"/>
      <c r="O221" s="476"/>
      <c r="P221" s="477"/>
      <c r="Q221" s="148" t="str">
        <f>IFERROR(VLOOKUP(Q220,'P2'!$B$4:$J$48,9,FALSE),"")</f>
        <v/>
      </c>
      <c r="R221" s="148" t="str">
        <f>IFERROR(VLOOKUP(R220,'P2'!$B$4:$J$48,9,FALSE),"")</f>
        <v/>
      </c>
      <c r="S221" s="148" t="str">
        <f>IFERROR(VLOOKUP(S220,'P2'!$B$4:$J$48,9,FALSE),"")</f>
        <v/>
      </c>
      <c r="T221" s="148" t="str">
        <f>IFERROR(VLOOKUP(T220,'P2'!$B$4:$J$48,9,FALSE),"")</f>
        <v/>
      </c>
      <c r="U221" s="148" t="str">
        <f>IFERROR(VLOOKUP(U220,'P2'!$B$4:$J$48,9,FALSE),"")</f>
        <v/>
      </c>
      <c r="V221" s="148" t="str">
        <f>IFERROR(VLOOKUP(V220,'P2'!$B$4:$J$48,9,FALSE),"")</f>
        <v/>
      </c>
      <c r="W221" s="148" t="str">
        <f>IFERROR(VLOOKUP(W220,'P2'!$B$4:$J$48,9,FALSE),"")</f>
        <v/>
      </c>
      <c r="X221" s="148" t="str">
        <f>IFERROR(VLOOKUP(X220,'P2'!$B$4:$J$48,9,FALSE),"")</f>
        <v/>
      </c>
      <c r="Y221" s="148" t="str">
        <f>IFERROR(VLOOKUP(Y220,'P2'!$B$4:$J$48,9,FALSE),"")</f>
        <v/>
      </c>
      <c r="Z221" s="148" t="str">
        <f>IFERROR(VLOOKUP(Z220,'P2'!$B$4:$J$48,9,FALSE),"")</f>
        <v/>
      </c>
      <c r="AA221" s="148" t="str">
        <f>IFERROR(VLOOKUP(AA220,'P2'!$B$4:$J$48,9,FALSE),"")</f>
        <v/>
      </c>
      <c r="AB221" s="148" t="str">
        <f>IFERROR(VLOOKUP(AB220,'P2'!$B$4:$J$48,9,FALSE),"")</f>
        <v/>
      </c>
      <c r="AC221" s="148" t="str">
        <f>IFERROR(VLOOKUP(AC220,'P2'!$B$4:$J$48,9,FALSE),"")</f>
        <v/>
      </c>
      <c r="AD221" s="148" t="str">
        <f>IFERROR(VLOOKUP(AD220,'P2'!$B$4:$J$48,9,FALSE),"")</f>
        <v/>
      </c>
      <c r="AE221" s="148" t="str">
        <f>IFERROR(VLOOKUP(AE220,'P2'!$B$4:$J$48,9,FALSE),"")</f>
        <v/>
      </c>
      <c r="AF221" s="148" t="str">
        <f>IFERROR(VLOOKUP(AF220,'P2'!$B$4:$J$48,9,FALSE),"")</f>
        <v/>
      </c>
      <c r="AG221" s="148" t="str">
        <f>IFERROR(VLOOKUP(AG220,'P2'!$B$4:$J$48,9,FALSE),"")</f>
        <v/>
      </c>
      <c r="AH221" s="148" t="str">
        <f>IFERROR(VLOOKUP(AH220,'P2'!$B$4:$J$48,9,FALSE),"")</f>
        <v/>
      </c>
      <c r="AI221" s="148" t="str">
        <f>IFERROR(VLOOKUP(AI220,'P2'!$B$4:$J$48,9,FALSE),"")</f>
        <v/>
      </c>
      <c r="AJ221" s="148" t="str">
        <f>IFERROR(VLOOKUP(AJ220,'P2'!$B$4:$J$48,9,FALSE),"")</f>
        <v/>
      </c>
      <c r="AK221" s="148" t="str">
        <f>IFERROR(VLOOKUP(AK220,'P2'!$B$4:$J$48,9,FALSE),"")</f>
        <v/>
      </c>
      <c r="AL221" s="148" t="str">
        <f>IFERROR(VLOOKUP(AL220,'P2'!$B$4:$J$48,9,FALSE),"")</f>
        <v/>
      </c>
      <c r="AM221" s="148" t="str">
        <f>IFERROR(VLOOKUP(AM220,'P2'!$B$4:$J$48,9,FALSE),"")</f>
        <v/>
      </c>
      <c r="AN221" s="148" t="str">
        <f>IFERROR(VLOOKUP(AN220,'P2'!$B$4:$J$48,9,FALSE),"")</f>
        <v/>
      </c>
      <c r="AO221" s="148" t="str">
        <f>IFERROR(VLOOKUP(AO220,'P2'!$B$4:$J$48,9,FALSE),"")</f>
        <v/>
      </c>
      <c r="AP221" s="148" t="str">
        <f>IFERROR(VLOOKUP(AP220,'P2'!$B$4:$J$48,9,FALSE),"")</f>
        <v/>
      </c>
      <c r="AQ221" s="148" t="str">
        <f>IFERROR(VLOOKUP(AQ220,'P2'!$B$4:$J$48,9,FALSE),"")</f>
        <v/>
      </c>
      <c r="AR221" s="148" t="str">
        <f>IFERROR(VLOOKUP(AR220,'P2'!$B$4:$J$48,9,FALSE),"")</f>
        <v/>
      </c>
      <c r="AS221" s="148" t="str">
        <f>IFERROR(VLOOKUP(AS220,'P2'!$B$4:$J$48,9,FALSE),"")</f>
        <v/>
      </c>
      <c r="AT221" s="148" t="str">
        <f>IFERROR(VLOOKUP(AT220,'P2'!$B$4:$J$48,9,FALSE),"")</f>
        <v/>
      </c>
      <c r="AU221" s="148" t="str">
        <f>IFERROR(VLOOKUP(AU220,'P2'!$B$4:$J$48,9,FALSE),"")</f>
        <v/>
      </c>
      <c r="AV221" s="149">
        <f>SUM(Q221:AU221)</f>
        <v>0</v>
      </c>
      <c r="AW221" s="487"/>
      <c r="AX221" s="489"/>
      <c r="AY221" s="150"/>
      <c r="AZ221" s="150"/>
    </row>
    <row r="222" spans="2:52" ht="17.100000000000001" customHeight="1" x14ac:dyDescent="0.15">
      <c r="B222" s="470">
        <f t="shared" si="14"/>
        <v>94</v>
      </c>
      <c r="C222" s="472"/>
      <c r="D222" s="473"/>
      <c r="E222" s="473"/>
      <c r="F222" s="473"/>
      <c r="G222" s="473"/>
      <c r="H222" s="474"/>
      <c r="I222" s="478"/>
      <c r="J222" s="479"/>
      <c r="K222" s="479"/>
      <c r="L222" s="479"/>
      <c r="M222" s="480"/>
      <c r="N222" s="484"/>
      <c r="O222" s="485"/>
      <c r="P222" s="474"/>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44">
        <f>COUNTA(Q222:AU222)</f>
        <v>0</v>
      </c>
      <c r="AW222" s="486">
        <f>AV223</f>
        <v>0</v>
      </c>
      <c r="AX222" s="488" t="str">
        <f>IFERROR(ROUNDDOWN(AV223/$AT$3,1),"")</f>
        <v/>
      </c>
      <c r="AY222" s="145"/>
      <c r="AZ222" s="145"/>
    </row>
    <row r="223" spans="2:52" ht="17.100000000000001" customHeight="1" x14ac:dyDescent="0.15">
      <c r="B223" s="471"/>
      <c r="C223" s="475"/>
      <c r="D223" s="476"/>
      <c r="E223" s="476"/>
      <c r="F223" s="476"/>
      <c r="G223" s="476"/>
      <c r="H223" s="477"/>
      <c r="I223" s="481"/>
      <c r="J223" s="482"/>
      <c r="K223" s="482"/>
      <c r="L223" s="482"/>
      <c r="M223" s="483"/>
      <c r="N223" s="475"/>
      <c r="O223" s="476"/>
      <c r="P223" s="477"/>
      <c r="Q223" s="148" t="str">
        <f>IFERROR(VLOOKUP(Q222,'P2'!$B$4:$J$48,9,FALSE),"")</f>
        <v/>
      </c>
      <c r="R223" s="148" t="str">
        <f>IFERROR(VLOOKUP(R222,'P2'!$B$4:$J$48,9,FALSE),"")</f>
        <v/>
      </c>
      <c r="S223" s="148" t="str">
        <f>IFERROR(VLOOKUP(S222,'P2'!$B$4:$J$48,9,FALSE),"")</f>
        <v/>
      </c>
      <c r="T223" s="148" t="str">
        <f>IFERROR(VLOOKUP(T222,'P2'!$B$4:$J$48,9,FALSE),"")</f>
        <v/>
      </c>
      <c r="U223" s="148" t="str">
        <f>IFERROR(VLOOKUP(U222,'P2'!$B$4:$J$48,9,FALSE),"")</f>
        <v/>
      </c>
      <c r="V223" s="148" t="str">
        <f>IFERROR(VLOOKUP(V222,'P2'!$B$4:$J$48,9,FALSE),"")</f>
        <v/>
      </c>
      <c r="W223" s="148" t="str">
        <f>IFERROR(VLOOKUP(W222,'P2'!$B$4:$J$48,9,FALSE),"")</f>
        <v/>
      </c>
      <c r="X223" s="148" t="str">
        <f>IFERROR(VLOOKUP(X222,'P2'!$B$4:$J$48,9,FALSE),"")</f>
        <v/>
      </c>
      <c r="Y223" s="148" t="str">
        <f>IFERROR(VLOOKUP(Y222,'P2'!$B$4:$J$48,9,FALSE),"")</f>
        <v/>
      </c>
      <c r="Z223" s="148" t="str">
        <f>IFERROR(VLOOKUP(Z222,'P2'!$B$4:$J$48,9,FALSE),"")</f>
        <v/>
      </c>
      <c r="AA223" s="148" t="str">
        <f>IFERROR(VLOOKUP(AA222,'P2'!$B$4:$J$48,9,FALSE),"")</f>
        <v/>
      </c>
      <c r="AB223" s="148" t="str">
        <f>IFERROR(VLOOKUP(AB222,'P2'!$B$4:$J$48,9,FALSE),"")</f>
        <v/>
      </c>
      <c r="AC223" s="148" t="str">
        <f>IFERROR(VLOOKUP(AC222,'P2'!$B$4:$J$48,9,FALSE),"")</f>
        <v/>
      </c>
      <c r="AD223" s="148" t="str">
        <f>IFERROR(VLOOKUP(AD222,'P2'!$B$4:$J$48,9,FALSE),"")</f>
        <v/>
      </c>
      <c r="AE223" s="148" t="str">
        <f>IFERROR(VLOOKUP(AE222,'P2'!$B$4:$J$48,9,FALSE),"")</f>
        <v/>
      </c>
      <c r="AF223" s="148" t="str">
        <f>IFERROR(VLOOKUP(AF222,'P2'!$B$4:$J$48,9,FALSE),"")</f>
        <v/>
      </c>
      <c r="AG223" s="148" t="str">
        <f>IFERROR(VLOOKUP(AG222,'P2'!$B$4:$J$48,9,FALSE),"")</f>
        <v/>
      </c>
      <c r="AH223" s="148" t="str">
        <f>IFERROR(VLOOKUP(AH222,'P2'!$B$4:$J$48,9,FALSE),"")</f>
        <v/>
      </c>
      <c r="AI223" s="148" t="str">
        <f>IFERROR(VLOOKUP(AI222,'P2'!$B$4:$J$48,9,FALSE),"")</f>
        <v/>
      </c>
      <c r="AJ223" s="148" t="str">
        <f>IFERROR(VLOOKUP(AJ222,'P2'!$B$4:$J$48,9,FALSE),"")</f>
        <v/>
      </c>
      <c r="AK223" s="148" t="str">
        <f>IFERROR(VLOOKUP(AK222,'P2'!$B$4:$J$48,9,FALSE),"")</f>
        <v/>
      </c>
      <c r="AL223" s="148" t="str">
        <f>IFERROR(VLOOKUP(AL222,'P2'!$B$4:$J$48,9,FALSE),"")</f>
        <v/>
      </c>
      <c r="AM223" s="148" t="str">
        <f>IFERROR(VLOOKUP(AM222,'P2'!$B$4:$J$48,9,FALSE),"")</f>
        <v/>
      </c>
      <c r="AN223" s="148" t="str">
        <f>IFERROR(VLOOKUP(AN222,'P2'!$B$4:$J$48,9,FALSE),"")</f>
        <v/>
      </c>
      <c r="AO223" s="148" t="str">
        <f>IFERROR(VLOOKUP(AO222,'P2'!$B$4:$J$48,9,FALSE),"")</f>
        <v/>
      </c>
      <c r="AP223" s="148" t="str">
        <f>IFERROR(VLOOKUP(AP222,'P2'!$B$4:$J$48,9,FALSE),"")</f>
        <v/>
      </c>
      <c r="AQ223" s="148" t="str">
        <f>IFERROR(VLOOKUP(AQ222,'P2'!$B$4:$J$48,9,FALSE),"")</f>
        <v/>
      </c>
      <c r="AR223" s="148" t="str">
        <f>IFERROR(VLOOKUP(AR222,'P2'!$B$4:$J$48,9,FALSE),"")</f>
        <v/>
      </c>
      <c r="AS223" s="148" t="str">
        <f>IFERROR(VLOOKUP(AS222,'P2'!$B$4:$J$48,9,FALSE),"")</f>
        <v/>
      </c>
      <c r="AT223" s="148" t="str">
        <f>IFERROR(VLOOKUP(AT222,'P2'!$B$4:$J$48,9,FALSE),"")</f>
        <v/>
      </c>
      <c r="AU223" s="148" t="str">
        <f>IFERROR(VLOOKUP(AU222,'P2'!$B$4:$J$48,9,FALSE),"")</f>
        <v/>
      </c>
      <c r="AV223" s="149">
        <f>SUM(Q223:AU223)</f>
        <v>0</v>
      </c>
      <c r="AW223" s="487"/>
      <c r="AX223" s="489"/>
      <c r="AY223" s="150"/>
      <c r="AZ223" s="150"/>
    </row>
    <row r="224" spans="2:52" ht="17.100000000000001" customHeight="1" x14ac:dyDescent="0.15">
      <c r="B224" s="470">
        <f t="shared" si="14"/>
        <v>95</v>
      </c>
      <c r="C224" s="472"/>
      <c r="D224" s="473"/>
      <c r="E224" s="473"/>
      <c r="F224" s="473"/>
      <c r="G224" s="473"/>
      <c r="H224" s="474"/>
      <c r="I224" s="478"/>
      <c r="J224" s="479"/>
      <c r="K224" s="479"/>
      <c r="L224" s="479"/>
      <c r="M224" s="480"/>
      <c r="N224" s="484"/>
      <c r="O224" s="485"/>
      <c r="P224" s="474"/>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1"/>
      <c r="AO224" s="151"/>
      <c r="AP224" s="151"/>
      <c r="AQ224" s="151"/>
      <c r="AR224" s="151"/>
      <c r="AS224" s="151"/>
      <c r="AT224" s="151"/>
      <c r="AU224" s="151"/>
      <c r="AV224" s="144">
        <f>COUNTA(Q224:AU224)</f>
        <v>0</v>
      </c>
      <c r="AW224" s="486">
        <f>AV225</f>
        <v>0</v>
      </c>
      <c r="AX224" s="488" t="str">
        <f>IFERROR(ROUNDDOWN(AV225/$AT$3,1),"")</f>
        <v/>
      </c>
      <c r="AY224" s="145"/>
      <c r="AZ224" s="145"/>
    </row>
    <row r="225" spans="2:52" ht="17.100000000000001" customHeight="1" x14ac:dyDescent="0.15">
      <c r="B225" s="471"/>
      <c r="C225" s="475"/>
      <c r="D225" s="476"/>
      <c r="E225" s="476"/>
      <c r="F225" s="476"/>
      <c r="G225" s="476"/>
      <c r="H225" s="477"/>
      <c r="I225" s="481"/>
      <c r="J225" s="482"/>
      <c r="K225" s="482"/>
      <c r="L225" s="482"/>
      <c r="M225" s="483"/>
      <c r="N225" s="475"/>
      <c r="O225" s="476"/>
      <c r="P225" s="477"/>
      <c r="Q225" s="148" t="str">
        <f>IFERROR(VLOOKUP(Q224,'P2'!$B$4:$J$48,9,FALSE),"")</f>
        <v/>
      </c>
      <c r="R225" s="148" t="str">
        <f>IFERROR(VLOOKUP(R224,'P2'!$B$4:$J$48,9,FALSE),"")</f>
        <v/>
      </c>
      <c r="S225" s="148" t="str">
        <f>IFERROR(VLOOKUP(S224,'P2'!$B$4:$J$48,9,FALSE),"")</f>
        <v/>
      </c>
      <c r="T225" s="148" t="str">
        <f>IFERROR(VLOOKUP(T224,'P2'!$B$4:$J$48,9,FALSE),"")</f>
        <v/>
      </c>
      <c r="U225" s="148" t="str">
        <f>IFERROR(VLOOKUP(U224,'P2'!$B$4:$J$48,9,FALSE),"")</f>
        <v/>
      </c>
      <c r="V225" s="148" t="str">
        <f>IFERROR(VLOOKUP(V224,'P2'!$B$4:$J$48,9,FALSE),"")</f>
        <v/>
      </c>
      <c r="W225" s="148" t="str">
        <f>IFERROR(VLOOKUP(W224,'P2'!$B$4:$J$48,9,FALSE),"")</f>
        <v/>
      </c>
      <c r="X225" s="148" t="str">
        <f>IFERROR(VLOOKUP(X224,'P2'!$B$4:$J$48,9,FALSE),"")</f>
        <v/>
      </c>
      <c r="Y225" s="148" t="str">
        <f>IFERROR(VLOOKUP(Y224,'P2'!$B$4:$J$48,9,FALSE),"")</f>
        <v/>
      </c>
      <c r="Z225" s="148" t="str">
        <f>IFERROR(VLOOKUP(Z224,'P2'!$B$4:$J$48,9,FALSE),"")</f>
        <v/>
      </c>
      <c r="AA225" s="148" t="str">
        <f>IFERROR(VLOOKUP(AA224,'P2'!$B$4:$J$48,9,FALSE),"")</f>
        <v/>
      </c>
      <c r="AB225" s="148" t="str">
        <f>IFERROR(VLOOKUP(AB224,'P2'!$B$4:$J$48,9,FALSE),"")</f>
        <v/>
      </c>
      <c r="AC225" s="148" t="str">
        <f>IFERROR(VLOOKUP(AC224,'P2'!$B$4:$J$48,9,FALSE),"")</f>
        <v/>
      </c>
      <c r="AD225" s="148" t="str">
        <f>IFERROR(VLOOKUP(AD224,'P2'!$B$4:$J$48,9,FALSE),"")</f>
        <v/>
      </c>
      <c r="AE225" s="148" t="str">
        <f>IFERROR(VLOOKUP(AE224,'P2'!$B$4:$J$48,9,FALSE),"")</f>
        <v/>
      </c>
      <c r="AF225" s="148" t="str">
        <f>IFERROR(VLOOKUP(AF224,'P2'!$B$4:$J$48,9,FALSE),"")</f>
        <v/>
      </c>
      <c r="AG225" s="148" t="str">
        <f>IFERROR(VLOOKUP(AG224,'P2'!$B$4:$J$48,9,FALSE),"")</f>
        <v/>
      </c>
      <c r="AH225" s="148" t="str">
        <f>IFERROR(VLOOKUP(AH224,'P2'!$B$4:$J$48,9,FALSE),"")</f>
        <v/>
      </c>
      <c r="AI225" s="148" t="str">
        <f>IFERROR(VLOOKUP(AI224,'P2'!$B$4:$J$48,9,FALSE),"")</f>
        <v/>
      </c>
      <c r="AJ225" s="148" t="str">
        <f>IFERROR(VLOOKUP(AJ224,'P2'!$B$4:$J$48,9,FALSE),"")</f>
        <v/>
      </c>
      <c r="AK225" s="148" t="str">
        <f>IFERROR(VLOOKUP(AK224,'P2'!$B$4:$J$48,9,FALSE),"")</f>
        <v/>
      </c>
      <c r="AL225" s="148" t="str">
        <f>IFERROR(VLOOKUP(AL224,'P2'!$B$4:$J$48,9,FALSE),"")</f>
        <v/>
      </c>
      <c r="AM225" s="148" t="str">
        <f>IFERROR(VLOOKUP(AM224,'P2'!$B$4:$J$48,9,FALSE),"")</f>
        <v/>
      </c>
      <c r="AN225" s="148" t="str">
        <f>IFERROR(VLOOKUP(AN224,'P2'!$B$4:$J$48,9,FALSE),"")</f>
        <v/>
      </c>
      <c r="AO225" s="148" t="str">
        <f>IFERROR(VLOOKUP(AO224,'P2'!$B$4:$J$48,9,FALSE),"")</f>
        <v/>
      </c>
      <c r="AP225" s="148" t="str">
        <f>IFERROR(VLOOKUP(AP224,'P2'!$B$4:$J$48,9,FALSE),"")</f>
        <v/>
      </c>
      <c r="AQ225" s="148" t="str">
        <f>IFERROR(VLOOKUP(AQ224,'P2'!$B$4:$J$48,9,FALSE),"")</f>
        <v/>
      </c>
      <c r="AR225" s="148" t="str">
        <f>IFERROR(VLOOKUP(AR224,'P2'!$B$4:$J$48,9,FALSE),"")</f>
        <v/>
      </c>
      <c r="AS225" s="148" t="str">
        <f>IFERROR(VLOOKUP(AS224,'P2'!$B$4:$J$48,9,FALSE),"")</f>
        <v/>
      </c>
      <c r="AT225" s="148" t="str">
        <f>IFERROR(VLOOKUP(AT224,'P2'!$B$4:$J$48,9,FALSE),"")</f>
        <v/>
      </c>
      <c r="AU225" s="148" t="str">
        <f>IFERROR(VLOOKUP(AU224,'P2'!$B$4:$J$48,9,FALSE),"")</f>
        <v/>
      </c>
      <c r="AV225" s="149">
        <f>SUM(Q225:AU225)</f>
        <v>0</v>
      </c>
      <c r="AW225" s="487"/>
      <c r="AX225" s="489"/>
      <c r="AY225" s="150"/>
      <c r="AZ225" s="150"/>
    </row>
    <row r="226" spans="2:52" ht="17.100000000000001" customHeight="1" x14ac:dyDescent="0.15">
      <c r="B226" s="470">
        <f t="shared" si="14"/>
        <v>96</v>
      </c>
      <c r="C226" s="472"/>
      <c r="D226" s="473"/>
      <c r="E226" s="473"/>
      <c r="F226" s="473"/>
      <c r="G226" s="473"/>
      <c r="H226" s="474"/>
      <c r="I226" s="478"/>
      <c r="J226" s="479"/>
      <c r="K226" s="479"/>
      <c r="L226" s="479"/>
      <c r="M226" s="480"/>
      <c r="N226" s="484"/>
      <c r="O226" s="485"/>
      <c r="P226" s="474"/>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51"/>
      <c r="AO226" s="151"/>
      <c r="AP226" s="151"/>
      <c r="AQ226" s="151"/>
      <c r="AR226" s="151"/>
      <c r="AS226" s="151"/>
      <c r="AT226" s="151"/>
      <c r="AU226" s="151"/>
      <c r="AV226" s="144">
        <f>COUNTA(Q226:AU226)</f>
        <v>0</v>
      </c>
      <c r="AW226" s="486">
        <f>AV227</f>
        <v>0</v>
      </c>
      <c r="AX226" s="488" t="str">
        <f>IFERROR(ROUNDDOWN(AV227/$AT$3,1),"")</f>
        <v/>
      </c>
      <c r="AY226" s="145"/>
      <c r="AZ226" s="145"/>
    </row>
    <row r="227" spans="2:52" ht="17.100000000000001" customHeight="1" x14ac:dyDescent="0.15">
      <c r="B227" s="471"/>
      <c r="C227" s="475"/>
      <c r="D227" s="476"/>
      <c r="E227" s="476"/>
      <c r="F227" s="476"/>
      <c r="G227" s="476"/>
      <c r="H227" s="477"/>
      <c r="I227" s="481"/>
      <c r="J227" s="482"/>
      <c r="K227" s="482"/>
      <c r="L227" s="482"/>
      <c r="M227" s="483"/>
      <c r="N227" s="475"/>
      <c r="O227" s="476"/>
      <c r="P227" s="477"/>
      <c r="Q227" s="148" t="str">
        <f>IFERROR(VLOOKUP(Q226,'P2'!$B$4:$J$48,9,FALSE),"")</f>
        <v/>
      </c>
      <c r="R227" s="148" t="str">
        <f>IFERROR(VLOOKUP(R226,'P2'!$B$4:$J$48,9,FALSE),"")</f>
        <v/>
      </c>
      <c r="S227" s="148" t="str">
        <f>IFERROR(VLOOKUP(S226,'P2'!$B$4:$J$48,9,FALSE),"")</f>
        <v/>
      </c>
      <c r="T227" s="148" t="str">
        <f>IFERROR(VLOOKUP(T226,'P2'!$B$4:$J$48,9,FALSE),"")</f>
        <v/>
      </c>
      <c r="U227" s="148" t="str">
        <f>IFERROR(VLOOKUP(U226,'P2'!$B$4:$J$48,9,FALSE),"")</f>
        <v/>
      </c>
      <c r="V227" s="148" t="str">
        <f>IFERROR(VLOOKUP(V226,'P2'!$B$4:$J$48,9,FALSE),"")</f>
        <v/>
      </c>
      <c r="W227" s="148" t="str">
        <f>IFERROR(VLOOKUP(W226,'P2'!$B$4:$J$48,9,FALSE),"")</f>
        <v/>
      </c>
      <c r="X227" s="148" t="str">
        <f>IFERROR(VLOOKUP(X226,'P2'!$B$4:$J$48,9,FALSE),"")</f>
        <v/>
      </c>
      <c r="Y227" s="148" t="str">
        <f>IFERROR(VLOOKUP(Y226,'P2'!$B$4:$J$48,9,FALSE),"")</f>
        <v/>
      </c>
      <c r="Z227" s="148" t="str">
        <f>IFERROR(VLOOKUP(Z226,'P2'!$B$4:$J$48,9,FALSE),"")</f>
        <v/>
      </c>
      <c r="AA227" s="148" t="str">
        <f>IFERROR(VLOOKUP(AA226,'P2'!$B$4:$J$48,9,FALSE),"")</f>
        <v/>
      </c>
      <c r="AB227" s="148" t="str">
        <f>IFERROR(VLOOKUP(AB226,'P2'!$B$4:$J$48,9,FALSE),"")</f>
        <v/>
      </c>
      <c r="AC227" s="148" t="str">
        <f>IFERROR(VLOOKUP(AC226,'P2'!$B$4:$J$48,9,FALSE),"")</f>
        <v/>
      </c>
      <c r="AD227" s="148" t="str">
        <f>IFERROR(VLOOKUP(AD226,'P2'!$B$4:$J$48,9,FALSE),"")</f>
        <v/>
      </c>
      <c r="AE227" s="148" t="str">
        <f>IFERROR(VLOOKUP(AE226,'P2'!$B$4:$J$48,9,FALSE),"")</f>
        <v/>
      </c>
      <c r="AF227" s="148" t="str">
        <f>IFERROR(VLOOKUP(AF226,'P2'!$B$4:$J$48,9,FALSE),"")</f>
        <v/>
      </c>
      <c r="AG227" s="148" t="str">
        <f>IFERROR(VLOOKUP(AG226,'P2'!$B$4:$J$48,9,FALSE),"")</f>
        <v/>
      </c>
      <c r="AH227" s="148" t="str">
        <f>IFERROR(VLOOKUP(AH226,'P2'!$B$4:$J$48,9,FALSE),"")</f>
        <v/>
      </c>
      <c r="AI227" s="148" t="str">
        <f>IFERROR(VLOOKUP(AI226,'P2'!$B$4:$J$48,9,FALSE),"")</f>
        <v/>
      </c>
      <c r="AJ227" s="148" t="str">
        <f>IFERROR(VLOOKUP(AJ226,'P2'!$B$4:$J$48,9,FALSE),"")</f>
        <v/>
      </c>
      <c r="AK227" s="148" t="str">
        <f>IFERROR(VLOOKUP(AK226,'P2'!$B$4:$J$48,9,FALSE),"")</f>
        <v/>
      </c>
      <c r="AL227" s="148" t="str">
        <f>IFERROR(VLOOKUP(AL226,'P2'!$B$4:$J$48,9,FALSE),"")</f>
        <v/>
      </c>
      <c r="AM227" s="148" t="str">
        <f>IFERROR(VLOOKUP(AM226,'P2'!$B$4:$J$48,9,FALSE),"")</f>
        <v/>
      </c>
      <c r="AN227" s="148" t="str">
        <f>IFERROR(VLOOKUP(AN226,'P2'!$B$4:$J$48,9,FALSE),"")</f>
        <v/>
      </c>
      <c r="AO227" s="148" t="str">
        <f>IFERROR(VLOOKUP(AO226,'P2'!$B$4:$J$48,9,FALSE),"")</f>
        <v/>
      </c>
      <c r="AP227" s="148" t="str">
        <f>IFERROR(VLOOKUP(AP226,'P2'!$B$4:$J$48,9,FALSE),"")</f>
        <v/>
      </c>
      <c r="AQ227" s="148" t="str">
        <f>IFERROR(VLOOKUP(AQ226,'P2'!$B$4:$J$48,9,FALSE),"")</f>
        <v/>
      </c>
      <c r="AR227" s="148" t="str">
        <f>IFERROR(VLOOKUP(AR226,'P2'!$B$4:$J$48,9,FALSE),"")</f>
        <v/>
      </c>
      <c r="AS227" s="148" t="str">
        <f>IFERROR(VLOOKUP(AS226,'P2'!$B$4:$J$48,9,FALSE),"")</f>
        <v/>
      </c>
      <c r="AT227" s="148" t="str">
        <f>IFERROR(VLOOKUP(AT226,'P2'!$B$4:$J$48,9,FALSE),"")</f>
        <v/>
      </c>
      <c r="AU227" s="148" t="str">
        <f>IFERROR(VLOOKUP(AU226,'P2'!$B$4:$J$48,9,FALSE),"")</f>
        <v/>
      </c>
      <c r="AV227" s="149">
        <f>SUM(Q227:AU227)</f>
        <v>0</v>
      </c>
      <c r="AW227" s="487"/>
      <c r="AX227" s="489"/>
      <c r="AY227" s="150"/>
      <c r="AZ227" s="150"/>
    </row>
    <row r="228" spans="2:52" ht="17.100000000000001" customHeight="1" x14ac:dyDescent="0.15">
      <c r="B228" s="470">
        <f t="shared" si="14"/>
        <v>97</v>
      </c>
      <c r="C228" s="472"/>
      <c r="D228" s="473"/>
      <c r="E228" s="473"/>
      <c r="F228" s="473"/>
      <c r="G228" s="473"/>
      <c r="H228" s="474"/>
      <c r="I228" s="478"/>
      <c r="J228" s="479"/>
      <c r="K228" s="479"/>
      <c r="L228" s="479"/>
      <c r="M228" s="480"/>
      <c r="N228" s="484"/>
      <c r="O228" s="485"/>
      <c r="P228" s="474"/>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51"/>
      <c r="AQ228" s="151"/>
      <c r="AR228" s="151"/>
      <c r="AS228" s="151"/>
      <c r="AT228" s="151"/>
      <c r="AU228" s="151"/>
      <c r="AV228" s="144">
        <f>COUNTA(Q228:AU228)</f>
        <v>0</v>
      </c>
      <c r="AW228" s="486">
        <f>AV229</f>
        <v>0</v>
      </c>
      <c r="AX228" s="488" t="str">
        <f>IFERROR(ROUNDDOWN(AV229/$AT$3,1),"")</f>
        <v/>
      </c>
      <c r="AY228" s="145"/>
      <c r="AZ228" s="145"/>
    </row>
    <row r="229" spans="2:52" ht="17.100000000000001" customHeight="1" x14ac:dyDescent="0.15">
      <c r="B229" s="471"/>
      <c r="C229" s="475"/>
      <c r="D229" s="476"/>
      <c r="E229" s="476"/>
      <c r="F229" s="476"/>
      <c r="G229" s="476"/>
      <c r="H229" s="477"/>
      <c r="I229" s="481"/>
      <c r="J229" s="482"/>
      <c r="K229" s="482"/>
      <c r="L229" s="482"/>
      <c r="M229" s="483"/>
      <c r="N229" s="475"/>
      <c r="O229" s="476"/>
      <c r="P229" s="477"/>
      <c r="Q229" s="148" t="str">
        <f>IFERROR(VLOOKUP(Q228,'P2'!$B$4:$J$48,9,FALSE),"")</f>
        <v/>
      </c>
      <c r="R229" s="148" t="str">
        <f>IFERROR(VLOOKUP(R228,'P2'!$B$4:$J$48,9,FALSE),"")</f>
        <v/>
      </c>
      <c r="S229" s="148" t="str">
        <f>IFERROR(VLOOKUP(S228,'P2'!$B$4:$J$48,9,FALSE),"")</f>
        <v/>
      </c>
      <c r="T229" s="148" t="str">
        <f>IFERROR(VLOOKUP(T228,'P2'!$B$4:$J$48,9,FALSE),"")</f>
        <v/>
      </c>
      <c r="U229" s="148" t="str">
        <f>IFERROR(VLOOKUP(U228,'P2'!$B$4:$J$48,9,FALSE),"")</f>
        <v/>
      </c>
      <c r="V229" s="148" t="str">
        <f>IFERROR(VLOOKUP(V228,'P2'!$B$4:$J$48,9,FALSE),"")</f>
        <v/>
      </c>
      <c r="W229" s="148" t="str">
        <f>IFERROR(VLOOKUP(W228,'P2'!$B$4:$J$48,9,FALSE),"")</f>
        <v/>
      </c>
      <c r="X229" s="148" t="str">
        <f>IFERROR(VLOOKUP(X228,'P2'!$B$4:$J$48,9,FALSE),"")</f>
        <v/>
      </c>
      <c r="Y229" s="148" t="str">
        <f>IFERROR(VLOOKUP(Y228,'P2'!$B$4:$J$48,9,FALSE),"")</f>
        <v/>
      </c>
      <c r="Z229" s="148" t="str">
        <f>IFERROR(VLOOKUP(Z228,'P2'!$B$4:$J$48,9,FALSE),"")</f>
        <v/>
      </c>
      <c r="AA229" s="148" t="str">
        <f>IFERROR(VLOOKUP(AA228,'P2'!$B$4:$J$48,9,FALSE),"")</f>
        <v/>
      </c>
      <c r="AB229" s="148" t="str">
        <f>IFERROR(VLOOKUP(AB228,'P2'!$B$4:$J$48,9,FALSE),"")</f>
        <v/>
      </c>
      <c r="AC229" s="148" t="str">
        <f>IFERROR(VLOOKUP(AC228,'P2'!$B$4:$J$48,9,FALSE),"")</f>
        <v/>
      </c>
      <c r="AD229" s="148" t="str">
        <f>IFERROR(VLOOKUP(AD228,'P2'!$B$4:$J$48,9,FALSE),"")</f>
        <v/>
      </c>
      <c r="AE229" s="148" t="str">
        <f>IFERROR(VLOOKUP(AE228,'P2'!$B$4:$J$48,9,FALSE),"")</f>
        <v/>
      </c>
      <c r="AF229" s="148" t="str">
        <f>IFERROR(VLOOKUP(AF228,'P2'!$B$4:$J$48,9,FALSE),"")</f>
        <v/>
      </c>
      <c r="AG229" s="148" t="str">
        <f>IFERROR(VLOOKUP(AG228,'P2'!$B$4:$J$48,9,FALSE),"")</f>
        <v/>
      </c>
      <c r="AH229" s="148" t="str">
        <f>IFERROR(VLOOKUP(AH228,'P2'!$B$4:$J$48,9,FALSE),"")</f>
        <v/>
      </c>
      <c r="AI229" s="148" t="str">
        <f>IFERROR(VLOOKUP(AI228,'P2'!$B$4:$J$48,9,FALSE),"")</f>
        <v/>
      </c>
      <c r="AJ229" s="148" t="str">
        <f>IFERROR(VLOOKUP(AJ228,'P2'!$B$4:$J$48,9,FALSE),"")</f>
        <v/>
      </c>
      <c r="AK229" s="148" t="str">
        <f>IFERROR(VLOOKUP(AK228,'P2'!$B$4:$J$48,9,FALSE),"")</f>
        <v/>
      </c>
      <c r="AL229" s="148" t="str">
        <f>IFERROR(VLOOKUP(AL228,'P2'!$B$4:$J$48,9,FALSE),"")</f>
        <v/>
      </c>
      <c r="AM229" s="148" t="str">
        <f>IFERROR(VLOOKUP(AM228,'P2'!$B$4:$J$48,9,FALSE),"")</f>
        <v/>
      </c>
      <c r="AN229" s="148" t="str">
        <f>IFERROR(VLOOKUP(AN228,'P2'!$B$4:$J$48,9,FALSE),"")</f>
        <v/>
      </c>
      <c r="AO229" s="148" t="str">
        <f>IFERROR(VLOOKUP(AO228,'P2'!$B$4:$J$48,9,FALSE),"")</f>
        <v/>
      </c>
      <c r="AP229" s="148" t="str">
        <f>IFERROR(VLOOKUP(AP228,'P2'!$B$4:$J$48,9,FALSE),"")</f>
        <v/>
      </c>
      <c r="AQ229" s="148" t="str">
        <f>IFERROR(VLOOKUP(AQ228,'P2'!$B$4:$J$48,9,FALSE),"")</f>
        <v/>
      </c>
      <c r="AR229" s="148" t="str">
        <f>IFERROR(VLOOKUP(AR228,'P2'!$B$4:$J$48,9,FALSE),"")</f>
        <v/>
      </c>
      <c r="AS229" s="148" t="str">
        <f>IFERROR(VLOOKUP(AS228,'P2'!$B$4:$J$48,9,FALSE),"")</f>
        <v/>
      </c>
      <c r="AT229" s="148" t="str">
        <f>IFERROR(VLOOKUP(AT228,'P2'!$B$4:$J$48,9,FALSE),"")</f>
        <v/>
      </c>
      <c r="AU229" s="148" t="str">
        <f>IFERROR(VLOOKUP(AU228,'P2'!$B$4:$J$48,9,FALSE),"")</f>
        <v/>
      </c>
      <c r="AV229" s="149">
        <f>SUM(Q229:AU229)</f>
        <v>0</v>
      </c>
      <c r="AW229" s="487"/>
      <c r="AX229" s="489"/>
      <c r="AY229" s="150"/>
      <c r="AZ229" s="150"/>
    </row>
    <row r="230" spans="2:52" ht="17.100000000000001" customHeight="1" x14ac:dyDescent="0.15">
      <c r="B230" s="470">
        <f t="shared" si="14"/>
        <v>98</v>
      </c>
      <c r="C230" s="472"/>
      <c r="D230" s="473"/>
      <c r="E230" s="473"/>
      <c r="F230" s="473"/>
      <c r="G230" s="473"/>
      <c r="H230" s="474"/>
      <c r="I230" s="478"/>
      <c r="J230" s="479"/>
      <c r="K230" s="479"/>
      <c r="L230" s="479"/>
      <c r="M230" s="480"/>
      <c r="N230" s="484"/>
      <c r="O230" s="485"/>
      <c r="P230" s="474"/>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151"/>
      <c r="AL230" s="151"/>
      <c r="AM230" s="151"/>
      <c r="AN230" s="151"/>
      <c r="AO230" s="151"/>
      <c r="AP230" s="151"/>
      <c r="AQ230" s="151"/>
      <c r="AR230" s="151"/>
      <c r="AS230" s="151"/>
      <c r="AT230" s="151"/>
      <c r="AU230" s="151"/>
      <c r="AV230" s="144">
        <f>COUNTA(Q230:AU230)</f>
        <v>0</v>
      </c>
      <c r="AW230" s="486">
        <f>AV231</f>
        <v>0</v>
      </c>
      <c r="AX230" s="488" t="str">
        <f>IFERROR(ROUNDDOWN(AV231/$AT$3,1),"")</f>
        <v/>
      </c>
      <c r="AY230" s="145"/>
      <c r="AZ230" s="145"/>
    </row>
    <row r="231" spans="2:52" ht="17.100000000000001" customHeight="1" x14ac:dyDescent="0.15">
      <c r="B231" s="471"/>
      <c r="C231" s="475"/>
      <c r="D231" s="476"/>
      <c r="E231" s="476"/>
      <c r="F231" s="476"/>
      <c r="G231" s="476"/>
      <c r="H231" s="477"/>
      <c r="I231" s="481"/>
      <c r="J231" s="482"/>
      <c r="K231" s="482"/>
      <c r="L231" s="482"/>
      <c r="M231" s="483"/>
      <c r="N231" s="475"/>
      <c r="O231" s="476"/>
      <c r="P231" s="477"/>
      <c r="Q231" s="148" t="str">
        <f>IFERROR(VLOOKUP(Q230,'P2'!$B$4:$J$48,9,FALSE),"")</f>
        <v/>
      </c>
      <c r="R231" s="148" t="str">
        <f>IFERROR(VLOOKUP(R230,'P2'!$B$4:$J$48,9,FALSE),"")</f>
        <v/>
      </c>
      <c r="S231" s="148" t="str">
        <f>IFERROR(VLOOKUP(S230,'P2'!$B$4:$J$48,9,FALSE),"")</f>
        <v/>
      </c>
      <c r="T231" s="148" t="str">
        <f>IFERROR(VLOOKUP(T230,'P2'!$B$4:$J$48,9,FALSE),"")</f>
        <v/>
      </c>
      <c r="U231" s="148" t="str">
        <f>IFERROR(VLOOKUP(U230,'P2'!$B$4:$J$48,9,FALSE),"")</f>
        <v/>
      </c>
      <c r="V231" s="148" t="str">
        <f>IFERROR(VLOOKUP(V230,'P2'!$B$4:$J$48,9,FALSE),"")</f>
        <v/>
      </c>
      <c r="W231" s="148" t="str">
        <f>IFERROR(VLOOKUP(W230,'P2'!$B$4:$J$48,9,FALSE),"")</f>
        <v/>
      </c>
      <c r="X231" s="148" t="str">
        <f>IFERROR(VLOOKUP(X230,'P2'!$B$4:$J$48,9,FALSE),"")</f>
        <v/>
      </c>
      <c r="Y231" s="148" t="str">
        <f>IFERROR(VLOOKUP(Y230,'P2'!$B$4:$J$48,9,FALSE),"")</f>
        <v/>
      </c>
      <c r="Z231" s="148" t="str">
        <f>IFERROR(VLOOKUP(Z230,'P2'!$B$4:$J$48,9,FALSE),"")</f>
        <v/>
      </c>
      <c r="AA231" s="148" t="str">
        <f>IFERROR(VLOOKUP(AA230,'P2'!$B$4:$J$48,9,FALSE),"")</f>
        <v/>
      </c>
      <c r="AB231" s="148" t="str">
        <f>IFERROR(VLOOKUP(AB230,'P2'!$B$4:$J$48,9,FALSE),"")</f>
        <v/>
      </c>
      <c r="AC231" s="148" t="str">
        <f>IFERROR(VLOOKUP(AC230,'P2'!$B$4:$J$48,9,FALSE),"")</f>
        <v/>
      </c>
      <c r="AD231" s="148" t="str">
        <f>IFERROR(VLOOKUP(AD230,'P2'!$B$4:$J$48,9,FALSE),"")</f>
        <v/>
      </c>
      <c r="AE231" s="148" t="str">
        <f>IFERROR(VLOOKUP(AE230,'P2'!$B$4:$J$48,9,FALSE),"")</f>
        <v/>
      </c>
      <c r="AF231" s="148" t="str">
        <f>IFERROR(VLOOKUP(AF230,'P2'!$B$4:$J$48,9,FALSE),"")</f>
        <v/>
      </c>
      <c r="AG231" s="148" t="str">
        <f>IFERROR(VLOOKUP(AG230,'P2'!$B$4:$J$48,9,FALSE),"")</f>
        <v/>
      </c>
      <c r="AH231" s="148" t="str">
        <f>IFERROR(VLOOKUP(AH230,'P2'!$B$4:$J$48,9,FALSE),"")</f>
        <v/>
      </c>
      <c r="AI231" s="148" t="str">
        <f>IFERROR(VLOOKUP(AI230,'P2'!$B$4:$J$48,9,FALSE),"")</f>
        <v/>
      </c>
      <c r="AJ231" s="148" t="str">
        <f>IFERROR(VLOOKUP(AJ230,'P2'!$B$4:$J$48,9,FALSE),"")</f>
        <v/>
      </c>
      <c r="AK231" s="148" t="str">
        <f>IFERROR(VLOOKUP(AK230,'P2'!$B$4:$J$48,9,FALSE),"")</f>
        <v/>
      </c>
      <c r="AL231" s="148" t="str">
        <f>IFERROR(VLOOKUP(AL230,'P2'!$B$4:$J$48,9,FALSE),"")</f>
        <v/>
      </c>
      <c r="AM231" s="148" t="str">
        <f>IFERROR(VLOOKUP(AM230,'P2'!$B$4:$J$48,9,FALSE),"")</f>
        <v/>
      </c>
      <c r="AN231" s="148" t="str">
        <f>IFERROR(VLOOKUP(AN230,'P2'!$B$4:$J$48,9,FALSE),"")</f>
        <v/>
      </c>
      <c r="AO231" s="148" t="str">
        <f>IFERROR(VLOOKUP(AO230,'P2'!$B$4:$J$48,9,FALSE),"")</f>
        <v/>
      </c>
      <c r="AP231" s="148" t="str">
        <f>IFERROR(VLOOKUP(AP230,'P2'!$B$4:$J$48,9,FALSE),"")</f>
        <v/>
      </c>
      <c r="AQ231" s="148" t="str">
        <f>IFERROR(VLOOKUP(AQ230,'P2'!$B$4:$J$48,9,FALSE),"")</f>
        <v/>
      </c>
      <c r="AR231" s="148" t="str">
        <f>IFERROR(VLOOKUP(AR230,'P2'!$B$4:$J$48,9,FALSE),"")</f>
        <v/>
      </c>
      <c r="AS231" s="148" t="str">
        <f>IFERROR(VLOOKUP(AS230,'P2'!$B$4:$J$48,9,FALSE),"")</f>
        <v/>
      </c>
      <c r="AT231" s="148" t="str">
        <f>IFERROR(VLOOKUP(AT230,'P2'!$B$4:$J$48,9,FALSE),"")</f>
        <v/>
      </c>
      <c r="AU231" s="148" t="str">
        <f>IFERROR(VLOOKUP(AU230,'P2'!$B$4:$J$48,9,FALSE),"")</f>
        <v/>
      </c>
      <c r="AV231" s="149">
        <f>SUM(Q231:AU231)</f>
        <v>0</v>
      </c>
      <c r="AW231" s="487"/>
      <c r="AX231" s="489"/>
      <c r="AY231" s="150"/>
      <c r="AZ231" s="150"/>
    </row>
    <row r="232" spans="2:52" ht="17.100000000000001" customHeight="1" x14ac:dyDescent="0.15">
      <c r="B232" s="470">
        <f t="shared" si="14"/>
        <v>99</v>
      </c>
      <c r="C232" s="472"/>
      <c r="D232" s="473"/>
      <c r="E232" s="473"/>
      <c r="F232" s="473"/>
      <c r="G232" s="473"/>
      <c r="H232" s="474"/>
      <c r="I232" s="478"/>
      <c r="J232" s="479"/>
      <c r="K232" s="479"/>
      <c r="L232" s="479"/>
      <c r="M232" s="480"/>
      <c r="N232" s="484"/>
      <c r="O232" s="485"/>
      <c r="P232" s="474"/>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44">
        <f>COUNTA(Q232:AU232)</f>
        <v>0</v>
      </c>
      <c r="AW232" s="486">
        <f>AV233</f>
        <v>0</v>
      </c>
      <c r="AX232" s="488" t="str">
        <f>IFERROR(ROUNDDOWN(AV233/$AT$3,1),"")</f>
        <v/>
      </c>
      <c r="AY232" s="145"/>
      <c r="AZ232" s="145"/>
    </row>
    <row r="233" spans="2:52" ht="17.100000000000001" customHeight="1" x14ac:dyDescent="0.15">
      <c r="B233" s="471"/>
      <c r="C233" s="475"/>
      <c r="D233" s="476"/>
      <c r="E233" s="476"/>
      <c r="F233" s="476"/>
      <c r="G233" s="476"/>
      <c r="H233" s="477"/>
      <c r="I233" s="481"/>
      <c r="J233" s="482"/>
      <c r="K233" s="482"/>
      <c r="L233" s="482"/>
      <c r="M233" s="483"/>
      <c r="N233" s="475"/>
      <c r="O233" s="476"/>
      <c r="P233" s="477"/>
      <c r="Q233" s="148" t="str">
        <f>IFERROR(VLOOKUP(Q232,'P2'!$B$4:$J$48,9,FALSE),"")</f>
        <v/>
      </c>
      <c r="R233" s="148" t="str">
        <f>IFERROR(VLOOKUP(R232,'P2'!$B$4:$J$48,9,FALSE),"")</f>
        <v/>
      </c>
      <c r="S233" s="148" t="str">
        <f>IFERROR(VLOOKUP(S232,'P2'!$B$4:$J$48,9,FALSE),"")</f>
        <v/>
      </c>
      <c r="T233" s="148" t="str">
        <f>IFERROR(VLOOKUP(T232,'P2'!$B$4:$J$48,9,FALSE),"")</f>
        <v/>
      </c>
      <c r="U233" s="148" t="str">
        <f>IFERROR(VLOOKUP(U232,'P2'!$B$4:$J$48,9,FALSE),"")</f>
        <v/>
      </c>
      <c r="V233" s="148" t="str">
        <f>IFERROR(VLOOKUP(V232,'P2'!$B$4:$J$48,9,FALSE),"")</f>
        <v/>
      </c>
      <c r="W233" s="148" t="str">
        <f>IFERROR(VLOOKUP(W232,'P2'!$B$4:$J$48,9,FALSE),"")</f>
        <v/>
      </c>
      <c r="X233" s="148" t="str">
        <f>IFERROR(VLOOKUP(X232,'P2'!$B$4:$J$48,9,FALSE),"")</f>
        <v/>
      </c>
      <c r="Y233" s="148" t="str">
        <f>IFERROR(VLOOKUP(Y232,'P2'!$B$4:$J$48,9,FALSE),"")</f>
        <v/>
      </c>
      <c r="Z233" s="148" t="str">
        <f>IFERROR(VLOOKUP(Z232,'P2'!$B$4:$J$48,9,FALSE),"")</f>
        <v/>
      </c>
      <c r="AA233" s="148" t="str">
        <f>IFERROR(VLOOKUP(AA232,'P2'!$B$4:$J$48,9,FALSE),"")</f>
        <v/>
      </c>
      <c r="AB233" s="148" t="str">
        <f>IFERROR(VLOOKUP(AB232,'P2'!$B$4:$J$48,9,FALSE),"")</f>
        <v/>
      </c>
      <c r="AC233" s="148" t="str">
        <f>IFERROR(VLOOKUP(AC232,'P2'!$B$4:$J$48,9,FALSE),"")</f>
        <v/>
      </c>
      <c r="AD233" s="148" t="str">
        <f>IFERROR(VLOOKUP(AD232,'P2'!$B$4:$J$48,9,FALSE),"")</f>
        <v/>
      </c>
      <c r="AE233" s="148" t="str">
        <f>IFERROR(VLOOKUP(AE232,'P2'!$B$4:$J$48,9,FALSE),"")</f>
        <v/>
      </c>
      <c r="AF233" s="148" t="str">
        <f>IFERROR(VLOOKUP(AF232,'P2'!$B$4:$J$48,9,FALSE),"")</f>
        <v/>
      </c>
      <c r="AG233" s="148" t="str">
        <f>IFERROR(VLOOKUP(AG232,'P2'!$B$4:$J$48,9,FALSE),"")</f>
        <v/>
      </c>
      <c r="AH233" s="148" t="str">
        <f>IFERROR(VLOOKUP(AH232,'P2'!$B$4:$J$48,9,FALSE),"")</f>
        <v/>
      </c>
      <c r="AI233" s="148" t="str">
        <f>IFERROR(VLOOKUP(AI232,'P2'!$B$4:$J$48,9,FALSE),"")</f>
        <v/>
      </c>
      <c r="AJ233" s="148" t="str">
        <f>IFERROR(VLOOKUP(AJ232,'P2'!$B$4:$J$48,9,FALSE),"")</f>
        <v/>
      </c>
      <c r="AK233" s="148" t="str">
        <f>IFERROR(VLOOKUP(AK232,'P2'!$B$4:$J$48,9,FALSE),"")</f>
        <v/>
      </c>
      <c r="AL233" s="148" t="str">
        <f>IFERROR(VLOOKUP(AL232,'P2'!$B$4:$J$48,9,FALSE),"")</f>
        <v/>
      </c>
      <c r="AM233" s="148" t="str">
        <f>IFERROR(VLOOKUP(AM232,'P2'!$B$4:$J$48,9,FALSE),"")</f>
        <v/>
      </c>
      <c r="AN233" s="148" t="str">
        <f>IFERROR(VLOOKUP(AN232,'P2'!$B$4:$J$48,9,FALSE),"")</f>
        <v/>
      </c>
      <c r="AO233" s="148" t="str">
        <f>IFERROR(VLOOKUP(AO232,'P2'!$B$4:$J$48,9,FALSE),"")</f>
        <v/>
      </c>
      <c r="AP233" s="148" t="str">
        <f>IFERROR(VLOOKUP(AP232,'P2'!$B$4:$J$48,9,FALSE),"")</f>
        <v/>
      </c>
      <c r="AQ233" s="148" t="str">
        <f>IFERROR(VLOOKUP(AQ232,'P2'!$B$4:$J$48,9,FALSE),"")</f>
        <v/>
      </c>
      <c r="AR233" s="148" t="str">
        <f>IFERROR(VLOOKUP(AR232,'P2'!$B$4:$J$48,9,FALSE),"")</f>
        <v/>
      </c>
      <c r="AS233" s="148" t="str">
        <f>IFERROR(VLOOKUP(AS232,'P2'!$B$4:$J$48,9,FALSE),"")</f>
        <v/>
      </c>
      <c r="AT233" s="148" t="str">
        <f>IFERROR(VLOOKUP(AT232,'P2'!$B$4:$J$48,9,FALSE),"")</f>
        <v/>
      </c>
      <c r="AU233" s="148" t="str">
        <f>IFERROR(VLOOKUP(AU232,'P2'!$B$4:$J$48,9,FALSE),"")</f>
        <v/>
      </c>
      <c r="AV233" s="149">
        <f>SUM(Q233:AU233)</f>
        <v>0</v>
      </c>
      <c r="AW233" s="487"/>
      <c r="AX233" s="489"/>
      <c r="AY233" s="150"/>
      <c r="AZ233" s="150"/>
    </row>
    <row r="234" spans="2:52" ht="17.100000000000001" customHeight="1" x14ac:dyDescent="0.15">
      <c r="B234" s="470">
        <f t="shared" si="14"/>
        <v>100</v>
      </c>
      <c r="C234" s="472"/>
      <c r="D234" s="473"/>
      <c r="E234" s="473"/>
      <c r="F234" s="473"/>
      <c r="G234" s="473"/>
      <c r="H234" s="474"/>
      <c r="I234" s="478"/>
      <c r="J234" s="479"/>
      <c r="K234" s="479"/>
      <c r="L234" s="479"/>
      <c r="M234" s="480"/>
      <c r="N234" s="484"/>
      <c r="O234" s="485"/>
      <c r="P234" s="474"/>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44">
        <f>COUNTA(Q234:AU234)</f>
        <v>0</v>
      </c>
      <c r="AW234" s="486">
        <f>AV235</f>
        <v>0</v>
      </c>
      <c r="AX234" s="488" t="str">
        <f>IFERROR(ROUNDDOWN(AV235/$AT$3,1),"")</f>
        <v/>
      </c>
      <c r="AY234" s="145"/>
      <c r="AZ234" s="145"/>
    </row>
    <row r="235" spans="2:52" ht="17.100000000000001" customHeight="1" x14ac:dyDescent="0.15">
      <c r="B235" s="471"/>
      <c r="C235" s="475"/>
      <c r="D235" s="476"/>
      <c r="E235" s="476"/>
      <c r="F235" s="476"/>
      <c r="G235" s="476"/>
      <c r="H235" s="477"/>
      <c r="I235" s="481"/>
      <c r="J235" s="482"/>
      <c r="K235" s="482"/>
      <c r="L235" s="482"/>
      <c r="M235" s="483"/>
      <c r="N235" s="475"/>
      <c r="O235" s="476"/>
      <c r="P235" s="477"/>
      <c r="Q235" s="148" t="str">
        <f>IFERROR(VLOOKUP(Q234,'P2'!$B$4:$J$48,9,FALSE),"")</f>
        <v/>
      </c>
      <c r="R235" s="148" t="str">
        <f>IFERROR(VLOOKUP(R234,'P2'!$B$4:$J$48,9,FALSE),"")</f>
        <v/>
      </c>
      <c r="S235" s="148" t="str">
        <f>IFERROR(VLOOKUP(S234,'P2'!$B$4:$J$48,9,FALSE),"")</f>
        <v/>
      </c>
      <c r="T235" s="148" t="str">
        <f>IFERROR(VLOOKUP(T234,'P2'!$B$4:$J$48,9,FALSE),"")</f>
        <v/>
      </c>
      <c r="U235" s="148" t="str">
        <f>IFERROR(VLOOKUP(U234,'P2'!$B$4:$J$48,9,FALSE),"")</f>
        <v/>
      </c>
      <c r="V235" s="148" t="str">
        <f>IFERROR(VLOOKUP(V234,'P2'!$B$4:$J$48,9,FALSE),"")</f>
        <v/>
      </c>
      <c r="W235" s="148" t="str">
        <f>IFERROR(VLOOKUP(W234,'P2'!$B$4:$J$48,9,FALSE),"")</f>
        <v/>
      </c>
      <c r="X235" s="148" t="str">
        <f>IFERROR(VLOOKUP(X234,'P2'!$B$4:$J$48,9,FALSE),"")</f>
        <v/>
      </c>
      <c r="Y235" s="148" t="str">
        <f>IFERROR(VLOOKUP(Y234,'P2'!$B$4:$J$48,9,FALSE),"")</f>
        <v/>
      </c>
      <c r="Z235" s="148" t="str">
        <f>IFERROR(VLOOKUP(Z234,'P2'!$B$4:$J$48,9,FALSE),"")</f>
        <v/>
      </c>
      <c r="AA235" s="148" t="str">
        <f>IFERROR(VLOOKUP(AA234,'P2'!$B$4:$J$48,9,FALSE),"")</f>
        <v/>
      </c>
      <c r="AB235" s="148" t="str">
        <f>IFERROR(VLOOKUP(AB234,'P2'!$B$4:$J$48,9,FALSE),"")</f>
        <v/>
      </c>
      <c r="AC235" s="148" t="str">
        <f>IFERROR(VLOOKUP(AC234,'P2'!$B$4:$J$48,9,FALSE),"")</f>
        <v/>
      </c>
      <c r="AD235" s="148" t="str">
        <f>IFERROR(VLOOKUP(AD234,'P2'!$B$4:$J$48,9,FALSE),"")</f>
        <v/>
      </c>
      <c r="AE235" s="148" t="str">
        <f>IFERROR(VLOOKUP(AE234,'P2'!$B$4:$J$48,9,FALSE),"")</f>
        <v/>
      </c>
      <c r="AF235" s="148" t="str">
        <f>IFERROR(VLOOKUP(AF234,'P2'!$B$4:$J$48,9,FALSE),"")</f>
        <v/>
      </c>
      <c r="AG235" s="148" t="str">
        <f>IFERROR(VLOOKUP(AG234,'P2'!$B$4:$J$48,9,FALSE),"")</f>
        <v/>
      </c>
      <c r="AH235" s="148" t="str">
        <f>IFERROR(VLOOKUP(AH234,'P2'!$B$4:$J$48,9,FALSE),"")</f>
        <v/>
      </c>
      <c r="AI235" s="148" t="str">
        <f>IFERROR(VLOOKUP(AI234,'P2'!$B$4:$J$48,9,FALSE),"")</f>
        <v/>
      </c>
      <c r="AJ235" s="148" t="str">
        <f>IFERROR(VLOOKUP(AJ234,'P2'!$B$4:$J$48,9,FALSE),"")</f>
        <v/>
      </c>
      <c r="AK235" s="148" t="str">
        <f>IFERROR(VLOOKUP(AK234,'P2'!$B$4:$J$48,9,FALSE),"")</f>
        <v/>
      </c>
      <c r="AL235" s="148" t="str">
        <f>IFERROR(VLOOKUP(AL234,'P2'!$B$4:$J$48,9,FALSE),"")</f>
        <v/>
      </c>
      <c r="AM235" s="148" t="str">
        <f>IFERROR(VLOOKUP(AM234,'P2'!$B$4:$J$48,9,FALSE),"")</f>
        <v/>
      </c>
      <c r="AN235" s="148" t="str">
        <f>IFERROR(VLOOKUP(AN234,'P2'!$B$4:$J$48,9,FALSE),"")</f>
        <v/>
      </c>
      <c r="AO235" s="148" t="str">
        <f>IFERROR(VLOOKUP(AO234,'P2'!$B$4:$J$48,9,FALSE),"")</f>
        <v/>
      </c>
      <c r="AP235" s="148" t="str">
        <f>IFERROR(VLOOKUP(AP234,'P2'!$B$4:$J$48,9,FALSE),"")</f>
        <v/>
      </c>
      <c r="AQ235" s="148" t="str">
        <f>IFERROR(VLOOKUP(AQ234,'P2'!$B$4:$J$48,9,FALSE),"")</f>
        <v/>
      </c>
      <c r="AR235" s="148" t="str">
        <f>IFERROR(VLOOKUP(AR234,'P2'!$B$4:$J$48,9,FALSE),"")</f>
        <v/>
      </c>
      <c r="AS235" s="148" t="str">
        <f>IFERROR(VLOOKUP(AS234,'P2'!$B$4:$J$48,9,FALSE),"")</f>
        <v/>
      </c>
      <c r="AT235" s="148" t="str">
        <f>IFERROR(VLOOKUP(AT234,'P2'!$B$4:$J$48,9,FALSE),"")</f>
        <v/>
      </c>
      <c r="AU235" s="148" t="str">
        <f>IFERROR(VLOOKUP(AU234,'P2'!$B$4:$J$48,9,FALSE),"")</f>
        <v/>
      </c>
      <c r="AV235" s="149">
        <f>SUM(Q235:AU235)</f>
        <v>0</v>
      </c>
      <c r="AW235" s="487"/>
      <c r="AX235" s="489"/>
      <c r="AY235" s="150"/>
      <c r="AZ235" s="150"/>
    </row>
    <row r="236" spans="2:52" ht="17.100000000000001" customHeight="1" x14ac:dyDescent="0.15">
      <c r="B236" s="470">
        <f t="shared" si="14"/>
        <v>101</v>
      </c>
      <c r="C236" s="472"/>
      <c r="D236" s="473"/>
      <c r="E236" s="473"/>
      <c r="F236" s="473"/>
      <c r="G236" s="473"/>
      <c r="H236" s="474"/>
      <c r="I236" s="478"/>
      <c r="J236" s="479"/>
      <c r="K236" s="479"/>
      <c r="L236" s="479"/>
      <c r="M236" s="480"/>
      <c r="N236" s="484"/>
      <c r="O236" s="485"/>
      <c r="P236" s="474"/>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44">
        <f>COUNTA(Q236:AU236)</f>
        <v>0</v>
      </c>
      <c r="AW236" s="486">
        <f>AV237</f>
        <v>0</v>
      </c>
      <c r="AX236" s="488" t="str">
        <f>IFERROR(ROUNDDOWN(AV237/$AT$3,1),"")</f>
        <v/>
      </c>
      <c r="AY236" s="145"/>
      <c r="AZ236" s="145"/>
    </row>
    <row r="237" spans="2:52" ht="17.100000000000001" customHeight="1" x14ac:dyDescent="0.15">
      <c r="B237" s="471"/>
      <c r="C237" s="475"/>
      <c r="D237" s="476"/>
      <c r="E237" s="476"/>
      <c r="F237" s="476"/>
      <c r="G237" s="476"/>
      <c r="H237" s="477"/>
      <c r="I237" s="481"/>
      <c r="J237" s="482"/>
      <c r="K237" s="482"/>
      <c r="L237" s="482"/>
      <c r="M237" s="483"/>
      <c r="N237" s="475"/>
      <c r="O237" s="476"/>
      <c r="P237" s="477"/>
      <c r="Q237" s="148" t="str">
        <f>IFERROR(VLOOKUP(Q236,'P2'!$B$4:$J$48,9,FALSE),"")</f>
        <v/>
      </c>
      <c r="R237" s="148" t="str">
        <f>IFERROR(VLOOKUP(R236,'P2'!$B$4:$J$48,9,FALSE),"")</f>
        <v/>
      </c>
      <c r="S237" s="148" t="str">
        <f>IFERROR(VLOOKUP(S236,'P2'!$B$4:$J$48,9,FALSE),"")</f>
        <v/>
      </c>
      <c r="T237" s="148" t="str">
        <f>IFERROR(VLOOKUP(T236,'P2'!$B$4:$J$48,9,FALSE),"")</f>
        <v/>
      </c>
      <c r="U237" s="148" t="str">
        <f>IFERROR(VLOOKUP(U236,'P2'!$B$4:$J$48,9,FALSE),"")</f>
        <v/>
      </c>
      <c r="V237" s="148" t="str">
        <f>IFERROR(VLOOKUP(V236,'P2'!$B$4:$J$48,9,FALSE),"")</f>
        <v/>
      </c>
      <c r="W237" s="148" t="str">
        <f>IFERROR(VLOOKUP(W236,'P2'!$B$4:$J$48,9,FALSE),"")</f>
        <v/>
      </c>
      <c r="X237" s="148" t="str">
        <f>IFERROR(VLOOKUP(X236,'P2'!$B$4:$J$48,9,FALSE),"")</f>
        <v/>
      </c>
      <c r="Y237" s="148" t="str">
        <f>IFERROR(VLOOKUP(Y236,'P2'!$B$4:$J$48,9,FALSE),"")</f>
        <v/>
      </c>
      <c r="Z237" s="148" t="str">
        <f>IFERROR(VLOOKUP(Z236,'P2'!$B$4:$J$48,9,FALSE),"")</f>
        <v/>
      </c>
      <c r="AA237" s="148" t="str">
        <f>IFERROR(VLOOKUP(AA236,'P2'!$B$4:$J$48,9,FALSE),"")</f>
        <v/>
      </c>
      <c r="AB237" s="148" t="str">
        <f>IFERROR(VLOOKUP(AB236,'P2'!$B$4:$J$48,9,FALSE),"")</f>
        <v/>
      </c>
      <c r="AC237" s="148" t="str">
        <f>IFERROR(VLOOKUP(AC236,'P2'!$B$4:$J$48,9,FALSE),"")</f>
        <v/>
      </c>
      <c r="AD237" s="148" t="str">
        <f>IFERROR(VLOOKUP(AD236,'P2'!$B$4:$J$48,9,FALSE),"")</f>
        <v/>
      </c>
      <c r="AE237" s="148" t="str">
        <f>IFERROR(VLOOKUP(AE236,'P2'!$B$4:$J$48,9,FALSE),"")</f>
        <v/>
      </c>
      <c r="AF237" s="148" t="str">
        <f>IFERROR(VLOOKUP(AF236,'P2'!$B$4:$J$48,9,FALSE),"")</f>
        <v/>
      </c>
      <c r="AG237" s="148" t="str">
        <f>IFERROR(VLOOKUP(AG236,'P2'!$B$4:$J$48,9,FALSE),"")</f>
        <v/>
      </c>
      <c r="AH237" s="148" t="str">
        <f>IFERROR(VLOOKUP(AH236,'P2'!$B$4:$J$48,9,FALSE),"")</f>
        <v/>
      </c>
      <c r="AI237" s="148" t="str">
        <f>IFERROR(VLOOKUP(AI236,'P2'!$B$4:$J$48,9,FALSE),"")</f>
        <v/>
      </c>
      <c r="AJ237" s="148" t="str">
        <f>IFERROR(VLOOKUP(AJ236,'P2'!$B$4:$J$48,9,FALSE),"")</f>
        <v/>
      </c>
      <c r="AK237" s="148" t="str">
        <f>IFERROR(VLOOKUP(AK236,'P2'!$B$4:$J$48,9,FALSE),"")</f>
        <v/>
      </c>
      <c r="AL237" s="148" t="str">
        <f>IFERROR(VLOOKUP(AL236,'P2'!$B$4:$J$48,9,FALSE),"")</f>
        <v/>
      </c>
      <c r="AM237" s="148" t="str">
        <f>IFERROR(VLOOKUP(AM236,'P2'!$B$4:$J$48,9,FALSE),"")</f>
        <v/>
      </c>
      <c r="AN237" s="148" t="str">
        <f>IFERROR(VLOOKUP(AN236,'P2'!$B$4:$J$48,9,FALSE),"")</f>
        <v/>
      </c>
      <c r="AO237" s="148" t="str">
        <f>IFERROR(VLOOKUP(AO236,'P2'!$B$4:$J$48,9,FALSE),"")</f>
        <v/>
      </c>
      <c r="AP237" s="148" t="str">
        <f>IFERROR(VLOOKUP(AP236,'P2'!$B$4:$J$48,9,FALSE),"")</f>
        <v/>
      </c>
      <c r="AQ237" s="148" t="str">
        <f>IFERROR(VLOOKUP(AQ236,'P2'!$B$4:$J$48,9,FALSE),"")</f>
        <v/>
      </c>
      <c r="AR237" s="148" t="str">
        <f>IFERROR(VLOOKUP(AR236,'P2'!$B$4:$J$48,9,FALSE),"")</f>
        <v/>
      </c>
      <c r="AS237" s="148" t="str">
        <f>IFERROR(VLOOKUP(AS236,'P2'!$B$4:$J$48,9,FALSE),"")</f>
        <v/>
      </c>
      <c r="AT237" s="148" t="str">
        <f>IFERROR(VLOOKUP(AT236,'P2'!$B$4:$J$48,9,FALSE),"")</f>
        <v/>
      </c>
      <c r="AU237" s="148" t="str">
        <f>IFERROR(VLOOKUP(AU236,'P2'!$B$4:$J$48,9,FALSE),"")</f>
        <v/>
      </c>
      <c r="AV237" s="149">
        <f>SUM(Q237:AU237)</f>
        <v>0</v>
      </c>
      <c r="AW237" s="487"/>
      <c r="AX237" s="489"/>
      <c r="AY237" s="150"/>
      <c r="AZ237" s="150"/>
    </row>
    <row r="238" spans="2:52" ht="17.100000000000001" customHeight="1" x14ac:dyDescent="0.15">
      <c r="B238" s="470">
        <f t="shared" si="14"/>
        <v>102</v>
      </c>
      <c r="C238" s="472"/>
      <c r="D238" s="473"/>
      <c r="E238" s="473"/>
      <c r="F238" s="473"/>
      <c r="G238" s="473"/>
      <c r="H238" s="474"/>
      <c r="I238" s="478"/>
      <c r="J238" s="479"/>
      <c r="K238" s="479"/>
      <c r="L238" s="479"/>
      <c r="M238" s="480"/>
      <c r="N238" s="484"/>
      <c r="O238" s="485"/>
      <c r="P238" s="474"/>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44">
        <f>COUNTA(Q238:AU238)</f>
        <v>0</v>
      </c>
      <c r="AW238" s="486">
        <f>AV239</f>
        <v>0</v>
      </c>
      <c r="AX238" s="488" t="str">
        <f>IFERROR(ROUNDDOWN(AV239/$AT$3,1),"")</f>
        <v/>
      </c>
      <c r="AY238" s="145"/>
      <c r="AZ238" s="145"/>
    </row>
    <row r="239" spans="2:52" ht="17.100000000000001" customHeight="1" x14ac:dyDescent="0.15">
      <c r="B239" s="471"/>
      <c r="C239" s="475"/>
      <c r="D239" s="476"/>
      <c r="E239" s="476"/>
      <c r="F239" s="476"/>
      <c r="G239" s="476"/>
      <c r="H239" s="477"/>
      <c r="I239" s="481"/>
      <c r="J239" s="482"/>
      <c r="K239" s="482"/>
      <c r="L239" s="482"/>
      <c r="M239" s="483"/>
      <c r="N239" s="475"/>
      <c r="O239" s="476"/>
      <c r="P239" s="477"/>
      <c r="Q239" s="148" t="str">
        <f>IFERROR(VLOOKUP(Q238,'P2'!$B$4:$J$48,9,FALSE),"")</f>
        <v/>
      </c>
      <c r="R239" s="148" t="str">
        <f>IFERROR(VLOOKUP(R238,'P2'!$B$4:$J$48,9,FALSE),"")</f>
        <v/>
      </c>
      <c r="S239" s="148" t="str">
        <f>IFERROR(VLOOKUP(S238,'P2'!$B$4:$J$48,9,FALSE),"")</f>
        <v/>
      </c>
      <c r="T239" s="148" t="str">
        <f>IFERROR(VLOOKUP(T238,'P2'!$B$4:$J$48,9,FALSE),"")</f>
        <v/>
      </c>
      <c r="U239" s="148" t="str">
        <f>IFERROR(VLOOKUP(U238,'P2'!$B$4:$J$48,9,FALSE),"")</f>
        <v/>
      </c>
      <c r="V239" s="148" t="str">
        <f>IFERROR(VLOOKUP(V238,'P2'!$B$4:$J$48,9,FALSE),"")</f>
        <v/>
      </c>
      <c r="W239" s="148" t="str">
        <f>IFERROR(VLOOKUP(W238,'P2'!$B$4:$J$48,9,FALSE),"")</f>
        <v/>
      </c>
      <c r="X239" s="148" t="str">
        <f>IFERROR(VLOOKUP(X238,'P2'!$B$4:$J$48,9,FALSE),"")</f>
        <v/>
      </c>
      <c r="Y239" s="148" t="str">
        <f>IFERROR(VLOOKUP(Y238,'P2'!$B$4:$J$48,9,FALSE),"")</f>
        <v/>
      </c>
      <c r="Z239" s="148" t="str">
        <f>IFERROR(VLOOKUP(Z238,'P2'!$B$4:$J$48,9,FALSE),"")</f>
        <v/>
      </c>
      <c r="AA239" s="148" t="str">
        <f>IFERROR(VLOOKUP(AA238,'P2'!$B$4:$J$48,9,FALSE),"")</f>
        <v/>
      </c>
      <c r="AB239" s="148" t="str">
        <f>IFERROR(VLOOKUP(AB238,'P2'!$B$4:$J$48,9,FALSE),"")</f>
        <v/>
      </c>
      <c r="AC239" s="148" t="str">
        <f>IFERROR(VLOOKUP(AC238,'P2'!$B$4:$J$48,9,FALSE),"")</f>
        <v/>
      </c>
      <c r="AD239" s="148" t="str">
        <f>IFERROR(VLOOKUP(AD238,'P2'!$B$4:$J$48,9,FALSE),"")</f>
        <v/>
      </c>
      <c r="AE239" s="148" t="str">
        <f>IFERROR(VLOOKUP(AE238,'P2'!$B$4:$J$48,9,FALSE),"")</f>
        <v/>
      </c>
      <c r="AF239" s="148" t="str">
        <f>IFERROR(VLOOKUP(AF238,'P2'!$B$4:$J$48,9,FALSE),"")</f>
        <v/>
      </c>
      <c r="AG239" s="148" t="str">
        <f>IFERROR(VLOOKUP(AG238,'P2'!$B$4:$J$48,9,FALSE),"")</f>
        <v/>
      </c>
      <c r="AH239" s="148" t="str">
        <f>IFERROR(VLOOKUP(AH238,'P2'!$B$4:$J$48,9,FALSE),"")</f>
        <v/>
      </c>
      <c r="AI239" s="148" t="str">
        <f>IFERROR(VLOOKUP(AI238,'P2'!$B$4:$J$48,9,FALSE),"")</f>
        <v/>
      </c>
      <c r="AJ239" s="148" t="str">
        <f>IFERROR(VLOOKUP(AJ238,'P2'!$B$4:$J$48,9,FALSE),"")</f>
        <v/>
      </c>
      <c r="AK239" s="148" t="str">
        <f>IFERROR(VLOOKUP(AK238,'P2'!$B$4:$J$48,9,FALSE),"")</f>
        <v/>
      </c>
      <c r="AL239" s="148" t="str">
        <f>IFERROR(VLOOKUP(AL238,'P2'!$B$4:$J$48,9,FALSE),"")</f>
        <v/>
      </c>
      <c r="AM239" s="148" t="str">
        <f>IFERROR(VLOOKUP(AM238,'P2'!$B$4:$J$48,9,FALSE),"")</f>
        <v/>
      </c>
      <c r="AN239" s="148" t="str">
        <f>IFERROR(VLOOKUP(AN238,'P2'!$B$4:$J$48,9,FALSE),"")</f>
        <v/>
      </c>
      <c r="AO239" s="148" t="str">
        <f>IFERROR(VLOOKUP(AO238,'P2'!$B$4:$J$48,9,FALSE),"")</f>
        <v/>
      </c>
      <c r="AP239" s="148" t="str">
        <f>IFERROR(VLOOKUP(AP238,'P2'!$B$4:$J$48,9,FALSE),"")</f>
        <v/>
      </c>
      <c r="AQ239" s="148" t="str">
        <f>IFERROR(VLOOKUP(AQ238,'P2'!$B$4:$J$48,9,FALSE),"")</f>
        <v/>
      </c>
      <c r="AR239" s="148" t="str">
        <f>IFERROR(VLOOKUP(AR238,'P2'!$B$4:$J$48,9,FALSE),"")</f>
        <v/>
      </c>
      <c r="AS239" s="148" t="str">
        <f>IFERROR(VLOOKUP(AS238,'P2'!$B$4:$J$48,9,FALSE),"")</f>
        <v/>
      </c>
      <c r="AT239" s="148" t="str">
        <f>IFERROR(VLOOKUP(AT238,'P2'!$B$4:$J$48,9,FALSE),"")</f>
        <v/>
      </c>
      <c r="AU239" s="148" t="str">
        <f>IFERROR(VLOOKUP(AU238,'P2'!$B$4:$J$48,9,FALSE),"")</f>
        <v/>
      </c>
      <c r="AV239" s="149">
        <f>SUM(Q239:AU239)</f>
        <v>0</v>
      </c>
      <c r="AW239" s="487"/>
      <c r="AX239" s="489"/>
      <c r="AY239" s="150"/>
      <c r="AZ239" s="150"/>
    </row>
    <row r="240" spans="2:52" ht="17.100000000000001" customHeight="1" x14ac:dyDescent="0.15">
      <c r="B240" s="470">
        <f t="shared" si="14"/>
        <v>103</v>
      </c>
      <c r="C240" s="472"/>
      <c r="D240" s="473"/>
      <c r="E240" s="473"/>
      <c r="F240" s="473"/>
      <c r="G240" s="473"/>
      <c r="H240" s="474"/>
      <c r="I240" s="478"/>
      <c r="J240" s="479"/>
      <c r="K240" s="479"/>
      <c r="L240" s="479"/>
      <c r="M240" s="480"/>
      <c r="N240" s="484"/>
      <c r="O240" s="485"/>
      <c r="P240" s="474"/>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1"/>
      <c r="AP240" s="151"/>
      <c r="AQ240" s="151"/>
      <c r="AR240" s="151"/>
      <c r="AS240" s="151"/>
      <c r="AT240" s="151"/>
      <c r="AU240" s="151"/>
      <c r="AV240" s="144">
        <f>COUNTA(Q240:AU240)</f>
        <v>0</v>
      </c>
      <c r="AW240" s="486">
        <f>AV241</f>
        <v>0</v>
      </c>
      <c r="AX240" s="488" t="str">
        <f>IFERROR(ROUNDDOWN(AV241/$AT$3,1),"")</f>
        <v/>
      </c>
      <c r="AY240" s="145"/>
      <c r="AZ240" s="145"/>
    </row>
    <row r="241" spans="2:59" ht="17.100000000000001" customHeight="1" x14ac:dyDescent="0.15">
      <c r="B241" s="471"/>
      <c r="C241" s="475"/>
      <c r="D241" s="476"/>
      <c r="E241" s="476"/>
      <c r="F241" s="476"/>
      <c r="G241" s="476"/>
      <c r="H241" s="477"/>
      <c r="I241" s="481"/>
      <c r="J241" s="482"/>
      <c r="K241" s="482"/>
      <c r="L241" s="482"/>
      <c r="M241" s="483"/>
      <c r="N241" s="475"/>
      <c r="O241" s="476"/>
      <c r="P241" s="477"/>
      <c r="Q241" s="148" t="str">
        <f>IFERROR(VLOOKUP(Q240,'P2'!$B$4:$J$48,9,FALSE),"")</f>
        <v/>
      </c>
      <c r="R241" s="148" t="str">
        <f>IFERROR(VLOOKUP(R240,'P2'!$B$4:$J$48,9,FALSE),"")</f>
        <v/>
      </c>
      <c r="S241" s="148" t="str">
        <f>IFERROR(VLOOKUP(S240,'P2'!$B$4:$J$48,9,FALSE),"")</f>
        <v/>
      </c>
      <c r="T241" s="148" t="str">
        <f>IFERROR(VLOOKUP(T240,'P2'!$B$4:$J$48,9,FALSE),"")</f>
        <v/>
      </c>
      <c r="U241" s="148" t="str">
        <f>IFERROR(VLOOKUP(U240,'P2'!$B$4:$J$48,9,FALSE),"")</f>
        <v/>
      </c>
      <c r="V241" s="148" t="str">
        <f>IFERROR(VLOOKUP(V240,'P2'!$B$4:$J$48,9,FALSE),"")</f>
        <v/>
      </c>
      <c r="W241" s="148" t="str">
        <f>IFERROR(VLOOKUP(W240,'P2'!$B$4:$J$48,9,FALSE),"")</f>
        <v/>
      </c>
      <c r="X241" s="148" t="str">
        <f>IFERROR(VLOOKUP(X240,'P2'!$B$4:$J$48,9,FALSE),"")</f>
        <v/>
      </c>
      <c r="Y241" s="148" t="str">
        <f>IFERROR(VLOOKUP(Y240,'P2'!$B$4:$J$48,9,FALSE),"")</f>
        <v/>
      </c>
      <c r="Z241" s="148" t="str">
        <f>IFERROR(VLOOKUP(Z240,'P2'!$B$4:$J$48,9,FALSE),"")</f>
        <v/>
      </c>
      <c r="AA241" s="148" t="str">
        <f>IFERROR(VLOOKUP(AA240,'P2'!$B$4:$J$48,9,FALSE),"")</f>
        <v/>
      </c>
      <c r="AB241" s="148" t="str">
        <f>IFERROR(VLOOKUP(AB240,'P2'!$B$4:$J$48,9,FALSE),"")</f>
        <v/>
      </c>
      <c r="AC241" s="148" t="str">
        <f>IFERROR(VLOOKUP(AC240,'P2'!$B$4:$J$48,9,FALSE),"")</f>
        <v/>
      </c>
      <c r="AD241" s="148" t="str">
        <f>IFERROR(VLOOKUP(AD240,'P2'!$B$4:$J$48,9,FALSE),"")</f>
        <v/>
      </c>
      <c r="AE241" s="148" t="str">
        <f>IFERROR(VLOOKUP(AE240,'P2'!$B$4:$J$48,9,FALSE),"")</f>
        <v/>
      </c>
      <c r="AF241" s="148" t="str">
        <f>IFERROR(VLOOKUP(AF240,'P2'!$B$4:$J$48,9,FALSE),"")</f>
        <v/>
      </c>
      <c r="AG241" s="148" t="str">
        <f>IFERROR(VLOOKUP(AG240,'P2'!$B$4:$J$48,9,FALSE),"")</f>
        <v/>
      </c>
      <c r="AH241" s="148" t="str">
        <f>IFERROR(VLOOKUP(AH240,'P2'!$B$4:$J$48,9,FALSE),"")</f>
        <v/>
      </c>
      <c r="AI241" s="148" t="str">
        <f>IFERROR(VLOOKUP(AI240,'P2'!$B$4:$J$48,9,FALSE),"")</f>
        <v/>
      </c>
      <c r="AJ241" s="148" t="str">
        <f>IFERROR(VLOOKUP(AJ240,'P2'!$B$4:$J$48,9,FALSE),"")</f>
        <v/>
      </c>
      <c r="AK241" s="148" t="str">
        <f>IFERROR(VLOOKUP(AK240,'P2'!$B$4:$J$48,9,FALSE),"")</f>
        <v/>
      </c>
      <c r="AL241" s="148" t="str">
        <f>IFERROR(VLOOKUP(AL240,'P2'!$B$4:$J$48,9,FALSE),"")</f>
        <v/>
      </c>
      <c r="AM241" s="148" t="str">
        <f>IFERROR(VLOOKUP(AM240,'P2'!$B$4:$J$48,9,FALSE),"")</f>
        <v/>
      </c>
      <c r="AN241" s="148" t="str">
        <f>IFERROR(VLOOKUP(AN240,'P2'!$B$4:$J$48,9,FALSE),"")</f>
        <v/>
      </c>
      <c r="AO241" s="148" t="str">
        <f>IFERROR(VLOOKUP(AO240,'P2'!$B$4:$J$48,9,FALSE),"")</f>
        <v/>
      </c>
      <c r="AP241" s="148" t="str">
        <f>IFERROR(VLOOKUP(AP240,'P2'!$B$4:$J$48,9,FALSE),"")</f>
        <v/>
      </c>
      <c r="AQ241" s="148" t="str">
        <f>IFERROR(VLOOKUP(AQ240,'P2'!$B$4:$J$48,9,FALSE),"")</f>
        <v/>
      </c>
      <c r="AR241" s="148" t="str">
        <f>IFERROR(VLOOKUP(AR240,'P2'!$B$4:$J$48,9,FALSE),"")</f>
        <v/>
      </c>
      <c r="AS241" s="148" t="str">
        <f>IFERROR(VLOOKUP(AS240,'P2'!$B$4:$J$48,9,FALSE),"")</f>
        <v/>
      </c>
      <c r="AT241" s="148" t="str">
        <f>IFERROR(VLOOKUP(AT240,'P2'!$B$4:$J$48,9,FALSE),"")</f>
        <v/>
      </c>
      <c r="AU241" s="148" t="str">
        <f>IFERROR(VLOOKUP(AU240,'P2'!$B$4:$J$48,9,FALSE),"")</f>
        <v/>
      </c>
      <c r="AV241" s="149">
        <f>SUM(Q241:AU241)</f>
        <v>0</v>
      </c>
      <c r="AW241" s="487"/>
      <c r="AX241" s="489"/>
      <c r="AY241" s="150"/>
      <c r="AZ241" s="150"/>
    </row>
    <row r="242" spans="2:59" ht="17.100000000000001" customHeight="1" x14ac:dyDescent="0.15">
      <c r="B242" s="470">
        <f t="shared" si="14"/>
        <v>104</v>
      </c>
      <c r="C242" s="472"/>
      <c r="D242" s="473"/>
      <c r="E242" s="473"/>
      <c r="F242" s="473"/>
      <c r="G242" s="473"/>
      <c r="H242" s="474"/>
      <c r="I242" s="478"/>
      <c r="J242" s="479"/>
      <c r="K242" s="479"/>
      <c r="L242" s="479"/>
      <c r="M242" s="480"/>
      <c r="N242" s="484"/>
      <c r="O242" s="485"/>
      <c r="P242" s="474"/>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44">
        <f>COUNTA(Q242:AU242)</f>
        <v>0</v>
      </c>
      <c r="AW242" s="486">
        <f>AV243</f>
        <v>0</v>
      </c>
      <c r="AX242" s="488" t="str">
        <f>IFERROR(ROUNDDOWN(AV243/$AT$3,1),"")</f>
        <v/>
      </c>
      <c r="AY242" s="145"/>
      <c r="AZ242" s="145"/>
    </row>
    <row r="243" spans="2:59" ht="17.100000000000001" customHeight="1" x14ac:dyDescent="0.15">
      <c r="B243" s="471"/>
      <c r="C243" s="475"/>
      <c r="D243" s="476"/>
      <c r="E243" s="476"/>
      <c r="F243" s="476"/>
      <c r="G243" s="476"/>
      <c r="H243" s="477"/>
      <c r="I243" s="481"/>
      <c r="J243" s="482"/>
      <c r="K243" s="482"/>
      <c r="L243" s="482"/>
      <c r="M243" s="483"/>
      <c r="N243" s="475"/>
      <c r="O243" s="476"/>
      <c r="P243" s="477"/>
      <c r="Q243" s="148" t="str">
        <f>IFERROR(VLOOKUP(Q242,'P2'!$B$4:$J$48,9,FALSE),"")</f>
        <v/>
      </c>
      <c r="R243" s="148" t="str">
        <f>IFERROR(VLOOKUP(R242,'P2'!$B$4:$J$48,9,FALSE),"")</f>
        <v/>
      </c>
      <c r="S243" s="148" t="str">
        <f>IFERROR(VLOOKUP(S242,'P2'!$B$4:$J$48,9,FALSE),"")</f>
        <v/>
      </c>
      <c r="T243" s="148" t="str">
        <f>IFERROR(VLOOKUP(T242,'P2'!$B$4:$J$48,9,FALSE),"")</f>
        <v/>
      </c>
      <c r="U243" s="148" t="str">
        <f>IFERROR(VLOOKUP(U242,'P2'!$B$4:$J$48,9,FALSE),"")</f>
        <v/>
      </c>
      <c r="V243" s="148" t="str">
        <f>IFERROR(VLOOKUP(V242,'P2'!$B$4:$J$48,9,FALSE),"")</f>
        <v/>
      </c>
      <c r="W243" s="148" t="str">
        <f>IFERROR(VLOOKUP(W242,'P2'!$B$4:$J$48,9,FALSE),"")</f>
        <v/>
      </c>
      <c r="X243" s="148" t="str">
        <f>IFERROR(VLOOKUP(X242,'P2'!$B$4:$J$48,9,FALSE),"")</f>
        <v/>
      </c>
      <c r="Y243" s="148" t="str">
        <f>IFERROR(VLOOKUP(Y242,'P2'!$B$4:$J$48,9,FALSE),"")</f>
        <v/>
      </c>
      <c r="Z243" s="148" t="str">
        <f>IFERROR(VLOOKUP(Z242,'P2'!$B$4:$J$48,9,FALSE),"")</f>
        <v/>
      </c>
      <c r="AA243" s="148" t="str">
        <f>IFERROR(VLOOKUP(AA242,'P2'!$B$4:$J$48,9,FALSE),"")</f>
        <v/>
      </c>
      <c r="AB243" s="148" t="str">
        <f>IFERROR(VLOOKUP(AB242,'P2'!$B$4:$J$48,9,FALSE),"")</f>
        <v/>
      </c>
      <c r="AC243" s="148" t="str">
        <f>IFERROR(VLOOKUP(AC242,'P2'!$B$4:$J$48,9,FALSE),"")</f>
        <v/>
      </c>
      <c r="AD243" s="148" t="str">
        <f>IFERROR(VLOOKUP(AD242,'P2'!$B$4:$J$48,9,FALSE),"")</f>
        <v/>
      </c>
      <c r="AE243" s="148" t="str">
        <f>IFERROR(VLOOKUP(AE242,'P2'!$B$4:$J$48,9,FALSE),"")</f>
        <v/>
      </c>
      <c r="AF243" s="148" t="str">
        <f>IFERROR(VLOOKUP(AF242,'P2'!$B$4:$J$48,9,FALSE),"")</f>
        <v/>
      </c>
      <c r="AG243" s="148" t="str">
        <f>IFERROR(VLOOKUP(AG242,'P2'!$B$4:$J$48,9,FALSE),"")</f>
        <v/>
      </c>
      <c r="AH243" s="148" t="str">
        <f>IFERROR(VLOOKUP(AH242,'P2'!$B$4:$J$48,9,FALSE),"")</f>
        <v/>
      </c>
      <c r="AI243" s="148" t="str">
        <f>IFERROR(VLOOKUP(AI242,'P2'!$B$4:$J$48,9,FALSE),"")</f>
        <v/>
      </c>
      <c r="AJ243" s="148" t="str">
        <f>IFERROR(VLOOKUP(AJ242,'P2'!$B$4:$J$48,9,FALSE),"")</f>
        <v/>
      </c>
      <c r="AK243" s="148" t="str">
        <f>IFERROR(VLOOKUP(AK242,'P2'!$B$4:$J$48,9,FALSE),"")</f>
        <v/>
      </c>
      <c r="AL243" s="148" t="str">
        <f>IFERROR(VLOOKUP(AL242,'P2'!$B$4:$J$48,9,FALSE),"")</f>
        <v/>
      </c>
      <c r="AM243" s="148" t="str">
        <f>IFERROR(VLOOKUP(AM242,'P2'!$B$4:$J$48,9,FALSE),"")</f>
        <v/>
      </c>
      <c r="AN243" s="148" t="str">
        <f>IFERROR(VLOOKUP(AN242,'P2'!$B$4:$J$48,9,FALSE),"")</f>
        <v/>
      </c>
      <c r="AO243" s="148" t="str">
        <f>IFERROR(VLOOKUP(AO242,'P2'!$B$4:$J$48,9,FALSE),"")</f>
        <v/>
      </c>
      <c r="AP243" s="148" t="str">
        <f>IFERROR(VLOOKUP(AP242,'P2'!$B$4:$J$48,9,FALSE),"")</f>
        <v/>
      </c>
      <c r="AQ243" s="148" t="str">
        <f>IFERROR(VLOOKUP(AQ242,'P2'!$B$4:$J$48,9,FALSE),"")</f>
        <v/>
      </c>
      <c r="AR243" s="148" t="str">
        <f>IFERROR(VLOOKUP(AR242,'P2'!$B$4:$J$48,9,FALSE),"")</f>
        <v/>
      </c>
      <c r="AS243" s="148" t="str">
        <f>IFERROR(VLOOKUP(AS242,'P2'!$B$4:$J$48,9,FALSE),"")</f>
        <v/>
      </c>
      <c r="AT243" s="148" t="str">
        <f>IFERROR(VLOOKUP(AT242,'P2'!$B$4:$J$48,9,FALSE),"")</f>
        <v/>
      </c>
      <c r="AU243" s="148" t="str">
        <f>IFERROR(VLOOKUP(AU242,'P2'!$B$4:$J$48,9,FALSE),"")</f>
        <v/>
      </c>
      <c r="AV243" s="149">
        <f>SUM(Q243:AU243)</f>
        <v>0</v>
      </c>
      <c r="AW243" s="487"/>
      <c r="AX243" s="489"/>
      <c r="AY243" s="150"/>
      <c r="AZ243" s="150"/>
    </row>
    <row r="244" spans="2:59" ht="17.100000000000001" customHeight="1" x14ac:dyDescent="0.15">
      <c r="B244" s="470">
        <f t="shared" si="14"/>
        <v>105</v>
      </c>
      <c r="C244" s="472"/>
      <c r="D244" s="473"/>
      <c r="E244" s="473"/>
      <c r="F244" s="473"/>
      <c r="G244" s="473"/>
      <c r="H244" s="474"/>
      <c r="I244" s="478"/>
      <c r="J244" s="479"/>
      <c r="K244" s="479"/>
      <c r="L244" s="479"/>
      <c r="M244" s="480"/>
      <c r="N244" s="484"/>
      <c r="O244" s="485"/>
      <c r="P244" s="474"/>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51"/>
      <c r="AO244" s="151"/>
      <c r="AP244" s="151"/>
      <c r="AQ244" s="151"/>
      <c r="AR244" s="151"/>
      <c r="AS244" s="151"/>
      <c r="AT244" s="151"/>
      <c r="AU244" s="151"/>
      <c r="AV244" s="144">
        <f>COUNTA(Q244:AU244)</f>
        <v>0</v>
      </c>
      <c r="AW244" s="486">
        <f>AV245</f>
        <v>0</v>
      </c>
      <c r="AX244" s="488" t="str">
        <f>IFERROR(ROUNDDOWN(AV245/$AT$3,1),"")</f>
        <v/>
      </c>
      <c r="AY244" s="145"/>
      <c r="AZ244" s="145"/>
    </row>
    <row r="245" spans="2:59" ht="17.100000000000001" customHeight="1" x14ac:dyDescent="0.15">
      <c r="B245" s="471"/>
      <c r="C245" s="475"/>
      <c r="D245" s="476"/>
      <c r="E245" s="476"/>
      <c r="F245" s="476"/>
      <c r="G245" s="476"/>
      <c r="H245" s="477"/>
      <c r="I245" s="481"/>
      <c r="J245" s="482"/>
      <c r="K245" s="482"/>
      <c r="L245" s="482"/>
      <c r="M245" s="483"/>
      <c r="N245" s="475"/>
      <c r="O245" s="476"/>
      <c r="P245" s="477"/>
      <c r="Q245" s="148" t="str">
        <f>IFERROR(VLOOKUP(Q244,'P2'!$B$4:$J$48,9,FALSE),"")</f>
        <v/>
      </c>
      <c r="R245" s="148" t="str">
        <f>IFERROR(VLOOKUP(R244,'P2'!$B$4:$J$48,9,FALSE),"")</f>
        <v/>
      </c>
      <c r="S245" s="148" t="str">
        <f>IFERROR(VLOOKUP(S244,'P2'!$B$4:$J$48,9,FALSE),"")</f>
        <v/>
      </c>
      <c r="T245" s="148" t="str">
        <f>IFERROR(VLOOKUP(T244,'P2'!$B$4:$J$48,9,FALSE),"")</f>
        <v/>
      </c>
      <c r="U245" s="148" t="str">
        <f>IFERROR(VLOOKUP(U244,'P2'!$B$4:$J$48,9,FALSE),"")</f>
        <v/>
      </c>
      <c r="V245" s="148" t="str">
        <f>IFERROR(VLOOKUP(V244,'P2'!$B$4:$J$48,9,FALSE),"")</f>
        <v/>
      </c>
      <c r="W245" s="148" t="str">
        <f>IFERROR(VLOOKUP(W244,'P2'!$B$4:$J$48,9,FALSE),"")</f>
        <v/>
      </c>
      <c r="X245" s="148" t="str">
        <f>IFERROR(VLOOKUP(X244,'P2'!$B$4:$J$48,9,FALSE),"")</f>
        <v/>
      </c>
      <c r="Y245" s="148" t="str">
        <f>IFERROR(VLOOKUP(Y244,'P2'!$B$4:$J$48,9,FALSE),"")</f>
        <v/>
      </c>
      <c r="Z245" s="148" t="str">
        <f>IFERROR(VLOOKUP(Z244,'P2'!$B$4:$J$48,9,FALSE),"")</f>
        <v/>
      </c>
      <c r="AA245" s="148" t="str">
        <f>IFERROR(VLOOKUP(AA244,'P2'!$B$4:$J$48,9,FALSE),"")</f>
        <v/>
      </c>
      <c r="AB245" s="148" t="str">
        <f>IFERROR(VLOOKUP(AB244,'P2'!$B$4:$J$48,9,FALSE),"")</f>
        <v/>
      </c>
      <c r="AC245" s="148" t="str">
        <f>IFERROR(VLOOKUP(AC244,'P2'!$B$4:$J$48,9,FALSE),"")</f>
        <v/>
      </c>
      <c r="AD245" s="148" t="str">
        <f>IFERROR(VLOOKUP(AD244,'P2'!$B$4:$J$48,9,FALSE),"")</f>
        <v/>
      </c>
      <c r="AE245" s="148" t="str">
        <f>IFERROR(VLOOKUP(AE244,'P2'!$B$4:$J$48,9,FALSE),"")</f>
        <v/>
      </c>
      <c r="AF245" s="148" t="str">
        <f>IFERROR(VLOOKUP(AF244,'P2'!$B$4:$J$48,9,FALSE),"")</f>
        <v/>
      </c>
      <c r="AG245" s="148" t="str">
        <f>IFERROR(VLOOKUP(AG244,'P2'!$B$4:$J$48,9,FALSE),"")</f>
        <v/>
      </c>
      <c r="AH245" s="148" t="str">
        <f>IFERROR(VLOOKUP(AH244,'P2'!$B$4:$J$48,9,FALSE),"")</f>
        <v/>
      </c>
      <c r="AI245" s="148" t="str">
        <f>IFERROR(VLOOKUP(AI244,'P2'!$B$4:$J$48,9,FALSE),"")</f>
        <v/>
      </c>
      <c r="AJ245" s="148" t="str">
        <f>IFERROR(VLOOKUP(AJ244,'P2'!$B$4:$J$48,9,FALSE),"")</f>
        <v/>
      </c>
      <c r="AK245" s="148" t="str">
        <f>IFERROR(VLOOKUP(AK244,'P2'!$B$4:$J$48,9,FALSE),"")</f>
        <v/>
      </c>
      <c r="AL245" s="148" t="str">
        <f>IFERROR(VLOOKUP(AL244,'P2'!$B$4:$J$48,9,FALSE),"")</f>
        <v/>
      </c>
      <c r="AM245" s="148" t="str">
        <f>IFERROR(VLOOKUP(AM244,'P2'!$B$4:$J$48,9,FALSE),"")</f>
        <v/>
      </c>
      <c r="AN245" s="148" t="str">
        <f>IFERROR(VLOOKUP(AN244,'P2'!$B$4:$J$48,9,FALSE),"")</f>
        <v/>
      </c>
      <c r="AO245" s="148" t="str">
        <f>IFERROR(VLOOKUP(AO244,'P2'!$B$4:$J$48,9,FALSE),"")</f>
        <v/>
      </c>
      <c r="AP245" s="148" t="str">
        <f>IFERROR(VLOOKUP(AP244,'P2'!$B$4:$J$48,9,FALSE),"")</f>
        <v/>
      </c>
      <c r="AQ245" s="148" t="str">
        <f>IFERROR(VLOOKUP(AQ244,'P2'!$B$4:$J$48,9,FALSE),"")</f>
        <v/>
      </c>
      <c r="AR245" s="148" t="str">
        <f>IFERROR(VLOOKUP(AR244,'P2'!$B$4:$J$48,9,FALSE),"")</f>
        <v/>
      </c>
      <c r="AS245" s="148" t="str">
        <f>IFERROR(VLOOKUP(AS244,'P2'!$B$4:$J$48,9,FALSE),"")</f>
        <v/>
      </c>
      <c r="AT245" s="148" t="str">
        <f>IFERROR(VLOOKUP(AT244,'P2'!$B$4:$J$48,9,FALSE),"")</f>
        <v/>
      </c>
      <c r="AU245" s="148" t="str">
        <f>IFERROR(VLOOKUP(AU244,'P2'!$B$4:$J$48,9,FALSE),"")</f>
        <v/>
      </c>
      <c r="AV245" s="149">
        <f>SUM(Q245:AU245)</f>
        <v>0</v>
      </c>
      <c r="AW245" s="487"/>
      <c r="AX245" s="489"/>
      <c r="AY245" s="150"/>
      <c r="AZ245" s="150"/>
    </row>
    <row r="246" spans="2:59" ht="17.100000000000001" customHeight="1" x14ac:dyDescent="0.15">
      <c r="B246" s="470">
        <f t="shared" si="14"/>
        <v>106</v>
      </c>
      <c r="C246" s="472"/>
      <c r="D246" s="473"/>
      <c r="E246" s="473"/>
      <c r="F246" s="473"/>
      <c r="G246" s="473"/>
      <c r="H246" s="474"/>
      <c r="I246" s="478"/>
      <c r="J246" s="479"/>
      <c r="K246" s="479"/>
      <c r="L246" s="479"/>
      <c r="M246" s="480"/>
      <c r="N246" s="484"/>
      <c r="O246" s="485"/>
      <c r="P246" s="474"/>
      <c r="Q246" s="151"/>
      <c r="R246" s="151"/>
      <c r="S246" s="151"/>
      <c r="T246" s="151"/>
      <c r="U246" s="151"/>
      <c r="V246" s="151"/>
      <c r="W246" s="151"/>
      <c r="X246" s="151"/>
      <c r="Y246" s="151"/>
      <c r="Z246" s="151"/>
      <c r="AA246" s="151"/>
      <c r="AB246" s="151"/>
      <c r="AC246" s="151"/>
      <c r="AD246" s="151"/>
      <c r="AE246" s="151"/>
      <c r="AF246" s="151"/>
      <c r="AG246" s="151"/>
      <c r="AH246" s="151"/>
      <c r="AI246" s="151"/>
      <c r="AJ246" s="151"/>
      <c r="AK246" s="151"/>
      <c r="AL246" s="151"/>
      <c r="AM246" s="151"/>
      <c r="AN246" s="151"/>
      <c r="AO246" s="151"/>
      <c r="AP246" s="151"/>
      <c r="AQ246" s="151"/>
      <c r="AR246" s="151"/>
      <c r="AS246" s="151"/>
      <c r="AT246" s="151"/>
      <c r="AU246" s="151"/>
      <c r="AV246" s="144">
        <f>COUNTA(Q246:AU246)</f>
        <v>0</v>
      </c>
      <c r="AW246" s="486">
        <f>AV247</f>
        <v>0</v>
      </c>
      <c r="AX246" s="488" t="str">
        <f>IFERROR(ROUNDDOWN(AV247/$AT$3,1),"")</f>
        <v/>
      </c>
      <c r="AY246" s="145"/>
      <c r="AZ246" s="145"/>
    </row>
    <row r="247" spans="2:59" ht="17.100000000000001" customHeight="1" x14ac:dyDescent="0.15">
      <c r="B247" s="471"/>
      <c r="C247" s="475"/>
      <c r="D247" s="476"/>
      <c r="E247" s="476"/>
      <c r="F247" s="476"/>
      <c r="G247" s="476"/>
      <c r="H247" s="477"/>
      <c r="I247" s="481"/>
      <c r="J247" s="482"/>
      <c r="K247" s="482"/>
      <c r="L247" s="482"/>
      <c r="M247" s="483"/>
      <c r="N247" s="475"/>
      <c r="O247" s="476"/>
      <c r="P247" s="477"/>
      <c r="Q247" s="148" t="str">
        <f>IFERROR(VLOOKUP(Q246,'P2'!$B$4:$J$48,9,FALSE),"")</f>
        <v/>
      </c>
      <c r="R247" s="148" t="str">
        <f>IFERROR(VLOOKUP(R246,'P2'!$B$4:$J$48,9,FALSE),"")</f>
        <v/>
      </c>
      <c r="S247" s="148" t="str">
        <f>IFERROR(VLOOKUP(S246,'P2'!$B$4:$J$48,9,FALSE),"")</f>
        <v/>
      </c>
      <c r="T247" s="148" t="str">
        <f>IFERROR(VLOOKUP(T246,'P2'!$B$4:$J$48,9,FALSE),"")</f>
        <v/>
      </c>
      <c r="U247" s="148" t="str">
        <f>IFERROR(VLOOKUP(U246,'P2'!$B$4:$J$48,9,FALSE),"")</f>
        <v/>
      </c>
      <c r="V247" s="148" t="str">
        <f>IFERROR(VLOOKUP(V246,'P2'!$B$4:$J$48,9,FALSE),"")</f>
        <v/>
      </c>
      <c r="W247" s="148" t="str">
        <f>IFERROR(VLOOKUP(W246,'P2'!$B$4:$J$48,9,FALSE),"")</f>
        <v/>
      </c>
      <c r="X247" s="148" t="str">
        <f>IFERROR(VLOOKUP(X246,'P2'!$B$4:$J$48,9,FALSE),"")</f>
        <v/>
      </c>
      <c r="Y247" s="148" t="str">
        <f>IFERROR(VLOOKUP(Y246,'P2'!$B$4:$J$48,9,FALSE),"")</f>
        <v/>
      </c>
      <c r="Z247" s="148" t="str">
        <f>IFERROR(VLOOKUP(Z246,'P2'!$B$4:$J$48,9,FALSE),"")</f>
        <v/>
      </c>
      <c r="AA247" s="148" t="str">
        <f>IFERROR(VLOOKUP(AA246,'P2'!$B$4:$J$48,9,FALSE),"")</f>
        <v/>
      </c>
      <c r="AB247" s="148" t="str">
        <f>IFERROR(VLOOKUP(AB246,'P2'!$B$4:$J$48,9,FALSE),"")</f>
        <v/>
      </c>
      <c r="AC247" s="148" t="str">
        <f>IFERROR(VLOOKUP(AC246,'P2'!$B$4:$J$48,9,FALSE),"")</f>
        <v/>
      </c>
      <c r="AD247" s="148" t="str">
        <f>IFERROR(VLOOKUP(AD246,'P2'!$B$4:$J$48,9,FALSE),"")</f>
        <v/>
      </c>
      <c r="AE247" s="148" t="str">
        <f>IFERROR(VLOOKUP(AE246,'P2'!$B$4:$J$48,9,FALSE),"")</f>
        <v/>
      </c>
      <c r="AF247" s="148" t="str">
        <f>IFERROR(VLOOKUP(AF246,'P2'!$B$4:$J$48,9,FALSE),"")</f>
        <v/>
      </c>
      <c r="AG247" s="148" t="str">
        <f>IFERROR(VLOOKUP(AG246,'P2'!$B$4:$J$48,9,FALSE),"")</f>
        <v/>
      </c>
      <c r="AH247" s="148" t="str">
        <f>IFERROR(VLOOKUP(AH246,'P2'!$B$4:$J$48,9,FALSE),"")</f>
        <v/>
      </c>
      <c r="AI247" s="148" t="str">
        <f>IFERROR(VLOOKUP(AI246,'P2'!$B$4:$J$48,9,FALSE),"")</f>
        <v/>
      </c>
      <c r="AJ247" s="148" t="str">
        <f>IFERROR(VLOOKUP(AJ246,'P2'!$B$4:$J$48,9,FALSE),"")</f>
        <v/>
      </c>
      <c r="AK247" s="148" t="str">
        <f>IFERROR(VLOOKUP(AK246,'P2'!$B$4:$J$48,9,FALSE),"")</f>
        <v/>
      </c>
      <c r="AL247" s="148" t="str">
        <f>IFERROR(VLOOKUP(AL246,'P2'!$B$4:$J$48,9,FALSE),"")</f>
        <v/>
      </c>
      <c r="AM247" s="148" t="str">
        <f>IFERROR(VLOOKUP(AM246,'P2'!$B$4:$J$48,9,FALSE),"")</f>
        <v/>
      </c>
      <c r="AN247" s="148" t="str">
        <f>IFERROR(VLOOKUP(AN246,'P2'!$B$4:$J$48,9,FALSE),"")</f>
        <v/>
      </c>
      <c r="AO247" s="148" t="str">
        <f>IFERROR(VLOOKUP(AO246,'P2'!$B$4:$J$48,9,FALSE),"")</f>
        <v/>
      </c>
      <c r="AP247" s="148" t="str">
        <f>IFERROR(VLOOKUP(AP246,'P2'!$B$4:$J$48,9,FALSE),"")</f>
        <v/>
      </c>
      <c r="AQ247" s="148" t="str">
        <f>IFERROR(VLOOKUP(AQ246,'P2'!$B$4:$J$48,9,FALSE),"")</f>
        <v/>
      </c>
      <c r="AR247" s="148" t="str">
        <f>IFERROR(VLOOKUP(AR246,'P2'!$B$4:$J$48,9,FALSE),"")</f>
        <v/>
      </c>
      <c r="AS247" s="148" t="str">
        <f>IFERROR(VLOOKUP(AS246,'P2'!$B$4:$J$48,9,FALSE),"")</f>
        <v/>
      </c>
      <c r="AT247" s="148" t="str">
        <f>IFERROR(VLOOKUP(AT246,'P2'!$B$4:$J$48,9,FALSE),"")</f>
        <v/>
      </c>
      <c r="AU247" s="148" t="str">
        <f>IFERROR(VLOOKUP(AU246,'P2'!$B$4:$J$48,9,FALSE),"")</f>
        <v/>
      </c>
      <c r="AV247" s="149">
        <f>SUM(Q247:AU247)</f>
        <v>0</v>
      </c>
      <c r="AW247" s="487"/>
      <c r="AX247" s="489"/>
      <c r="AY247" s="150"/>
      <c r="AZ247" s="150"/>
    </row>
    <row r="248" spans="2:59" s="118" customFormat="1" ht="5.0999999999999996" customHeight="1" x14ac:dyDescent="0.15">
      <c r="B248" s="152"/>
      <c r="C248" s="153"/>
      <c r="D248" s="154"/>
      <c r="E248" s="154"/>
      <c r="F248" s="154"/>
      <c r="G248" s="154"/>
      <c r="H248" s="154"/>
      <c r="I248" s="153"/>
      <c r="J248" s="153"/>
      <c r="K248" s="153"/>
      <c r="L248" s="153"/>
      <c r="M248" s="153"/>
      <c r="N248" s="153"/>
      <c r="O248" s="153"/>
      <c r="P248" s="153"/>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5"/>
      <c r="AR248" s="155"/>
      <c r="AS248" s="155"/>
      <c r="AT248" s="155"/>
      <c r="AU248" s="155"/>
      <c r="AV248" s="155"/>
      <c r="AW248" s="155"/>
      <c r="AX248" s="156"/>
      <c r="BA248" s="100"/>
      <c r="BB248" s="100"/>
      <c r="BC248" s="100"/>
      <c r="BD248" s="100"/>
      <c r="BE248" s="100"/>
      <c r="BF248" s="100"/>
      <c r="BG248" s="100"/>
    </row>
    <row r="249" spans="2:59" s="116" customFormat="1" ht="5.0999999999999996" customHeight="1" x14ac:dyDescent="0.15">
      <c r="B249" s="163"/>
      <c r="AS249" s="138"/>
      <c r="AT249" s="138"/>
      <c r="AU249" s="138"/>
      <c r="AY249" s="100"/>
      <c r="AZ249" s="100"/>
      <c r="BA249" s="100"/>
      <c r="BB249" s="100"/>
      <c r="BC249" s="100"/>
      <c r="BD249" s="100"/>
      <c r="BE249" s="100"/>
      <c r="BF249" s="100"/>
      <c r="BG249" s="100"/>
    </row>
    <row r="250" spans="2:59" s="116" customFormat="1" ht="18" customHeight="1" x14ac:dyDescent="0.15">
      <c r="B250" s="163"/>
      <c r="C250" s="168"/>
      <c r="D250" s="168"/>
      <c r="E250" s="168"/>
      <c r="F250" s="168"/>
      <c r="G250" s="168"/>
      <c r="H250" s="168"/>
      <c r="I250" s="169"/>
      <c r="J250" s="169"/>
      <c r="K250" s="169"/>
      <c r="L250" s="169"/>
      <c r="M250" s="169"/>
      <c r="N250" s="169"/>
      <c r="O250" s="169"/>
      <c r="P250" s="169"/>
      <c r="R250" s="170"/>
      <c r="S250" s="170"/>
      <c r="T250" s="170"/>
      <c r="U250" s="170"/>
      <c r="V250" s="170"/>
      <c r="W250" s="170"/>
      <c r="X250" s="170"/>
      <c r="Y250" s="170"/>
      <c r="Z250" s="170"/>
      <c r="AA250" s="170"/>
      <c r="AD250" s="170"/>
      <c r="AE250" s="170"/>
      <c r="AQ250" s="170"/>
      <c r="AR250" s="170"/>
      <c r="AS250" s="170"/>
      <c r="AT250" s="170"/>
      <c r="AU250" s="170"/>
      <c r="AX250" s="170"/>
      <c r="AY250" s="100"/>
      <c r="AZ250" s="100"/>
      <c r="BA250" s="100"/>
      <c r="BB250" s="100"/>
      <c r="BC250" s="100"/>
      <c r="BD250" s="100"/>
      <c r="BE250" s="100"/>
      <c r="BF250" s="100"/>
      <c r="BG250" s="100"/>
    </row>
    <row r="251" spans="2:59" s="116" customFormat="1" ht="18" customHeight="1" x14ac:dyDescent="0.15">
      <c r="B251" s="163"/>
      <c r="I251" s="161"/>
      <c r="J251" s="161"/>
      <c r="K251" s="161"/>
      <c r="L251" s="161"/>
      <c r="M251" s="161"/>
      <c r="N251" s="161"/>
      <c r="O251" s="161"/>
      <c r="P251" s="161"/>
      <c r="R251" s="138"/>
      <c r="S251" s="138"/>
      <c r="T251" s="138"/>
      <c r="U251" s="138"/>
      <c r="V251" s="138"/>
      <c r="W251" s="138"/>
      <c r="X251" s="138"/>
      <c r="Y251" s="138"/>
      <c r="Z251" s="138"/>
      <c r="AA251" s="138"/>
      <c r="AD251" s="138"/>
      <c r="AE251" s="138"/>
      <c r="AF251" s="138"/>
      <c r="AG251" s="138"/>
      <c r="AH251" s="138"/>
      <c r="AI251" s="138"/>
      <c r="AJ251" s="138"/>
      <c r="AK251" s="138"/>
      <c r="AL251" s="138"/>
      <c r="AM251" s="138"/>
      <c r="AN251" s="138"/>
      <c r="AO251" s="138"/>
      <c r="AP251" s="138"/>
      <c r="AQ251" s="138"/>
      <c r="AR251" s="138"/>
      <c r="AS251" s="138"/>
      <c r="AT251" s="138"/>
      <c r="AU251" s="138"/>
      <c r="AY251" s="100"/>
      <c r="AZ251" s="100"/>
      <c r="BA251" s="100"/>
      <c r="BB251" s="100"/>
      <c r="BC251" s="100"/>
      <c r="BD251" s="100"/>
      <c r="BE251" s="100"/>
      <c r="BF251" s="100"/>
      <c r="BG251" s="100"/>
    </row>
    <row r="252" spans="2:59" ht="18" customHeight="1" x14ac:dyDescent="0.15">
      <c r="Q252" s="100"/>
      <c r="U252" s="100"/>
      <c r="V252" s="100"/>
      <c r="W252" s="100"/>
      <c r="X252" s="100"/>
      <c r="Y252" s="100"/>
      <c r="Z252" s="100"/>
      <c r="AA252" s="100"/>
      <c r="AD252" s="100"/>
      <c r="AE252" s="100"/>
      <c r="AF252" s="100"/>
      <c r="AG252" s="100"/>
      <c r="AH252" s="100"/>
      <c r="AI252" s="100"/>
      <c r="AJ252" s="100"/>
      <c r="AK252" s="100"/>
      <c r="AL252" s="100"/>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AX5:AX6"/>
    <mergeCell ref="AP3:AQ3"/>
    <mergeCell ref="AR3:AS3"/>
    <mergeCell ref="AT3:AU3"/>
    <mergeCell ref="B7:B8"/>
    <mergeCell ref="C7:H8"/>
    <mergeCell ref="I7:M8"/>
    <mergeCell ref="N7:P8"/>
    <mergeCell ref="AW7:AW8"/>
    <mergeCell ref="AX7:AX8"/>
    <mergeCell ref="B5:B6"/>
    <mergeCell ref="C5:H6"/>
    <mergeCell ref="I5:M6"/>
    <mergeCell ref="N5:P6"/>
    <mergeCell ref="AW5:AW6"/>
    <mergeCell ref="N3:O3"/>
    <mergeCell ref="AA3:AK3"/>
    <mergeCell ref="AL3:AM3"/>
    <mergeCell ref="AN3:AO3"/>
    <mergeCell ref="T3:U3"/>
    <mergeCell ref="B11:B12"/>
    <mergeCell ref="C11:H12"/>
    <mergeCell ref="I11:M12"/>
    <mergeCell ref="N11:P12"/>
    <mergeCell ref="AW11:AW12"/>
    <mergeCell ref="AX11:AX12"/>
    <mergeCell ref="B9:B10"/>
    <mergeCell ref="C9:H10"/>
    <mergeCell ref="I9:M10"/>
    <mergeCell ref="N9:P10"/>
    <mergeCell ref="AW9:AW10"/>
    <mergeCell ref="AX9:AX10"/>
    <mergeCell ref="B15:B16"/>
    <mergeCell ref="C15:H16"/>
    <mergeCell ref="I15:M16"/>
    <mergeCell ref="N15:P16"/>
    <mergeCell ref="AW15:AW16"/>
    <mergeCell ref="AX15:AX16"/>
    <mergeCell ref="B13:B14"/>
    <mergeCell ref="C13:H14"/>
    <mergeCell ref="I13:M14"/>
    <mergeCell ref="N13:P14"/>
    <mergeCell ref="AW13:AW14"/>
    <mergeCell ref="AX13:AX14"/>
    <mergeCell ref="B19:B20"/>
    <mergeCell ref="C19:H20"/>
    <mergeCell ref="I19:M20"/>
    <mergeCell ref="N19:P20"/>
    <mergeCell ref="AW19:AW20"/>
    <mergeCell ref="AX19:AX20"/>
    <mergeCell ref="B17:B18"/>
    <mergeCell ref="C17:H18"/>
    <mergeCell ref="I17:M18"/>
    <mergeCell ref="N17:P18"/>
    <mergeCell ref="AW17:AW18"/>
    <mergeCell ref="AX17:AX18"/>
    <mergeCell ref="B23:B24"/>
    <mergeCell ref="C23:H24"/>
    <mergeCell ref="I23:M24"/>
    <mergeCell ref="N23:P24"/>
    <mergeCell ref="AW23:AW24"/>
    <mergeCell ref="AX23:AX24"/>
    <mergeCell ref="B21:B22"/>
    <mergeCell ref="C21:H22"/>
    <mergeCell ref="I21:M22"/>
    <mergeCell ref="N21:P22"/>
    <mergeCell ref="AW21:AW22"/>
    <mergeCell ref="AX21:AX22"/>
    <mergeCell ref="B27:B28"/>
    <mergeCell ref="C27:H28"/>
    <mergeCell ref="I27:M28"/>
    <mergeCell ref="N27:P28"/>
    <mergeCell ref="AW27:AW28"/>
    <mergeCell ref="AX27:AX28"/>
    <mergeCell ref="B25:B26"/>
    <mergeCell ref="C25:H26"/>
    <mergeCell ref="I25:M26"/>
    <mergeCell ref="N25:P26"/>
    <mergeCell ref="AW25:AW26"/>
    <mergeCell ref="AX25:AX26"/>
    <mergeCell ref="B31:B32"/>
    <mergeCell ref="C31:H32"/>
    <mergeCell ref="I31:M32"/>
    <mergeCell ref="N31:P32"/>
    <mergeCell ref="AW31:AW32"/>
    <mergeCell ref="AX31:AX32"/>
    <mergeCell ref="B29:B30"/>
    <mergeCell ref="C29:H30"/>
    <mergeCell ref="I29:M30"/>
    <mergeCell ref="N29:P30"/>
    <mergeCell ref="AW29:AW30"/>
    <mergeCell ref="AX29:AX30"/>
    <mergeCell ref="B35:B36"/>
    <mergeCell ref="C35:H36"/>
    <mergeCell ref="I35:M36"/>
    <mergeCell ref="N35:P36"/>
    <mergeCell ref="AW35:AW36"/>
    <mergeCell ref="AX35:AX36"/>
    <mergeCell ref="B33:B34"/>
    <mergeCell ref="C33:H34"/>
    <mergeCell ref="I33:M34"/>
    <mergeCell ref="N33:P34"/>
    <mergeCell ref="AW33:AW34"/>
    <mergeCell ref="AX33:AX34"/>
    <mergeCell ref="B39:B40"/>
    <mergeCell ref="C39:H40"/>
    <mergeCell ref="I39:M40"/>
    <mergeCell ref="N39:P40"/>
    <mergeCell ref="AW39:AW40"/>
    <mergeCell ref="AX39:AX40"/>
    <mergeCell ref="B37:B38"/>
    <mergeCell ref="C37:H38"/>
    <mergeCell ref="I37:M38"/>
    <mergeCell ref="N37:P38"/>
    <mergeCell ref="AW37:AW38"/>
    <mergeCell ref="AX37:AX38"/>
    <mergeCell ref="B43:B44"/>
    <mergeCell ref="C43:H44"/>
    <mergeCell ref="I43:M44"/>
    <mergeCell ref="N43:P44"/>
    <mergeCell ref="AW43:AW44"/>
    <mergeCell ref="AX43:AX44"/>
    <mergeCell ref="B41:B42"/>
    <mergeCell ref="C41:H42"/>
    <mergeCell ref="I41:M42"/>
    <mergeCell ref="N41:P42"/>
    <mergeCell ref="AW41:AW42"/>
    <mergeCell ref="AX41:AX42"/>
    <mergeCell ref="B47:B48"/>
    <mergeCell ref="C47:H48"/>
    <mergeCell ref="I47:M48"/>
    <mergeCell ref="N47:P48"/>
    <mergeCell ref="AW47:AW48"/>
    <mergeCell ref="AX47:AX48"/>
    <mergeCell ref="B45:B46"/>
    <mergeCell ref="C45:H46"/>
    <mergeCell ref="I45:M46"/>
    <mergeCell ref="N45:P46"/>
    <mergeCell ref="AW45:AW46"/>
    <mergeCell ref="AX45:AX46"/>
    <mergeCell ref="AW55:AW56"/>
    <mergeCell ref="AX55:AX56"/>
    <mergeCell ref="B57:B58"/>
    <mergeCell ref="C57:H58"/>
    <mergeCell ref="I57:M58"/>
    <mergeCell ref="N57:P58"/>
    <mergeCell ref="AW57:AW58"/>
    <mergeCell ref="AX57:AX58"/>
    <mergeCell ref="T54:U54"/>
    <mergeCell ref="B55:B56"/>
    <mergeCell ref="C55:H56"/>
    <mergeCell ref="I55:M56"/>
    <mergeCell ref="N55:P56"/>
    <mergeCell ref="B61:B62"/>
    <mergeCell ref="C61:H62"/>
    <mergeCell ref="I61:M62"/>
    <mergeCell ref="N61:P62"/>
    <mergeCell ref="AW61:AW62"/>
    <mergeCell ref="AX61:AX62"/>
    <mergeCell ref="B59:B60"/>
    <mergeCell ref="C59:H60"/>
    <mergeCell ref="I59:M60"/>
    <mergeCell ref="N59:P60"/>
    <mergeCell ref="AW59:AW60"/>
    <mergeCell ref="AX59:AX60"/>
    <mergeCell ref="B65:B66"/>
    <mergeCell ref="C65:H66"/>
    <mergeCell ref="I65:M66"/>
    <mergeCell ref="N65:P66"/>
    <mergeCell ref="AW65:AW66"/>
    <mergeCell ref="AX65:AX66"/>
    <mergeCell ref="B63:B64"/>
    <mergeCell ref="C63:H64"/>
    <mergeCell ref="I63:M64"/>
    <mergeCell ref="N63:P64"/>
    <mergeCell ref="AW63:AW64"/>
    <mergeCell ref="AX63:AX64"/>
    <mergeCell ref="B69:B70"/>
    <mergeCell ref="C69:H70"/>
    <mergeCell ref="I69:M70"/>
    <mergeCell ref="N69:P70"/>
    <mergeCell ref="AW69:AW70"/>
    <mergeCell ref="AX69:AX70"/>
    <mergeCell ref="B67:B68"/>
    <mergeCell ref="C67:H68"/>
    <mergeCell ref="I67:M68"/>
    <mergeCell ref="N67:P68"/>
    <mergeCell ref="AW67:AW68"/>
    <mergeCell ref="AX67:AX68"/>
    <mergeCell ref="B73:B74"/>
    <mergeCell ref="C73:H74"/>
    <mergeCell ref="I73:M74"/>
    <mergeCell ref="N73:P74"/>
    <mergeCell ref="AW73:AW74"/>
    <mergeCell ref="AX73:AX74"/>
    <mergeCell ref="B71:B72"/>
    <mergeCell ref="C71:H72"/>
    <mergeCell ref="I71:M72"/>
    <mergeCell ref="N71:P72"/>
    <mergeCell ref="AW71:AW72"/>
    <mergeCell ref="AX71:AX72"/>
    <mergeCell ref="B77:B78"/>
    <mergeCell ref="C77:H78"/>
    <mergeCell ref="I77:M78"/>
    <mergeCell ref="N77:P78"/>
    <mergeCell ref="AW77:AW78"/>
    <mergeCell ref="AX77:AX78"/>
    <mergeCell ref="B75:B76"/>
    <mergeCell ref="C75:H76"/>
    <mergeCell ref="I75:M76"/>
    <mergeCell ref="N75:P76"/>
    <mergeCell ref="AW75:AW76"/>
    <mergeCell ref="AX75:AX76"/>
    <mergeCell ref="B81:B82"/>
    <mergeCell ref="C81:H82"/>
    <mergeCell ref="I81:M82"/>
    <mergeCell ref="N81:P82"/>
    <mergeCell ref="AW81:AW82"/>
    <mergeCell ref="AX81:AX82"/>
    <mergeCell ref="B79:B80"/>
    <mergeCell ref="C79:H80"/>
    <mergeCell ref="I79:M80"/>
    <mergeCell ref="N79:P80"/>
    <mergeCell ref="AW79:AW80"/>
    <mergeCell ref="AX79:AX80"/>
    <mergeCell ref="B85:B86"/>
    <mergeCell ref="C85:H86"/>
    <mergeCell ref="I85:M86"/>
    <mergeCell ref="N85:P86"/>
    <mergeCell ref="AW85:AW86"/>
    <mergeCell ref="AX85:AX86"/>
    <mergeCell ref="B83:B84"/>
    <mergeCell ref="C83:H84"/>
    <mergeCell ref="I83:M84"/>
    <mergeCell ref="N83:P84"/>
    <mergeCell ref="AW83:AW84"/>
    <mergeCell ref="AX83:AX84"/>
    <mergeCell ref="B89:B90"/>
    <mergeCell ref="C89:H90"/>
    <mergeCell ref="I89:M90"/>
    <mergeCell ref="N89:P90"/>
    <mergeCell ref="AW89:AW90"/>
    <mergeCell ref="AX89:AX90"/>
    <mergeCell ref="B87:B88"/>
    <mergeCell ref="C87:H88"/>
    <mergeCell ref="I87:M88"/>
    <mergeCell ref="N87:P88"/>
    <mergeCell ref="AW87:AW88"/>
    <mergeCell ref="AX87:AX88"/>
    <mergeCell ref="B93:B94"/>
    <mergeCell ref="C93:H94"/>
    <mergeCell ref="I93:M94"/>
    <mergeCell ref="N93:P94"/>
    <mergeCell ref="AW93:AW94"/>
    <mergeCell ref="AX93:AX94"/>
    <mergeCell ref="B91:B92"/>
    <mergeCell ref="C91:H92"/>
    <mergeCell ref="I91:M92"/>
    <mergeCell ref="N91:P92"/>
    <mergeCell ref="AW91:AW92"/>
    <mergeCell ref="AX91:AX92"/>
    <mergeCell ref="B97:B98"/>
    <mergeCell ref="C97:H98"/>
    <mergeCell ref="I97:M98"/>
    <mergeCell ref="N97:P98"/>
    <mergeCell ref="AW97:AW98"/>
    <mergeCell ref="AX97:AX98"/>
    <mergeCell ref="B95:B96"/>
    <mergeCell ref="C95:H96"/>
    <mergeCell ref="I95:M96"/>
    <mergeCell ref="N95:P96"/>
    <mergeCell ref="AW95:AW96"/>
    <mergeCell ref="AX95:AX96"/>
    <mergeCell ref="B99:B100"/>
    <mergeCell ref="C99:H100"/>
    <mergeCell ref="I99:M100"/>
    <mergeCell ref="N99:P100"/>
    <mergeCell ref="AW99:AW100"/>
    <mergeCell ref="AX99:AX100"/>
    <mergeCell ref="T103:U103"/>
    <mergeCell ref="B104:B105"/>
    <mergeCell ref="C104:H105"/>
    <mergeCell ref="I104:M105"/>
    <mergeCell ref="N104:P105"/>
    <mergeCell ref="AW104:AW105"/>
    <mergeCell ref="B106:B107"/>
    <mergeCell ref="C106:H107"/>
    <mergeCell ref="I106:M107"/>
    <mergeCell ref="N106:P107"/>
    <mergeCell ref="AW106:AW107"/>
    <mergeCell ref="AX104:AX105"/>
    <mergeCell ref="B110:B111"/>
    <mergeCell ref="C110:H111"/>
    <mergeCell ref="I110:M111"/>
    <mergeCell ref="N110:P111"/>
    <mergeCell ref="AW110:AW111"/>
    <mergeCell ref="AX110:AX111"/>
    <mergeCell ref="AX106:AX107"/>
    <mergeCell ref="B108:B109"/>
    <mergeCell ref="C108:H109"/>
    <mergeCell ref="I108:M109"/>
    <mergeCell ref="N108:P109"/>
    <mergeCell ref="AW108:AW109"/>
    <mergeCell ref="AX108:AX109"/>
    <mergeCell ref="B114:B115"/>
    <mergeCell ref="C114:H115"/>
    <mergeCell ref="I114:M115"/>
    <mergeCell ref="N114:P115"/>
    <mergeCell ref="AW114:AW115"/>
    <mergeCell ref="AX114:AX115"/>
    <mergeCell ref="B112:B113"/>
    <mergeCell ref="C112:H113"/>
    <mergeCell ref="I112:M113"/>
    <mergeCell ref="N112:P113"/>
    <mergeCell ref="AW112:AW113"/>
    <mergeCell ref="AX112:AX113"/>
    <mergeCell ref="B118:B119"/>
    <mergeCell ref="C118:H119"/>
    <mergeCell ref="I118:M119"/>
    <mergeCell ref="N118:P119"/>
    <mergeCell ref="AW118:AW119"/>
    <mergeCell ref="AX118:AX119"/>
    <mergeCell ref="B116:B117"/>
    <mergeCell ref="C116:H117"/>
    <mergeCell ref="I116:M117"/>
    <mergeCell ref="N116:P117"/>
    <mergeCell ref="AW116:AW117"/>
    <mergeCell ref="AX116:AX117"/>
    <mergeCell ref="B122:B123"/>
    <mergeCell ref="C122:H123"/>
    <mergeCell ref="I122:M123"/>
    <mergeCell ref="N122:P123"/>
    <mergeCell ref="AW122:AW123"/>
    <mergeCell ref="AX122:AX123"/>
    <mergeCell ref="B120:B121"/>
    <mergeCell ref="C120:H121"/>
    <mergeCell ref="I120:M121"/>
    <mergeCell ref="N120:P121"/>
    <mergeCell ref="AW120:AW121"/>
    <mergeCell ref="AX120:AX121"/>
    <mergeCell ref="B126:B127"/>
    <mergeCell ref="C126:H127"/>
    <mergeCell ref="I126:M127"/>
    <mergeCell ref="N126:P127"/>
    <mergeCell ref="AW126:AW127"/>
    <mergeCell ref="AX126:AX127"/>
    <mergeCell ref="B124:B125"/>
    <mergeCell ref="C124:H125"/>
    <mergeCell ref="I124:M125"/>
    <mergeCell ref="N124:P125"/>
    <mergeCell ref="AW124:AW125"/>
    <mergeCell ref="AX124:AX125"/>
    <mergeCell ref="B130:B131"/>
    <mergeCell ref="C130:H131"/>
    <mergeCell ref="I130:M131"/>
    <mergeCell ref="N130:P131"/>
    <mergeCell ref="AW130:AW131"/>
    <mergeCell ref="AX130:AX131"/>
    <mergeCell ref="B128:B129"/>
    <mergeCell ref="C128:H129"/>
    <mergeCell ref="I128:M129"/>
    <mergeCell ref="N128:P129"/>
    <mergeCell ref="AW128:AW129"/>
    <mergeCell ref="AX128:AX129"/>
    <mergeCell ref="B134:B135"/>
    <mergeCell ref="C134:H135"/>
    <mergeCell ref="I134:M135"/>
    <mergeCell ref="N134:P135"/>
    <mergeCell ref="AW134:AW135"/>
    <mergeCell ref="AX134:AX135"/>
    <mergeCell ref="B132:B133"/>
    <mergeCell ref="C132:H133"/>
    <mergeCell ref="I132:M133"/>
    <mergeCell ref="N132:P133"/>
    <mergeCell ref="AW132:AW133"/>
    <mergeCell ref="AX132:AX133"/>
    <mergeCell ref="B138:B139"/>
    <mergeCell ref="C138:H139"/>
    <mergeCell ref="I138:M139"/>
    <mergeCell ref="N138:P139"/>
    <mergeCell ref="AW138:AW139"/>
    <mergeCell ref="AX138:AX139"/>
    <mergeCell ref="B136:B137"/>
    <mergeCell ref="C136:H137"/>
    <mergeCell ref="I136:M137"/>
    <mergeCell ref="N136:P137"/>
    <mergeCell ref="AW136:AW137"/>
    <mergeCell ref="AX136:AX137"/>
    <mergeCell ref="B142:B143"/>
    <mergeCell ref="C142:H143"/>
    <mergeCell ref="I142:M143"/>
    <mergeCell ref="N142:P143"/>
    <mergeCell ref="AW142:AW143"/>
    <mergeCell ref="AX142:AX143"/>
    <mergeCell ref="B140:B141"/>
    <mergeCell ref="C140:H141"/>
    <mergeCell ref="I140:M141"/>
    <mergeCell ref="N140:P141"/>
    <mergeCell ref="AW140:AW141"/>
    <mergeCell ref="AX140:AX141"/>
    <mergeCell ref="B146:B147"/>
    <mergeCell ref="C146:H147"/>
    <mergeCell ref="I146:M147"/>
    <mergeCell ref="N146:P147"/>
    <mergeCell ref="AW146:AW147"/>
    <mergeCell ref="AX146:AX147"/>
    <mergeCell ref="B144:B145"/>
    <mergeCell ref="C144:H145"/>
    <mergeCell ref="I144:M145"/>
    <mergeCell ref="N144:P145"/>
    <mergeCell ref="AW144:AW145"/>
    <mergeCell ref="AX144:AX145"/>
    <mergeCell ref="B148:B149"/>
    <mergeCell ref="C148:H149"/>
    <mergeCell ref="I148:M149"/>
    <mergeCell ref="N148:P149"/>
    <mergeCell ref="AW148:AW149"/>
    <mergeCell ref="AX148:AX149"/>
    <mergeCell ref="T152:U152"/>
    <mergeCell ref="B153:B154"/>
    <mergeCell ref="C153:H154"/>
    <mergeCell ref="I153:M154"/>
    <mergeCell ref="N153:P154"/>
    <mergeCell ref="AW153:AW154"/>
    <mergeCell ref="B155:B156"/>
    <mergeCell ref="C155:H156"/>
    <mergeCell ref="I155:M156"/>
    <mergeCell ref="N155:P156"/>
    <mergeCell ref="AW155:AW156"/>
    <mergeCell ref="AX153:AX154"/>
    <mergeCell ref="B159:B160"/>
    <mergeCell ref="C159:H160"/>
    <mergeCell ref="I159:M160"/>
    <mergeCell ref="N159:P160"/>
    <mergeCell ref="AW159:AW160"/>
    <mergeCell ref="AX159:AX160"/>
    <mergeCell ref="AX155:AX156"/>
    <mergeCell ref="B157:B158"/>
    <mergeCell ref="C157:H158"/>
    <mergeCell ref="I157:M158"/>
    <mergeCell ref="N157:P158"/>
    <mergeCell ref="AW157:AW158"/>
    <mergeCell ref="AX157:AX158"/>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B197:B198"/>
    <mergeCell ref="C197:H198"/>
    <mergeCell ref="I197:M198"/>
    <mergeCell ref="N197:P198"/>
    <mergeCell ref="AW197:AW198"/>
    <mergeCell ref="AX197:AX198"/>
    <mergeCell ref="T201:U201"/>
    <mergeCell ref="B202:B203"/>
    <mergeCell ref="C202:H203"/>
    <mergeCell ref="AX204:AX205"/>
    <mergeCell ref="B206:B207"/>
    <mergeCell ref="C206:H207"/>
    <mergeCell ref="I206:M207"/>
    <mergeCell ref="N206:P207"/>
    <mergeCell ref="AW206:AW207"/>
    <mergeCell ref="AX206:AX207"/>
    <mergeCell ref="I202:M203"/>
    <mergeCell ref="N202:P203"/>
    <mergeCell ref="AW202:AW203"/>
    <mergeCell ref="B204:B205"/>
    <mergeCell ref="C204:H205"/>
    <mergeCell ref="I204:M205"/>
    <mergeCell ref="N204:P205"/>
    <mergeCell ref="AW204:AW205"/>
    <mergeCell ref="AX202:AX203"/>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s>
  <phoneticPr fontId="2"/>
  <conditionalFormatting sqref="AV7:AW7 AY7:AZ26 AV8:AV26 AW9 AW11 AW13 AW15 AW17 AW19 AW21 AW23 AW25 AW29 AW31 AW33 AW35 AW37 AW47 AV29:AV34 AY29:AZ34 AY57:AZ70 AV57:AV70">
    <cfRule type="cellIs" dxfId="542" priority="416" stopIfTrue="1" operator="equal">
      <formula>0</formula>
    </cfRule>
  </conditionalFormatting>
  <conditionalFormatting sqref="AV35:AV36 AY35:AZ36">
    <cfRule type="cellIs" dxfId="541" priority="400" stopIfTrue="1" operator="equal">
      <formula>0</formula>
    </cfRule>
  </conditionalFormatting>
  <conditionalFormatting sqref="AV47:AV48 AY47:AZ48">
    <cfRule type="cellIs" dxfId="540" priority="398" stopIfTrue="1" operator="equal">
      <formula>0</formula>
    </cfRule>
  </conditionalFormatting>
  <conditionalFormatting sqref="AV37:AV38 AY37:AZ38">
    <cfRule type="cellIs" dxfId="539" priority="396" stopIfTrue="1" operator="equal">
      <formula>0</formula>
    </cfRule>
  </conditionalFormatting>
  <conditionalFormatting sqref="AX7">
    <cfRule type="cellIs" dxfId="538" priority="394" stopIfTrue="1" operator="equal">
      <formula>0</formula>
    </cfRule>
  </conditionalFormatting>
  <conditionalFormatting sqref="AX9">
    <cfRule type="cellIs" dxfId="537" priority="393" stopIfTrue="1" operator="equal">
      <formula>0</formula>
    </cfRule>
  </conditionalFormatting>
  <conditionalFormatting sqref="AX11">
    <cfRule type="cellIs" dxfId="536" priority="392" stopIfTrue="1" operator="equal">
      <formula>0</formula>
    </cfRule>
  </conditionalFormatting>
  <conditionalFormatting sqref="AX47">
    <cfRule type="cellIs" dxfId="535" priority="379" stopIfTrue="1" operator="equal">
      <formula>0</formula>
    </cfRule>
  </conditionalFormatting>
  <conditionalFormatting sqref="AX13">
    <cfRule type="cellIs" dxfId="534" priority="391" stopIfTrue="1" operator="equal">
      <formula>0</formula>
    </cfRule>
  </conditionalFormatting>
  <conditionalFormatting sqref="AX15">
    <cfRule type="cellIs" dxfId="533" priority="390" stopIfTrue="1" operator="equal">
      <formula>0</formula>
    </cfRule>
  </conditionalFormatting>
  <conditionalFormatting sqref="AX17">
    <cfRule type="cellIs" dxfId="532" priority="389" stopIfTrue="1" operator="equal">
      <formula>0</formula>
    </cfRule>
  </conditionalFormatting>
  <conditionalFormatting sqref="AX19">
    <cfRule type="cellIs" dxfId="531" priority="388" stopIfTrue="1" operator="equal">
      <formula>0</formula>
    </cfRule>
  </conditionalFormatting>
  <conditionalFormatting sqref="AX21">
    <cfRule type="cellIs" dxfId="530" priority="387" stopIfTrue="1" operator="equal">
      <formula>0</formula>
    </cfRule>
  </conditionalFormatting>
  <conditionalFormatting sqref="AX23">
    <cfRule type="cellIs" dxfId="529" priority="386" stopIfTrue="1" operator="equal">
      <formula>0</formula>
    </cfRule>
  </conditionalFormatting>
  <conditionalFormatting sqref="AX25">
    <cfRule type="cellIs" dxfId="528" priority="385" stopIfTrue="1" operator="equal">
      <formula>0</formula>
    </cfRule>
  </conditionalFormatting>
  <conditionalFormatting sqref="AX29">
    <cfRule type="cellIs" dxfId="527" priority="384" stopIfTrue="1" operator="equal">
      <formula>0</formula>
    </cfRule>
  </conditionalFormatting>
  <conditionalFormatting sqref="AX31">
    <cfRule type="cellIs" dxfId="526" priority="383" stopIfTrue="1" operator="equal">
      <formula>0</formula>
    </cfRule>
  </conditionalFormatting>
  <conditionalFormatting sqref="AX33">
    <cfRule type="cellIs" dxfId="525" priority="382" stopIfTrue="1" operator="equal">
      <formula>0</formula>
    </cfRule>
  </conditionalFormatting>
  <conditionalFormatting sqref="AX35">
    <cfRule type="cellIs" dxfId="524" priority="381" stopIfTrue="1" operator="equal">
      <formula>0</formula>
    </cfRule>
  </conditionalFormatting>
  <conditionalFormatting sqref="AV39:AV40 AY39:AZ40">
    <cfRule type="cellIs" dxfId="523" priority="373" stopIfTrue="1" operator="equal">
      <formula>0</formula>
    </cfRule>
  </conditionalFormatting>
  <conditionalFormatting sqref="AX37">
    <cfRule type="cellIs" dxfId="522" priority="380" stopIfTrue="1" operator="equal">
      <formula>0</formula>
    </cfRule>
  </conditionalFormatting>
  <conditionalFormatting sqref="AW43">
    <cfRule type="cellIs" dxfId="521" priority="378" stopIfTrue="1" operator="equal">
      <formula>0</formula>
    </cfRule>
  </conditionalFormatting>
  <conditionalFormatting sqref="AV43:AV44 AY43:AZ44">
    <cfRule type="cellIs" dxfId="520" priority="377" stopIfTrue="1" operator="equal">
      <formula>0</formula>
    </cfRule>
  </conditionalFormatting>
  <conditionalFormatting sqref="AX43">
    <cfRule type="cellIs" dxfId="519" priority="375" stopIfTrue="1" operator="equal">
      <formula>0</formula>
    </cfRule>
  </conditionalFormatting>
  <conditionalFormatting sqref="AW39 AW41">
    <cfRule type="cellIs" dxfId="518" priority="374" stopIfTrue="1" operator="equal">
      <formula>0</formula>
    </cfRule>
  </conditionalFormatting>
  <conditionalFormatting sqref="AX77">
    <cfRule type="cellIs" dxfId="517" priority="330" stopIfTrue="1" operator="equal">
      <formula>0</formula>
    </cfRule>
  </conditionalFormatting>
  <conditionalFormatting sqref="AV41:AV42 AY41:AZ42">
    <cfRule type="cellIs" dxfId="516" priority="371" stopIfTrue="1" operator="equal">
      <formula>0</formula>
    </cfRule>
  </conditionalFormatting>
  <conditionalFormatting sqref="AX39">
    <cfRule type="cellIs" dxfId="515" priority="369" stopIfTrue="1" operator="equal">
      <formula>0</formula>
    </cfRule>
  </conditionalFormatting>
  <conditionalFormatting sqref="AX41">
    <cfRule type="cellIs" dxfId="514" priority="368" stopIfTrue="1" operator="equal">
      <formula>0</formula>
    </cfRule>
  </conditionalFormatting>
  <conditionalFormatting sqref="AW45">
    <cfRule type="cellIs" dxfId="513" priority="367" stopIfTrue="1" operator="equal">
      <formula>0</formula>
    </cfRule>
  </conditionalFormatting>
  <conditionalFormatting sqref="AV45:AV46 AY45:AZ46">
    <cfRule type="cellIs" dxfId="512" priority="366" stopIfTrue="1" operator="equal">
      <formula>0</formula>
    </cfRule>
  </conditionalFormatting>
  <conditionalFormatting sqref="AX45">
    <cfRule type="cellIs" dxfId="511" priority="364" stopIfTrue="1" operator="equal">
      <formula>0</formula>
    </cfRule>
  </conditionalFormatting>
  <conditionalFormatting sqref="AX95">
    <cfRule type="cellIs" dxfId="510" priority="316" stopIfTrue="1" operator="equal">
      <formula>0</formula>
    </cfRule>
  </conditionalFormatting>
  <conditionalFormatting sqref="AV144:AV145 AY144:AZ145">
    <cfRule type="cellIs" dxfId="509" priority="257" stopIfTrue="1" operator="equal">
      <formula>0</formula>
    </cfRule>
  </conditionalFormatting>
  <conditionalFormatting sqref="AX144">
    <cfRule type="cellIs" dxfId="508" priority="254" stopIfTrue="1" operator="equal">
      <formula>0</formula>
    </cfRule>
  </conditionalFormatting>
  <conditionalFormatting sqref="AY27:AZ28 AV27:AV28 AW27">
    <cfRule type="cellIs" dxfId="507" priority="363" stopIfTrue="1" operator="equal">
      <formula>0</formula>
    </cfRule>
  </conditionalFormatting>
  <conditionalFormatting sqref="AX27">
    <cfRule type="cellIs" dxfId="506" priority="361" stopIfTrue="1" operator="equal">
      <formula>0</formula>
    </cfRule>
  </conditionalFormatting>
  <conditionalFormatting sqref="AY71:AZ72 AV71:AV72 AW71">
    <cfRule type="cellIs" dxfId="505" priority="315" stopIfTrue="1" operator="equal">
      <formula>0</formula>
    </cfRule>
  </conditionalFormatting>
  <conditionalFormatting sqref="AX71">
    <cfRule type="cellIs" dxfId="504" priority="313" stopIfTrue="1" operator="equal">
      <formula>0</formula>
    </cfRule>
  </conditionalFormatting>
  <conditionalFormatting sqref="AW57 AW59 AW61 AW63 AW65 AW67 AW69 AW73 AW75 AW77 AW89 AW91 AW99 AV73:AV78 AY73:AZ78">
    <cfRule type="cellIs" dxfId="503" priority="357" stopIfTrue="1" operator="equal">
      <formula>0</formula>
    </cfRule>
  </conditionalFormatting>
  <conditionalFormatting sqref="AV89:AV90 AY89:AZ90">
    <cfRule type="cellIs" dxfId="502" priority="345" stopIfTrue="1" operator="equal">
      <formula>0</formula>
    </cfRule>
  </conditionalFormatting>
  <conditionalFormatting sqref="AV99:AV100 AY99:AZ100">
    <cfRule type="cellIs" dxfId="501" priority="343" stopIfTrue="1" operator="equal">
      <formula>0</formula>
    </cfRule>
  </conditionalFormatting>
  <conditionalFormatting sqref="AV91:AV92 AY91:AZ92">
    <cfRule type="cellIs" dxfId="500" priority="341" stopIfTrue="1" operator="equal">
      <formula>0</formula>
    </cfRule>
  </conditionalFormatting>
  <conditionalFormatting sqref="AX99">
    <cfRule type="cellIs" dxfId="499" priority="327" stopIfTrue="1" operator="equal">
      <formula>0</formula>
    </cfRule>
  </conditionalFormatting>
  <conditionalFormatting sqref="AX57">
    <cfRule type="cellIs" dxfId="498" priority="339" stopIfTrue="1" operator="equal">
      <formula>0</formula>
    </cfRule>
  </conditionalFormatting>
  <conditionalFormatting sqref="AX59">
    <cfRule type="cellIs" dxfId="497" priority="338" stopIfTrue="1" operator="equal">
      <formula>0</formula>
    </cfRule>
  </conditionalFormatting>
  <conditionalFormatting sqref="AX61">
    <cfRule type="cellIs" dxfId="496" priority="337" stopIfTrue="1" operator="equal">
      <formula>0</formula>
    </cfRule>
  </conditionalFormatting>
  <conditionalFormatting sqref="AX63">
    <cfRule type="cellIs" dxfId="495" priority="336" stopIfTrue="1" operator="equal">
      <formula>0</formula>
    </cfRule>
  </conditionalFormatting>
  <conditionalFormatting sqref="AX65">
    <cfRule type="cellIs" dxfId="494" priority="335" stopIfTrue="1" operator="equal">
      <formula>0</formula>
    </cfRule>
  </conditionalFormatting>
  <conditionalFormatting sqref="AX67">
    <cfRule type="cellIs" dxfId="493" priority="334" stopIfTrue="1" operator="equal">
      <formula>0</formula>
    </cfRule>
  </conditionalFormatting>
  <conditionalFormatting sqref="AX69">
    <cfRule type="cellIs" dxfId="492" priority="333" stopIfTrue="1" operator="equal">
      <formula>0</formula>
    </cfRule>
  </conditionalFormatting>
  <conditionalFormatting sqref="AX73">
    <cfRule type="cellIs" dxfId="491" priority="332" stopIfTrue="1" operator="equal">
      <formula>0</formula>
    </cfRule>
  </conditionalFormatting>
  <conditionalFormatting sqref="AX75">
    <cfRule type="cellIs" dxfId="490" priority="331" stopIfTrue="1" operator="equal">
      <formula>0</formula>
    </cfRule>
  </conditionalFormatting>
  <conditionalFormatting sqref="AX89">
    <cfRule type="cellIs" dxfId="489" priority="329" stopIfTrue="1" operator="equal">
      <formula>0</formula>
    </cfRule>
  </conditionalFormatting>
  <conditionalFormatting sqref="AV93:AV94 AY93:AZ94">
    <cfRule type="cellIs" dxfId="488" priority="321" stopIfTrue="1" operator="equal">
      <formula>0</formula>
    </cfRule>
  </conditionalFormatting>
  <conditionalFormatting sqref="AX91">
    <cfRule type="cellIs" dxfId="487" priority="328" stopIfTrue="1" operator="equal">
      <formula>0</formula>
    </cfRule>
  </conditionalFormatting>
  <conditionalFormatting sqref="AW97">
    <cfRule type="cellIs" dxfId="486" priority="326" stopIfTrue="1" operator="equal">
      <formula>0</formula>
    </cfRule>
  </conditionalFormatting>
  <conditionalFormatting sqref="AV97:AV98 AY97:AZ98">
    <cfRule type="cellIs" dxfId="485" priority="325" stopIfTrue="1" operator="equal">
      <formula>0</formula>
    </cfRule>
  </conditionalFormatting>
  <conditionalFormatting sqref="AX97">
    <cfRule type="cellIs" dxfId="484" priority="323" stopIfTrue="1" operator="equal">
      <formula>0</formula>
    </cfRule>
  </conditionalFormatting>
  <conditionalFormatting sqref="AW93 AW95">
    <cfRule type="cellIs" dxfId="483" priority="322" stopIfTrue="1" operator="equal">
      <formula>0</formula>
    </cfRule>
  </conditionalFormatting>
  <conditionalFormatting sqref="AV95:AV96 AY95:AZ96">
    <cfRule type="cellIs" dxfId="482" priority="319" stopIfTrue="1" operator="equal">
      <formula>0</formula>
    </cfRule>
  </conditionalFormatting>
  <conditionalFormatting sqref="AX93">
    <cfRule type="cellIs" dxfId="481" priority="317" stopIfTrue="1" operator="equal">
      <formula>0</formula>
    </cfRule>
  </conditionalFormatting>
  <conditionalFormatting sqref="AY79:AZ80 AV79:AV80">
    <cfRule type="cellIs" dxfId="480" priority="312" stopIfTrue="1" operator="equal">
      <formula>0</formula>
    </cfRule>
  </conditionalFormatting>
  <conditionalFormatting sqref="AX87">
    <cfRule type="cellIs" dxfId="479" priority="303" stopIfTrue="1" operator="equal">
      <formula>0</formula>
    </cfRule>
  </conditionalFormatting>
  <conditionalFormatting sqref="AY81:AZ82 AV81:AV82 AW81">
    <cfRule type="cellIs" dxfId="478" priority="302" stopIfTrue="1" operator="equal">
      <formula>0</formula>
    </cfRule>
  </conditionalFormatting>
  <conditionalFormatting sqref="AX81">
    <cfRule type="cellIs" dxfId="477" priority="300" stopIfTrue="1" operator="equal">
      <formula>0</formula>
    </cfRule>
  </conditionalFormatting>
  <conditionalFormatting sqref="AW79 AW83 AW85 AW87 AV83:AV88 AY83:AZ88">
    <cfRule type="cellIs" dxfId="476" priority="311" stopIfTrue="1" operator="equal">
      <formula>0</formula>
    </cfRule>
  </conditionalFormatting>
  <conditionalFormatting sqref="AX79">
    <cfRule type="cellIs" dxfId="475" priority="306" stopIfTrue="1" operator="equal">
      <formula>0</formula>
    </cfRule>
  </conditionalFormatting>
  <conditionalFormatting sqref="AX83">
    <cfRule type="cellIs" dxfId="474" priority="305" stopIfTrue="1" operator="equal">
      <formula>0</formula>
    </cfRule>
  </conditionalFormatting>
  <conditionalFormatting sqref="AX85">
    <cfRule type="cellIs" dxfId="473" priority="304" stopIfTrue="1" operator="equal">
      <formula>0</formula>
    </cfRule>
  </conditionalFormatting>
  <conditionalFormatting sqref="AY106:AZ119 AV106:AV119">
    <cfRule type="cellIs" dxfId="472" priority="299" stopIfTrue="1" operator="equal">
      <formula>0</formula>
    </cfRule>
  </conditionalFormatting>
  <conditionalFormatting sqref="AX126">
    <cfRule type="cellIs" dxfId="471" priority="268" stopIfTrue="1" operator="equal">
      <formula>0</formula>
    </cfRule>
  </conditionalFormatting>
  <conditionalFormatting sqref="AX193">
    <cfRule type="cellIs" dxfId="470" priority="192" stopIfTrue="1" operator="equal">
      <formula>0</formula>
    </cfRule>
  </conditionalFormatting>
  <conditionalFormatting sqref="AY120:AZ121 AV120:AV121 AW120">
    <cfRule type="cellIs" dxfId="469" priority="253" stopIfTrue="1" operator="equal">
      <formula>0</formula>
    </cfRule>
  </conditionalFormatting>
  <conditionalFormatting sqref="AX120">
    <cfRule type="cellIs" dxfId="468" priority="251" stopIfTrue="1" operator="equal">
      <formula>0</formula>
    </cfRule>
  </conditionalFormatting>
  <conditionalFormatting sqref="AW106 AW108 AW110 AW112 AW114 AW116 AW118 AW122 AW124 AW126 AW138 AW140 AW148 AV122:AV127 AY122:AZ127">
    <cfRule type="cellIs" dxfId="467" priority="295" stopIfTrue="1" operator="equal">
      <formula>0</formula>
    </cfRule>
  </conditionalFormatting>
  <conditionalFormatting sqref="AV138:AV139 AY138:AZ139">
    <cfRule type="cellIs" dxfId="466" priority="283" stopIfTrue="1" operator="equal">
      <formula>0</formula>
    </cfRule>
  </conditionalFormatting>
  <conditionalFormatting sqref="AV148:AV149 AY148:AZ149">
    <cfRule type="cellIs" dxfId="465" priority="281" stopIfTrue="1" operator="equal">
      <formula>0</formula>
    </cfRule>
  </conditionalFormatting>
  <conditionalFormatting sqref="AV140:AV141 AY140:AZ141">
    <cfRule type="cellIs" dxfId="464" priority="279" stopIfTrue="1" operator="equal">
      <formula>0</formula>
    </cfRule>
  </conditionalFormatting>
  <conditionalFormatting sqref="AX148">
    <cfRule type="cellIs" dxfId="463" priority="265" stopIfTrue="1" operator="equal">
      <formula>0</formula>
    </cfRule>
  </conditionalFormatting>
  <conditionalFormatting sqref="AX106">
    <cfRule type="cellIs" dxfId="462" priority="277" stopIfTrue="1" operator="equal">
      <formula>0</formula>
    </cfRule>
  </conditionalFormatting>
  <conditionalFormatting sqref="AX108">
    <cfRule type="cellIs" dxfId="461" priority="276" stopIfTrue="1" operator="equal">
      <formula>0</formula>
    </cfRule>
  </conditionalFormatting>
  <conditionalFormatting sqref="AX110">
    <cfRule type="cellIs" dxfId="460" priority="275" stopIfTrue="1" operator="equal">
      <formula>0</formula>
    </cfRule>
  </conditionalFormatting>
  <conditionalFormatting sqref="AX112">
    <cfRule type="cellIs" dxfId="459" priority="274" stopIfTrue="1" operator="equal">
      <formula>0</formula>
    </cfRule>
  </conditionalFormatting>
  <conditionalFormatting sqref="AX114">
    <cfRule type="cellIs" dxfId="458" priority="273" stopIfTrue="1" operator="equal">
      <formula>0</formula>
    </cfRule>
  </conditionalFormatting>
  <conditionalFormatting sqref="AX116">
    <cfRule type="cellIs" dxfId="457" priority="272" stopIfTrue="1" operator="equal">
      <formula>0</formula>
    </cfRule>
  </conditionalFormatting>
  <conditionalFormatting sqref="AX118">
    <cfRule type="cellIs" dxfId="456" priority="271" stopIfTrue="1" operator="equal">
      <formula>0</formula>
    </cfRule>
  </conditionalFormatting>
  <conditionalFormatting sqref="AX122">
    <cfRule type="cellIs" dxfId="455" priority="270" stopIfTrue="1" operator="equal">
      <formula>0</formula>
    </cfRule>
  </conditionalFormatting>
  <conditionalFormatting sqref="AX124">
    <cfRule type="cellIs" dxfId="454" priority="269" stopIfTrue="1" operator="equal">
      <formula>0</formula>
    </cfRule>
  </conditionalFormatting>
  <conditionalFormatting sqref="AX138">
    <cfRule type="cellIs" dxfId="453" priority="267" stopIfTrue="1" operator="equal">
      <formula>0</formula>
    </cfRule>
  </conditionalFormatting>
  <conditionalFormatting sqref="AV142:AV143 AY142:AZ143">
    <cfRule type="cellIs" dxfId="452" priority="259" stopIfTrue="1" operator="equal">
      <formula>0</formula>
    </cfRule>
  </conditionalFormatting>
  <conditionalFormatting sqref="AX140">
    <cfRule type="cellIs" dxfId="451" priority="266" stopIfTrue="1" operator="equal">
      <formula>0</formula>
    </cfRule>
  </conditionalFormatting>
  <conditionalFormatting sqref="AW146">
    <cfRule type="cellIs" dxfId="450" priority="264" stopIfTrue="1" operator="equal">
      <formula>0</formula>
    </cfRule>
  </conditionalFormatting>
  <conditionalFormatting sqref="AV146:AV147 AY146:AZ147">
    <cfRule type="cellIs" dxfId="449" priority="263" stopIfTrue="1" operator="equal">
      <formula>0</formula>
    </cfRule>
  </conditionalFormatting>
  <conditionalFormatting sqref="AX146">
    <cfRule type="cellIs" dxfId="448" priority="261" stopIfTrue="1" operator="equal">
      <formula>0</formula>
    </cfRule>
  </conditionalFormatting>
  <conditionalFormatting sqref="AW142 AW144">
    <cfRule type="cellIs" dxfId="447" priority="260" stopIfTrue="1" operator="equal">
      <formula>0</formula>
    </cfRule>
  </conditionalFormatting>
  <conditionalFormatting sqref="AV193:AV194 AY193:AZ194">
    <cfRule type="cellIs" dxfId="446" priority="195" stopIfTrue="1" operator="equal">
      <formula>0</formula>
    </cfRule>
  </conditionalFormatting>
  <conditionalFormatting sqref="AX142">
    <cfRule type="cellIs" dxfId="445" priority="255" stopIfTrue="1" operator="equal">
      <formula>0</formula>
    </cfRule>
  </conditionalFormatting>
  <conditionalFormatting sqref="AY128:AZ129 AV128:AV129">
    <cfRule type="cellIs" dxfId="444" priority="250" stopIfTrue="1" operator="equal">
      <formula>0</formula>
    </cfRule>
  </conditionalFormatting>
  <conditionalFormatting sqref="AX136">
    <cfRule type="cellIs" dxfId="443" priority="241" stopIfTrue="1" operator="equal">
      <formula>0</formula>
    </cfRule>
  </conditionalFormatting>
  <conditionalFormatting sqref="AY130:AZ131 AV130:AV131 AW130">
    <cfRule type="cellIs" dxfId="442" priority="240" stopIfTrue="1" operator="equal">
      <formula>0</formula>
    </cfRule>
  </conditionalFormatting>
  <conditionalFormatting sqref="AX130">
    <cfRule type="cellIs" dxfId="441" priority="238" stopIfTrue="1" operator="equal">
      <formula>0</formula>
    </cfRule>
  </conditionalFormatting>
  <conditionalFormatting sqref="AW128 AW132 AW134 AW136 AV132:AV137 AY132:AZ137">
    <cfRule type="cellIs" dxfId="440" priority="249" stopIfTrue="1" operator="equal">
      <formula>0</formula>
    </cfRule>
  </conditionalFormatting>
  <conditionalFormatting sqref="AX128">
    <cfRule type="cellIs" dxfId="439" priority="244" stopIfTrue="1" operator="equal">
      <formula>0</formula>
    </cfRule>
  </conditionalFormatting>
  <conditionalFormatting sqref="AX132">
    <cfRule type="cellIs" dxfId="438" priority="243" stopIfTrue="1" operator="equal">
      <formula>0</formula>
    </cfRule>
  </conditionalFormatting>
  <conditionalFormatting sqref="AX134">
    <cfRule type="cellIs" dxfId="437" priority="242" stopIfTrue="1" operator="equal">
      <formula>0</formula>
    </cfRule>
  </conditionalFormatting>
  <conditionalFormatting sqref="AV242:AV243 AY242:AZ243">
    <cfRule type="cellIs" dxfId="436" priority="133" stopIfTrue="1" operator="equal">
      <formula>0</formula>
    </cfRule>
  </conditionalFormatting>
  <conditionalFormatting sqref="AX242">
    <cfRule type="cellIs" dxfId="435" priority="130" stopIfTrue="1" operator="equal">
      <formula>0</formula>
    </cfRule>
  </conditionalFormatting>
  <conditionalFormatting sqref="AY155:AZ168 AV155:AV168">
    <cfRule type="cellIs" dxfId="434" priority="237" stopIfTrue="1" operator="equal">
      <formula>0</formula>
    </cfRule>
  </conditionalFormatting>
  <conditionalFormatting sqref="AX175">
    <cfRule type="cellIs" dxfId="433" priority="206" stopIfTrue="1" operator="equal">
      <formula>0</formula>
    </cfRule>
  </conditionalFormatting>
  <conditionalFormatting sqref="AY169:AZ170 AV169:AV170 AW169">
    <cfRule type="cellIs" dxfId="432" priority="191" stopIfTrue="1" operator="equal">
      <formula>0</formula>
    </cfRule>
  </conditionalFormatting>
  <conditionalFormatting sqref="AX169">
    <cfRule type="cellIs" dxfId="431" priority="189" stopIfTrue="1" operator="equal">
      <formula>0</formula>
    </cfRule>
  </conditionalFormatting>
  <conditionalFormatting sqref="AW155 AW157 AW159 AW161 AW163 AW165 AW167 AW171 AW173 AW175 AW187 AW189 AW197 AV171:AV176 AY171:AZ176">
    <cfRule type="cellIs" dxfId="430" priority="233" stopIfTrue="1" operator="equal">
      <formula>0</formula>
    </cfRule>
  </conditionalFormatting>
  <conditionalFormatting sqref="AV187:AV188 AY187:AZ188">
    <cfRule type="cellIs" dxfId="429" priority="221" stopIfTrue="1" operator="equal">
      <formula>0</formula>
    </cfRule>
  </conditionalFormatting>
  <conditionalFormatting sqref="AV197:AV198 AY197:AZ198">
    <cfRule type="cellIs" dxfId="428" priority="219" stopIfTrue="1" operator="equal">
      <formula>0</formula>
    </cfRule>
  </conditionalFormatting>
  <conditionalFormatting sqref="AV189:AV190 AY189:AZ190">
    <cfRule type="cellIs" dxfId="427" priority="217" stopIfTrue="1" operator="equal">
      <formula>0</formula>
    </cfRule>
  </conditionalFormatting>
  <conditionalFormatting sqref="AX197">
    <cfRule type="cellIs" dxfId="426" priority="203" stopIfTrue="1" operator="equal">
      <formula>0</formula>
    </cfRule>
  </conditionalFormatting>
  <conditionalFormatting sqref="AX155">
    <cfRule type="cellIs" dxfId="425" priority="215" stopIfTrue="1" operator="equal">
      <formula>0</formula>
    </cfRule>
  </conditionalFormatting>
  <conditionalFormatting sqref="AX157">
    <cfRule type="cellIs" dxfId="424" priority="214" stopIfTrue="1" operator="equal">
      <formula>0</formula>
    </cfRule>
  </conditionalFormatting>
  <conditionalFormatting sqref="AX159">
    <cfRule type="cellIs" dxfId="423" priority="213" stopIfTrue="1" operator="equal">
      <formula>0</formula>
    </cfRule>
  </conditionalFormatting>
  <conditionalFormatting sqref="AX161">
    <cfRule type="cellIs" dxfId="422" priority="212" stopIfTrue="1" operator="equal">
      <formula>0</formula>
    </cfRule>
  </conditionalFormatting>
  <conditionalFormatting sqref="AX163">
    <cfRule type="cellIs" dxfId="421" priority="211" stopIfTrue="1" operator="equal">
      <formula>0</formula>
    </cfRule>
  </conditionalFormatting>
  <conditionalFormatting sqref="AX165">
    <cfRule type="cellIs" dxfId="420" priority="210" stopIfTrue="1" operator="equal">
      <formula>0</formula>
    </cfRule>
  </conditionalFormatting>
  <conditionalFormatting sqref="AX167">
    <cfRule type="cellIs" dxfId="419" priority="209" stopIfTrue="1" operator="equal">
      <formula>0</formula>
    </cfRule>
  </conditionalFormatting>
  <conditionalFormatting sqref="AX171">
    <cfRule type="cellIs" dxfId="418" priority="208" stopIfTrue="1" operator="equal">
      <formula>0</formula>
    </cfRule>
  </conditionalFormatting>
  <conditionalFormatting sqref="AX173">
    <cfRule type="cellIs" dxfId="417" priority="207" stopIfTrue="1" operator="equal">
      <formula>0</formula>
    </cfRule>
  </conditionalFormatting>
  <conditionalFormatting sqref="AX187">
    <cfRule type="cellIs" dxfId="416" priority="205" stopIfTrue="1" operator="equal">
      <formula>0</formula>
    </cfRule>
  </conditionalFormatting>
  <conditionalFormatting sqref="AV191:AV192 AY191:AZ192">
    <cfRule type="cellIs" dxfId="415" priority="197" stopIfTrue="1" operator="equal">
      <formula>0</formula>
    </cfRule>
  </conditionalFormatting>
  <conditionalFormatting sqref="AX189">
    <cfRule type="cellIs" dxfId="414" priority="204" stopIfTrue="1" operator="equal">
      <formula>0</formula>
    </cfRule>
  </conditionalFormatting>
  <conditionalFormatting sqref="AW195">
    <cfRule type="cellIs" dxfId="413" priority="202" stopIfTrue="1" operator="equal">
      <formula>0</formula>
    </cfRule>
  </conditionalFormatting>
  <conditionalFormatting sqref="AV195:AV196 AY195:AZ196">
    <cfRule type="cellIs" dxfId="412" priority="201" stopIfTrue="1" operator="equal">
      <formula>0</formula>
    </cfRule>
  </conditionalFormatting>
  <conditionalFormatting sqref="AX195">
    <cfRule type="cellIs" dxfId="411" priority="199" stopIfTrue="1" operator="equal">
      <formula>0</formula>
    </cfRule>
  </conditionalFormatting>
  <conditionalFormatting sqref="AW191 AW193">
    <cfRule type="cellIs" dxfId="410" priority="198" stopIfTrue="1" operator="equal">
      <formula>0</formula>
    </cfRule>
  </conditionalFormatting>
  <conditionalFormatting sqref="AX191">
    <cfRule type="cellIs" dxfId="409" priority="193" stopIfTrue="1" operator="equal">
      <formula>0</formula>
    </cfRule>
  </conditionalFormatting>
  <conditionalFormatting sqref="AY177:AZ178 AV177:AV178">
    <cfRule type="cellIs" dxfId="408" priority="188" stopIfTrue="1" operator="equal">
      <formula>0</formula>
    </cfRule>
  </conditionalFormatting>
  <conditionalFormatting sqref="AX185">
    <cfRule type="cellIs" dxfId="407" priority="179" stopIfTrue="1" operator="equal">
      <formula>0</formula>
    </cfRule>
  </conditionalFormatting>
  <conditionalFormatting sqref="AY179:AZ180 AV179:AV180 AW179">
    <cfRule type="cellIs" dxfId="406" priority="178" stopIfTrue="1" operator="equal">
      <formula>0</formula>
    </cfRule>
  </conditionalFormatting>
  <conditionalFormatting sqref="AX179">
    <cfRule type="cellIs" dxfId="405" priority="176" stopIfTrue="1" operator="equal">
      <formula>0</formula>
    </cfRule>
  </conditionalFormatting>
  <conditionalFormatting sqref="AW177 AW181 AW183 AW185 AV181:AV186 AY181:AZ186">
    <cfRule type="cellIs" dxfId="404" priority="187" stopIfTrue="1" operator="equal">
      <formula>0</formula>
    </cfRule>
  </conditionalFormatting>
  <conditionalFormatting sqref="AX177">
    <cfRule type="cellIs" dxfId="403" priority="182" stopIfTrue="1" operator="equal">
      <formula>0</formula>
    </cfRule>
  </conditionalFormatting>
  <conditionalFormatting sqref="AX181">
    <cfRule type="cellIs" dxfId="402" priority="181" stopIfTrue="1" operator="equal">
      <formula>0</formula>
    </cfRule>
  </conditionalFormatting>
  <conditionalFormatting sqref="AX183">
    <cfRule type="cellIs" dxfId="401" priority="180" stopIfTrue="1" operator="equal">
      <formula>0</formula>
    </cfRule>
  </conditionalFormatting>
  <conditionalFormatting sqref="AY204:AZ217 AV204:AV217">
    <cfRule type="cellIs" dxfId="400" priority="175" stopIfTrue="1" operator="equal">
      <formula>0</formula>
    </cfRule>
  </conditionalFormatting>
  <conditionalFormatting sqref="AX224">
    <cfRule type="cellIs" dxfId="399" priority="144" stopIfTrue="1" operator="equal">
      <formula>0</formula>
    </cfRule>
  </conditionalFormatting>
  <conditionalFormatting sqref="AY218:AZ219 AV218:AV219 AW218">
    <cfRule type="cellIs" dxfId="398" priority="129" stopIfTrue="1" operator="equal">
      <formula>0</formula>
    </cfRule>
  </conditionalFormatting>
  <conditionalFormatting sqref="AX218">
    <cfRule type="cellIs" dxfId="397" priority="127" stopIfTrue="1" operator="equal">
      <formula>0</formula>
    </cfRule>
  </conditionalFormatting>
  <conditionalFormatting sqref="AW204 AW206 AW208 AW210 AW212 AW214 AW216 AW220 AW222 AW224 AW236 AW238 AW246 AV220:AV225 AY220:AZ225">
    <cfRule type="cellIs" dxfId="396" priority="171" stopIfTrue="1" operator="equal">
      <formula>0</formula>
    </cfRule>
  </conditionalFormatting>
  <conditionalFormatting sqref="AV236:AV237 AY236:AZ237">
    <cfRule type="cellIs" dxfId="395" priority="159" stopIfTrue="1" operator="equal">
      <formula>0</formula>
    </cfRule>
  </conditionalFormatting>
  <conditionalFormatting sqref="AV246:AV247 AY246:AZ247">
    <cfRule type="cellIs" dxfId="394" priority="157" stopIfTrue="1" operator="equal">
      <formula>0</formula>
    </cfRule>
  </conditionalFormatting>
  <conditionalFormatting sqref="AV238:AV239 AY238:AZ239">
    <cfRule type="cellIs" dxfId="393" priority="155" stopIfTrue="1" operator="equal">
      <formula>0</formula>
    </cfRule>
  </conditionalFormatting>
  <conditionalFormatting sqref="AX246">
    <cfRule type="cellIs" dxfId="392" priority="141" stopIfTrue="1" operator="equal">
      <formula>0</formula>
    </cfRule>
  </conditionalFormatting>
  <conditionalFormatting sqref="AX204">
    <cfRule type="cellIs" dxfId="391" priority="153" stopIfTrue="1" operator="equal">
      <formula>0</formula>
    </cfRule>
  </conditionalFormatting>
  <conditionalFormatting sqref="AX206">
    <cfRule type="cellIs" dxfId="390" priority="152" stopIfTrue="1" operator="equal">
      <formula>0</formula>
    </cfRule>
  </conditionalFormatting>
  <conditionalFormatting sqref="AX208">
    <cfRule type="cellIs" dxfId="389" priority="151" stopIfTrue="1" operator="equal">
      <formula>0</formula>
    </cfRule>
  </conditionalFormatting>
  <conditionalFormatting sqref="AX210">
    <cfRule type="cellIs" dxfId="388" priority="150" stopIfTrue="1" operator="equal">
      <formula>0</formula>
    </cfRule>
  </conditionalFormatting>
  <conditionalFormatting sqref="AX212">
    <cfRule type="cellIs" dxfId="387" priority="149" stopIfTrue="1" operator="equal">
      <formula>0</formula>
    </cfRule>
  </conditionalFormatting>
  <conditionalFormatting sqref="AX214">
    <cfRule type="cellIs" dxfId="386" priority="148" stopIfTrue="1" operator="equal">
      <formula>0</formula>
    </cfRule>
  </conditionalFormatting>
  <conditionalFormatting sqref="AX216">
    <cfRule type="cellIs" dxfId="385" priority="147" stopIfTrue="1" operator="equal">
      <formula>0</formula>
    </cfRule>
  </conditionalFormatting>
  <conditionalFormatting sqref="AX220">
    <cfRule type="cellIs" dxfId="384" priority="146" stopIfTrue="1" operator="equal">
      <formula>0</formula>
    </cfRule>
  </conditionalFormatting>
  <conditionalFormatting sqref="AX222">
    <cfRule type="cellIs" dxfId="383" priority="145" stopIfTrue="1" operator="equal">
      <formula>0</formula>
    </cfRule>
  </conditionalFormatting>
  <conditionalFormatting sqref="AX236">
    <cfRule type="cellIs" dxfId="382" priority="143" stopIfTrue="1" operator="equal">
      <formula>0</formula>
    </cfRule>
  </conditionalFormatting>
  <conditionalFormatting sqref="AV240:AV241 AY240:AZ241">
    <cfRule type="cellIs" dxfId="381" priority="135" stopIfTrue="1" operator="equal">
      <formula>0</formula>
    </cfRule>
  </conditionalFormatting>
  <conditionalFormatting sqref="AX238">
    <cfRule type="cellIs" dxfId="380" priority="142" stopIfTrue="1" operator="equal">
      <formula>0</formula>
    </cfRule>
  </conditionalFormatting>
  <conditionalFormatting sqref="AW244">
    <cfRule type="cellIs" dxfId="379" priority="140" stopIfTrue="1" operator="equal">
      <formula>0</formula>
    </cfRule>
  </conditionalFormatting>
  <conditionalFormatting sqref="AV244:AV245 AY244:AZ245">
    <cfRule type="cellIs" dxfId="378" priority="139" stopIfTrue="1" operator="equal">
      <formula>0</formula>
    </cfRule>
  </conditionalFormatting>
  <conditionalFormatting sqref="AX244">
    <cfRule type="cellIs" dxfId="377" priority="137" stopIfTrue="1" operator="equal">
      <formula>0</formula>
    </cfRule>
  </conditionalFormatting>
  <conditionalFormatting sqref="AW240 AW242">
    <cfRule type="cellIs" dxfId="376" priority="136" stopIfTrue="1" operator="equal">
      <formula>0</formula>
    </cfRule>
  </conditionalFormatting>
  <conditionalFormatting sqref="AX240">
    <cfRule type="cellIs" dxfId="375" priority="131" stopIfTrue="1" operator="equal">
      <formula>0</formula>
    </cfRule>
  </conditionalFormatting>
  <conditionalFormatting sqref="AY226:AZ227 AV226:AV227">
    <cfRule type="cellIs" dxfId="374" priority="126" stopIfTrue="1" operator="equal">
      <formula>0</formula>
    </cfRule>
  </conditionalFormatting>
  <conditionalFormatting sqref="AX234">
    <cfRule type="cellIs" dxfId="373" priority="117" stopIfTrue="1" operator="equal">
      <formula>0</formula>
    </cfRule>
  </conditionalFormatting>
  <conditionalFormatting sqref="AY228:AZ229 AV228:AV229 AW228">
    <cfRule type="cellIs" dxfId="372" priority="116" stopIfTrue="1" operator="equal">
      <formula>0</formula>
    </cfRule>
  </conditionalFormatting>
  <conditionalFormatting sqref="AX228">
    <cfRule type="cellIs" dxfId="371" priority="114" stopIfTrue="1" operator="equal">
      <formula>0</formula>
    </cfRule>
  </conditionalFormatting>
  <conditionalFormatting sqref="AW226 AW230 AW232 AW234 AV230:AV235 AY230:AZ235">
    <cfRule type="cellIs" dxfId="370" priority="125" stopIfTrue="1" operator="equal">
      <formula>0</formula>
    </cfRule>
  </conditionalFormatting>
  <conditionalFormatting sqref="AX226">
    <cfRule type="cellIs" dxfId="369" priority="120" stopIfTrue="1" operator="equal">
      <formula>0</formula>
    </cfRule>
  </conditionalFormatting>
  <conditionalFormatting sqref="AX230">
    <cfRule type="cellIs" dxfId="368" priority="119" stopIfTrue="1" operator="equal">
      <formula>0</formula>
    </cfRule>
  </conditionalFormatting>
  <conditionalFormatting sqref="AX232">
    <cfRule type="cellIs" dxfId="367" priority="118" stopIfTrue="1" operator="equal">
      <formula>0</formula>
    </cfRule>
  </conditionalFormatting>
  <conditionalFormatting sqref="AU202:AU247 AU153:AU198 AU104:AU149 AU55:AU100 AU5:AU48">
    <cfRule type="expression" dxfId="366" priority="3" stopIfTrue="1">
      <formula>$AU$5=""</formula>
    </cfRule>
  </conditionalFormatting>
  <conditionalFormatting sqref="AT5:AT10 AT55:AT100 AT104:AT149 AT153:AT198 AT202:AT247 AT12:AT48">
    <cfRule type="expression" dxfId="365" priority="2" stopIfTrue="1">
      <formula>$AT$5=""</formula>
    </cfRule>
  </conditionalFormatting>
  <conditionalFormatting sqref="AS5:AS10 AS55:AS100 AS104:AS149 AS153:AS198 AS202:AS247 AS12:AS48">
    <cfRule type="expression" dxfId="364" priority="1" stopIfTrue="1">
      <formula>$AS$5=""</formula>
    </cfRule>
  </conditionalFormatting>
  <conditionalFormatting sqref="Q5:AU6 Q55:AU56 Q104:AU105 Q153:AU154 Q202:AU203">
    <cfRule type="expression" dxfId="363" priority="4" stopIfTrue="1">
      <formula>WEEKDAY(Q$5,2)=7</formula>
    </cfRule>
    <cfRule type="expression" dxfId="362" priority="5" stopIfTrue="1">
      <formula>WEEKDAY(Q$5,2)=6</formula>
    </cfRule>
  </conditionalFormatting>
  <dataValidations count="4">
    <dataValidation type="list" allowBlank="1" showInputMessage="1" showErrorMessage="1" sqref="N106:P149 N204:P247 N7:P48 N155:P198 N57:P100">
      <formula1>$BG$7:$BJ$7</formula1>
    </dataValidation>
    <dataValidation type="list" allowBlank="1" showInputMessage="1" showErrorMessage="1" sqref="C13:H48 C155:H198 C57:H100 C106:H149 C204:H247">
      <formula1>$BC$7:$BC$10</formula1>
    </dataValidation>
    <dataValidation imeMode="off" allowBlank="1" showInputMessage="1" showErrorMessage="1" sqref="N3:O3 W3 T54:U54 W54 T103:U103 W152 W201 W103 T152:U152 T201:U201"/>
    <dataValidation type="decimal" operator="greaterThanOrEqual" allowBlank="1" showInputMessage="1" showErrorMessage="1" error="３２時間を下回ることはできません_x000a_" sqref="AT3:AU3 AP3:AQ3">
      <formula1>32</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Z8" sqref="Z8"/>
    </sheetView>
  </sheetViews>
  <sheetFormatPr defaultRowHeight="13.5" x14ac:dyDescent="0.15"/>
  <cols>
    <col min="1" max="1" width="1.625" style="100" customWidth="1"/>
    <col min="2" max="2" width="3.125" style="131" customWidth="1"/>
    <col min="3" max="13" width="3.125" style="100" customWidth="1"/>
    <col min="14" max="16" width="3.125" style="116" customWidth="1"/>
    <col min="17" max="47" width="4.125" style="303" customWidth="1"/>
    <col min="48" max="48" width="10.625" style="303" customWidth="1"/>
    <col min="49" max="49" width="10.625" style="303" hidden="1" customWidth="1"/>
    <col min="50" max="50" width="10.625" style="303" customWidth="1"/>
    <col min="51" max="51" width="1.625" style="100" customWidth="1"/>
    <col min="52" max="52" width="3.25" style="100" customWidth="1"/>
    <col min="53" max="65" width="4.625" style="100" hidden="1" customWidth="1"/>
    <col min="66" max="76" width="4.625" style="100" customWidth="1"/>
    <col min="77" max="16384" width="9" style="100"/>
  </cols>
  <sheetData>
    <row r="1" spans="2:65" ht="9.9499999999999993" customHeight="1" x14ac:dyDescent="0.15"/>
    <row r="2" spans="2:65" ht="5.0999999999999996" customHeight="1" x14ac:dyDescent="0.15">
      <c r="AY2" s="133"/>
      <c r="AZ2" s="133"/>
    </row>
    <row r="3" spans="2:65" ht="18.95" customHeight="1" x14ac:dyDescent="0.15">
      <c r="B3" s="131" t="s">
        <v>415</v>
      </c>
      <c r="N3" s="512">
        <f>YEAR(EOMONTH(DATE(SUM(2018+【共通】!L9),【共通】!N9,【共通】!P9),-2))</f>
        <v>2025</v>
      </c>
      <c r="O3" s="512"/>
      <c r="S3" s="134" t="s">
        <v>249</v>
      </c>
      <c r="T3" s="518" t="str">
        <f>IFERROR("令和　"&amp;VLOOKUP(N3,BL5:BM12,2,FALSE),"")</f>
        <v>令和　7</v>
      </c>
      <c r="U3" s="518"/>
      <c r="V3" s="303" t="s">
        <v>81</v>
      </c>
      <c r="W3" s="277">
        <f>MONTH(EOMONTH(DATE(2023,【共通】!N9,【共通】!P9),-3))</f>
        <v>4</v>
      </c>
      <c r="X3" s="133" t="s">
        <v>273</v>
      </c>
      <c r="Z3" s="135" t="s">
        <v>250</v>
      </c>
      <c r="AA3" s="513" t="s">
        <v>275</v>
      </c>
      <c r="AB3" s="514"/>
      <c r="AC3" s="514"/>
      <c r="AD3" s="514"/>
      <c r="AE3" s="514"/>
      <c r="AF3" s="514"/>
      <c r="AG3" s="514"/>
      <c r="AH3" s="514"/>
      <c r="AI3" s="514"/>
      <c r="AJ3" s="514"/>
      <c r="AK3" s="515"/>
      <c r="AL3" s="516"/>
      <c r="AM3" s="517"/>
      <c r="AN3" s="511" t="s">
        <v>276</v>
      </c>
      <c r="AO3" s="511"/>
      <c r="AP3" s="510"/>
      <c r="AQ3" s="510"/>
      <c r="AR3" s="511" t="s">
        <v>277</v>
      </c>
      <c r="AS3" s="511"/>
      <c r="AT3" s="510"/>
      <c r="AU3" s="510"/>
      <c r="AV3" s="301" t="s">
        <v>278</v>
      </c>
      <c r="AW3" s="137"/>
      <c r="AX3" s="138" t="str">
        <f>"1 / "&amp;COUNTA(C$7,C$57,C$106,C$155,C$204)</f>
        <v>1 / 1</v>
      </c>
      <c r="AY3" s="133"/>
      <c r="AZ3" s="133"/>
    </row>
    <row r="4" spans="2:65" ht="5.0999999999999996" customHeight="1" x14ac:dyDescent="0.15">
      <c r="AY4" s="133"/>
      <c r="AZ4" s="133"/>
    </row>
    <row r="5" spans="2:65" s="138" customFormat="1" ht="15" customHeight="1" x14ac:dyDescent="0.15">
      <c r="B5" s="470"/>
      <c r="C5" s="490" t="s">
        <v>279</v>
      </c>
      <c r="D5" s="491"/>
      <c r="E5" s="491"/>
      <c r="F5" s="491"/>
      <c r="G5" s="491"/>
      <c r="H5" s="492"/>
      <c r="I5" s="490" t="s">
        <v>280</v>
      </c>
      <c r="J5" s="491"/>
      <c r="K5" s="491"/>
      <c r="L5" s="491"/>
      <c r="M5" s="492"/>
      <c r="N5" s="496" t="s">
        <v>281</v>
      </c>
      <c r="O5" s="491"/>
      <c r="P5" s="492"/>
      <c r="Q5" s="139">
        <f>DATE($N$3,$W$3,1)</f>
        <v>45748</v>
      </c>
      <c r="R5" s="139">
        <f>Q5+1</f>
        <v>45749</v>
      </c>
      <c r="S5" s="139">
        <f>R5+1</f>
        <v>45750</v>
      </c>
      <c r="T5" s="139">
        <f t="shared" ref="T5:AQ5" si="0">S5+1</f>
        <v>45751</v>
      </c>
      <c r="U5" s="139">
        <f t="shared" si="0"/>
        <v>45752</v>
      </c>
      <c r="V5" s="139">
        <f t="shared" si="0"/>
        <v>45753</v>
      </c>
      <c r="W5" s="139">
        <f t="shared" si="0"/>
        <v>45754</v>
      </c>
      <c r="X5" s="139">
        <f t="shared" si="0"/>
        <v>45755</v>
      </c>
      <c r="Y5" s="139">
        <f t="shared" si="0"/>
        <v>45756</v>
      </c>
      <c r="Z5" s="139">
        <f t="shared" si="0"/>
        <v>45757</v>
      </c>
      <c r="AA5" s="139">
        <f t="shared" si="0"/>
        <v>45758</v>
      </c>
      <c r="AB5" s="139">
        <f t="shared" si="0"/>
        <v>45759</v>
      </c>
      <c r="AC5" s="139">
        <f t="shared" si="0"/>
        <v>45760</v>
      </c>
      <c r="AD5" s="139">
        <f t="shared" si="0"/>
        <v>45761</v>
      </c>
      <c r="AE5" s="139">
        <f t="shared" si="0"/>
        <v>45762</v>
      </c>
      <c r="AF5" s="139">
        <f t="shared" si="0"/>
        <v>45763</v>
      </c>
      <c r="AG5" s="139">
        <f t="shared" si="0"/>
        <v>45764</v>
      </c>
      <c r="AH5" s="139">
        <f t="shared" si="0"/>
        <v>45765</v>
      </c>
      <c r="AI5" s="139">
        <f t="shared" si="0"/>
        <v>45766</v>
      </c>
      <c r="AJ5" s="139">
        <f t="shared" si="0"/>
        <v>45767</v>
      </c>
      <c r="AK5" s="139">
        <f t="shared" si="0"/>
        <v>45768</v>
      </c>
      <c r="AL5" s="139">
        <f t="shared" si="0"/>
        <v>45769</v>
      </c>
      <c r="AM5" s="139">
        <f t="shared" si="0"/>
        <v>45770</v>
      </c>
      <c r="AN5" s="139">
        <f t="shared" si="0"/>
        <v>45771</v>
      </c>
      <c r="AO5" s="139">
        <f t="shared" si="0"/>
        <v>45772</v>
      </c>
      <c r="AP5" s="139">
        <f t="shared" si="0"/>
        <v>45773</v>
      </c>
      <c r="AQ5" s="139">
        <f t="shared" si="0"/>
        <v>45774</v>
      </c>
      <c r="AR5" s="139">
        <f>AQ5+1</f>
        <v>45775</v>
      </c>
      <c r="AS5" s="139">
        <f>IF(DAY(DATE($N$3,$W$3,29))=29,AR5+1,"")</f>
        <v>45776</v>
      </c>
      <c r="AT5" s="139">
        <f>IF(DAY(DATE($N$3,$W$3,30))=30,AS5+1,"")</f>
        <v>45777</v>
      </c>
      <c r="AU5" s="139" t="str">
        <f>IF(DAY(DATE($N$3,$W$3,31))=31,AT5+1,"")</f>
        <v/>
      </c>
      <c r="AV5" s="140" t="s">
        <v>282</v>
      </c>
      <c r="AW5" s="497"/>
      <c r="AX5" s="497" t="s">
        <v>283</v>
      </c>
      <c r="AY5" s="141"/>
      <c r="AZ5" s="141"/>
      <c r="BL5" s="140">
        <v>2023</v>
      </c>
      <c r="BM5" s="140">
        <v>5</v>
      </c>
    </row>
    <row r="6" spans="2:65" s="138" customFormat="1" ht="15" customHeight="1" x14ac:dyDescent="0.15">
      <c r="B6" s="471"/>
      <c r="C6" s="493"/>
      <c r="D6" s="494"/>
      <c r="E6" s="494"/>
      <c r="F6" s="494"/>
      <c r="G6" s="494"/>
      <c r="H6" s="495"/>
      <c r="I6" s="493"/>
      <c r="J6" s="494"/>
      <c r="K6" s="494"/>
      <c r="L6" s="494"/>
      <c r="M6" s="495"/>
      <c r="N6" s="493"/>
      <c r="O6" s="494"/>
      <c r="P6" s="495"/>
      <c r="Q6" s="142" t="str">
        <f t="shared" ref="Q6:AR6" si="1">VLOOKUP(WEEKDAY(Q5,2),$BA$7:$BB$14,2,FALSE)</f>
        <v>火</v>
      </c>
      <c r="R6" s="142" t="str">
        <f t="shared" si="1"/>
        <v>水</v>
      </c>
      <c r="S6" s="142" t="str">
        <f t="shared" si="1"/>
        <v>木</v>
      </c>
      <c r="T6" s="142" t="str">
        <f t="shared" si="1"/>
        <v>金</v>
      </c>
      <c r="U6" s="142" t="str">
        <f t="shared" si="1"/>
        <v>土</v>
      </c>
      <c r="V6" s="142" t="str">
        <f t="shared" si="1"/>
        <v>日</v>
      </c>
      <c r="W6" s="142" t="str">
        <f t="shared" si="1"/>
        <v>月</v>
      </c>
      <c r="X6" s="142" t="str">
        <f t="shared" si="1"/>
        <v>火</v>
      </c>
      <c r="Y6" s="142" t="str">
        <f t="shared" si="1"/>
        <v>水</v>
      </c>
      <c r="Z6" s="142" t="str">
        <f t="shared" si="1"/>
        <v>木</v>
      </c>
      <c r="AA6" s="142" t="str">
        <f t="shared" si="1"/>
        <v>金</v>
      </c>
      <c r="AB6" s="142" t="str">
        <f t="shared" si="1"/>
        <v>土</v>
      </c>
      <c r="AC6" s="142" t="str">
        <f t="shared" si="1"/>
        <v>日</v>
      </c>
      <c r="AD6" s="142" t="str">
        <f t="shared" si="1"/>
        <v>月</v>
      </c>
      <c r="AE6" s="142" t="str">
        <f t="shared" si="1"/>
        <v>火</v>
      </c>
      <c r="AF6" s="142" t="str">
        <f t="shared" si="1"/>
        <v>水</v>
      </c>
      <c r="AG6" s="142" t="str">
        <f t="shared" si="1"/>
        <v>木</v>
      </c>
      <c r="AH6" s="142" t="str">
        <f t="shared" si="1"/>
        <v>金</v>
      </c>
      <c r="AI6" s="142" t="str">
        <f t="shared" si="1"/>
        <v>土</v>
      </c>
      <c r="AJ6" s="142" t="str">
        <f t="shared" si="1"/>
        <v>日</v>
      </c>
      <c r="AK6" s="142" t="str">
        <f t="shared" si="1"/>
        <v>月</v>
      </c>
      <c r="AL6" s="142" t="str">
        <f t="shared" si="1"/>
        <v>火</v>
      </c>
      <c r="AM6" s="142" t="str">
        <f t="shared" si="1"/>
        <v>水</v>
      </c>
      <c r="AN6" s="142" t="str">
        <f t="shared" si="1"/>
        <v>木</v>
      </c>
      <c r="AO6" s="142" t="str">
        <f t="shared" si="1"/>
        <v>金</v>
      </c>
      <c r="AP6" s="142" t="str">
        <f t="shared" si="1"/>
        <v>土</v>
      </c>
      <c r="AQ6" s="142" t="str">
        <f t="shared" si="1"/>
        <v>日</v>
      </c>
      <c r="AR6" s="142" t="str">
        <f t="shared" si="1"/>
        <v>月</v>
      </c>
      <c r="AS6" s="142" t="str">
        <f>IF(AS5="","",VLOOKUP(WEEKDAY(AS5,2),$BA$7:$BB$14,2,FALSE))</f>
        <v>火</v>
      </c>
      <c r="AT6" s="142" t="str">
        <f>IF(AT5="","",VLOOKUP(WEEKDAY(AT5,2),$BA$7:$BB$14,2,FALSE))</f>
        <v>水</v>
      </c>
      <c r="AU6" s="142" t="str">
        <f>IF(AU5="","",VLOOKUP(WEEKDAY(AU5,2),$BA$7:$BB$14,2,FALSE))</f>
        <v/>
      </c>
      <c r="AV6" s="140" t="s">
        <v>284</v>
      </c>
      <c r="AW6" s="498"/>
      <c r="AX6" s="498"/>
      <c r="AY6" s="141"/>
      <c r="AZ6" s="141"/>
      <c r="BL6" s="140">
        <f>BL5+1</f>
        <v>2024</v>
      </c>
      <c r="BM6" s="140">
        <f>BM5+1</f>
        <v>6</v>
      </c>
    </row>
    <row r="7" spans="2:65" ht="15" customHeight="1" x14ac:dyDescent="0.15">
      <c r="B7" s="470" t="s">
        <v>21</v>
      </c>
      <c r="C7" s="490" t="s">
        <v>7</v>
      </c>
      <c r="D7" s="491"/>
      <c r="E7" s="491"/>
      <c r="F7" s="491"/>
      <c r="G7" s="491"/>
      <c r="H7" s="492"/>
      <c r="I7" s="490" t="s">
        <v>22</v>
      </c>
      <c r="J7" s="491"/>
      <c r="K7" s="491"/>
      <c r="L7" s="491"/>
      <c r="M7" s="492"/>
      <c r="N7" s="504" t="s">
        <v>286</v>
      </c>
      <c r="O7" s="505"/>
      <c r="P7" s="506"/>
      <c r="Q7" s="143" t="s">
        <v>246</v>
      </c>
      <c r="R7" s="143" t="s">
        <v>246</v>
      </c>
      <c r="S7" s="143"/>
      <c r="T7" s="143"/>
      <c r="U7" s="143" t="s">
        <v>246</v>
      </c>
      <c r="V7" s="143" t="s">
        <v>246</v>
      </c>
      <c r="W7" s="143" t="s">
        <v>246</v>
      </c>
      <c r="X7" s="143" t="s">
        <v>246</v>
      </c>
      <c r="Y7" s="143" t="s">
        <v>246</v>
      </c>
      <c r="Z7" s="143"/>
      <c r="AA7" s="143"/>
      <c r="AB7" s="143" t="s">
        <v>246</v>
      </c>
      <c r="AC7" s="143" t="s">
        <v>246</v>
      </c>
      <c r="AD7" s="143" t="s">
        <v>246</v>
      </c>
      <c r="AE7" s="143" t="s">
        <v>246</v>
      </c>
      <c r="AF7" s="143" t="s">
        <v>246</v>
      </c>
      <c r="AG7" s="143"/>
      <c r="AH7" s="143"/>
      <c r="AI7" s="143" t="s">
        <v>246</v>
      </c>
      <c r="AJ7" s="143" t="s">
        <v>246</v>
      </c>
      <c r="AK7" s="143" t="s">
        <v>246</v>
      </c>
      <c r="AL7" s="143" t="s">
        <v>246</v>
      </c>
      <c r="AM7" s="143" t="s">
        <v>246</v>
      </c>
      <c r="AN7" s="143"/>
      <c r="AO7" s="143"/>
      <c r="AP7" s="143" t="s">
        <v>246</v>
      </c>
      <c r="AQ7" s="143" t="s">
        <v>246</v>
      </c>
      <c r="AR7" s="143" t="s">
        <v>246</v>
      </c>
      <c r="AS7" s="143" t="s">
        <v>246</v>
      </c>
      <c r="AT7" s="143" t="s">
        <v>246</v>
      </c>
      <c r="AU7" s="143"/>
      <c r="AV7" s="144">
        <f>COUNTA(Q7:AU7)</f>
        <v>22</v>
      </c>
      <c r="AW7" s="486">
        <f>AV8</f>
        <v>170.49999999999997</v>
      </c>
      <c r="AX7" s="488" t="str">
        <f>IFERROR(ROUNDDOWN(AV8/$AT$3,1),"")</f>
        <v/>
      </c>
      <c r="AY7" s="145"/>
      <c r="AZ7" s="145"/>
      <c r="BA7" s="146">
        <v>1</v>
      </c>
      <c r="BB7" s="146" t="s">
        <v>288</v>
      </c>
      <c r="BC7" s="100" t="s">
        <v>7</v>
      </c>
      <c r="BG7" s="147" t="s">
        <v>289</v>
      </c>
      <c r="BH7" s="147" t="s">
        <v>286</v>
      </c>
      <c r="BI7" s="147" t="s">
        <v>290</v>
      </c>
      <c r="BJ7" s="147" t="s">
        <v>291</v>
      </c>
      <c r="BL7" s="140">
        <f t="shared" ref="BL7:BM12" si="2">BL6+1</f>
        <v>2025</v>
      </c>
      <c r="BM7" s="140">
        <f t="shared" si="2"/>
        <v>7</v>
      </c>
    </row>
    <row r="8" spans="2:65" ht="15" customHeight="1" x14ac:dyDescent="0.15">
      <c r="B8" s="471"/>
      <c r="C8" s="493"/>
      <c r="D8" s="494"/>
      <c r="E8" s="494"/>
      <c r="F8" s="494"/>
      <c r="G8" s="494"/>
      <c r="H8" s="495"/>
      <c r="I8" s="493"/>
      <c r="J8" s="494"/>
      <c r="K8" s="494"/>
      <c r="L8" s="494"/>
      <c r="M8" s="495"/>
      <c r="N8" s="507"/>
      <c r="O8" s="508"/>
      <c r="P8" s="509"/>
      <c r="Q8" s="148">
        <f>IFERROR(VLOOKUP(Q7,'P2'!$B$59:$J$64,9,FALSE),"")</f>
        <v>7.7499999999999991</v>
      </c>
      <c r="R8" s="148">
        <f>IFERROR(VLOOKUP(R7,'P2'!$B$59:$J$64,9,FALSE),"")</f>
        <v>7.7499999999999991</v>
      </c>
      <c r="S8" s="148" t="str">
        <f>IFERROR(VLOOKUP(S7,'P2'!$B$59:$J$64,9,FALSE),"")</f>
        <v/>
      </c>
      <c r="T8" s="148" t="str">
        <f>IFERROR(VLOOKUP(T7,'P2'!$B$59:$J$64,9,FALSE),"")</f>
        <v/>
      </c>
      <c r="U8" s="148">
        <f>IFERROR(VLOOKUP(U7,'P2'!$B$59:$J$64,9,FALSE),"")</f>
        <v>7.7499999999999991</v>
      </c>
      <c r="V8" s="148">
        <f>IFERROR(VLOOKUP(V7,'P2'!$B$59:$J$64,9,FALSE),"")</f>
        <v>7.7499999999999991</v>
      </c>
      <c r="W8" s="148">
        <f>IFERROR(VLOOKUP(W7,'P2'!$B$59:$J$64,9,FALSE),"")</f>
        <v>7.7499999999999991</v>
      </c>
      <c r="X8" s="148">
        <f>IFERROR(VLOOKUP(X7,'P2'!$B$59:$J$64,9,FALSE),"")</f>
        <v>7.7499999999999991</v>
      </c>
      <c r="Y8" s="148">
        <f>IFERROR(VLOOKUP(Y7,'P2'!$B$59:$J$64,9,FALSE),"")</f>
        <v>7.7499999999999991</v>
      </c>
      <c r="Z8" s="148" t="str">
        <f>IFERROR(VLOOKUP(Z7,'P2'!$B$59:$J$64,9,FALSE),"")</f>
        <v/>
      </c>
      <c r="AA8" s="148" t="str">
        <f>IFERROR(VLOOKUP(AA7,'P2'!$B$59:$J$64,9,FALSE),"")</f>
        <v/>
      </c>
      <c r="AB8" s="148">
        <f>IFERROR(VLOOKUP(AB7,'P2'!$B$59:$J$64,9,FALSE),"")</f>
        <v>7.7499999999999991</v>
      </c>
      <c r="AC8" s="148">
        <f>IFERROR(VLOOKUP(AC7,'P2'!$B$59:$J$64,9,FALSE),"")</f>
        <v>7.7499999999999991</v>
      </c>
      <c r="AD8" s="148">
        <f>IFERROR(VLOOKUP(AD7,'P2'!$B$59:$J$64,9,FALSE),"")</f>
        <v>7.7499999999999991</v>
      </c>
      <c r="AE8" s="148">
        <f>IFERROR(VLOOKUP(AE7,'P2'!$B$59:$J$64,9,FALSE),"")</f>
        <v>7.7499999999999991</v>
      </c>
      <c r="AF8" s="148">
        <f>IFERROR(VLOOKUP(AF7,'P2'!$B$59:$J$64,9,FALSE),"")</f>
        <v>7.7499999999999991</v>
      </c>
      <c r="AG8" s="148" t="str">
        <f>IFERROR(VLOOKUP(AG7,'P2'!$B$59:$J$64,9,FALSE),"")</f>
        <v/>
      </c>
      <c r="AH8" s="148" t="str">
        <f>IFERROR(VLOOKUP(AH7,'P2'!$B$59:$J$64,9,FALSE),"")</f>
        <v/>
      </c>
      <c r="AI8" s="148">
        <f>IFERROR(VLOOKUP(AI7,'P2'!$B$59:$J$64,9,FALSE),"")</f>
        <v>7.7499999999999991</v>
      </c>
      <c r="AJ8" s="148">
        <f>IFERROR(VLOOKUP(AJ7,'P2'!$B$59:$J$64,9,FALSE),"")</f>
        <v>7.7499999999999991</v>
      </c>
      <c r="AK8" s="148">
        <f>IFERROR(VLOOKUP(AK7,'P2'!$B$59:$J$64,9,FALSE),"")</f>
        <v>7.7499999999999991</v>
      </c>
      <c r="AL8" s="148">
        <f>IFERROR(VLOOKUP(AL7,'P2'!$B$59:$J$64,9,FALSE),"")</f>
        <v>7.7499999999999991</v>
      </c>
      <c r="AM8" s="148">
        <f>IFERROR(VLOOKUP(AM7,'P2'!$B$59:$J$64,9,FALSE),"")</f>
        <v>7.7499999999999991</v>
      </c>
      <c r="AN8" s="148" t="str">
        <f>IFERROR(VLOOKUP(AN7,'P2'!$B$59:$J$64,9,FALSE),"")</f>
        <v/>
      </c>
      <c r="AO8" s="148" t="str">
        <f>IFERROR(VLOOKUP(AO7,'P2'!$B$59:$J$64,9,FALSE),"")</f>
        <v/>
      </c>
      <c r="AP8" s="148">
        <f>IFERROR(VLOOKUP(AP7,'P2'!$B$59:$J$64,9,FALSE),"")</f>
        <v>7.7499999999999991</v>
      </c>
      <c r="AQ8" s="148">
        <f>IFERROR(VLOOKUP(AQ7,'P2'!$B$59:$J$64,9,FALSE),"")</f>
        <v>7.7499999999999991</v>
      </c>
      <c r="AR8" s="148">
        <f>IFERROR(VLOOKUP(AR7,'P2'!$B$59:$J$64,9,FALSE),"")</f>
        <v>7.7499999999999991</v>
      </c>
      <c r="AS8" s="148">
        <f>IFERROR(VLOOKUP(AS7,'P2'!$B$59:$J$64,9,FALSE),"")</f>
        <v>7.7499999999999991</v>
      </c>
      <c r="AT8" s="148">
        <f>IFERROR(VLOOKUP(AT7,'P2'!$B$59:$J$64,9,FALSE),"")</f>
        <v>7.7499999999999991</v>
      </c>
      <c r="AU8" s="148" t="str">
        <f>IFERROR(VLOOKUP(AU7,'P2'!$B$59:$J$64,9,FALSE),"")</f>
        <v/>
      </c>
      <c r="AV8" s="149">
        <f>SUM(Q8:AU8)</f>
        <v>170.49999999999997</v>
      </c>
      <c r="AW8" s="487"/>
      <c r="AX8" s="489"/>
      <c r="AY8" s="150"/>
      <c r="AZ8" s="150"/>
      <c r="BA8" s="146">
        <v>2</v>
      </c>
      <c r="BB8" s="146" t="s">
        <v>82</v>
      </c>
      <c r="BC8" s="100" t="s">
        <v>23</v>
      </c>
      <c r="BL8" s="140">
        <f t="shared" si="2"/>
        <v>2026</v>
      </c>
      <c r="BM8" s="140">
        <f t="shared" si="2"/>
        <v>8</v>
      </c>
    </row>
    <row r="9" spans="2:65" ht="15" customHeight="1" x14ac:dyDescent="0.15">
      <c r="B9" s="470" t="s">
        <v>21</v>
      </c>
      <c r="C9" s="490" t="s">
        <v>295</v>
      </c>
      <c r="D9" s="491"/>
      <c r="E9" s="491"/>
      <c r="F9" s="491"/>
      <c r="G9" s="491"/>
      <c r="H9" s="492"/>
      <c r="I9" s="490" t="s">
        <v>292</v>
      </c>
      <c r="J9" s="491"/>
      <c r="K9" s="491"/>
      <c r="L9" s="491"/>
      <c r="M9" s="492"/>
      <c r="N9" s="504" t="s">
        <v>289</v>
      </c>
      <c r="O9" s="505"/>
      <c r="P9" s="506"/>
      <c r="Q9" s="143" t="s">
        <v>251</v>
      </c>
      <c r="R9" s="143" t="s">
        <v>251</v>
      </c>
      <c r="S9" s="143"/>
      <c r="T9" s="143"/>
      <c r="U9" s="143" t="s">
        <v>251</v>
      </c>
      <c r="V9" s="143" t="s">
        <v>251</v>
      </c>
      <c r="W9" s="143" t="s">
        <v>251</v>
      </c>
      <c r="X9" s="143" t="s">
        <v>251</v>
      </c>
      <c r="Y9" s="143" t="s">
        <v>251</v>
      </c>
      <c r="Z9" s="143"/>
      <c r="AA9" s="143"/>
      <c r="AB9" s="143" t="s">
        <v>251</v>
      </c>
      <c r="AC9" s="143" t="s">
        <v>251</v>
      </c>
      <c r="AD9" s="143" t="s">
        <v>251</v>
      </c>
      <c r="AE9" s="143" t="s">
        <v>251</v>
      </c>
      <c r="AF9" s="143" t="s">
        <v>251</v>
      </c>
      <c r="AG9" s="143"/>
      <c r="AH9" s="143"/>
      <c r="AI9" s="143" t="s">
        <v>251</v>
      </c>
      <c r="AJ9" s="143" t="s">
        <v>251</v>
      </c>
      <c r="AK9" s="143" t="s">
        <v>251</v>
      </c>
      <c r="AL9" s="143" t="s">
        <v>251</v>
      </c>
      <c r="AM9" s="143" t="s">
        <v>251</v>
      </c>
      <c r="AN9" s="143"/>
      <c r="AO9" s="143"/>
      <c r="AP9" s="143" t="s">
        <v>251</v>
      </c>
      <c r="AQ9" s="143" t="s">
        <v>251</v>
      </c>
      <c r="AR9" s="143" t="s">
        <v>251</v>
      </c>
      <c r="AS9" s="143" t="s">
        <v>251</v>
      </c>
      <c r="AT9" s="143" t="s">
        <v>251</v>
      </c>
      <c r="AU9" s="143" t="s">
        <v>251</v>
      </c>
      <c r="AV9" s="144">
        <f>COUNTA(Q9:AU9)</f>
        <v>23</v>
      </c>
      <c r="AW9" s="486">
        <f>AV10</f>
        <v>155.25</v>
      </c>
      <c r="AX9" s="488" t="str">
        <f>IFERROR(ROUNDDOWN(AV10/$AT$3,1),"")</f>
        <v/>
      </c>
      <c r="AY9" s="145"/>
      <c r="AZ9" s="145"/>
      <c r="BA9" s="146">
        <v>3</v>
      </c>
      <c r="BB9" s="146" t="s">
        <v>83</v>
      </c>
      <c r="BC9" s="100" t="s">
        <v>296</v>
      </c>
      <c r="BL9" s="140">
        <f t="shared" si="2"/>
        <v>2027</v>
      </c>
      <c r="BM9" s="140">
        <f t="shared" si="2"/>
        <v>9</v>
      </c>
    </row>
    <row r="10" spans="2:65" ht="15" customHeight="1" x14ac:dyDescent="0.15">
      <c r="B10" s="471"/>
      <c r="C10" s="493"/>
      <c r="D10" s="494"/>
      <c r="E10" s="494"/>
      <c r="F10" s="494"/>
      <c r="G10" s="494"/>
      <c r="H10" s="495"/>
      <c r="I10" s="493"/>
      <c r="J10" s="494"/>
      <c r="K10" s="494"/>
      <c r="L10" s="494"/>
      <c r="M10" s="495"/>
      <c r="N10" s="507"/>
      <c r="O10" s="508"/>
      <c r="P10" s="509"/>
      <c r="Q10" s="148">
        <f>IFERROR(VLOOKUP(Q9,'P2'!$B$59:$J$64,9,FALSE),"")</f>
        <v>6.75</v>
      </c>
      <c r="R10" s="148">
        <f>IFERROR(VLOOKUP(R9,'P2'!$B$59:$J$64,9,FALSE),"")</f>
        <v>6.75</v>
      </c>
      <c r="S10" s="148" t="str">
        <f>IFERROR(VLOOKUP(S9,'P2'!$B$59:$J$64,9,FALSE),"")</f>
        <v/>
      </c>
      <c r="T10" s="148" t="str">
        <f>IFERROR(VLOOKUP(T9,'P2'!$B$59:$J$64,9,FALSE),"")</f>
        <v/>
      </c>
      <c r="U10" s="148">
        <f>IFERROR(VLOOKUP(U9,'P2'!$B$59:$J$64,9,FALSE),"")</f>
        <v>6.75</v>
      </c>
      <c r="V10" s="148">
        <f>IFERROR(VLOOKUP(V9,'P2'!$B$59:$J$64,9,FALSE),"")</f>
        <v>6.75</v>
      </c>
      <c r="W10" s="148">
        <f>IFERROR(VLOOKUP(W9,'P2'!$B$59:$J$64,9,FALSE),"")</f>
        <v>6.75</v>
      </c>
      <c r="X10" s="148">
        <f>IFERROR(VLOOKUP(X9,'P2'!$B$59:$J$64,9,FALSE),"")</f>
        <v>6.75</v>
      </c>
      <c r="Y10" s="148">
        <f>IFERROR(VLOOKUP(Y9,'P2'!$B$59:$J$64,9,FALSE),"")</f>
        <v>6.75</v>
      </c>
      <c r="Z10" s="148" t="str">
        <f>IFERROR(VLOOKUP(Z9,'P2'!$B$59:$J$64,9,FALSE),"")</f>
        <v/>
      </c>
      <c r="AA10" s="148" t="str">
        <f>IFERROR(VLOOKUP(AA9,'P2'!$B$59:$J$64,9,FALSE),"")</f>
        <v/>
      </c>
      <c r="AB10" s="148">
        <f>IFERROR(VLOOKUP(AB9,'P2'!$B$59:$J$64,9,FALSE),"")</f>
        <v>6.75</v>
      </c>
      <c r="AC10" s="148">
        <f>IFERROR(VLOOKUP(AC9,'P2'!$B$59:$J$64,9,FALSE),"")</f>
        <v>6.75</v>
      </c>
      <c r="AD10" s="148">
        <f>IFERROR(VLOOKUP(AD9,'P2'!$B$59:$J$64,9,FALSE),"")</f>
        <v>6.75</v>
      </c>
      <c r="AE10" s="148">
        <f>IFERROR(VLOOKUP(AE9,'P2'!$B$59:$J$64,9,FALSE),"")</f>
        <v>6.75</v>
      </c>
      <c r="AF10" s="148">
        <f>IFERROR(VLOOKUP(AF9,'P2'!$B$59:$J$64,9,FALSE),"")</f>
        <v>6.75</v>
      </c>
      <c r="AG10" s="148" t="str">
        <f>IFERROR(VLOOKUP(AG9,'P2'!$B$59:$J$64,9,FALSE),"")</f>
        <v/>
      </c>
      <c r="AH10" s="148" t="str">
        <f>IFERROR(VLOOKUP(AH9,'P2'!$B$59:$J$64,9,FALSE),"")</f>
        <v/>
      </c>
      <c r="AI10" s="148">
        <f>IFERROR(VLOOKUP(AI9,'P2'!$B$59:$J$64,9,FALSE),"")</f>
        <v>6.75</v>
      </c>
      <c r="AJ10" s="148">
        <f>IFERROR(VLOOKUP(AJ9,'P2'!$B$59:$J$64,9,FALSE),"")</f>
        <v>6.75</v>
      </c>
      <c r="AK10" s="148">
        <f>IFERROR(VLOOKUP(AK9,'P2'!$B$59:$J$64,9,FALSE),"")</f>
        <v>6.75</v>
      </c>
      <c r="AL10" s="148">
        <f>IFERROR(VLOOKUP(AL9,'P2'!$B$59:$J$64,9,FALSE),"")</f>
        <v>6.75</v>
      </c>
      <c r="AM10" s="148">
        <f>IFERROR(VLOOKUP(AM9,'P2'!$B$59:$J$64,9,FALSE),"")</f>
        <v>6.75</v>
      </c>
      <c r="AN10" s="148" t="str">
        <f>IFERROR(VLOOKUP(AN9,'P2'!$B$59:$J$64,9,FALSE),"")</f>
        <v/>
      </c>
      <c r="AO10" s="148" t="str">
        <f>IFERROR(VLOOKUP(AO9,'P2'!$B$59:$J$64,9,FALSE),"")</f>
        <v/>
      </c>
      <c r="AP10" s="148">
        <f>IFERROR(VLOOKUP(AP9,'P2'!$B$59:$J$64,9,FALSE),"")</f>
        <v>6.75</v>
      </c>
      <c r="AQ10" s="148">
        <f>IFERROR(VLOOKUP(AQ9,'P2'!$B$59:$J$64,9,FALSE),"")</f>
        <v>6.75</v>
      </c>
      <c r="AR10" s="148">
        <f>IFERROR(VLOOKUP(AR9,'P2'!$B$59:$J$64,9,FALSE),"")</f>
        <v>6.75</v>
      </c>
      <c r="AS10" s="148">
        <f>IFERROR(VLOOKUP(AS9,'P2'!$B$59:$J$64,9,FALSE),"")</f>
        <v>6.75</v>
      </c>
      <c r="AT10" s="148">
        <f>IFERROR(VLOOKUP(AT9,'P2'!$B$59:$J$64,9,FALSE),"")</f>
        <v>6.75</v>
      </c>
      <c r="AU10" s="148">
        <f>IFERROR(VLOOKUP(AU9,'P2'!$B$59:$J$64,9,FALSE),"")</f>
        <v>6.75</v>
      </c>
      <c r="AV10" s="149">
        <f>SUM(Q10:AU10)</f>
        <v>155.25</v>
      </c>
      <c r="AW10" s="487"/>
      <c r="AX10" s="489"/>
      <c r="AY10" s="150"/>
      <c r="AZ10" s="150"/>
      <c r="BA10" s="146">
        <v>4</v>
      </c>
      <c r="BB10" s="146" t="s">
        <v>84</v>
      </c>
      <c r="BC10" s="100" t="s">
        <v>413</v>
      </c>
      <c r="BL10" s="140">
        <f t="shared" si="2"/>
        <v>2028</v>
      </c>
      <c r="BM10" s="140">
        <f t="shared" si="2"/>
        <v>10</v>
      </c>
    </row>
    <row r="11" spans="2:65" ht="15" customHeight="1" x14ac:dyDescent="0.15">
      <c r="B11" s="470" t="s">
        <v>21</v>
      </c>
      <c r="C11" s="490" t="s">
        <v>296</v>
      </c>
      <c r="D11" s="491"/>
      <c r="E11" s="491"/>
      <c r="F11" s="491"/>
      <c r="G11" s="491"/>
      <c r="H11" s="492"/>
      <c r="I11" s="490" t="s">
        <v>24</v>
      </c>
      <c r="J11" s="491"/>
      <c r="K11" s="491"/>
      <c r="L11" s="491"/>
      <c r="M11" s="492"/>
      <c r="N11" s="504" t="s">
        <v>291</v>
      </c>
      <c r="O11" s="505"/>
      <c r="P11" s="506"/>
      <c r="Q11" s="143" t="s">
        <v>432</v>
      </c>
      <c r="R11" s="143" t="s">
        <v>432</v>
      </c>
      <c r="S11" s="143"/>
      <c r="T11" s="143"/>
      <c r="U11" s="143" t="s">
        <v>433</v>
      </c>
      <c r="V11" s="143" t="s">
        <v>433</v>
      </c>
      <c r="W11" s="143"/>
      <c r="X11" s="143" t="s">
        <v>432</v>
      </c>
      <c r="Y11" s="143" t="s">
        <v>432</v>
      </c>
      <c r="Z11" s="143"/>
      <c r="AA11" s="143"/>
      <c r="AB11" s="143" t="s">
        <v>433</v>
      </c>
      <c r="AC11" s="143" t="s">
        <v>433</v>
      </c>
      <c r="AD11" s="143"/>
      <c r="AE11" s="143" t="s">
        <v>432</v>
      </c>
      <c r="AF11" s="143" t="s">
        <v>432</v>
      </c>
      <c r="AG11" s="143"/>
      <c r="AH11" s="143"/>
      <c r="AI11" s="143" t="s">
        <v>433</v>
      </c>
      <c r="AJ11" s="143" t="s">
        <v>433</v>
      </c>
      <c r="AK11" s="143"/>
      <c r="AL11" s="143" t="s">
        <v>432</v>
      </c>
      <c r="AM11" s="143" t="s">
        <v>432</v>
      </c>
      <c r="AN11" s="143"/>
      <c r="AO11" s="143"/>
      <c r="AP11" s="143" t="s">
        <v>433</v>
      </c>
      <c r="AQ11" s="143" t="s">
        <v>433</v>
      </c>
      <c r="AR11" s="143"/>
      <c r="AS11" s="143" t="s">
        <v>432</v>
      </c>
      <c r="AT11" s="143" t="s">
        <v>432</v>
      </c>
      <c r="AU11" s="143"/>
      <c r="AV11" s="144">
        <f>COUNTA(Q11:AU11)</f>
        <v>18</v>
      </c>
      <c r="AW11" s="486">
        <f>AV12</f>
        <v>39.5</v>
      </c>
      <c r="AX11" s="488" t="str">
        <f>IFERROR(ROUNDDOWN(AV12/$AT$3,1),"")</f>
        <v/>
      </c>
      <c r="AY11" s="145"/>
      <c r="AZ11" s="145"/>
      <c r="BA11" s="146">
        <v>5</v>
      </c>
      <c r="BB11" s="146" t="s">
        <v>85</v>
      </c>
      <c r="BL11" s="140">
        <f t="shared" si="2"/>
        <v>2029</v>
      </c>
      <c r="BM11" s="140">
        <f t="shared" si="2"/>
        <v>11</v>
      </c>
    </row>
    <row r="12" spans="2:65" ht="15" customHeight="1" x14ac:dyDescent="0.15">
      <c r="B12" s="471"/>
      <c r="C12" s="493"/>
      <c r="D12" s="494"/>
      <c r="E12" s="494"/>
      <c r="F12" s="494"/>
      <c r="G12" s="494"/>
      <c r="H12" s="495"/>
      <c r="I12" s="493"/>
      <c r="J12" s="494"/>
      <c r="K12" s="494"/>
      <c r="L12" s="494"/>
      <c r="M12" s="495"/>
      <c r="N12" s="507"/>
      <c r="O12" s="508"/>
      <c r="P12" s="509"/>
      <c r="Q12" s="148">
        <f>IFERROR(VLOOKUP(Q11,'P2'!$B$59:$J$64,9,FALSE),"")</f>
        <v>2.75</v>
      </c>
      <c r="R12" s="148">
        <f>IFERROR(VLOOKUP(R11,'P2'!$B$59:$J$64,9,FALSE),"")</f>
        <v>2.75</v>
      </c>
      <c r="S12" s="148" t="str">
        <f>IFERROR(VLOOKUP(S11,'P2'!$B$59:$J$64,9,FALSE),"")</f>
        <v/>
      </c>
      <c r="T12" s="148" t="str">
        <f>IFERROR(VLOOKUP(T11,'P2'!$B$59:$J$64,9,FALSE),"")</f>
        <v/>
      </c>
      <c r="U12" s="148">
        <f>IFERROR(VLOOKUP(U11,'P2'!$B$59:$J$64,9,FALSE),"")</f>
        <v>1.5</v>
      </c>
      <c r="V12" s="148">
        <f>IFERROR(VLOOKUP(V11,'P2'!$B$59:$J$64,9,FALSE),"")</f>
        <v>1.5</v>
      </c>
      <c r="W12" s="148" t="str">
        <f>IFERROR(VLOOKUP(W11,'P2'!$B$59:$J$64,9,FALSE),"")</f>
        <v/>
      </c>
      <c r="X12" s="148">
        <f>IFERROR(VLOOKUP(X11,'P2'!$B$59:$J$64,9,FALSE),"")</f>
        <v>2.75</v>
      </c>
      <c r="Y12" s="148">
        <f>IFERROR(VLOOKUP(Y11,'P2'!$B$59:$J$64,9,FALSE),"")</f>
        <v>2.75</v>
      </c>
      <c r="Z12" s="148" t="str">
        <f>IFERROR(VLOOKUP(Z11,'P2'!$B$59:$J$64,9,FALSE),"")</f>
        <v/>
      </c>
      <c r="AA12" s="148" t="str">
        <f>IFERROR(VLOOKUP(AA11,'P2'!$B$59:$J$64,9,FALSE),"")</f>
        <v/>
      </c>
      <c r="AB12" s="148">
        <f>IFERROR(VLOOKUP(AB11,'P2'!$B$59:$J$64,9,FALSE),"")</f>
        <v>1.5</v>
      </c>
      <c r="AC12" s="148">
        <f>IFERROR(VLOOKUP(AC11,'P2'!$B$59:$J$64,9,FALSE),"")</f>
        <v>1.5</v>
      </c>
      <c r="AD12" s="148" t="str">
        <f>IFERROR(VLOOKUP(AD11,'P2'!$B$59:$J$64,9,FALSE),"")</f>
        <v/>
      </c>
      <c r="AE12" s="148">
        <f>IFERROR(VLOOKUP(AE11,'P2'!$B$59:$J$64,9,FALSE),"")</f>
        <v>2.75</v>
      </c>
      <c r="AF12" s="148">
        <f>IFERROR(VLOOKUP(AF11,'P2'!$B$59:$J$64,9,FALSE),"")</f>
        <v>2.75</v>
      </c>
      <c r="AG12" s="148" t="str">
        <f>IFERROR(VLOOKUP(AG11,'P2'!$B$59:$J$64,9,FALSE),"")</f>
        <v/>
      </c>
      <c r="AH12" s="148" t="str">
        <f>IFERROR(VLOOKUP(AH11,'P2'!$B$59:$J$64,9,FALSE),"")</f>
        <v/>
      </c>
      <c r="AI12" s="148">
        <f>IFERROR(VLOOKUP(AI11,'P2'!$B$59:$J$64,9,FALSE),"")</f>
        <v>1.5</v>
      </c>
      <c r="AJ12" s="148">
        <f>IFERROR(VLOOKUP(AJ11,'P2'!$B$59:$J$64,9,FALSE),"")</f>
        <v>1.5</v>
      </c>
      <c r="AK12" s="148" t="str">
        <f>IFERROR(VLOOKUP(AK11,'P2'!$B$59:$J$64,9,FALSE),"")</f>
        <v/>
      </c>
      <c r="AL12" s="148">
        <f>IFERROR(VLOOKUP(AL11,'P2'!$B$59:$J$64,9,FALSE),"")</f>
        <v>2.75</v>
      </c>
      <c r="AM12" s="148">
        <f>IFERROR(VLOOKUP(AM11,'P2'!$B$59:$J$64,9,FALSE),"")</f>
        <v>2.75</v>
      </c>
      <c r="AN12" s="148" t="str">
        <f>IFERROR(VLOOKUP(AN11,'P2'!$B$59:$J$64,9,FALSE),"")</f>
        <v/>
      </c>
      <c r="AO12" s="148" t="str">
        <f>IFERROR(VLOOKUP(AO11,'P2'!$B$59:$J$64,9,FALSE),"")</f>
        <v/>
      </c>
      <c r="AP12" s="148">
        <f>IFERROR(VLOOKUP(AP11,'P2'!$B$59:$J$64,9,FALSE),"")</f>
        <v>1.5</v>
      </c>
      <c r="AQ12" s="148">
        <f>IFERROR(VLOOKUP(AQ11,'P2'!$B$59:$J$64,9,FALSE),"")</f>
        <v>1.5</v>
      </c>
      <c r="AR12" s="148" t="str">
        <f>IFERROR(VLOOKUP(AR11,'P2'!$B$59:$J$64,9,FALSE),"")</f>
        <v/>
      </c>
      <c r="AS12" s="148">
        <f>IFERROR(VLOOKUP(AS11,'P2'!$B$59:$J$64,9,FALSE),"")</f>
        <v>2.75</v>
      </c>
      <c r="AT12" s="148">
        <f>IFERROR(VLOOKUP(AT11,'P2'!$B$59:$J$64,9,FALSE),"")</f>
        <v>2.75</v>
      </c>
      <c r="AU12" s="148" t="str">
        <f>IFERROR(VLOOKUP(AU11,'P2'!$B$59:$J$64,9,FALSE),"")</f>
        <v/>
      </c>
      <c r="AV12" s="149">
        <f>SUM(Q12:AU12)</f>
        <v>39.5</v>
      </c>
      <c r="AW12" s="487"/>
      <c r="AX12" s="489"/>
      <c r="AY12" s="150"/>
      <c r="AZ12" s="150"/>
      <c r="BA12" s="146">
        <v>6</v>
      </c>
      <c r="BB12" s="146" t="s">
        <v>86</v>
      </c>
      <c r="BL12" s="140">
        <f t="shared" si="2"/>
        <v>2030</v>
      </c>
      <c r="BM12" s="140">
        <f t="shared" si="2"/>
        <v>12</v>
      </c>
    </row>
    <row r="13" spans="2:65" ht="17.100000000000001" customHeight="1" x14ac:dyDescent="0.15">
      <c r="B13" s="470">
        <f>ROW(B1)</f>
        <v>1</v>
      </c>
      <c r="C13" s="472"/>
      <c r="D13" s="473"/>
      <c r="E13" s="473"/>
      <c r="F13" s="473"/>
      <c r="G13" s="473"/>
      <c r="H13" s="474"/>
      <c r="I13" s="478"/>
      <c r="J13" s="479"/>
      <c r="K13" s="479"/>
      <c r="L13" s="479"/>
      <c r="M13" s="480"/>
      <c r="N13" s="484"/>
      <c r="O13" s="485"/>
      <c r="P13" s="474"/>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44">
        <f>COUNTA(Q13:AU13)</f>
        <v>0</v>
      </c>
      <c r="AW13" s="486">
        <f>AV14</f>
        <v>0</v>
      </c>
      <c r="AX13" s="488" t="str">
        <f>IFERROR(ROUNDDOWN(AV14/$AT$3,1),"")</f>
        <v/>
      </c>
      <c r="AY13" s="145"/>
      <c r="AZ13" s="145"/>
      <c r="BA13" s="146">
        <v>7</v>
      </c>
      <c r="BB13" s="146" t="s">
        <v>87</v>
      </c>
    </row>
    <row r="14" spans="2:65" ht="17.100000000000001" customHeight="1" x14ac:dyDescent="0.15">
      <c r="B14" s="471"/>
      <c r="C14" s="475"/>
      <c r="D14" s="476"/>
      <c r="E14" s="476"/>
      <c r="F14" s="476"/>
      <c r="G14" s="476"/>
      <c r="H14" s="477"/>
      <c r="I14" s="481"/>
      <c r="J14" s="482"/>
      <c r="K14" s="482"/>
      <c r="L14" s="482"/>
      <c r="M14" s="483"/>
      <c r="N14" s="475"/>
      <c r="O14" s="476"/>
      <c r="P14" s="477"/>
      <c r="Q14" s="148" t="str">
        <f>IFERROR(VLOOKUP(Q13,'P2'!$B$4:$J$48,9,FALSE),"")</f>
        <v/>
      </c>
      <c r="R14" s="148" t="str">
        <f>IFERROR(VLOOKUP(R13,'P2'!$B$4:$J$48,9,FALSE),"")</f>
        <v/>
      </c>
      <c r="S14" s="148" t="str">
        <f>IFERROR(VLOOKUP(S13,'P2'!$B$4:$J$48,9,FALSE),"")</f>
        <v/>
      </c>
      <c r="T14" s="148" t="str">
        <f>IFERROR(VLOOKUP(T13,'P2'!$B$4:$J$48,9,FALSE),"")</f>
        <v/>
      </c>
      <c r="U14" s="148" t="str">
        <f>IFERROR(VLOOKUP(U13,'P2'!$B$4:$J$48,9,FALSE),"")</f>
        <v/>
      </c>
      <c r="V14" s="148" t="str">
        <f>IFERROR(VLOOKUP(V13,'P2'!$B$4:$J$48,9,FALSE),"")</f>
        <v/>
      </c>
      <c r="W14" s="148" t="str">
        <f>IFERROR(VLOOKUP(W13,'P2'!$B$4:$J$48,9,FALSE),"")</f>
        <v/>
      </c>
      <c r="X14" s="148" t="str">
        <f>IFERROR(VLOOKUP(X13,'P2'!$B$4:$J$48,9,FALSE),"")</f>
        <v/>
      </c>
      <c r="Y14" s="148" t="str">
        <f>IFERROR(VLOOKUP(Y13,'P2'!$B$4:$J$48,9,FALSE),"")</f>
        <v/>
      </c>
      <c r="Z14" s="148" t="str">
        <f>IFERROR(VLOOKUP(Z13,'P2'!$B$4:$J$48,9,FALSE),"")</f>
        <v/>
      </c>
      <c r="AA14" s="148" t="str">
        <f>IFERROR(VLOOKUP(AA13,'P2'!$B$4:$J$48,9,FALSE),"")</f>
        <v/>
      </c>
      <c r="AB14" s="148" t="str">
        <f>IFERROR(VLOOKUP(AB13,'P2'!$B$4:$J$48,9,FALSE),"")</f>
        <v/>
      </c>
      <c r="AC14" s="148" t="str">
        <f>IFERROR(VLOOKUP(AC13,'P2'!$B$4:$J$48,9,FALSE),"")</f>
        <v/>
      </c>
      <c r="AD14" s="148" t="str">
        <f>IFERROR(VLOOKUP(AD13,'P2'!$B$4:$J$48,9,FALSE),"")</f>
        <v/>
      </c>
      <c r="AE14" s="148" t="str">
        <f>IFERROR(VLOOKUP(AE13,'P2'!$B$4:$J$48,9,FALSE),"")</f>
        <v/>
      </c>
      <c r="AF14" s="148" t="str">
        <f>IFERROR(VLOOKUP(AF13,'P2'!$B$4:$J$48,9,FALSE),"")</f>
        <v/>
      </c>
      <c r="AG14" s="148" t="str">
        <f>IFERROR(VLOOKUP(AG13,'P2'!$B$4:$J$48,9,FALSE),"")</f>
        <v/>
      </c>
      <c r="AH14" s="148" t="str">
        <f>IFERROR(VLOOKUP(AH13,'P2'!$B$4:$J$48,9,FALSE),"")</f>
        <v/>
      </c>
      <c r="AI14" s="148" t="str">
        <f>IFERROR(VLOOKUP(AI13,'P2'!$B$4:$J$48,9,FALSE),"")</f>
        <v/>
      </c>
      <c r="AJ14" s="148" t="str">
        <f>IFERROR(VLOOKUP(AJ13,'P2'!$B$4:$J$48,9,FALSE),"")</f>
        <v/>
      </c>
      <c r="AK14" s="148" t="str">
        <f>IFERROR(VLOOKUP(AK13,'P2'!$B$4:$J$48,9,FALSE),"")</f>
        <v/>
      </c>
      <c r="AL14" s="148" t="str">
        <f>IFERROR(VLOOKUP(AL13,'P2'!$B$4:$J$48,9,FALSE),"")</f>
        <v/>
      </c>
      <c r="AM14" s="148" t="str">
        <f>IFERROR(VLOOKUP(AM13,'P2'!$B$4:$J$48,9,FALSE),"")</f>
        <v/>
      </c>
      <c r="AN14" s="148" t="str">
        <f>IFERROR(VLOOKUP(AN13,'P2'!$B$4:$J$48,9,FALSE),"")</f>
        <v/>
      </c>
      <c r="AO14" s="148" t="str">
        <f>IFERROR(VLOOKUP(AO13,'P2'!$B$4:$J$48,9,FALSE),"")</f>
        <v/>
      </c>
      <c r="AP14" s="148" t="str">
        <f>IFERROR(VLOOKUP(AP13,'P2'!$B$4:$J$48,9,FALSE),"")</f>
        <v/>
      </c>
      <c r="AQ14" s="148" t="str">
        <f>IFERROR(VLOOKUP(AQ13,'P2'!$B$4:$J$48,9,FALSE),"")</f>
        <v/>
      </c>
      <c r="AR14" s="148" t="str">
        <f>IFERROR(VLOOKUP(AR13,'P2'!$B$4:$J$48,9,FALSE),"")</f>
        <v/>
      </c>
      <c r="AS14" s="148" t="str">
        <f>IFERROR(VLOOKUP(AS13,'P2'!$B$4:$J$48,9,FALSE),"")</f>
        <v/>
      </c>
      <c r="AT14" s="148" t="str">
        <f>IFERROR(VLOOKUP(AT13,'P2'!$B$4:$J$48,9,FALSE),"")</f>
        <v/>
      </c>
      <c r="AU14" s="148" t="str">
        <f>IFERROR(VLOOKUP(AU13,'P2'!$B$4:$J$48,9,FALSE),"")</f>
        <v/>
      </c>
      <c r="AV14" s="149">
        <f>SUM(Q14:AU14)</f>
        <v>0</v>
      </c>
      <c r="AW14" s="487"/>
      <c r="AX14" s="489"/>
      <c r="AY14" s="150"/>
      <c r="AZ14" s="150"/>
      <c r="BA14" s="146"/>
      <c r="BB14" s="146"/>
    </row>
    <row r="15" spans="2:65" ht="17.100000000000001" customHeight="1" x14ac:dyDescent="0.15">
      <c r="B15" s="470">
        <f>B13+1</f>
        <v>2</v>
      </c>
      <c r="C15" s="472"/>
      <c r="D15" s="473"/>
      <c r="E15" s="473"/>
      <c r="F15" s="473"/>
      <c r="G15" s="473"/>
      <c r="H15" s="474"/>
      <c r="I15" s="478"/>
      <c r="J15" s="479"/>
      <c r="K15" s="479"/>
      <c r="L15" s="479"/>
      <c r="M15" s="480"/>
      <c r="N15" s="484"/>
      <c r="O15" s="485"/>
      <c r="P15" s="474"/>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44">
        <f>COUNTA(Q15:AU15)</f>
        <v>0</v>
      </c>
      <c r="AW15" s="486">
        <f>AV16</f>
        <v>0</v>
      </c>
      <c r="AX15" s="488" t="str">
        <f>IFERROR(ROUNDDOWN(AV16/$AT$3,1),"")</f>
        <v/>
      </c>
      <c r="AY15" s="145"/>
      <c r="AZ15" s="145"/>
    </row>
    <row r="16" spans="2:65" ht="17.100000000000001" customHeight="1" x14ac:dyDescent="0.15">
      <c r="B16" s="471"/>
      <c r="C16" s="475"/>
      <c r="D16" s="476"/>
      <c r="E16" s="476"/>
      <c r="F16" s="476"/>
      <c r="G16" s="476"/>
      <c r="H16" s="477"/>
      <c r="I16" s="481"/>
      <c r="J16" s="482"/>
      <c r="K16" s="482"/>
      <c r="L16" s="482"/>
      <c r="M16" s="483"/>
      <c r="N16" s="475"/>
      <c r="O16" s="476"/>
      <c r="P16" s="477"/>
      <c r="Q16" s="148" t="str">
        <f>IFERROR(VLOOKUP(Q15,'P2'!$B$4:$J$48,9,FALSE),"")</f>
        <v/>
      </c>
      <c r="R16" s="148" t="str">
        <f>IFERROR(VLOOKUP(R15,'P2'!$B$4:$J$48,9,FALSE),"")</f>
        <v/>
      </c>
      <c r="S16" s="148" t="str">
        <f>IFERROR(VLOOKUP(S15,'P2'!$B$4:$J$48,9,FALSE),"")</f>
        <v/>
      </c>
      <c r="T16" s="148" t="str">
        <f>IFERROR(VLOOKUP(T15,'P2'!$B$4:$J$48,9,FALSE),"")</f>
        <v/>
      </c>
      <c r="U16" s="148" t="str">
        <f>IFERROR(VLOOKUP(U15,'P2'!$B$4:$J$48,9,FALSE),"")</f>
        <v/>
      </c>
      <c r="V16" s="148" t="str">
        <f>IFERROR(VLOOKUP(V15,'P2'!$B$4:$J$48,9,FALSE),"")</f>
        <v/>
      </c>
      <c r="W16" s="148" t="str">
        <f>IFERROR(VLOOKUP(W15,'P2'!$B$4:$J$48,9,FALSE),"")</f>
        <v/>
      </c>
      <c r="X16" s="148" t="str">
        <f>IFERROR(VLOOKUP(X15,'P2'!$B$4:$J$48,9,FALSE),"")</f>
        <v/>
      </c>
      <c r="Y16" s="148" t="str">
        <f>IFERROR(VLOOKUP(Y15,'P2'!$B$4:$J$48,9,FALSE),"")</f>
        <v/>
      </c>
      <c r="Z16" s="148" t="str">
        <f>IFERROR(VLOOKUP(Z15,'P2'!$B$4:$J$48,9,FALSE),"")</f>
        <v/>
      </c>
      <c r="AA16" s="148" t="str">
        <f>IFERROR(VLOOKUP(AA15,'P2'!$B$4:$J$48,9,FALSE),"")</f>
        <v/>
      </c>
      <c r="AB16" s="148" t="str">
        <f>IFERROR(VLOOKUP(AB15,'P2'!$B$4:$J$48,9,FALSE),"")</f>
        <v/>
      </c>
      <c r="AC16" s="148" t="str">
        <f>IFERROR(VLOOKUP(AC15,'P2'!$B$4:$J$48,9,FALSE),"")</f>
        <v/>
      </c>
      <c r="AD16" s="148" t="str">
        <f>IFERROR(VLOOKUP(AD15,'P2'!$B$4:$J$48,9,FALSE),"")</f>
        <v/>
      </c>
      <c r="AE16" s="148" t="str">
        <f>IFERROR(VLOOKUP(AE15,'P2'!$B$4:$J$48,9,FALSE),"")</f>
        <v/>
      </c>
      <c r="AF16" s="148" t="str">
        <f>IFERROR(VLOOKUP(AF15,'P2'!$B$4:$J$48,9,FALSE),"")</f>
        <v/>
      </c>
      <c r="AG16" s="148" t="str">
        <f>IFERROR(VLOOKUP(AG15,'P2'!$B$4:$J$48,9,FALSE),"")</f>
        <v/>
      </c>
      <c r="AH16" s="148" t="str">
        <f>IFERROR(VLOOKUP(AH15,'P2'!$B$4:$J$48,9,FALSE),"")</f>
        <v/>
      </c>
      <c r="AI16" s="148" t="str">
        <f>IFERROR(VLOOKUP(AI15,'P2'!$B$4:$J$48,9,FALSE),"")</f>
        <v/>
      </c>
      <c r="AJ16" s="148" t="str">
        <f>IFERROR(VLOOKUP(AJ15,'P2'!$B$4:$J$48,9,FALSE),"")</f>
        <v/>
      </c>
      <c r="AK16" s="148" t="str">
        <f>IFERROR(VLOOKUP(AK15,'P2'!$B$4:$J$48,9,FALSE),"")</f>
        <v/>
      </c>
      <c r="AL16" s="148" t="str">
        <f>IFERROR(VLOOKUP(AL15,'P2'!$B$4:$J$48,9,FALSE),"")</f>
        <v/>
      </c>
      <c r="AM16" s="148" t="str">
        <f>IFERROR(VLOOKUP(AM15,'P2'!$B$4:$J$48,9,FALSE),"")</f>
        <v/>
      </c>
      <c r="AN16" s="148" t="str">
        <f>IFERROR(VLOOKUP(AN15,'P2'!$B$4:$J$48,9,FALSE),"")</f>
        <v/>
      </c>
      <c r="AO16" s="148" t="str">
        <f>IFERROR(VLOOKUP(AO15,'P2'!$B$4:$J$48,9,FALSE),"")</f>
        <v/>
      </c>
      <c r="AP16" s="148" t="str">
        <f>IFERROR(VLOOKUP(AP15,'P2'!$B$4:$J$48,9,FALSE),"")</f>
        <v/>
      </c>
      <c r="AQ16" s="148" t="str">
        <f>IFERROR(VLOOKUP(AQ15,'P2'!$B$4:$J$48,9,FALSE),"")</f>
        <v/>
      </c>
      <c r="AR16" s="148" t="str">
        <f>IFERROR(VLOOKUP(AR15,'P2'!$B$4:$J$48,9,FALSE),"")</f>
        <v/>
      </c>
      <c r="AS16" s="148" t="str">
        <f>IFERROR(VLOOKUP(AS15,'P2'!$B$4:$J$48,9,FALSE),"")</f>
        <v/>
      </c>
      <c r="AT16" s="148" t="str">
        <f>IFERROR(VLOOKUP(AT15,'P2'!$B$4:$J$48,9,FALSE),"")</f>
        <v/>
      </c>
      <c r="AU16" s="148" t="str">
        <f>IFERROR(VLOOKUP(AU15,'P2'!$B$4:$J$48,9,FALSE),"")</f>
        <v/>
      </c>
      <c r="AV16" s="149">
        <f>SUM(Q16:AU16)</f>
        <v>0</v>
      </c>
      <c r="AW16" s="487"/>
      <c r="AX16" s="489"/>
      <c r="AY16" s="150"/>
      <c r="AZ16" s="150"/>
    </row>
    <row r="17" spans="2:52" ht="17.100000000000001" customHeight="1" x14ac:dyDescent="0.15">
      <c r="B17" s="470">
        <f>B15+1</f>
        <v>3</v>
      </c>
      <c r="C17" s="472"/>
      <c r="D17" s="473"/>
      <c r="E17" s="473"/>
      <c r="F17" s="473"/>
      <c r="G17" s="473"/>
      <c r="H17" s="474"/>
      <c r="I17" s="478"/>
      <c r="J17" s="479"/>
      <c r="K17" s="479"/>
      <c r="L17" s="479"/>
      <c r="M17" s="480"/>
      <c r="N17" s="484"/>
      <c r="O17" s="485"/>
      <c r="P17" s="474"/>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44">
        <f>COUNTA(Q17:AU17)</f>
        <v>0</v>
      </c>
      <c r="AW17" s="486">
        <f>AV18</f>
        <v>0</v>
      </c>
      <c r="AX17" s="488" t="str">
        <f>IFERROR(ROUNDDOWN(AV18/$AT$3,1),"")</f>
        <v/>
      </c>
      <c r="AY17" s="145"/>
      <c r="AZ17" s="145"/>
    </row>
    <row r="18" spans="2:52" ht="17.100000000000001" customHeight="1" x14ac:dyDescent="0.15">
      <c r="B18" s="471"/>
      <c r="C18" s="475"/>
      <c r="D18" s="476"/>
      <c r="E18" s="476"/>
      <c r="F18" s="476"/>
      <c r="G18" s="476"/>
      <c r="H18" s="477"/>
      <c r="I18" s="481"/>
      <c r="J18" s="482"/>
      <c r="K18" s="482"/>
      <c r="L18" s="482"/>
      <c r="M18" s="483"/>
      <c r="N18" s="475"/>
      <c r="O18" s="476"/>
      <c r="P18" s="477"/>
      <c r="Q18" s="148" t="str">
        <f>IFERROR(VLOOKUP(Q17,'P2'!$B$4:$J$48,9,FALSE),"")</f>
        <v/>
      </c>
      <c r="R18" s="148" t="str">
        <f>IFERROR(VLOOKUP(R17,'P2'!$B$4:$J$48,9,FALSE),"")</f>
        <v/>
      </c>
      <c r="S18" s="148" t="str">
        <f>IFERROR(VLOOKUP(S17,'P2'!$B$4:$J$48,9,FALSE),"")</f>
        <v/>
      </c>
      <c r="T18" s="148" t="str">
        <f>IFERROR(VLOOKUP(T17,'P2'!$B$4:$J$48,9,FALSE),"")</f>
        <v/>
      </c>
      <c r="U18" s="148" t="str">
        <f>IFERROR(VLOOKUP(U17,'P2'!$B$4:$J$48,9,FALSE),"")</f>
        <v/>
      </c>
      <c r="V18" s="148" t="str">
        <f>IFERROR(VLOOKUP(V17,'P2'!$B$4:$J$48,9,FALSE),"")</f>
        <v/>
      </c>
      <c r="W18" s="148" t="str">
        <f>IFERROR(VLOOKUP(W17,'P2'!$B$4:$J$48,9,FALSE),"")</f>
        <v/>
      </c>
      <c r="X18" s="148" t="str">
        <f>IFERROR(VLOOKUP(X17,'P2'!$B$4:$J$48,9,FALSE),"")</f>
        <v/>
      </c>
      <c r="Y18" s="148" t="str">
        <f>IFERROR(VLOOKUP(Y17,'P2'!$B$4:$J$48,9,FALSE),"")</f>
        <v/>
      </c>
      <c r="Z18" s="148" t="str">
        <f>IFERROR(VLOOKUP(Z17,'P2'!$B$4:$J$48,9,FALSE),"")</f>
        <v/>
      </c>
      <c r="AA18" s="148" t="str">
        <f>IFERROR(VLOOKUP(AA17,'P2'!$B$4:$J$48,9,FALSE),"")</f>
        <v/>
      </c>
      <c r="AB18" s="148" t="str">
        <f>IFERROR(VLOOKUP(AB17,'P2'!$B$4:$J$48,9,FALSE),"")</f>
        <v/>
      </c>
      <c r="AC18" s="148" t="str">
        <f>IFERROR(VLOOKUP(AC17,'P2'!$B$4:$J$48,9,FALSE),"")</f>
        <v/>
      </c>
      <c r="AD18" s="148" t="str">
        <f>IFERROR(VLOOKUP(AD17,'P2'!$B$4:$J$48,9,FALSE),"")</f>
        <v/>
      </c>
      <c r="AE18" s="148" t="str">
        <f>IFERROR(VLOOKUP(AE17,'P2'!$B$4:$J$48,9,FALSE),"")</f>
        <v/>
      </c>
      <c r="AF18" s="148" t="str">
        <f>IFERROR(VLOOKUP(AF17,'P2'!$B$4:$J$48,9,FALSE),"")</f>
        <v/>
      </c>
      <c r="AG18" s="148" t="str">
        <f>IFERROR(VLOOKUP(AG17,'P2'!$B$4:$J$48,9,FALSE),"")</f>
        <v/>
      </c>
      <c r="AH18" s="148" t="str">
        <f>IFERROR(VLOOKUP(AH17,'P2'!$B$4:$J$48,9,FALSE),"")</f>
        <v/>
      </c>
      <c r="AI18" s="148" t="str">
        <f>IFERROR(VLOOKUP(AI17,'P2'!$B$4:$J$48,9,FALSE),"")</f>
        <v/>
      </c>
      <c r="AJ18" s="148" t="str">
        <f>IFERROR(VLOOKUP(AJ17,'P2'!$B$4:$J$48,9,FALSE),"")</f>
        <v/>
      </c>
      <c r="AK18" s="148" t="str">
        <f>IFERROR(VLOOKUP(AK17,'P2'!$B$4:$J$48,9,FALSE),"")</f>
        <v/>
      </c>
      <c r="AL18" s="148" t="str">
        <f>IFERROR(VLOOKUP(AL17,'P2'!$B$4:$J$48,9,FALSE),"")</f>
        <v/>
      </c>
      <c r="AM18" s="148" t="str">
        <f>IFERROR(VLOOKUP(AM17,'P2'!$B$4:$J$48,9,FALSE),"")</f>
        <v/>
      </c>
      <c r="AN18" s="148" t="str">
        <f>IFERROR(VLOOKUP(AN17,'P2'!$B$4:$J$48,9,FALSE),"")</f>
        <v/>
      </c>
      <c r="AO18" s="148" t="str">
        <f>IFERROR(VLOOKUP(AO17,'P2'!$B$4:$J$48,9,FALSE),"")</f>
        <v/>
      </c>
      <c r="AP18" s="148" t="str">
        <f>IFERROR(VLOOKUP(AP17,'P2'!$B$4:$J$48,9,FALSE),"")</f>
        <v/>
      </c>
      <c r="AQ18" s="148" t="str">
        <f>IFERROR(VLOOKUP(AQ17,'P2'!$B$4:$J$48,9,FALSE),"")</f>
        <v/>
      </c>
      <c r="AR18" s="148" t="str">
        <f>IFERROR(VLOOKUP(AR17,'P2'!$B$4:$J$48,9,FALSE),"")</f>
        <v/>
      </c>
      <c r="AS18" s="148" t="str">
        <f>IFERROR(VLOOKUP(AS17,'P2'!$B$4:$J$48,9,FALSE),"")</f>
        <v/>
      </c>
      <c r="AT18" s="148" t="str">
        <f>IFERROR(VLOOKUP(AT17,'P2'!$B$4:$J$48,9,FALSE),"")</f>
        <v/>
      </c>
      <c r="AU18" s="148" t="str">
        <f>IFERROR(VLOOKUP(AU17,'P2'!$B$4:$J$48,9,FALSE),"")</f>
        <v/>
      </c>
      <c r="AV18" s="149">
        <f>SUM(Q18:AU18)</f>
        <v>0</v>
      </c>
      <c r="AW18" s="487"/>
      <c r="AX18" s="489"/>
      <c r="AY18" s="150"/>
      <c r="AZ18" s="150"/>
    </row>
    <row r="19" spans="2:52" ht="17.100000000000001" customHeight="1" x14ac:dyDescent="0.15">
      <c r="B19" s="470">
        <f>B17+1</f>
        <v>4</v>
      </c>
      <c r="C19" s="472"/>
      <c r="D19" s="473"/>
      <c r="E19" s="473"/>
      <c r="F19" s="473"/>
      <c r="G19" s="473"/>
      <c r="H19" s="474"/>
      <c r="I19" s="478"/>
      <c r="J19" s="479"/>
      <c r="K19" s="479"/>
      <c r="L19" s="479"/>
      <c r="M19" s="480"/>
      <c r="N19" s="484"/>
      <c r="O19" s="485"/>
      <c r="P19" s="474"/>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44">
        <f>COUNTA(Q19:AU19)</f>
        <v>0</v>
      </c>
      <c r="AW19" s="486">
        <f>AV20</f>
        <v>0</v>
      </c>
      <c r="AX19" s="488" t="str">
        <f>IFERROR(ROUNDDOWN(AV20/$AT$3,1),"")</f>
        <v/>
      </c>
      <c r="AY19" s="145"/>
      <c r="AZ19" s="145"/>
    </row>
    <row r="20" spans="2:52" ht="17.100000000000001" customHeight="1" x14ac:dyDescent="0.15">
      <c r="B20" s="471"/>
      <c r="C20" s="475"/>
      <c r="D20" s="476"/>
      <c r="E20" s="476"/>
      <c r="F20" s="476"/>
      <c r="G20" s="476"/>
      <c r="H20" s="477"/>
      <c r="I20" s="481"/>
      <c r="J20" s="482"/>
      <c r="K20" s="482"/>
      <c r="L20" s="482"/>
      <c r="M20" s="483"/>
      <c r="N20" s="475"/>
      <c r="O20" s="476"/>
      <c r="P20" s="477"/>
      <c r="Q20" s="148" t="str">
        <f>IFERROR(VLOOKUP(Q19,'P2'!$B$4:$J$48,9,FALSE),"")</f>
        <v/>
      </c>
      <c r="R20" s="148" t="str">
        <f>IFERROR(VLOOKUP(R19,'P2'!$B$4:$J$48,9,FALSE),"")</f>
        <v/>
      </c>
      <c r="S20" s="148" t="str">
        <f>IFERROR(VLOOKUP(S19,'P2'!$B$4:$J$48,9,FALSE),"")</f>
        <v/>
      </c>
      <c r="T20" s="148" t="str">
        <f>IFERROR(VLOOKUP(T19,'P2'!$B$4:$J$48,9,FALSE),"")</f>
        <v/>
      </c>
      <c r="U20" s="148" t="str">
        <f>IFERROR(VLOOKUP(U19,'P2'!$B$4:$J$48,9,FALSE),"")</f>
        <v/>
      </c>
      <c r="V20" s="148" t="str">
        <f>IFERROR(VLOOKUP(V19,'P2'!$B$4:$J$48,9,FALSE),"")</f>
        <v/>
      </c>
      <c r="W20" s="148" t="str">
        <f>IFERROR(VLOOKUP(W19,'P2'!$B$4:$J$48,9,FALSE),"")</f>
        <v/>
      </c>
      <c r="X20" s="148" t="str">
        <f>IFERROR(VLOOKUP(X19,'P2'!$B$4:$J$48,9,FALSE),"")</f>
        <v/>
      </c>
      <c r="Y20" s="148" t="str">
        <f>IFERROR(VLOOKUP(Y19,'P2'!$B$4:$J$48,9,FALSE),"")</f>
        <v/>
      </c>
      <c r="Z20" s="148" t="str">
        <f>IFERROR(VLOOKUP(Z19,'P2'!$B$4:$J$48,9,FALSE),"")</f>
        <v/>
      </c>
      <c r="AA20" s="148" t="str">
        <f>IFERROR(VLOOKUP(AA19,'P2'!$B$4:$J$48,9,FALSE),"")</f>
        <v/>
      </c>
      <c r="AB20" s="148" t="str">
        <f>IFERROR(VLOOKUP(AB19,'P2'!$B$4:$J$48,9,FALSE),"")</f>
        <v/>
      </c>
      <c r="AC20" s="148" t="str">
        <f>IFERROR(VLOOKUP(AC19,'P2'!$B$4:$J$48,9,FALSE),"")</f>
        <v/>
      </c>
      <c r="AD20" s="148" t="str">
        <f>IFERROR(VLOOKUP(AD19,'P2'!$B$4:$J$48,9,FALSE),"")</f>
        <v/>
      </c>
      <c r="AE20" s="148" t="str">
        <f>IFERROR(VLOOKUP(AE19,'P2'!$B$4:$J$48,9,FALSE),"")</f>
        <v/>
      </c>
      <c r="AF20" s="148" t="str">
        <f>IFERROR(VLOOKUP(AF19,'P2'!$B$4:$J$48,9,FALSE),"")</f>
        <v/>
      </c>
      <c r="AG20" s="148" t="str">
        <f>IFERROR(VLOOKUP(AG19,'P2'!$B$4:$J$48,9,FALSE),"")</f>
        <v/>
      </c>
      <c r="AH20" s="148" t="str">
        <f>IFERROR(VLOOKUP(AH19,'P2'!$B$4:$J$48,9,FALSE),"")</f>
        <v/>
      </c>
      <c r="AI20" s="148" t="str">
        <f>IFERROR(VLOOKUP(AI19,'P2'!$B$4:$J$48,9,FALSE),"")</f>
        <v/>
      </c>
      <c r="AJ20" s="148" t="str">
        <f>IFERROR(VLOOKUP(AJ19,'P2'!$B$4:$J$48,9,FALSE),"")</f>
        <v/>
      </c>
      <c r="AK20" s="148" t="str">
        <f>IFERROR(VLOOKUP(AK19,'P2'!$B$4:$J$48,9,FALSE),"")</f>
        <v/>
      </c>
      <c r="AL20" s="148" t="str">
        <f>IFERROR(VLOOKUP(AL19,'P2'!$B$4:$J$48,9,FALSE),"")</f>
        <v/>
      </c>
      <c r="AM20" s="148" t="str">
        <f>IFERROR(VLOOKUP(AM19,'P2'!$B$4:$J$48,9,FALSE),"")</f>
        <v/>
      </c>
      <c r="AN20" s="148" t="str">
        <f>IFERROR(VLOOKUP(AN19,'P2'!$B$4:$J$48,9,FALSE),"")</f>
        <v/>
      </c>
      <c r="AO20" s="148" t="str">
        <f>IFERROR(VLOOKUP(AO19,'P2'!$B$4:$J$48,9,FALSE),"")</f>
        <v/>
      </c>
      <c r="AP20" s="148" t="str">
        <f>IFERROR(VLOOKUP(AP19,'P2'!$B$4:$J$48,9,FALSE),"")</f>
        <v/>
      </c>
      <c r="AQ20" s="148" t="str">
        <f>IFERROR(VLOOKUP(AQ19,'P2'!$B$4:$J$48,9,FALSE),"")</f>
        <v/>
      </c>
      <c r="AR20" s="148" t="str">
        <f>IFERROR(VLOOKUP(AR19,'P2'!$B$4:$J$48,9,FALSE),"")</f>
        <v/>
      </c>
      <c r="AS20" s="148" t="str">
        <f>IFERROR(VLOOKUP(AS19,'P2'!$B$4:$J$48,9,FALSE),"")</f>
        <v/>
      </c>
      <c r="AT20" s="148" t="str">
        <f>IFERROR(VLOOKUP(AT19,'P2'!$B$4:$J$48,9,FALSE),"")</f>
        <v/>
      </c>
      <c r="AU20" s="148" t="str">
        <f>IFERROR(VLOOKUP(AU19,'P2'!$B$4:$J$48,9,FALSE),"")</f>
        <v/>
      </c>
      <c r="AV20" s="149">
        <f>SUM(Q20:AU20)</f>
        <v>0</v>
      </c>
      <c r="AW20" s="487"/>
      <c r="AX20" s="489"/>
      <c r="AY20" s="150"/>
      <c r="AZ20" s="150"/>
    </row>
    <row r="21" spans="2:52" ht="17.100000000000001" customHeight="1" x14ac:dyDescent="0.15">
      <c r="B21" s="470">
        <f>B19+1</f>
        <v>5</v>
      </c>
      <c r="C21" s="472"/>
      <c r="D21" s="473"/>
      <c r="E21" s="473"/>
      <c r="F21" s="473"/>
      <c r="G21" s="473"/>
      <c r="H21" s="474"/>
      <c r="I21" s="478"/>
      <c r="J21" s="479"/>
      <c r="K21" s="479"/>
      <c r="L21" s="479"/>
      <c r="M21" s="480"/>
      <c r="N21" s="484"/>
      <c r="O21" s="485"/>
      <c r="P21" s="474"/>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44">
        <f>COUNTA(Q21:AU21)</f>
        <v>0</v>
      </c>
      <c r="AW21" s="486">
        <f>AV22</f>
        <v>0</v>
      </c>
      <c r="AX21" s="488" t="str">
        <f>IFERROR(ROUNDDOWN(AV22/$AT$3,1),"")</f>
        <v/>
      </c>
      <c r="AY21" s="145"/>
      <c r="AZ21" s="145"/>
    </row>
    <row r="22" spans="2:52" ht="17.100000000000001" customHeight="1" x14ac:dyDescent="0.15">
      <c r="B22" s="471"/>
      <c r="C22" s="475"/>
      <c r="D22" s="476"/>
      <c r="E22" s="476"/>
      <c r="F22" s="476"/>
      <c r="G22" s="476"/>
      <c r="H22" s="477"/>
      <c r="I22" s="481"/>
      <c r="J22" s="482"/>
      <c r="K22" s="482"/>
      <c r="L22" s="482"/>
      <c r="M22" s="483"/>
      <c r="N22" s="475"/>
      <c r="O22" s="476"/>
      <c r="P22" s="477"/>
      <c r="Q22" s="148" t="str">
        <f>IFERROR(VLOOKUP(Q21,'P2'!$B$4:$J$48,9,FALSE),"")</f>
        <v/>
      </c>
      <c r="R22" s="148" t="str">
        <f>IFERROR(VLOOKUP(R21,'P2'!$B$4:$J$48,9,FALSE),"")</f>
        <v/>
      </c>
      <c r="S22" s="148" t="str">
        <f>IFERROR(VLOOKUP(S21,'P2'!$B$4:$J$48,9,FALSE),"")</f>
        <v/>
      </c>
      <c r="T22" s="148" t="str">
        <f>IFERROR(VLOOKUP(T21,'P2'!$B$4:$J$48,9,FALSE),"")</f>
        <v/>
      </c>
      <c r="U22" s="148" t="str">
        <f>IFERROR(VLOOKUP(U21,'P2'!$B$4:$J$48,9,FALSE),"")</f>
        <v/>
      </c>
      <c r="V22" s="148" t="str">
        <f>IFERROR(VLOOKUP(V21,'P2'!$B$4:$J$48,9,FALSE),"")</f>
        <v/>
      </c>
      <c r="W22" s="148" t="str">
        <f>IFERROR(VLOOKUP(W21,'P2'!$B$4:$J$48,9,FALSE),"")</f>
        <v/>
      </c>
      <c r="X22" s="148" t="str">
        <f>IFERROR(VLOOKUP(X21,'P2'!$B$4:$J$48,9,FALSE),"")</f>
        <v/>
      </c>
      <c r="Y22" s="148" t="str">
        <f>IFERROR(VLOOKUP(Y21,'P2'!$B$4:$J$48,9,FALSE),"")</f>
        <v/>
      </c>
      <c r="Z22" s="148" t="str">
        <f>IFERROR(VLOOKUP(Z21,'P2'!$B$4:$J$48,9,FALSE),"")</f>
        <v/>
      </c>
      <c r="AA22" s="148" t="str">
        <f>IFERROR(VLOOKUP(AA21,'P2'!$B$4:$J$48,9,FALSE),"")</f>
        <v/>
      </c>
      <c r="AB22" s="148" t="str">
        <f>IFERROR(VLOOKUP(AB21,'P2'!$B$4:$J$48,9,FALSE),"")</f>
        <v/>
      </c>
      <c r="AC22" s="148" t="str">
        <f>IFERROR(VLOOKUP(AC21,'P2'!$B$4:$J$48,9,FALSE),"")</f>
        <v/>
      </c>
      <c r="AD22" s="148" t="str">
        <f>IFERROR(VLOOKUP(AD21,'P2'!$B$4:$J$48,9,FALSE),"")</f>
        <v/>
      </c>
      <c r="AE22" s="148" t="str">
        <f>IFERROR(VLOOKUP(AE21,'P2'!$B$4:$J$48,9,FALSE),"")</f>
        <v/>
      </c>
      <c r="AF22" s="148" t="str">
        <f>IFERROR(VLOOKUP(AF21,'P2'!$B$4:$J$48,9,FALSE),"")</f>
        <v/>
      </c>
      <c r="AG22" s="148" t="str">
        <f>IFERROR(VLOOKUP(AG21,'P2'!$B$4:$J$48,9,FALSE),"")</f>
        <v/>
      </c>
      <c r="AH22" s="148" t="str">
        <f>IFERROR(VLOOKUP(AH21,'P2'!$B$4:$J$48,9,FALSE),"")</f>
        <v/>
      </c>
      <c r="AI22" s="148" t="str">
        <f>IFERROR(VLOOKUP(AI21,'P2'!$B$4:$J$48,9,FALSE),"")</f>
        <v/>
      </c>
      <c r="AJ22" s="148" t="str">
        <f>IFERROR(VLOOKUP(AJ21,'P2'!$B$4:$J$48,9,FALSE),"")</f>
        <v/>
      </c>
      <c r="AK22" s="148" t="str">
        <f>IFERROR(VLOOKUP(AK21,'P2'!$B$4:$J$48,9,FALSE),"")</f>
        <v/>
      </c>
      <c r="AL22" s="148" t="str">
        <f>IFERROR(VLOOKUP(AL21,'P2'!$B$4:$J$48,9,FALSE),"")</f>
        <v/>
      </c>
      <c r="AM22" s="148" t="str">
        <f>IFERROR(VLOOKUP(AM21,'P2'!$B$4:$J$48,9,FALSE),"")</f>
        <v/>
      </c>
      <c r="AN22" s="148" t="str">
        <f>IFERROR(VLOOKUP(AN21,'P2'!$B$4:$J$48,9,FALSE),"")</f>
        <v/>
      </c>
      <c r="AO22" s="148" t="str">
        <f>IFERROR(VLOOKUP(AO21,'P2'!$B$4:$J$48,9,FALSE),"")</f>
        <v/>
      </c>
      <c r="AP22" s="148" t="str">
        <f>IFERROR(VLOOKUP(AP21,'P2'!$B$4:$J$48,9,FALSE),"")</f>
        <v/>
      </c>
      <c r="AQ22" s="148" t="str">
        <f>IFERROR(VLOOKUP(AQ21,'P2'!$B$4:$J$48,9,FALSE),"")</f>
        <v/>
      </c>
      <c r="AR22" s="148" t="str">
        <f>IFERROR(VLOOKUP(AR21,'P2'!$B$4:$J$48,9,FALSE),"")</f>
        <v/>
      </c>
      <c r="AS22" s="148" t="str">
        <f>IFERROR(VLOOKUP(AS21,'P2'!$B$4:$J$48,9,FALSE),"")</f>
        <v/>
      </c>
      <c r="AT22" s="148" t="str">
        <f>IFERROR(VLOOKUP(AT21,'P2'!$B$4:$J$48,9,FALSE),"")</f>
        <v/>
      </c>
      <c r="AU22" s="148" t="str">
        <f>IFERROR(VLOOKUP(AU21,'P2'!$B$4:$J$48,9,FALSE),"")</f>
        <v/>
      </c>
      <c r="AV22" s="149">
        <f>SUM(Q22:AU22)</f>
        <v>0</v>
      </c>
      <c r="AW22" s="487"/>
      <c r="AX22" s="489"/>
      <c r="AY22" s="150"/>
      <c r="AZ22" s="150"/>
    </row>
    <row r="23" spans="2:52" ht="17.100000000000001" customHeight="1" x14ac:dyDescent="0.15">
      <c r="B23" s="470">
        <f>B21+1</f>
        <v>6</v>
      </c>
      <c r="C23" s="472"/>
      <c r="D23" s="473"/>
      <c r="E23" s="473"/>
      <c r="F23" s="473"/>
      <c r="G23" s="473"/>
      <c r="H23" s="474"/>
      <c r="I23" s="478"/>
      <c r="J23" s="479"/>
      <c r="K23" s="479"/>
      <c r="L23" s="479"/>
      <c r="M23" s="480"/>
      <c r="N23" s="484"/>
      <c r="O23" s="485"/>
      <c r="P23" s="474"/>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44">
        <f>COUNTA(Q23:AU23)</f>
        <v>0</v>
      </c>
      <c r="AW23" s="486">
        <f>AV24</f>
        <v>0</v>
      </c>
      <c r="AX23" s="488" t="str">
        <f>IFERROR(ROUNDDOWN(AV24/$AT$3,1),"")</f>
        <v/>
      </c>
      <c r="AY23" s="145"/>
      <c r="AZ23" s="145"/>
    </row>
    <row r="24" spans="2:52" ht="17.100000000000001" customHeight="1" x14ac:dyDescent="0.15">
      <c r="B24" s="471"/>
      <c r="C24" s="475"/>
      <c r="D24" s="476"/>
      <c r="E24" s="476"/>
      <c r="F24" s="476"/>
      <c r="G24" s="476"/>
      <c r="H24" s="477"/>
      <c r="I24" s="481"/>
      <c r="J24" s="482"/>
      <c r="K24" s="482"/>
      <c r="L24" s="482"/>
      <c r="M24" s="483"/>
      <c r="N24" s="475"/>
      <c r="O24" s="476"/>
      <c r="P24" s="477"/>
      <c r="Q24" s="148" t="str">
        <f>IFERROR(VLOOKUP(Q23,'P2'!$B$4:$J$48,9,FALSE),"")</f>
        <v/>
      </c>
      <c r="R24" s="148" t="str">
        <f>IFERROR(VLOOKUP(R23,'P2'!$B$4:$J$48,9,FALSE),"")</f>
        <v/>
      </c>
      <c r="S24" s="148" t="str">
        <f>IFERROR(VLOOKUP(S23,'P2'!$B$4:$J$48,9,FALSE),"")</f>
        <v/>
      </c>
      <c r="T24" s="148" t="str">
        <f>IFERROR(VLOOKUP(T23,'P2'!$B$4:$J$48,9,FALSE),"")</f>
        <v/>
      </c>
      <c r="U24" s="148" t="str">
        <f>IFERROR(VLOOKUP(U23,'P2'!$B$4:$J$48,9,FALSE),"")</f>
        <v/>
      </c>
      <c r="V24" s="148" t="str">
        <f>IFERROR(VLOOKUP(V23,'P2'!$B$4:$J$48,9,FALSE),"")</f>
        <v/>
      </c>
      <c r="W24" s="148" t="str">
        <f>IFERROR(VLOOKUP(W23,'P2'!$B$4:$J$48,9,FALSE),"")</f>
        <v/>
      </c>
      <c r="X24" s="148" t="str">
        <f>IFERROR(VLOOKUP(X23,'P2'!$B$4:$J$48,9,FALSE),"")</f>
        <v/>
      </c>
      <c r="Y24" s="148" t="str">
        <f>IFERROR(VLOOKUP(Y23,'P2'!$B$4:$J$48,9,FALSE),"")</f>
        <v/>
      </c>
      <c r="Z24" s="148" t="str">
        <f>IFERROR(VLOOKUP(Z23,'P2'!$B$4:$J$48,9,FALSE),"")</f>
        <v/>
      </c>
      <c r="AA24" s="148" t="str">
        <f>IFERROR(VLOOKUP(AA23,'P2'!$B$4:$J$48,9,FALSE),"")</f>
        <v/>
      </c>
      <c r="AB24" s="148" t="str">
        <f>IFERROR(VLOOKUP(AB23,'P2'!$B$4:$J$48,9,FALSE),"")</f>
        <v/>
      </c>
      <c r="AC24" s="148" t="str">
        <f>IFERROR(VLOOKUP(AC23,'P2'!$B$4:$J$48,9,FALSE),"")</f>
        <v/>
      </c>
      <c r="AD24" s="148" t="str">
        <f>IFERROR(VLOOKUP(AD23,'P2'!$B$4:$J$48,9,FALSE),"")</f>
        <v/>
      </c>
      <c r="AE24" s="148" t="str">
        <f>IFERROR(VLOOKUP(AE23,'P2'!$B$4:$J$48,9,FALSE),"")</f>
        <v/>
      </c>
      <c r="AF24" s="148" t="str">
        <f>IFERROR(VLOOKUP(AF23,'P2'!$B$4:$J$48,9,FALSE),"")</f>
        <v/>
      </c>
      <c r="AG24" s="148" t="str">
        <f>IFERROR(VLOOKUP(AG23,'P2'!$B$4:$J$48,9,FALSE),"")</f>
        <v/>
      </c>
      <c r="AH24" s="148" t="str">
        <f>IFERROR(VLOOKUP(AH23,'P2'!$B$4:$J$48,9,FALSE),"")</f>
        <v/>
      </c>
      <c r="AI24" s="148" t="str">
        <f>IFERROR(VLOOKUP(AI23,'P2'!$B$4:$J$48,9,FALSE),"")</f>
        <v/>
      </c>
      <c r="AJ24" s="148" t="str">
        <f>IFERROR(VLOOKUP(AJ23,'P2'!$B$4:$J$48,9,FALSE),"")</f>
        <v/>
      </c>
      <c r="AK24" s="148" t="str">
        <f>IFERROR(VLOOKUP(AK23,'P2'!$B$4:$J$48,9,FALSE),"")</f>
        <v/>
      </c>
      <c r="AL24" s="148" t="str">
        <f>IFERROR(VLOOKUP(AL23,'P2'!$B$4:$J$48,9,FALSE),"")</f>
        <v/>
      </c>
      <c r="AM24" s="148" t="str">
        <f>IFERROR(VLOOKUP(AM23,'P2'!$B$4:$J$48,9,FALSE),"")</f>
        <v/>
      </c>
      <c r="AN24" s="148" t="str">
        <f>IFERROR(VLOOKUP(AN23,'P2'!$B$4:$J$48,9,FALSE),"")</f>
        <v/>
      </c>
      <c r="AO24" s="148" t="str">
        <f>IFERROR(VLOOKUP(AO23,'P2'!$B$4:$J$48,9,FALSE),"")</f>
        <v/>
      </c>
      <c r="AP24" s="148" t="str">
        <f>IFERROR(VLOOKUP(AP23,'P2'!$B$4:$J$48,9,FALSE),"")</f>
        <v/>
      </c>
      <c r="AQ24" s="148" t="str">
        <f>IFERROR(VLOOKUP(AQ23,'P2'!$B$4:$J$48,9,FALSE),"")</f>
        <v/>
      </c>
      <c r="AR24" s="148" t="str">
        <f>IFERROR(VLOOKUP(AR23,'P2'!$B$4:$J$48,9,FALSE),"")</f>
        <v/>
      </c>
      <c r="AS24" s="148" t="str">
        <f>IFERROR(VLOOKUP(AS23,'P2'!$B$4:$J$48,9,FALSE),"")</f>
        <v/>
      </c>
      <c r="AT24" s="148" t="str">
        <f>IFERROR(VLOOKUP(AT23,'P2'!$B$4:$J$48,9,FALSE),"")</f>
        <v/>
      </c>
      <c r="AU24" s="148" t="str">
        <f>IFERROR(VLOOKUP(AU23,'P2'!$B$4:$J$48,9,FALSE),"")</f>
        <v/>
      </c>
      <c r="AV24" s="149">
        <f>SUM(Q24:AU24)</f>
        <v>0</v>
      </c>
      <c r="AW24" s="487"/>
      <c r="AX24" s="489"/>
      <c r="AY24" s="150"/>
      <c r="AZ24" s="150"/>
    </row>
    <row r="25" spans="2:52" ht="17.100000000000001" customHeight="1" x14ac:dyDescent="0.15">
      <c r="B25" s="470">
        <f>B23+1</f>
        <v>7</v>
      </c>
      <c r="C25" s="472"/>
      <c r="D25" s="473"/>
      <c r="E25" s="473"/>
      <c r="F25" s="473"/>
      <c r="G25" s="473"/>
      <c r="H25" s="474"/>
      <c r="I25" s="478"/>
      <c r="J25" s="479"/>
      <c r="K25" s="479"/>
      <c r="L25" s="479"/>
      <c r="M25" s="480"/>
      <c r="N25" s="484"/>
      <c r="O25" s="485"/>
      <c r="P25" s="474"/>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44">
        <f>COUNTA(Q25:AU25)</f>
        <v>0</v>
      </c>
      <c r="AW25" s="486">
        <f>AV26</f>
        <v>0</v>
      </c>
      <c r="AX25" s="488" t="str">
        <f>IFERROR(ROUNDDOWN(AV26/$AT$3,1),"")</f>
        <v/>
      </c>
      <c r="AY25" s="145"/>
      <c r="AZ25" s="145"/>
    </row>
    <row r="26" spans="2:52" ht="17.100000000000001" customHeight="1" x14ac:dyDescent="0.15">
      <c r="B26" s="471"/>
      <c r="C26" s="475"/>
      <c r="D26" s="476"/>
      <c r="E26" s="476"/>
      <c r="F26" s="476"/>
      <c r="G26" s="476"/>
      <c r="H26" s="477"/>
      <c r="I26" s="481"/>
      <c r="J26" s="482"/>
      <c r="K26" s="482"/>
      <c r="L26" s="482"/>
      <c r="M26" s="483"/>
      <c r="N26" s="475"/>
      <c r="O26" s="476"/>
      <c r="P26" s="477"/>
      <c r="Q26" s="148" t="str">
        <f>IFERROR(VLOOKUP(Q25,'P2'!$B$4:$J$48,9,FALSE),"")</f>
        <v/>
      </c>
      <c r="R26" s="148" t="str">
        <f>IFERROR(VLOOKUP(R25,'P2'!$B$4:$J$48,9,FALSE),"")</f>
        <v/>
      </c>
      <c r="S26" s="148" t="str">
        <f>IFERROR(VLOOKUP(S25,'P2'!$B$4:$J$48,9,FALSE),"")</f>
        <v/>
      </c>
      <c r="T26" s="148" t="str">
        <f>IFERROR(VLOOKUP(T25,'P2'!$B$4:$J$48,9,FALSE),"")</f>
        <v/>
      </c>
      <c r="U26" s="148" t="str">
        <f>IFERROR(VLOOKUP(U25,'P2'!$B$4:$J$48,9,FALSE),"")</f>
        <v/>
      </c>
      <c r="V26" s="148" t="str">
        <f>IFERROR(VLOOKUP(V25,'P2'!$B$4:$J$48,9,FALSE),"")</f>
        <v/>
      </c>
      <c r="W26" s="148" t="str">
        <f>IFERROR(VLOOKUP(W25,'P2'!$B$4:$J$48,9,FALSE),"")</f>
        <v/>
      </c>
      <c r="X26" s="148" t="str">
        <f>IFERROR(VLOOKUP(X25,'P2'!$B$4:$J$48,9,FALSE),"")</f>
        <v/>
      </c>
      <c r="Y26" s="148" t="str">
        <f>IFERROR(VLOOKUP(Y25,'P2'!$B$4:$J$48,9,FALSE),"")</f>
        <v/>
      </c>
      <c r="Z26" s="148" t="str">
        <f>IFERROR(VLOOKUP(Z25,'P2'!$B$4:$J$48,9,FALSE),"")</f>
        <v/>
      </c>
      <c r="AA26" s="148" t="str">
        <f>IFERROR(VLOOKUP(AA25,'P2'!$B$4:$J$48,9,FALSE),"")</f>
        <v/>
      </c>
      <c r="AB26" s="148" t="str">
        <f>IFERROR(VLOOKUP(AB25,'P2'!$B$4:$J$48,9,FALSE),"")</f>
        <v/>
      </c>
      <c r="AC26" s="148" t="str">
        <f>IFERROR(VLOOKUP(AC25,'P2'!$B$4:$J$48,9,FALSE),"")</f>
        <v/>
      </c>
      <c r="AD26" s="148" t="str">
        <f>IFERROR(VLOOKUP(AD25,'P2'!$B$4:$J$48,9,FALSE),"")</f>
        <v/>
      </c>
      <c r="AE26" s="148" t="str">
        <f>IFERROR(VLOOKUP(AE25,'P2'!$B$4:$J$48,9,FALSE),"")</f>
        <v/>
      </c>
      <c r="AF26" s="148" t="str">
        <f>IFERROR(VLOOKUP(AF25,'P2'!$B$4:$J$48,9,FALSE),"")</f>
        <v/>
      </c>
      <c r="AG26" s="148" t="str">
        <f>IFERROR(VLOOKUP(AG25,'P2'!$B$4:$J$48,9,FALSE),"")</f>
        <v/>
      </c>
      <c r="AH26" s="148" t="str">
        <f>IFERROR(VLOOKUP(AH25,'P2'!$B$4:$J$48,9,FALSE),"")</f>
        <v/>
      </c>
      <c r="AI26" s="148" t="str">
        <f>IFERROR(VLOOKUP(AI25,'P2'!$B$4:$J$48,9,FALSE),"")</f>
        <v/>
      </c>
      <c r="AJ26" s="148" t="str">
        <f>IFERROR(VLOOKUP(AJ25,'P2'!$B$4:$J$48,9,FALSE),"")</f>
        <v/>
      </c>
      <c r="AK26" s="148" t="str">
        <f>IFERROR(VLOOKUP(AK25,'P2'!$B$4:$J$48,9,FALSE),"")</f>
        <v/>
      </c>
      <c r="AL26" s="148" t="str">
        <f>IFERROR(VLOOKUP(AL25,'P2'!$B$4:$J$48,9,FALSE),"")</f>
        <v/>
      </c>
      <c r="AM26" s="148" t="str">
        <f>IFERROR(VLOOKUP(AM25,'P2'!$B$4:$J$48,9,FALSE),"")</f>
        <v/>
      </c>
      <c r="AN26" s="148" t="str">
        <f>IFERROR(VLOOKUP(AN25,'P2'!$B$4:$J$48,9,FALSE),"")</f>
        <v/>
      </c>
      <c r="AO26" s="148" t="str">
        <f>IFERROR(VLOOKUP(AO25,'P2'!$B$4:$J$48,9,FALSE),"")</f>
        <v/>
      </c>
      <c r="AP26" s="148" t="str">
        <f>IFERROR(VLOOKUP(AP25,'P2'!$B$4:$J$48,9,FALSE),"")</f>
        <v/>
      </c>
      <c r="AQ26" s="148" t="str">
        <f>IFERROR(VLOOKUP(AQ25,'P2'!$B$4:$J$48,9,FALSE),"")</f>
        <v/>
      </c>
      <c r="AR26" s="148" t="str">
        <f>IFERROR(VLOOKUP(AR25,'P2'!$B$4:$J$48,9,FALSE),"")</f>
        <v/>
      </c>
      <c r="AS26" s="148" t="str">
        <f>IFERROR(VLOOKUP(AS25,'P2'!$B$4:$J$48,9,FALSE),"")</f>
        <v/>
      </c>
      <c r="AT26" s="148" t="str">
        <f>IFERROR(VLOOKUP(AT25,'P2'!$B$4:$J$48,9,FALSE),"")</f>
        <v/>
      </c>
      <c r="AU26" s="148" t="str">
        <f>IFERROR(VLOOKUP(AU25,'P2'!$B$4:$J$48,9,FALSE),"")</f>
        <v/>
      </c>
      <c r="AV26" s="149">
        <f>SUM(Q26:AU26)</f>
        <v>0</v>
      </c>
      <c r="AW26" s="487"/>
      <c r="AX26" s="489"/>
      <c r="AY26" s="150"/>
      <c r="AZ26" s="150"/>
    </row>
    <row r="27" spans="2:52" ht="17.100000000000001" customHeight="1" x14ac:dyDescent="0.15">
      <c r="B27" s="470">
        <f>B25+1</f>
        <v>8</v>
      </c>
      <c r="C27" s="472"/>
      <c r="D27" s="473"/>
      <c r="E27" s="473"/>
      <c r="F27" s="473"/>
      <c r="G27" s="473"/>
      <c r="H27" s="474"/>
      <c r="I27" s="478"/>
      <c r="J27" s="479"/>
      <c r="K27" s="479"/>
      <c r="L27" s="479"/>
      <c r="M27" s="480"/>
      <c r="N27" s="484"/>
      <c r="O27" s="485"/>
      <c r="P27" s="474"/>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44">
        <f>COUNTA(Q27:AU27)</f>
        <v>0</v>
      </c>
      <c r="AW27" s="486">
        <f>AV28</f>
        <v>0</v>
      </c>
      <c r="AX27" s="488" t="str">
        <f>IFERROR(ROUNDDOWN(AV28/$AT$3,1),"")</f>
        <v/>
      </c>
      <c r="AY27" s="145"/>
      <c r="AZ27" s="145"/>
    </row>
    <row r="28" spans="2:52" ht="17.100000000000001" customHeight="1" x14ac:dyDescent="0.15">
      <c r="B28" s="471"/>
      <c r="C28" s="475"/>
      <c r="D28" s="476"/>
      <c r="E28" s="476"/>
      <c r="F28" s="476"/>
      <c r="G28" s="476"/>
      <c r="H28" s="477"/>
      <c r="I28" s="481"/>
      <c r="J28" s="482"/>
      <c r="K28" s="482"/>
      <c r="L28" s="482"/>
      <c r="M28" s="483"/>
      <c r="N28" s="475"/>
      <c r="O28" s="476"/>
      <c r="P28" s="477"/>
      <c r="Q28" s="148" t="str">
        <f>IFERROR(VLOOKUP(Q27,'P2'!$B$4:$J$48,9,FALSE),"")</f>
        <v/>
      </c>
      <c r="R28" s="148" t="str">
        <f>IFERROR(VLOOKUP(R27,'P2'!$B$4:$J$48,9,FALSE),"")</f>
        <v/>
      </c>
      <c r="S28" s="148" t="str">
        <f>IFERROR(VLOOKUP(S27,'P2'!$B$4:$J$48,9,FALSE),"")</f>
        <v/>
      </c>
      <c r="T28" s="148" t="str">
        <f>IFERROR(VLOOKUP(T27,'P2'!$B$4:$J$48,9,FALSE),"")</f>
        <v/>
      </c>
      <c r="U28" s="148" t="str">
        <f>IFERROR(VLOOKUP(U27,'P2'!$B$4:$J$48,9,FALSE),"")</f>
        <v/>
      </c>
      <c r="V28" s="148" t="str">
        <f>IFERROR(VLOOKUP(V27,'P2'!$B$4:$J$48,9,FALSE),"")</f>
        <v/>
      </c>
      <c r="W28" s="148" t="str">
        <f>IFERROR(VLOOKUP(W27,'P2'!$B$4:$J$48,9,FALSE),"")</f>
        <v/>
      </c>
      <c r="X28" s="148" t="str">
        <f>IFERROR(VLOOKUP(X27,'P2'!$B$4:$J$48,9,FALSE),"")</f>
        <v/>
      </c>
      <c r="Y28" s="148" t="str">
        <f>IFERROR(VLOOKUP(Y27,'P2'!$B$4:$J$48,9,FALSE),"")</f>
        <v/>
      </c>
      <c r="Z28" s="148" t="str">
        <f>IFERROR(VLOOKUP(Z27,'P2'!$B$4:$J$48,9,FALSE),"")</f>
        <v/>
      </c>
      <c r="AA28" s="148" t="str">
        <f>IFERROR(VLOOKUP(AA27,'P2'!$B$4:$J$48,9,FALSE),"")</f>
        <v/>
      </c>
      <c r="AB28" s="148" t="str">
        <f>IFERROR(VLOOKUP(AB27,'P2'!$B$4:$J$48,9,FALSE),"")</f>
        <v/>
      </c>
      <c r="AC28" s="148" t="str">
        <f>IFERROR(VLOOKUP(AC27,'P2'!$B$4:$J$48,9,FALSE),"")</f>
        <v/>
      </c>
      <c r="AD28" s="148" t="str">
        <f>IFERROR(VLOOKUP(AD27,'P2'!$B$4:$J$48,9,FALSE),"")</f>
        <v/>
      </c>
      <c r="AE28" s="148" t="str">
        <f>IFERROR(VLOOKUP(AE27,'P2'!$B$4:$J$48,9,FALSE),"")</f>
        <v/>
      </c>
      <c r="AF28" s="148" t="str">
        <f>IFERROR(VLOOKUP(AF27,'P2'!$B$4:$J$48,9,FALSE),"")</f>
        <v/>
      </c>
      <c r="AG28" s="148" t="str">
        <f>IFERROR(VLOOKUP(AG27,'P2'!$B$4:$J$48,9,FALSE),"")</f>
        <v/>
      </c>
      <c r="AH28" s="148" t="str">
        <f>IFERROR(VLOOKUP(AH27,'P2'!$B$4:$J$48,9,FALSE),"")</f>
        <v/>
      </c>
      <c r="AI28" s="148" t="str">
        <f>IFERROR(VLOOKUP(AI27,'P2'!$B$4:$J$48,9,FALSE),"")</f>
        <v/>
      </c>
      <c r="AJ28" s="148" t="str">
        <f>IFERROR(VLOOKUP(AJ27,'P2'!$B$4:$J$48,9,FALSE),"")</f>
        <v/>
      </c>
      <c r="AK28" s="148" t="str">
        <f>IFERROR(VLOOKUP(AK27,'P2'!$B$4:$J$48,9,FALSE),"")</f>
        <v/>
      </c>
      <c r="AL28" s="148" t="str">
        <f>IFERROR(VLOOKUP(AL27,'P2'!$B$4:$J$48,9,FALSE),"")</f>
        <v/>
      </c>
      <c r="AM28" s="148" t="str">
        <f>IFERROR(VLOOKUP(AM27,'P2'!$B$4:$J$48,9,FALSE),"")</f>
        <v/>
      </c>
      <c r="AN28" s="148" t="str">
        <f>IFERROR(VLOOKUP(AN27,'P2'!$B$4:$J$48,9,FALSE),"")</f>
        <v/>
      </c>
      <c r="AO28" s="148" t="str">
        <f>IFERROR(VLOOKUP(AO27,'P2'!$B$4:$J$48,9,FALSE),"")</f>
        <v/>
      </c>
      <c r="AP28" s="148" t="str">
        <f>IFERROR(VLOOKUP(AP27,'P2'!$B$4:$J$48,9,FALSE),"")</f>
        <v/>
      </c>
      <c r="AQ28" s="148" t="str">
        <f>IFERROR(VLOOKUP(AQ27,'P2'!$B$4:$J$48,9,FALSE),"")</f>
        <v/>
      </c>
      <c r="AR28" s="148" t="str">
        <f>IFERROR(VLOOKUP(AR27,'P2'!$B$4:$J$48,9,FALSE),"")</f>
        <v/>
      </c>
      <c r="AS28" s="148" t="str">
        <f>IFERROR(VLOOKUP(AS27,'P2'!$B$4:$J$48,9,FALSE),"")</f>
        <v/>
      </c>
      <c r="AT28" s="148" t="str">
        <f>IFERROR(VLOOKUP(AT27,'P2'!$B$4:$J$48,9,FALSE),"")</f>
        <v/>
      </c>
      <c r="AU28" s="148" t="str">
        <f>IFERROR(VLOOKUP(AU27,'P2'!$B$4:$J$48,9,FALSE),"")</f>
        <v/>
      </c>
      <c r="AV28" s="149">
        <f>SUM(Q28:AU28)</f>
        <v>0</v>
      </c>
      <c r="AW28" s="487"/>
      <c r="AX28" s="489"/>
      <c r="AY28" s="150"/>
      <c r="AZ28" s="150"/>
    </row>
    <row r="29" spans="2:52" ht="17.100000000000001" customHeight="1" x14ac:dyDescent="0.15">
      <c r="B29" s="470">
        <f>B27+1</f>
        <v>9</v>
      </c>
      <c r="C29" s="472"/>
      <c r="D29" s="473"/>
      <c r="E29" s="473"/>
      <c r="F29" s="473"/>
      <c r="G29" s="473"/>
      <c r="H29" s="474"/>
      <c r="I29" s="478"/>
      <c r="J29" s="479"/>
      <c r="K29" s="479"/>
      <c r="L29" s="479"/>
      <c r="M29" s="480"/>
      <c r="N29" s="484"/>
      <c r="O29" s="485"/>
      <c r="P29" s="474"/>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44">
        <f>COUNTA(Q29:AU29)</f>
        <v>0</v>
      </c>
      <c r="AW29" s="486">
        <f>AV30</f>
        <v>0</v>
      </c>
      <c r="AX29" s="488" t="str">
        <f>IFERROR(ROUNDDOWN(AV30/$AT$3,1),"")</f>
        <v/>
      </c>
      <c r="AY29" s="145"/>
      <c r="AZ29" s="145"/>
    </row>
    <row r="30" spans="2:52" ht="17.100000000000001" customHeight="1" x14ac:dyDescent="0.15">
      <c r="B30" s="471"/>
      <c r="C30" s="475"/>
      <c r="D30" s="476"/>
      <c r="E30" s="476"/>
      <c r="F30" s="476"/>
      <c r="G30" s="476"/>
      <c r="H30" s="477"/>
      <c r="I30" s="481"/>
      <c r="J30" s="482"/>
      <c r="K30" s="482"/>
      <c r="L30" s="482"/>
      <c r="M30" s="483"/>
      <c r="N30" s="475"/>
      <c r="O30" s="476"/>
      <c r="P30" s="477"/>
      <c r="Q30" s="148" t="str">
        <f>IFERROR(VLOOKUP(Q29,'P2'!$B$4:$J$48,9,FALSE),"")</f>
        <v/>
      </c>
      <c r="R30" s="148" t="str">
        <f>IFERROR(VLOOKUP(R29,'P2'!$B$4:$J$48,9,FALSE),"")</f>
        <v/>
      </c>
      <c r="S30" s="148" t="str">
        <f>IFERROR(VLOOKUP(S29,'P2'!$B$4:$J$48,9,FALSE),"")</f>
        <v/>
      </c>
      <c r="T30" s="148" t="str">
        <f>IFERROR(VLOOKUP(T29,'P2'!$B$4:$J$48,9,FALSE),"")</f>
        <v/>
      </c>
      <c r="U30" s="148" t="str">
        <f>IFERROR(VLOOKUP(U29,'P2'!$B$4:$J$48,9,FALSE),"")</f>
        <v/>
      </c>
      <c r="V30" s="148" t="str">
        <f>IFERROR(VLOOKUP(V29,'P2'!$B$4:$J$48,9,FALSE),"")</f>
        <v/>
      </c>
      <c r="W30" s="148" t="str">
        <f>IFERROR(VLOOKUP(W29,'P2'!$B$4:$J$48,9,FALSE),"")</f>
        <v/>
      </c>
      <c r="X30" s="148" t="str">
        <f>IFERROR(VLOOKUP(X29,'P2'!$B$4:$J$48,9,FALSE),"")</f>
        <v/>
      </c>
      <c r="Y30" s="148" t="str">
        <f>IFERROR(VLOOKUP(Y29,'P2'!$B$4:$J$48,9,FALSE),"")</f>
        <v/>
      </c>
      <c r="Z30" s="148" t="str">
        <f>IFERROR(VLOOKUP(Z29,'P2'!$B$4:$J$48,9,FALSE),"")</f>
        <v/>
      </c>
      <c r="AA30" s="148" t="str">
        <f>IFERROR(VLOOKUP(AA29,'P2'!$B$4:$J$48,9,FALSE),"")</f>
        <v/>
      </c>
      <c r="AB30" s="148" t="str">
        <f>IFERROR(VLOOKUP(AB29,'P2'!$B$4:$J$48,9,FALSE),"")</f>
        <v/>
      </c>
      <c r="AC30" s="148" t="str">
        <f>IFERROR(VLOOKUP(AC29,'P2'!$B$4:$J$48,9,FALSE),"")</f>
        <v/>
      </c>
      <c r="AD30" s="148" t="str">
        <f>IFERROR(VLOOKUP(AD29,'P2'!$B$4:$J$48,9,FALSE),"")</f>
        <v/>
      </c>
      <c r="AE30" s="148" t="str">
        <f>IFERROR(VLOOKUP(AE29,'P2'!$B$4:$J$48,9,FALSE),"")</f>
        <v/>
      </c>
      <c r="AF30" s="148" t="str">
        <f>IFERROR(VLOOKUP(AF29,'P2'!$B$4:$J$48,9,FALSE),"")</f>
        <v/>
      </c>
      <c r="AG30" s="148" t="str">
        <f>IFERROR(VLOOKUP(AG29,'P2'!$B$4:$J$48,9,FALSE),"")</f>
        <v/>
      </c>
      <c r="AH30" s="148" t="str">
        <f>IFERROR(VLOOKUP(AH29,'P2'!$B$4:$J$48,9,FALSE),"")</f>
        <v/>
      </c>
      <c r="AI30" s="148" t="str">
        <f>IFERROR(VLOOKUP(AI29,'P2'!$B$4:$J$48,9,FALSE),"")</f>
        <v/>
      </c>
      <c r="AJ30" s="148" t="str">
        <f>IFERROR(VLOOKUP(AJ29,'P2'!$B$4:$J$48,9,FALSE),"")</f>
        <v/>
      </c>
      <c r="AK30" s="148" t="str">
        <f>IFERROR(VLOOKUP(AK29,'P2'!$B$4:$J$48,9,FALSE),"")</f>
        <v/>
      </c>
      <c r="AL30" s="148" t="str">
        <f>IFERROR(VLOOKUP(AL29,'P2'!$B$4:$J$48,9,FALSE),"")</f>
        <v/>
      </c>
      <c r="AM30" s="148" t="str">
        <f>IFERROR(VLOOKUP(AM29,'P2'!$B$4:$J$48,9,FALSE),"")</f>
        <v/>
      </c>
      <c r="AN30" s="148" t="str">
        <f>IFERROR(VLOOKUP(AN29,'P2'!$B$4:$J$48,9,FALSE),"")</f>
        <v/>
      </c>
      <c r="AO30" s="148" t="str">
        <f>IFERROR(VLOOKUP(AO29,'P2'!$B$4:$J$48,9,FALSE),"")</f>
        <v/>
      </c>
      <c r="AP30" s="148" t="str">
        <f>IFERROR(VLOOKUP(AP29,'P2'!$B$4:$J$48,9,FALSE),"")</f>
        <v/>
      </c>
      <c r="AQ30" s="148" t="str">
        <f>IFERROR(VLOOKUP(AQ29,'P2'!$B$4:$J$48,9,FALSE),"")</f>
        <v/>
      </c>
      <c r="AR30" s="148" t="str">
        <f>IFERROR(VLOOKUP(AR29,'P2'!$B$4:$J$48,9,FALSE),"")</f>
        <v/>
      </c>
      <c r="AS30" s="148" t="str">
        <f>IFERROR(VLOOKUP(AS29,'P2'!$B$4:$J$48,9,FALSE),"")</f>
        <v/>
      </c>
      <c r="AT30" s="148" t="str">
        <f>IFERROR(VLOOKUP(AT29,'P2'!$B$4:$J$48,9,FALSE),"")</f>
        <v/>
      </c>
      <c r="AU30" s="148" t="str">
        <f>IFERROR(VLOOKUP(AU29,'P2'!$B$4:$J$48,9,FALSE),"")</f>
        <v/>
      </c>
      <c r="AV30" s="149">
        <f>SUM(Q30:AU30)</f>
        <v>0</v>
      </c>
      <c r="AW30" s="487"/>
      <c r="AX30" s="489"/>
      <c r="AY30" s="150"/>
      <c r="AZ30" s="150"/>
    </row>
    <row r="31" spans="2:52" ht="17.100000000000001" customHeight="1" x14ac:dyDescent="0.15">
      <c r="B31" s="470">
        <f>B29+1</f>
        <v>10</v>
      </c>
      <c r="C31" s="472"/>
      <c r="D31" s="473"/>
      <c r="E31" s="473"/>
      <c r="F31" s="473"/>
      <c r="G31" s="473"/>
      <c r="H31" s="474"/>
      <c r="I31" s="478"/>
      <c r="J31" s="479"/>
      <c r="K31" s="479"/>
      <c r="L31" s="479"/>
      <c r="M31" s="480"/>
      <c r="N31" s="484"/>
      <c r="O31" s="485"/>
      <c r="P31" s="474"/>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44">
        <f>COUNTA(Q31:AU31)</f>
        <v>0</v>
      </c>
      <c r="AW31" s="486">
        <f>AV32</f>
        <v>0</v>
      </c>
      <c r="AX31" s="488" t="str">
        <f>IFERROR(ROUNDDOWN(AV32/$AT$3,1),"")</f>
        <v/>
      </c>
      <c r="AY31" s="145"/>
      <c r="AZ31" s="145"/>
    </row>
    <row r="32" spans="2:52" ht="17.100000000000001" customHeight="1" x14ac:dyDescent="0.15">
      <c r="B32" s="471"/>
      <c r="C32" s="475"/>
      <c r="D32" s="476"/>
      <c r="E32" s="476"/>
      <c r="F32" s="476"/>
      <c r="G32" s="476"/>
      <c r="H32" s="477"/>
      <c r="I32" s="481"/>
      <c r="J32" s="482"/>
      <c r="K32" s="482"/>
      <c r="L32" s="482"/>
      <c r="M32" s="483"/>
      <c r="N32" s="475"/>
      <c r="O32" s="476"/>
      <c r="P32" s="477"/>
      <c r="Q32" s="148" t="str">
        <f>IFERROR(VLOOKUP(Q31,'P2'!$B$4:$J$48,9,FALSE),"")</f>
        <v/>
      </c>
      <c r="R32" s="148" t="str">
        <f>IFERROR(VLOOKUP(R31,'P2'!$B$4:$J$48,9,FALSE),"")</f>
        <v/>
      </c>
      <c r="S32" s="148" t="str">
        <f>IFERROR(VLOOKUP(S31,'P2'!$B$4:$J$48,9,FALSE),"")</f>
        <v/>
      </c>
      <c r="T32" s="148" t="str">
        <f>IFERROR(VLOOKUP(T31,'P2'!$B$4:$J$48,9,FALSE),"")</f>
        <v/>
      </c>
      <c r="U32" s="148" t="str">
        <f>IFERROR(VLOOKUP(U31,'P2'!$B$4:$J$48,9,FALSE),"")</f>
        <v/>
      </c>
      <c r="V32" s="148" t="str">
        <f>IFERROR(VLOOKUP(V31,'P2'!$B$4:$J$48,9,FALSE),"")</f>
        <v/>
      </c>
      <c r="W32" s="148" t="str">
        <f>IFERROR(VLOOKUP(W31,'P2'!$B$4:$J$48,9,FALSE),"")</f>
        <v/>
      </c>
      <c r="X32" s="148" t="str">
        <f>IFERROR(VLOOKUP(X31,'P2'!$B$4:$J$48,9,FALSE),"")</f>
        <v/>
      </c>
      <c r="Y32" s="148" t="str">
        <f>IFERROR(VLOOKUP(Y31,'P2'!$B$4:$J$48,9,FALSE),"")</f>
        <v/>
      </c>
      <c r="Z32" s="148" t="str">
        <f>IFERROR(VLOOKUP(Z31,'P2'!$B$4:$J$48,9,FALSE),"")</f>
        <v/>
      </c>
      <c r="AA32" s="148" t="str">
        <f>IFERROR(VLOOKUP(AA31,'P2'!$B$4:$J$48,9,FALSE),"")</f>
        <v/>
      </c>
      <c r="AB32" s="148" t="str">
        <f>IFERROR(VLOOKUP(AB31,'P2'!$B$4:$J$48,9,FALSE),"")</f>
        <v/>
      </c>
      <c r="AC32" s="148" t="str">
        <f>IFERROR(VLOOKUP(AC31,'P2'!$B$4:$J$48,9,FALSE),"")</f>
        <v/>
      </c>
      <c r="AD32" s="148" t="str">
        <f>IFERROR(VLOOKUP(AD31,'P2'!$B$4:$J$48,9,FALSE),"")</f>
        <v/>
      </c>
      <c r="AE32" s="148" t="str">
        <f>IFERROR(VLOOKUP(AE31,'P2'!$B$4:$J$48,9,FALSE),"")</f>
        <v/>
      </c>
      <c r="AF32" s="148" t="str">
        <f>IFERROR(VLOOKUP(AF31,'P2'!$B$4:$J$48,9,FALSE),"")</f>
        <v/>
      </c>
      <c r="AG32" s="148" t="str">
        <f>IFERROR(VLOOKUP(AG31,'P2'!$B$4:$J$48,9,FALSE),"")</f>
        <v/>
      </c>
      <c r="AH32" s="148" t="str">
        <f>IFERROR(VLOOKUP(AH31,'P2'!$B$4:$J$48,9,FALSE),"")</f>
        <v/>
      </c>
      <c r="AI32" s="148" t="str">
        <f>IFERROR(VLOOKUP(AI31,'P2'!$B$4:$J$48,9,FALSE),"")</f>
        <v/>
      </c>
      <c r="AJ32" s="148" t="str">
        <f>IFERROR(VLOOKUP(AJ31,'P2'!$B$4:$J$48,9,FALSE),"")</f>
        <v/>
      </c>
      <c r="AK32" s="148" t="str">
        <f>IFERROR(VLOOKUP(AK31,'P2'!$B$4:$J$48,9,FALSE),"")</f>
        <v/>
      </c>
      <c r="AL32" s="148" t="str">
        <f>IFERROR(VLOOKUP(AL31,'P2'!$B$4:$J$48,9,FALSE),"")</f>
        <v/>
      </c>
      <c r="AM32" s="148" t="str">
        <f>IFERROR(VLOOKUP(AM31,'P2'!$B$4:$J$48,9,FALSE),"")</f>
        <v/>
      </c>
      <c r="AN32" s="148" t="str">
        <f>IFERROR(VLOOKUP(AN31,'P2'!$B$4:$J$48,9,FALSE),"")</f>
        <v/>
      </c>
      <c r="AO32" s="148" t="str">
        <f>IFERROR(VLOOKUP(AO31,'P2'!$B$4:$J$48,9,FALSE),"")</f>
        <v/>
      </c>
      <c r="AP32" s="148" t="str">
        <f>IFERROR(VLOOKUP(AP31,'P2'!$B$4:$J$48,9,FALSE),"")</f>
        <v/>
      </c>
      <c r="AQ32" s="148" t="str">
        <f>IFERROR(VLOOKUP(AQ31,'P2'!$B$4:$J$48,9,FALSE),"")</f>
        <v/>
      </c>
      <c r="AR32" s="148" t="str">
        <f>IFERROR(VLOOKUP(AR31,'P2'!$B$4:$J$48,9,FALSE),"")</f>
        <v/>
      </c>
      <c r="AS32" s="148" t="str">
        <f>IFERROR(VLOOKUP(AS31,'P2'!$B$4:$J$48,9,FALSE),"")</f>
        <v/>
      </c>
      <c r="AT32" s="148" t="str">
        <f>IFERROR(VLOOKUP(AT31,'P2'!$B$4:$J$48,9,FALSE),"")</f>
        <v/>
      </c>
      <c r="AU32" s="148" t="str">
        <f>IFERROR(VLOOKUP(AU31,'P2'!$B$4:$J$48,9,FALSE),"")</f>
        <v/>
      </c>
      <c r="AV32" s="149">
        <f>SUM(Q32:AU32)</f>
        <v>0</v>
      </c>
      <c r="AW32" s="487"/>
      <c r="AX32" s="489"/>
      <c r="AY32" s="150"/>
      <c r="AZ32" s="150"/>
    </row>
    <row r="33" spans="2:59" ht="17.100000000000001" customHeight="1" x14ac:dyDescent="0.15">
      <c r="B33" s="470">
        <f>B31+1</f>
        <v>11</v>
      </c>
      <c r="C33" s="472"/>
      <c r="D33" s="473"/>
      <c r="E33" s="473"/>
      <c r="F33" s="473"/>
      <c r="G33" s="473"/>
      <c r="H33" s="474"/>
      <c r="I33" s="478"/>
      <c r="J33" s="479"/>
      <c r="K33" s="479"/>
      <c r="L33" s="479"/>
      <c r="M33" s="480"/>
      <c r="N33" s="484"/>
      <c r="O33" s="485"/>
      <c r="P33" s="474"/>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44">
        <f>COUNTA(Q33:AU33)</f>
        <v>0</v>
      </c>
      <c r="AW33" s="486">
        <f>AV34</f>
        <v>0</v>
      </c>
      <c r="AX33" s="488" t="str">
        <f>IFERROR(ROUNDDOWN(AV34/$AT$3,1),"")</f>
        <v/>
      </c>
      <c r="AY33" s="145"/>
      <c r="AZ33" s="145"/>
    </row>
    <row r="34" spans="2:59" ht="17.100000000000001" customHeight="1" x14ac:dyDescent="0.15">
      <c r="B34" s="471"/>
      <c r="C34" s="475"/>
      <c r="D34" s="476"/>
      <c r="E34" s="476"/>
      <c r="F34" s="476"/>
      <c r="G34" s="476"/>
      <c r="H34" s="477"/>
      <c r="I34" s="481"/>
      <c r="J34" s="482"/>
      <c r="K34" s="482"/>
      <c r="L34" s="482"/>
      <c r="M34" s="483"/>
      <c r="N34" s="475"/>
      <c r="O34" s="476"/>
      <c r="P34" s="477"/>
      <c r="Q34" s="148" t="str">
        <f>IFERROR(VLOOKUP(Q33,'P2'!$B$4:$J$48,9,FALSE),"")</f>
        <v/>
      </c>
      <c r="R34" s="148" t="str">
        <f>IFERROR(VLOOKUP(R33,'P2'!$B$4:$J$48,9,FALSE),"")</f>
        <v/>
      </c>
      <c r="S34" s="148" t="str">
        <f>IFERROR(VLOOKUP(S33,'P2'!$B$4:$J$48,9,FALSE),"")</f>
        <v/>
      </c>
      <c r="T34" s="148" t="str">
        <f>IFERROR(VLOOKUP(T33,'P2'!$B$4:$J$48,9,FALSE),"")</f>
        <v/>
      </c>
      <c r="U34" s="148" t="str">
        <f>IFERROR(VLOOKUP(U33,'P2'!$B$4:$J$48,9,FALSE),"")</f>
        <v/>
      </c>
      <c r="V34" s="148" t="str">
        <f>IFERROR(VLOOKUP(V33,'P2'!$B$4:$J$48,9,FALSE),"")</f>
        <v/>
      </c>
      <c r="W34" s="148" t="str">
        <f>IFERROR(VLOOKUP(W33,'P2'!$B$4:$J$48,9,FALSE),"")</f>
        <v/>
      </c>
      <c r="X34" s="148" t="str">
        <f>IFERROR(VLOOKUP(X33,'P2'!$B$4:$J$48,9,FALSE),"")</f>
        <v/>
      </c>
      <c r="Y34" s="148" t="str">
        <f>IFERROR(VLOOKUP(Y33,'P2'!$B$4:$J$48,9,FALSE),"")</f>
        <v/>
      </c>
      <c r="Z34" s="148" t="str">
        <f>IFERROR(VLOOKUP(Z33,'P2'!$B$4:$J$48,9,FALSE),"")</f>
        <v/>
      </c>
      <c r="AA34" s="148" t="str">
        <f>IFERROR(VLOOKUP(AA33,'P2'!$B$4:$J$48,9,FALSE),"")</f>
        <v/>
      </c>
      <c r="AB34" s="148" t="str">
        <f>IFERROR(VLOOKUP(AB33,'P2'!$B$4:$J$48,9,FALSE),"")</f>
        <v/>
      </c>
      <c r="AC34" s="148" t="str">
        <f>IFERROR(VLOOKUP(AC33,'P2'!$B$4:$J$48,9,FALSE),"")</f>
        <v/>
      </c>
      <c r="AD34" s="148" t="str">
        <f>IFERROR(VLOOKUP(AD33,'P2'!$B$4:$J$48,9,FALSE),"")</f>
        <v/>
      </c>
      <c r="AE34" s="148" t="str">
        <f>IFERROR(VLOOKUP(AE33,'P2'!$B$4:$J$48,9,FALSE),"")</f>
        <v/>
      </c>
      <c r="AF34" s="148" t="str">
        <f>IFERROR(VLOOKUP(AF33,'P2'!$B$4:$J$48,9,FALSE),"")</f>
        <v/>
      </c>
      <c r="AG34" s="148" t="str">
        <f>IFERROR(VLOOKUP(AG33,'P2'!$B$4:$J$48,9,FALSE),"")</f>
        <v/>
      </c>
      <c r="AH34" s="148" t="str">
        <f>IFERROR(VLOOKUP(AH33,'P2'!$B$4:$J$48,9,FALSE),"")</f>
        <v/>
      </c>
      <c r="AI34" s="148" t="str">
        <f>IFERROR(VLOOKUP(AI33,'P2'!$B$4:$J$48,9,FALSE),"")</f>
        <v/>
      </c>
      <c r="AJ34" s="148" t="str">
        <f>IFERROR(VLOOKUP(AJ33,'P2'!$B$4:$J$48,9,FALSE),"")</f>
        <v/>
      </c>
      <c r="AK34" s="148" t="str">
        <f>IFERROR(VLOOKUP(AK33,'P2'!$B$4:$J$48,9,FALSE),"")</f>
        <v/>
      </c>
      <c r="AL34" s="148" t="str">
        <f>IFERROR(VLOOKUP(AL33,'P2'!$B$4:$J$48,9,FALSE),"")</f>
        <v/>
      </c>
      <c r="AM34" s="148" t="str">
        <f>IFERROR(VLOOKUP(AM33,'P2'!$B$4:$J$48,9,FALSE),"")</f>
        <v/>
      </c>
      <c r="AN34" s="148" t="str">
        <f>IFERROR(VLOOKUP(AN33,'P2'!$B$4:$J$48,9,FALSE),"")</f>
        <v/>
      </c>
      <c r="AO34" s="148" t="str">
        <f>IFERROR(VLOOKUP(AO33,'P2'!$B$4:$J$48,9,FALSE),"")</f>
        <v/>
      </c>
      <c r="AP34" s="148" t="str">
        <f>IFERROR(VLOOKUP(AP33,'P2'!$B$4:$J$48,9,FALSE),"")</f>
        <v/>
      </c>
      <c r="AQ34" s="148" t="str">
        <f>IFERROR(VLOOKUP(AQ33,'P2'!$B$4:$J$48,9,FALSE),"")</f>
        <v/>
      </c>
      <c r="AR34" s="148" t="str">
        <f>IFERROR(VLOOKUP(AR33,'P2'!$B$4:$J$48,9,FALSE),"")</f>
        <v/>
      </c>
      <c r="AS34" s="148" t="str">
        <f>IFERROR(VLOOKUP(AS33,'P2'!$B$4:$J$48,9,FALSE),"")</f>
        <v/>
      </c>
      <c r="AT34" s="148" t="str">
        <f>IFERROR(VLOOKUP(AT33,'P2'!$B$4:$J$48,9,FALSE),"")</f>
        <v/>
      </c>
      <c r="AU34" s="148" t="str">
        <f>IFERROR(VLOOKUP(AU33,'P2'!$B$4:$J$48,9,FALSE),"")</f>
        <v/>
      </c>
      <c r="AV34" s="149">
        <f>SUM(Q34:AU34)</f>
        <v>0</v>
      </c>
      <c r="AW34" s="487"/>
      <c r="AX34" s="489"/>
      <c r="AY34" s="150"/>
      <c r="AZ34" s="150"/>
    </row>
    <row r="35" spans="2:59" ht="17.100000000000001" customHeight="1" x14ac:dyDescent="0.15">
      <c r="B35" s="470">
        <f>B33+1</f>
        <v>12</v>
      </c>
      <c r="C35" s="472"/>
      <c r="D35" s="473"/>
      <c r="E35" s="473"/>
      <c r="F35" s="473"/>
      <c r="G35" s="473"/>
      <c r="H35" s="474"/>
      <c r="I35" s="478"/>
      <c r="J35" s="479"/>
      <c r="K35" s="479"/>
      <c r="L35" s="479"/>
      <c r="M35" s="480"/>
      <c r="N35" s="484"/>
      <c r="O35" s="485"/>
      <c r="P35" s="474"/>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44">
        <f>COUNTA(Q35:AU35)</f>
        <v>0</v>
      </c>
      <c r="AW35" s="486">
        <f>AV36</f>
        <v>0</v>
      </c>
      <c r="AX35" s="488" t="str">
        <f>IFERROR(ROUNDDOWN(AV36/$AT$3,1),"")</f>
        <v/>
      </c>
      <c r="AY35" s="145"/>
      <c r="AZ35" s="145"/>
    </row>
    <row r="36" spans="2:59" ht="17.100000000000001" customHeight="1" x14ac:dyDescent="0.15">
      <c r="B36" s="471"/>
      <c r="C36" s="475"/>
      <c r="D36" s="476"/>
      <c r="E36" s="476"/>
      <c r="F36" s="476"/>
      <c r="G36" s="476"/>
      <c r="H36" s="477"/>
      <c r="I36" s="481"/>
      <c r="J36" s="482"/>
      <c r="K36" s="482"/>
      <c r="L36" s="482"/>
      <c r="M36" s="483"/>
      <c r="N36" s="475"/>
      <c r="O36" s="476"/>
      <c r="P36" s="477"/>
      <c r="Q36" s="148" t="str">
        <f>IFERROR(VLOOKUP(Q35,'P2'!$B$4:$J$48,9,FALSE),"")</f>
        <v/>
      </c>
      <c r="R36" s="148" t="str">
        <f>IFERROR(VLOOKUP(R35,'P2'!$B$4:$J$48,9,FALSE),"")</f>
        <v/>
      </c>
      <c r="S36" s="148" t="str">
        <f>IFERROR(VLOOKUP(S35,'P2'!$B$4:$J$48,9,FALSE),"")</f>
        <v/>
      </c>
      <c r="T36" s="148" t="str">
        <f>IFERROR(VLOOKUP(T35,'P2'!$B$4:$J$48,9,FALSE),"")</f>
        <v/>
      </c>
      <c r="U36" s="148" t="str">
        <f>IFERROR(VLOOKUP(U35,'P2'!$B$4:$J$48,9,FALSE),"")</f>
        <v/>
      </c>
      <c r="V36" s="148" t="str">
        <f>IFERROR(VLOOKUP(V35,'P2'!$B$4:$J$48,9,FALSE),"")</f>
        <v/>
      </c>
      <c r="W36" s="148" t="str">
        <f>IFERROR(VLOOKUP(W35,'P2'!$B$4:$J$48,9,FALSE),"")</f>
        <v/>
      </c>
      <c r="X36" s="148" t="str">
        <f>IFERROR(VLOOKUP(X35,'P2'!$B$4:$J$48,9,FALSE),"")</f>
        <v/>
      </c>
      <c r="Y36" s="148" t="str">
        <f>IFERROR(VLOOKUP(Y35,'P2'!$B$4:$J$48,9,FALSE),"")</f>
        <v/>
      </c>
      <c r="Z36" s="148" t="str">
        <f>IFERROR(VLOOKUP(Z35,'P2'!$B$4:$J$48,9,FALSE),"")</f>
        <v/>
      </c>
      <c r="AA36" s="148" t="str">
        <f>IFERROR(VLOOKUP(AA35,'P2'!$B$4:$J$48,9,FALSE),"")</f>
        <v/>
      </c>
      <c r="AB36" s="148" t="str">
        <f>IFERROR(VLOOKUP(AB35,'P2'!$B$4:$J$48,9,FALSE),"")</f>
        <v/>
      </c>
      <c r="AC36" s="148" t="str">
        <f>IFERROR(VLOOKUP(AC35,'P2'!$B$4:$J$48,9,FALSE),"")</f>
        <v/>
      </c>
      <c r="AD36" s="148" t="str">
        <f>IFERROR(VLOOKUP(AD35,'P2'!$B$4:$J$48,9,FALSE),"")</f>
        <v/>
      </c>
      <c r="AE36" s="148" t="str">
        <f>IFERROR(VLOOKUP(AE35,'P2'!$B$4:$J$48,9,FALSE),"")</f>
        <v/>
      </c>
      <c r="AF36" s="148" t="str">
        <f>IFERROR(VLOOKUP(AF35,'P2'!$B$4:$J$48,9,FALSE),"")</f>
        <v/>
      </c>
      <c r="AG36" s="148" t="str">
        <f>IFERROR(VLOOKUP(AG35,'P2'!$B$4:$J$48,9,FALSE),"")</f>
        <v/>
      </c>
      <c r="AH36" s="148" t="str">
        <f>IFERROR(VLOOKUP(AH35,'P2'!$B$4:$J$48,9,FALSE),"")</f>
        <v/>
      </c>
      <c r="AI36" s="148" t="str">
        <f>IFERROR(VLOOKUP(AI35,'P2'!$B$4:$J$48,9,FALSE),"")</f>
        <v/>
      </c>
      <c r="AJ36" s="148" t="str">
        <f>IFERROR(VLOOKUP(AJ35,'P2'!$B$4:$J$48,9,FALSE),"")</f>
        <v/>
      </c>
      <c r="AK36" s="148" t="str">
        <f>IFERROR(VLOOKUP(AK35,'P2'!$B$4:$J$48,9,FALSE),"")</f>
        <v/>
      </c>
      <c r="AL36" s="148" t="str">
        <f>IFERROR(VLOOKUP(AL35,'P2'!$B$4:$J$48,9,FALSE),"")</f>
        <v/>
      </c>
      <c r="AM36" s="148" t="str">
        <f>IFERROR(VLOOKUP(AM35,'P2'!$B$4:$J$48,9,FALSE),"")</f>
        <v/>
      </c>
      <c r="AN36" s="148" t="str">
        <f>IFERROR(VLOOKUP(AN35,'P2'!$B$4:$J$48,9,FALSE),"")</f>
        <v/>
      </c>
      <c r="AO36" s="148" t="str">
        <f>IFERROR(VLOOKUP(AO35,'P2'!$B$4:$J$48,9,FALSE),"")</f>
        <v/>
      </c>
      <c r="AP36" s="148" t="str">
        <f>IFERROR(VLOOKUP(AP35,'P2'!$B$4:$J$48,9,FALSE),"")</f>
        <v/>
      </c>
      <c r="AQ36" s="148" t="str">
        <f>IFERROR(VLOOKUP(AQ35,'P2'!$B$4:$J$48,9,FALSE),"")</f>
        <v/>
      </c>
      <c r="AR36" s="148" t="str">
        <f>IFERROR(VLOOKUP(AR35,'P2'!$B$4:$J$48,9,FALSE),"")</f>
        <v/>
      </c>
      <c r="AS36" s="148" t="str">
        <f>IFERROR(VLOOKUP(AS35,'P2'!$B$4:$J$48,9,FALSE),"")</f>
        <v/>
      </c>
      <c r="AT36" s="148" t="str">
        <f>IFERROR(VLOOKUP(AT35,'P2'!$B$4:$J$48,9,FALSE),"")</f>
        <v/>
      </c>
      <c r="AU36" s="148" t="str">
        <f>IFERROR(VLOOKUP(AU35,'P2'!$B$4:$J$48,9,FALSE),"")</f>
        <v/>
      </c>
      <c r="AV36" s="149">
        <f>SUM(Q36:AU36)</f>
        <v>0</v>
      </c>
      <c r="AW36" s="487"/>
      <c r="AX36" s="489"/>
      <c r="AY36" s="150"/>
      <c r="AZ36" s="150"/>
    </row>
    <row r="37" spans="2:59" ht="17.100000000000001" customHeight="1" x14ac:dyDescent="0.15">
      <c r="B37" s="470">
        <f>B35+1</f>
        <v>13</v>
      </c>
      <c r="C37" s="472"/>
      <c r="D37" s="473"/>
      <c r="E37" s="473"/>
      <c r="F37" s="473"/>
      <c r="G37" s="473"/>
      <c r="H37" s="474"/>
      <c r="I37" s="478"/>
      <c r="J37" s="479"/>
      <c r="K37" s="479"/>
      <c r="L37" s="479"/>
      <c r="M37" s="480"/>
      <c r="N37" s="484"/>
      <c r="O37" s="485"/>
      <c r="P37" s="474"/>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44">
        <f>COUNTA(Q37:AU37)</f>
        <v>0</v>
      </c>
      <c r="AW37" s="486">
        <f>AV38</f>
        <v>0</v>
      </c>
      <c r="AX37" s="488" t="str">
        <f>IFERROR(ROUNDDOWN(AV38/$AT$3,1),"")</f>
        <v/>
      </c>
      <c r="AY37" s="145"/>
      <c r="AZ37" s="145"/>
      <c r="BA37" s="116"/>
      <c r="BB37" s="116"/>
    </row>
    <row r="38" spans="2:59" ht="17.100000000000001" customHeight="1" x14ac:dyDescent="0.15">
      <c r="B38" s="471"/>
      <c r="C38" s="475"/>
      <c r="D38" s="476"/>
      <c r="E38" s="476"/>
      <c r="F38" s="476"/>
      <c r="G38" s="476"/>
      <c r="H38" s="477"/>
      <c r="I38" s="481"/>
      <c r="J38" s="482"/>
      <c r="K38" s="482"/>
      <c r="L38" s="482"/>
      <c r="M38" s="483"/>
      <c r="N38" s="475"/>
      <c r="O38" s="476"/>
      <c r="P38" s="477"/>
      <c r="Q38" s="148" t="str">
        <f>IFERROR(VLOOKUP(Q37,'P2'!$B$4:$J$48,9,FALSE),"")</f>
        <v/>
      </c>
      <c r="R38" s="148" t="str">
        <f>IFERROR(VLOOKUP(R37,'P2'!$B$4:$J$48,9,FALSE),"")</f>
        <v/>
      </c>
      <c r="S38" s="148" t="str">
        <f>IFERROR(VLOOKUP(S37,'P2'!$B$4:$J$48,9,FALSE),"")</f>
        <v/>
      </c>
      <c r="T38" s="148" t="str">
        <f>IFERROR(VLOOKUP(T37,'P2'!$B$4:$J$48,9,FALSE),"")</f>
        <v/>
      </c>
      <c r="U38" s="148" t="str">
        <f>IFERROR(VLOOKUP(U37,'P2'!$B$4:$J$48,9,FALSE),"")</f>
        <v/>
      </c>
      <c r="V38" s="148" t="str">
        <f>IFERROR(VLOOKUP(V37,'P2'!$B$4:$J$48,9,FALSE),"")</f>
        <v/>
      </c>
      <c r="W38" s="148" t="str">
        <f>IFERROR(VLOOKUP(W37,'P2'!$B$4:$J$48,9,FALSE),"")</f>
        <v/>
      </c>
      <c r="X38" s="148" t="str">
        <f>IFERROR(VLOOKUP(X37,'P2'!$B$4:$J$48,9,FALSE),"")</f>
        <v/>
      </c>
      <c r="Y38" s="148" t="str">
        <f>IFERROR(VLOOKUP(Y37,'P2'!$B$4:$J$48,9,FALSE),"")</f>
        <v/>
      </c>
      <c r="Z38" s="148" t="str">
        <f>IFERROR(VLOOKUP(Z37,'P2'!$B$4:$J$48,9,FALSE),"")</f>
        <v/>
      </c>
      <c r="AA38" s="148" t="str">
        <f>IFERROR(VLOOKUP(AA37,'P2'!$B$4:$J$48,9,FALSE),"")</f>
        <v/>
      </c>
      <c r="AB38" s="148" t="str">
        <f>IFERROR(VLOOKUP(AB37,'P2'!$B$4:$J$48,9,FALSE),"")</f>
        <v/>
      </c>
      <c r="AC38" s="148" t="str">
        <f>IFERROR(VLOOKUP(AC37,'P2'!$B$4:$J$48,9,FALSE),"")</f>
        <v/>
      </c>
      <c r="AD38" s="148" t="str">
        <f>IFERROR(VLOOKUP(AD37,'P2'!$B$4:$J$48,9,FALSE),"")</f>
        <v/>
      </c>
      <c r="AE38" s="148" t="str">
        <f>IFERROR(VLOOKUP(AE37,'P2'!$B$4:$J$48,9,FALSE),"")</f>
        <v/>
      </c>
      <c r="AF38" s="148" t="str">
        <f>IFERROR(VLOOKUP(AF37,'P2'!$B$4:$J$48,9,FALSE),"")</f>
        <v/>
      </c>
      <c r="AG38" s="148" t="str">
        <f>IFERROR(VLOOKUP(AG37,'P2'!$B$4:$J$48,9,FALSE),"")</f>
        <v/>
      </c>
      <c r="AH38" s="148" t="str">
        <f>IFERROR(VLOOKUP(AH37,'P2'!$B$4:$J$48,9,FALSE),"")</f>
        <v/>
      </c>
      <c r="AI38" s="148" t="str">
        <f>IFERROR(VLOOKUP(AI37,'P2'!$B$4:$J$48,9,FALSE),"")</f>
        <v/>
      </c>
      <c r="AJ38" s="148" t="str">
        <f>IFERROR(VLOOKUP(AJ37,'P2'!$B$4:$J$48,9,FALSE),"")</f>
        <v/>
      </c>
      <c r="AK38" s="148" t="str">
        <f>IFERROR(VLOOKUP(AK37,'P2'!$B$4:$J$48,9,FALSE),"")</f>
        <v/>
      </c>
      <c r="AL38" s="148" t="str">
        <f>IFERROR(VLOOKUP(AL37,'P2'!$B$4:$J$48,9,FALSE),"")</f>
        <v/>
      </c>
      <c r="AM38" s="148" t="str">
        <f>IFERROR(VLOOKUP(AM37,'P2'!$B$4:$J$48,9,FALSE),"")</f>
        <v/>
      </c>
      <c r="AN38" s="148" t="str">
        <f>IFERROR(VLOOKUP(AN37,'P2'!$B$4:$J$48,9,FALSE),"")</f>
        <v/>
      </c>
      <c r="AO38" s="148" t="str">
        <f>IFERROR(VLOOKUP(AO37,'P2'!$B$4:$J$48,9,FALSE),"")</f>
        <v/>
      </c>
      <c r="AP38" s="148" t="str">
        <f>IFERROR(VLOOKUP(AP37,'P2'!$B$4:$J$48,9,FALSE),"")</f>
        <v/>
      </c>
      <c r="AQ38" s="148" t="str">
        <f>IFERROR(VLOOKUP(AQ37,'P2'!$B$4:$J$48,9,FALSE),"")</f>
        <v/>
      </c>
      <c r="AR38" s="148" t="str">
        <f>IFERROR(VLOOKUP(AR37,'P2'!$B$4:$J$48,9,FALSE),"")</f>
        <v/>
      </c>
      <c r="AS38" s="148" t="str">
        <f>IFERROR(VLOOKUP(AS37,'P2'!$B$4:$J$48,9,FALSE),"")</f>
        <v/>
      </c>
      <c r="AT38" s="148" t="str">
        <f>IFERROR(VLOOKUP(AT37,'P2'!$B$4:$J$48,9,FALSE),"")</f>
        <v/>
      </c>
      <c r="AU38" s="148" t="str">
        <f>IFERROR(VLOOKUP(AU37,'P2'!$B$4:$J$48,9,FALSE),"")</f>
        <v/>
      </c>
      <c r="AV38" s="149">
        <f>SUM(Q38:AU38)</f>
        <v>0</v>
      </c>
      <c r="AW38" s="487"/>
      <c r="AX38" s="489"/>
      <c r="AY38" s="150"/>
      <c r="AZ38" s="150"/>
      <c r="BA38" s="116"/>
      <c r="BB38" s="116"/>
    </row>
    <row r="39" spans="2:59" ht="17.100000000000001" customHeight="1" x14ac:dyDescent="0.15">
      <c r="B39" s="470">
        <f>B37+1</f>
        <v>14</v>
      </c>
      <c r="C39" s="472"/>
      <c r="D39" s="473"/>
      <c r="E39" s="473"/>
      <c r="F39" s="473"/>
      <c r="G39" s="473"/>
      <c r="H39" s="474"/>
      <c r="I39" s="478"/>
      <c r="J39" s="479"/>
      <c r="K39" s="479"/>
      <c r="L39" s="479"/>
      <c r="M39" s="480"/>
      <c r="N39" s="484"/>
      <c r="O39" s="485"/>
      <c r="P39" s="474"/>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44">
        <f>COUNTA(Q39:AU39)</f>
        <v>0</v>
      </c>
      <c r="AW39" s="486">
        <f>AV40</f>
        <v>0</v>
      </c>
      <c r="AX39" s="488" t="str">
        <f>IFERROR(ROUNDDOWN(AV40/$AT$3,1),"")</f>
        <v/>
      </c>
      <c r="AY39" s="145"/>
      <c r="AZ39" s="145"/>
      <c r="BA39" s="118"/>
      <c r="BB39" s="118"/>
    </row>
    <row r="40" spans="2:59" ht="17.100000000000001" customHeight="1" x14ac:dyDescent="0.15">
      <c r="B40" s="471"/>
      <c r="C40" s="475"/>
      <c r="D40" s="476"/>
      <c r="E40" s="476"/>
      <c r="F40" s="476"/>
      <c r="G40" s="476"/>
      <c r="H40" s="477"/>
      <c r="I40" s="481"/>
      <c r="J40" s="482"/>
      <c r="K40" s="482"/>
      <c r="L40" s="482"/>
      <c r="M40" s="483"/>
      <c r="N40" s="475"/>
      <c r="O40" s="476"/>
      <c r="P40" s="477"/>
      <c r="Q40" s="148" t="str">
        <f>IFERROR(VLOOKUP(Q39,'P2'!$B$4:$J$48,9,FALSE),"")</f>
        <v/>
      </c>
      <c r="R40" s="148" t="str">
        <f>IFERROR(VLOOKUP(R39,'P2'!$B$4:$J$48,9,FALSE),"")</f>
        <v/>
      </c>
      <c r="S40" s="148" t="str">
        <f>IFERROR(VLOOKUP(S39,'P2'!$B$4:$J$48,9,FALSE),"")</f>
        <v/>
      </c>
      <c r="T40" s="148" t="str">
        <f>IFERROR(VLOOKUP(T39,'P2'!$B$4:$J$48,9,FALSE),"")</f>
        <v/>
      </c>
      <c r="U40" s="148" t="str">
        <f>IFERROR(VLOOKUP(U39,'P2'!$B$4:$J$48,9,FALSE),"")</f>
        <v/>
      </c>
      <c r="V40" s="148" t="str">
        <f>IFERROR(VLOOKUP(V39,'P2'!$B$4:$J$48,9,FALSE),"")</f>
        <v/>
      </c>
      <c r="W40" s="148" t="str">
        <f>IFERROR(VLOOKUP(W39,'P2'!$B$4:$J$48,9,FALSE),"")</f>
        <v/>
      </c>
      <c r="X40" s="148" t="str">
        <f>IFERROR(VLOOKUP(X39,'P2'!$B$4:$J$48,9,FALSE),"")</f>
        <v/>
      </c>
      <c r="Y40" s="148" t="str">
        <f>IFERROR(VLOOKUP(Y39,'P2'!$B$4:$J$48,9,FALSE),"")</f>
        <v/>
      </c>
      <c r="Z40" s="148" t="str">
        <f>IFERROR(VLOOKUP(Z39,'P2'!$B$4:$J$48,9,FALSE),"")</f>
        <v/>
      </c>
      <c r="AA40" s="148" t="str">
        <f>IFERROR(VLOOKUP(AA39,'P2'!$B$4:$J$48,9,FALSE),"")</f>
        <v/>
      </c>
      <c r="AB40" s="148" t="str">
        <f>IFERROR(VLOOKUP(AB39,'P2'!$B$4:$J$48,9,FALSE),"")</f>
        <v/>
      </c>
      <c r="AC40" s="148" t="str">
        <f>IFERROR(VLOOKUP(AC39,'P2'!$B$4:$J$48,9,FALSE),"")</f>
        <v/>
      </c>
      <c r="AD40" s="148" t="str">
        <f>IFERROR(VLOOKUP(AD39,'P2'!$B$4:$J$48,9,FALSE),"")</f>
        <v/>
      </c>
      <c r="AE40" s="148" t="str">
        <f>IFERROR(VLOOKUP(AE39,'P2'!$B$4:$J$48,9,FALSE),"")</f>
        <v/>
      </c>
      <c r="AF40" s="148" t="str">
        <f>IFERROR(VLOOKUP(AF39,'P2'!$B$4:$J$48,9,FALSE),"")</f>
        <v/>
      </c>
      <c r="AG40" s="148" t="str">
        <f>IFERROR(VLOOKUP(AG39,'P2'!$B$4:$J$48,9,FALSE),"")</f>
        <v/>
      </c>
      <c r="AH40" s="148" t="str">
        <f>IFERROR(VLOOKUP(AH39,'P2'!$B$4:$J$48,9,FALSE),"")</f>
        <v/>
      </c>
      <c r="AI40" s="148" t="str">
        <f>IFERROR(VLOOKUP(AI39,'P2'!$B$4:$J$48,9,FALSE),"")</f>
        <v/>
      </c>
      <c r="AJ40" s="148" t="str">
        <f>IFERROR(VLOOKUP(AJ39,'P2'!$B$4:$J$48,9,FALSE),"")</f>
        <v/>
      </c>
      <c r="AK40" s="148" t="str">
        <f>IFERROR(VLOOKUP(AK39,'P2'!$B$4:$J$48,9,FALSE),"")</f>
        <v/>
      </c>
      <c r="AL40" s="148" t="str">
        <f>IFERROR(VLOOKUP(AL39,'P2'!$B$4:$J$48,9,FALSE),"")</f>
        <v/>
      </c>
      <c r="AM40" s="148" t="str">
        <f>IFERROR(VLOOKUP(AM39,'P2'!$B$4:$J$48,9,FALSE),"")</f>
        <v/>
      </c>
      <c r="AN40" s="148" t="str">
        <f>IFERROR(VLOOKUP(AN39,'P2'!$B$4:$J$48,9,FALSE),"")</f>
        <v/>
      </c>
      <c r="AO40" s="148" t="str">
        <f>IFERROR(VLOOKUP(AO39,'P2'!$B$4:$J$48,9,FALSE),"")</f>
        <v/>
      </c>
      <c r="AP40" s="148" t="str">
        <f>IFERROR(VLOOKUP(AP39,'P2'!$B$4:$J$48,9,FALSE),"")</f>
        <v/>
      </c>
      <c r="AQ40" s="148" t="str">
        <f>IFERROR(VLOOKUP(AQ39,'P2'!$B$4:$J$48,9,FALSE),"")</f>
        <v/>
      </c>
      <c r="AR40" s="148" t="str">
        <f>IFERROR(VLOOKUP(AR39,'P2'!$B$4:$J$48,9,FALSE),"")</f>
        <v/>
      </c>
      <c r="AS40" s="148" t="str">
        <f>IFERROR(VLOOKUP(AS39,'P2'!$B$4:$J$48,9,FALSE),"")</f>
        <v/>
      </c>
      <c r="AT40" s="148" t="str">
        <f>IFERROR(VLOOKUP(AT39,'P2'!$B$4:$J$48,9,FALSE),"")</f>
        <v/>
      </c>
      <c r="AU40" s="148" t="str">
        <f>IFERROR(VLOOKUP(AU39,'P2'!$B$4:$J$48,9,FALSE),"")</f>
        <v/>
      </c>
      <c r="AV40" s="149">
        <f>SUM(Q40:AU40)</f>
        <v>0</v>
      </c>
      <c r="AW40" s="487"/>
      <c r="AX40" s="489"/>
      <c r="AY40" s="150"/>
      <c r="AZ40" s="150"/>
      <c r="BA40" s="116"/>
      <c r="BB40" s="116"/>
    </row>
    <row r="41" spans="2:59" ht="17.100000000000001" customHeight="1" x14ac:dyDescent="0.15">
      <c r="B41" s="470">
        <f>B39+1</f>
        <v>15</v>
      </c>
      <c r="C41" s="472"/>
      <c r="D41" s="473"/>
      <c r="E41" s="473"/>
      <c r="F41" s="473"/>
      <c r="G41" s="473"/>
      <c r="H41" s="474"/>
      <c r="I41" s="478"/>
      <c r="J41" s="479"/>
      <c r="K41" s="479"/>
      <c r="L41" s="479"/>
      <c r="M41" s="480"/>
      <c r="N41" s="484"/>
      <c r="O41" s="485"/>
      <c r="P41" s="474"/>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44">
        <f>COUNTA(Q41:AU41)</f>
        <v>0</v>
      </c>
      <c r="AW41" s="486">
        <f>AV42</f>
        <v>0</v>
      </c>
      <c r="AX41" s="488" t="str">
        <f>IFERROR(ROUNDDOWN(AV42/$AT$3,1),"")</f>
        <v/>
      </c>
      <c r="AY41" s="145"/>
      <c r="AZ41" s="145"/>
      <c r="BA41" s="116"/>
      <c r="BB41" s="116"/>
    </row>
    <row r="42" spans="2:59" ht="17.100000000000001" customHeight="1" x14ac:dyDescent="0.15">
      <c r="B42" s="471"/>
      <c r="C42" s="475"/>
      <c r="D42" s="476"/>
      <c r="E42" s="476"/>
      <c r="F42" s="476"/>
      <c r="G42" s="476"/>
      <c r="H42" s="477"/>
      <c r="I42" s="481"/>
      <c r="J42" s="482"/>
      <c r="K42" s="482"/>
      <c r="L42" s="482"/>
      <c r="M42" s="483"/>
      <c r="N42" s="475"/>
      <c r="O42" s="476"/>
      <c r="P42" s="477"/>
      <c r="Q42" s="148" t="str">
        <f>IFERROR(VLOOKUP(Q41,'P2'!$B$4:$J$48,9,FALSE),"")</f>
        <v/>
      </c>
      <c r="R42" s="148" t="str">
        <f>IFERROR(VLOOKUP(R41,'P2'!$B$4:$J$48,9,FALSE),"")</f>
        <v/>
      </c>
      <c r="S42" s="148" t="str">
        <f>IFERROR(VLOOKUP(S41,'P2'!$B$4:$J$48,9,FALSE),"")</f>
        <v/>
      </c>
      <c r="T42" s="148" t="str">
        <f>IFERROR(VLOOKUP(T41,'P2'!$B$4:$J$48,9,FALSE),"")</f>
        <v/>
      </c>
      <c r="U42" s="148" t="str">
        <f>IFERROR(VLOOKUP(U41,'P2'!$B$4:$J$48,9,FALSE),"")</f>
        <v/>
      </c>
      <c r="V42" s="148" t="str">
        <f>IFERROR(VLOOKUP(V41,'P2'!$B$4:$J$48,9,FALSE),"")</f>
        <v/>
      </c>
      <c r="W42" s="148" t="str">
        <f>IFERROR(VLOOKUP(W41,'P2'!$B$4:$J$48,9,FALSE),"")</f>
        <v/>
      </c>
      <c r="X42" s="148" t="str">
        <f>IFERROR(VLOOKUP(X41,'P2'!$B$4:$J$48,9,FALSE),"")</f>
        <v/>
      </c>
      <c r="Y42" s="148" t="str">
        <f>IFERROR(VLOOKUP(Y41,'P2'!$B$4:$J$48,9,FALSE),"")</f>
        <v/>
      </c>
      <c r="Z42" s="148" t="str">
        <f>IFERROR(VLOOKUP(Z41,'P2'!$B$4:$J$48,9,FALSE),"")</f>
        <v/>
      </c>
      <c r="AA42" s="148" t="str">
        <f>IFERROR(VLOOKUP(AA41,'P2'!$B$4:$J$48,9,FALSE),"")</f>
        <v/>
      </c>
      <c r="AB42" s="148" t="str">
        <f>IFERROR(VLOOKUP(AB41,'P2'!$B$4:$J$48,9,FALSE),"")</f>
        <v/>
      </c>
      <c r="AC42" s="148" t="str">
        <f>IFERROR(VLOOKUP(AC41,'P2'!$B$4:$J$48,9,FALSE),"")</f>
        <v/>
      </c>
      <c r="AD42" s="148" t="str">
        <f>IFERROR(VLOOKUP(AD41,'P2'!$B$4:$J$48,9,FALSE),"")</f>
        <v/>
      </c>
      <c r="AE42" s="148" t="str">
        <f>IFERROR(VLOOKUP(AE41,'P2'!$B$4:$J$48,9,FALSE),"")</f>
        <v/>
      </c>
      <c r="AF42" s="148" t="str">
        <f>IFERROR(VLOOKUP(AF41,'P2'!$B$4:$J$48,9,FALSE),"")</f>
        <v/>
      </c>
      <c r="AG42" s="148" t="str">
        <f>IFERROR(VLOOKUP(AG41,'P2'!$B$4:$J$48,9,FALSE),"")</f>
        <v/>
      </c>
      <c r="AH42" s="148" t="str">
        <f>IFERROR(VLOOKUP(AH41,'P2'!$B$4:$J$48,9,FALSE),"")</f>
        <v/>
      </c>
      <c r="AI42" s="148" t="str">
        <f>IFERROR(VLOOKUP(AI41,'P2'!$B$4:$J$48,9,FALSE),"")</f>
        <v/>
      </c>
      <c r="AJ42" s="148" t="str">
        <f>IFERROR(VLOOKUP(AJ41,'P2'!$B$4:$J$48,9,FALSE),"")</f>
        <v/>
      </c>
      <c r="AK42" s="148" t="str">
        <f>IFERROR(VLOOKUP(AK41,'P2'!$B$4:$J$48,9,FALSE),"")</f>
        <v/>
      </c>
      <c r="AL42" s="148" t="str">
        <f>IFERROR(VLOOKUP(AL41,'P2'!$B$4:$J$48,9,FALSE),"")</f>
        <v/>
      </c>
      <c r="AM42" s="148" t="str">
        <f>IFERROR(VLOOKUP(AM41,'P2'!$B$4:$J$48,9,FALSE),"")</f>
        <v/>
      </c>
      <c r="AN42" s="148" t="str">
        <f>IFERROR(VLOOKUP(AN41,'P2'!$B$4:$J$48,9,FALSE),"")</f>
        <v/>
      </c>
      <c r="AO42" s="148" t="str">
        <f>IFERROR(VLOOKUP(AO41,'P2'!$B$4:$J$48,9,FALSE),"")</f>
        <v/>
      </c>
      <c r="AP42" s="148" t="str">
        <f>IFERROR(VLOOKUP(AP41,'P2'!$B$4:$J$48,9,FALSE),"")</f>
        <v/>
      </c>
      <c r="AQ42" s="148" t="str">
        <f>IFERROR(VLOOKUP(AQ41,'P2'!$B$4:$J$48,9,FALSE),"")</f>
        <v/>
      </c>
      <c r="AR42" s="148" t="str">
        <f>IFERROR(VLOOKUP(AR41,'P2'!$B$4:$J$48,9,FALSE),"")</f>
        <v/>
      </c>
      <c r="AS42" s="148" t="str">
        <f>IFERROR(VLOOKUP(AS41,'P2'!$B$4:$J$48,9,FALSE),"")</f>
        <v/>
      </c>
      <c r="AT42" s="148" t="str">
        <f>IFERROR(VLOOKUP(AT41,'P2'!$B$4:$J$48,9,FALSE),"")</f>
        <v/>
      </c>
      <c r="AU42" s="148" t="str">
        <f>IFERROR(VLOOKUP(AU41,'P2'!$B$4:$J$48,9,FALSE),"")</f>
        <v/>
      </c>
      <c r="AV42" s="149">
        <f>SUM(Q42:AU42)</f>
        <v>0</v>
      </c>
      <c r="AW42" s="487"/>
      <c r="AX42" s="489"/>
      <c r="AY42" s="150"/>
      <c r="AZ42" s="150"/>
      <c r="BA42" s="116"/>
      <c r="BB42" s="116"/>
    </row>
    <row r="43" spans="2:59" ht="17.100000000000001" customHeight="1" x14ac:dyDescent="0.15">
      <c r="B43" s="470">
        <f>B41+1</f>
        <v>16</v>
      </c>
      <c r="C43" s="472"/>
      <c r="D43" s="473"/>
      <c r="E43" s="473"/>
      <c r="F43" s="473"/>
      <c r="G43" s="473"/>
      <c r="H43" s="474"/>
      <c r="I43" s="478"/>
      <c r="J43" s="479"/>
      <c r="K43" s="479"/>
      <c r="L43" s="479"/>
      <c r="M43" s="480"/>
      <c r="N43" s="484"/>
      <c r="O43" s="485"/>
      <c r="P43" s="474"/>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44">
        <f>COUNTA(Q43:AU43)</f>
        <v>0</v>
      </c>
      <c r="AW43" s="486">
        <f>AV44</f>
        <v>0</v>
      </c>
      <c r="AX43" s="488" t="str">
        <f>IFERROR(ROUNDDOWN(AV44/$AT$3,1),"")</f>
        <v/>
      </c>
      <c r="AY43" s="145"/>
      <c r="AZ43" s="145"/>
      <c r="BA43" s="116"/>
      <c r="BB43" s="116"/>
    </row>
    <row r="44" spans="2:59" ht="17.100000000000001" customHeight="1" x14ac:dyDescent="0.15">
      <c r="B44" s="471"/>
      <c r="C44" s="475"/>
      <c r="D44" s="476"/>
      <c r="E44" s="476"/>
      <c r="F44" s="476"/>
      <c r="G44" s="476"/>
      <c r="H44" s="477"/>
      <c r="I44" s="481"/>
      <c r="J44" s="482"/>
      <c r="K44" s="482"/>
      <c r="L44" s="482"/>
      <c r="M44" s="483"/>
      <c r="N44" s="475"/>
      <c r="O44" s="476"/>
      <c r="P44" s="477"/>
      <c r="Q44" s="148" t="str">
        <f>IFERROR(VLOOKUP(Q43,'P2'!$B$4:$J$48,9,FALSE),"")</f>
        <v/>
      </c>
      <c r="R44" s="148" t="str">
        <f>IFERROR(VLOOKUP(R43,'P2'!$B$4:$J$48,9,FALSE),"")</f>
        <v/>
      </c>
      <c r="S44" s="148" t="str">
        <f>IFERROR(VLOOKUP(S43,'P2'!$B$4:$J$48,9,FALSE),"")</f>
        <v/>
      </c>
      <c r="T44" s="148" t="str">
        <f>IFERROR(VLOOKUP(T43,'P2'!$B$4:$J$48,9,FALSE),"")</f>
        <v/>
      </c>
      <c r="U44" s="148" t="str">
        <f>IFERROR(VLOOKUP(U43,'P2'!$B$4:$J$48,9,FALSE),"")</f>
        <v/>
      </c>
      <c r="V44" s="148" t="str">
        <f>IFERROR(VLOOKUP(V43,'P2'!$B$4:$J$48,9,FALSE),"")</f>
        <v/>
      </c>
      <c r="W44" s="148" t="str">
        <f>IFERROR(VLOOKUP(W43,'P2'!$B$4:$J$48,9,FALSE),"")</f>
        <v/>
      </c>
      <c r="X44" s="148" t="str">
        <f>IFERROR(VLOOKUP(X43,'P2'!$B$4:$J$48,9,FALSE),"")</f>
        <v/>
      </c>
      <c r="Y44" s="148" t="str">
        <f>IFERROR(VLOOKUP(Y43,'P2'!$B$4:$J$48,9,FALSE),"")</f>
        <v/>
      </c>
      <c r="Z44" s="148" t="str">
        <f>IFERROR(VLOOKUP(Z43,'P2'!$B$4:$J$48,9,FALSE),"")</f>
        <v/>
      </c>
      <c r="AA44" s="148" t="str">
        <f>IFERROR(VLOOKUP(AA43,'P2'!$B$4:$J$48,9,FALSE),"")</f>
        <v/>
      </c>
      <c r="AB44" s="148" t="str">
        <f>IFERROR(VLOOKUP(AB43,'P2'!$B$4:$J$48,9,FALSE),"")</f>
        <v/>
      </c>
      <c r="AC44" s="148" t="str">
        <f>IFERROR(VLOOKUP(AC43,'P2'!$B$4:$J$48,9,FALSE),"")</f>
        <v/>
      </c>
      <c r="AD44" s="148" t="str">
        <f>IFERROR(VLOOKUP(AD43,'P2'!$B$4:$J$48,9,FALSE),"")</f>
        <v/>
      </c>
      <c r="AE44" s="148" t="str">
        <f>IFERROR(VLOOKUP(AE43,'P2'!$B$4:$J$48,9,FALSE),"")</f>
        <v/>
      </c>
      <c r="AF44" s="148" t="str">
        <f>IFERROR(VLOOKUP(AF43,'P2'!$B$4:$J$48,9,FALSE),"")</f>
        <v/>
      </c>
      <c r="AG44" s="148" t="str">
        <f>IFERROR(VLOOKUP(AG43,'P2'!$B$4:$J$48,9,FALSE),"")</f>
        <v/>
      </c>
      <c r="AH44" s="148" t="str">
        <f>IFERROR(VLOOKUP(AH43,'P2'!$B$4:$J$48,9,FALSE),"")</f>
        <v/>
      </c>
      <c r="AI44" s="148" t="str">
        <f>IFERROR(VLOOKUP(AI43,'P2'!$B$4:$J$48,9,FALSE),"")</f>
        <v/>
      </c>
      <c r="AJ44" s="148" t="str">
        <f>IFERROR(VLOOKUP(AJ43,'P2'!$B$4:$J$48,9,FALSE),"")</f>
        <v/>
      </c>
      <c r="AK44" s="148" t="str">
        <f>IFERROR(VLOOKUP(AK43,'P2'!$B$4:$J$48,9,FALSE),"")</f>
        <v/>
      </c>
      <c r="AL44" s="148" t="str">
        <f>IFERROR(VLOOKUP(AL43,'P2'!$B$4:$J$48,9,FALSE),"")</f>
        <v/>
      </c>
      <c r="AM44" s="148" t="str">
        <f>IFERROR(VLOOKUP(AM43,'P2'!$B$4:$J$48,9,FALSE),"")</f>
        <v/>
      </c>
      <c r="AN44" s="148" t="str">
        <f>IFERROR(VLOOKUP(AN43,'P2'!$B$4:$J$48,9,FALSE),"")</f>
        <v/>
      </c>
      <c r="AO44" s="148" t="str">
        <f>IFERROR(VLOOKUP(AO43,'P2'!$B$4:$J$48,9,FALSE),"")</f>
        <v/>
      </c>
      <c r="AP44" s="148" t="str">
        <f>IFERROR(VLOOKUP(AP43,'P2'!$B$4:$J$48,9,FALSE),"")</f>
        <v/>
      </c>
      <c r="AQ44" s="148" t="str">
        <f>IFERROR(VLOOKUP(AQ43,'P2'!$B$4:$J$48,9,FALSE),"")</f>
        <v/>
      </c>
      <c r="AR44" s="148" t="str">
        <f>IFERROR(VLOOKUP(AR43,'P2'!$B$4:$J$48,9,FALSE),"")</f>
        <v/>
      </c>
      <c r="AS44" s="148" t="str">
        <f>IFERROR(VLOOKUP(AS43,'P2'!$B$4:$J$48,9,FALSE),"")</f>
        <v/>
      </c>
      <c r="AT44" s="148" t="str">
        <f>IFERROR(VLOOKUP(AT43,'P2'!$B$4:$J$48,9,FALSE),"")</f>
        <v/>
      </c>
      <c r="AU44" s="148" t="str">
        <f>IFERROR(VLOOKUP(AU43,'P2'!$B$4:$J$48,9,FALSE),"")</f>
        <v/>
      </c>
      <c r="AV44" s="149">
        <f>SUM(Q44:AU44)</f>
        <v>0</v>
      </c>
      <c r="AW44" s="487"/>
      <c r="AX44" s="489"/>
      <c r="AY44" s="150"/>
      <c r="AZ44" s="150"/>
      <c r="BA44" s="116"/>
      <c r="BB44" s="116"/>
    </row>
    <row r="45" spans="2:59" ht="17.100000000000001" customHeight="1" x14ac:dyDescent="0.15">
      <c r="B45" s="470">
        <f>B43+1</f>
        <v>17</v>
      </c>
      <c r="C45" s="472"/>
      <c r="D45" s="473"/>
      <c r="E45" s="473"/>
      <c r="F45" s="473"/>
      <c r="G45" s="473"/>
      <c r="H45" s="474"/>
      <c r="I45" s="478"/>
      <c r="J45" s="479"/>
      <c r="K45" s="479"/>
      <c r="L45" s="479"/>
      <c r="M45" s="480"/>
      <c r="N45" s="484"/>
      <c r="O45" s="485"/>
      <c r="P45" s="474"/>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44">
        <f>COUNTA(Q45:AU45)</f>
        <v>0</v>
      </c>
      <c r="AW45" s="486">
        <f>AV46</f>
        <v>0</v>
      </c>
      <c r="AX45" s="488" t="str">
        <f>IFERROR(ROUNDDOWN(AV46/$AT$3,1),"")</f>
        <v/>
      </c>
      <c r="AY45" s="145"/>
      <c r="AZ45" s="145"/>
      <c r="BB45" s="116"/>
      <c r="BC45" s="116"/>
      <c r="BD45" s="116"/>
      <c r="BE45" s="116"/>
      <c r="BF45" s="116"/>
      <c r="BG45" s="116"/>
    </row>
    <row r="46" spans="2:59" ht="17.100000000000001" customHeight="1" x14ac:dyDescent="0.15">
      <c r="B46" s="471"/>
      <c r="C46" s="475"/>
      <c r="D46" s="476"/>
      <c r="E46" s="476"/>
      <c r="F46" s="476"/>
      <c r="G46" s="476"/>
      <c r="H46" s="477"/>
      <c r="I46" s="481"/>
      <c r="J46" s="482"/>
      <c r="K46" s="482"/>
      <c r="L46" s="482"/>
      <c r="M46" s="483"/>
      <c r="N46" s="475"/>
      <c r="O46" s="476"/>
      <c r="P46" s="477"/>
      <c r="Q46" s="148" t="str">
        <f>IFERROR(VLOOKUP(Q45,'P2'!$B$4:$J$48,9,FALSE),"")</f>
        <v/>
      </c>
      <c r="R46" s="148" t="str">
        <f>IFERROR(VLOOKUP(R45,'P2'!$B$4:$J$48,9,FALSE),"")</f>
        <v/>
      </c>
      <c r="S46" s="148" t="str">
        <f>IFERROR(VLOOKUP(S45,'P2'!$B$4:$J$48,9,FALSE),"")</f>
        <v/>
      </c>
      <c r="T46" s="148" t="str">
        <f>IFERROR(VLOOKUP(T45,'P2'!$B$4:$J$48,9,FALSE),"")</f>
        <v/>
      </c>
      <c r="U46" s="148" t="str">
        <f>IFERROR(VLOOKUP(U45,'P2'!$B$4:$J$48,9,FALSE),"")</f>
        <v/>
      </c>
      <c r="V46" s="148" t="str">
        <f>IFERROR(VLOOKUP(V45,'P2'!$B$4:$J$48,9,FALSE),"")</f>
        <v/>
      </c>
      <c r="W46" s="148" t="str">
        <f>IFERROR(VLOOKUP(W45,'P2'!$B$4:$J$48,9,FALSE),"")</f>
        <v/>
      </c>
      <c r="X46" s="148" t="str">
        <f>IFERROR(VLOOKUP(X45,'P2'!$B$4:$J$48,9,FALSE),"")</f>
        <v/>
      </c>
      <c r="Y46" s="148" t="str">
        <f>IFERROR(VLOOKUP(Y45,'P2'!$B$4:$J$48,9,FALSE),"")</f>
        <v/>
      </c>
      <c r="Z46" s="148" t="str">
        <f>IFERROR(VLOOKUP(Z45,'P2'!$B$4:$J$48,9,FALSE),"")</f>
        <v/>
      </c>
      <c r="AA46" s="148" t="str">
        <f>IFERROR(VLOOKUP(AA45,'P2'!$B$4:$J$48,9,FALSE),"")</f>
        <v/>
      </c>
      <c r="AB46" s="148" t="str">
        <f>IFERROR(VLOOKUP(AB45,'P2'!$B$4:$J$48,9,FALSE),"")</f>
        <v/>
      </c>
      <c r="AC46" s="148" t="str">
        <f>IFERROR(VLOOKUP(AC45,'P2'!$B$4:$J$48,9,FALSE),"")</f>
        <v/>
      </c>
      <c r="AD46" s="148" t="str">
        <f>IFERROR(VLOOKUP(AD45,'P2'!$B$4:$J$48,9,FALSE),"")</f>
        <v/>
      </c>
      <c r="AE46" s="148" t="str">
        <f>IFERROR(VLOOKUP(AE45,'P2'!$B$4:$J$48,9,FALSE),"")</f>
        <v/>
      </c>
      <c r="AF46" s="148" t="str">
        <f>IFERROR(VLOOKUP(AF45,'P2'!$B$4:$J$48,9,FALSE),"")</f>
        <v/>
      </c>
      <c r="AG46" s="148" t="str">
        <f>IFERROR(VLOOKUP(AG45,'P2'!$B$4:$J$48,9,FALSE),"")</f>
        <v/>
      </c>
      <c r="AH46" s="148" t="str">
        <f>IFERROR(VLOOKUP(AH45,'P2'!$B$4:$J$48,9,FALSE),"")</f>
        <v/>
      </c>
      <c r="AI46" s="148" t="str">
        <f>IFERROR(VLOOKUP(AI45,'P2'!$B$4:$J$48,9,FALSE),"")</f>
        <v/>
      </c>
      <c r="AJ46" s="148" t="str">
        <f>IFERROR(VLOOKUP(AJ45,'P2'!$B$4:$J$48,9,FALSE),"")</f>
        <v/>
      </c>
      <c r="AK46" s="148" t="str">
        <f>IFERROR(VLOOKUP(AK45,'P2'!$B$4:$J$48,9,FALSE),"")</f>
        <v/>
      </c>
      <c r="AL46" s="148" t="str">
        <f>IFERROR(VLOOKUP(AL45,'P2'!$B$4:$J$48,9,FALSE),"")</f>
        <v/>
      </c>
      <c r="AM46" s="148" t="str">
        <f>IFERROR(VLOOKUP(AM45,'P2'!$B$4:$J$48,9,FALSE),"")</f>
        <v/>
      </c>
      <c r="AN46" s="148" t="str">
        <f>IFERROR(VLOOKUP(AN45,'P2'!$B$4:$J$48,9,FALSE),"")</f>
        <v/>
      </c>
      <c r="AO46" s="148" t="str">
        <f>IFERROR(VLOOKUP(AO45,'P2'!$B$4:$J$48,9,FALSE),"")</f>
        <v/>
      </c>
      <c r="AP46" s="148" t="str">
        <f>IFERROR(VLOOKUP(AP45,'P2'!$B$4:$J$48,9,FALSE),"")</f>
        <v/>
      </c>
      <c r="AQ46" s="148" t="str">
        <f>IFERROR(VLOOKUP(AQ45,'P2'!$B$4:$J$48,9,FALSE),"")</f>
        <v/>
      </c>
      <c r="AR46" s="148" t="str">
        <f>IFERROR(VLOOKUP(AR45,'P2'!$B$4:$J$48,9,FALSE),"")</f>
        <v/>
      </c>
      <c r="AS46" s="148" t="str">
        <f>IFERROR(VLOOKUP(AS45,'P2'!$B$4:$J$48,9,FALSE),"")</f>
        <v/>
      </c>
      <c r="AT46" s="148" t="str">
        <f>IFERROR(VLOOKUP(AT45,'P2'!$B$4:$J$48,9,FALSE),"")</f>
        <v/>
      </c>
      <c r="AU46" s="148" t="str">
        <f>IFERROR(VLOOKUP(AU45,'P2'!$B$4:$J$48,9,FALSE),"")</f>
        <v/>
      </c>
      <c r="AV46" s="149">
        <f>SUM(Q46:AU46)</f>
        <v>0</v>
      </c>
      <c r="AW46" s="487"/>
      <c r="AX46" s="489"/>
      <c r="AY46" s="150"/>
      <c r="AZ46" s="150"/>
    </row>
    <row r="47" spans="2:59" ht="17.100000000000001" customHeight="1" x14ac:dyDescent="0.15">
      <c r="B47" s="470">
        <f>B45+1</f>
        <v>18</v>
      </c>
      <c r="C47" s="472"/>
      <c r="D47" s="473"/>
      <c r="E47" s="473"/>
      <c r="F47" s="473"/>
      <c r="G47" s="473"/>
      <c r="H47" s="474"/>
      <c r="I47" s="478"/>
      <c r="J47" s="479"/>
      <c r="K47" s="479"/>
      <c r="L47" s="479"/>
      <c r="M47" s="480"/>
      <c r="N47" s="484"/>
      <c r="O47" s="485"/>
      <c r="P47" s="474"/>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44">
        <f>COUNTA(Q47:AU47)</f>
        <v>0</v>
      </c>
      <c r="AW47" s="486">
        <f>AV48</f>
        <v>0</v>
      </c>
      <c r="AX47" s="488" t="str">
        <f>IFERROR(ROUNDDOWN(AV48/$AT$3,1),"")</f>
        <v/>
      </c>
      <c r="AY47" s="145"/>
      <c r="AZ47" s="145"/>
    </row>
    <row r="48" spans="2:59" ht="17.100000000000001" customHeight="1" x14ac:dyDescent="0.15">
      <c r="B48" s="471"/>
      <c r="C48" s="475"/>
      <c r="D48" s="476"/>
      <c r="E48" s="476"/>
      <c r="F48" s="476"/>
      <c r="G48" s="476"/>
      <c r="H48" s="477"/>
      <c r="I48" s="481"/>
      <c r="J48" s="482"/>
      <c r="K48" s="482"/>
      <c r="L48" s="482"/>
      <c r="M48" s="483"/>
      <c r="N48" s="475"/>
      <c r="O48" s="476"/>
      <c r="P48" s="477"/>
      <c r="Q48" s="148" t="str">
        <f>IFERROR(VLOOKUP(Q47,'P2'!$B$4:$J$48,9,FALSE),"")</f>
        <v/>
      </c>
      <c r="R48" s="148" t="str">
        <f>IFERROR(VLOOKUP(R47,'P2'!$B$4:$J$48,9,FALSE),"")</f>
        <v/>
      </c>
      <c r="S48" s="148" t="str">
        <f>IFERROR(VLOOKUP(S47,'P2'!$B$4:$J$48,9,FALSE),"")</f>
        <v/>
      </c>
      <c r="T48" s="148" t="str">
        <f>IFERROR(VLOOKUP(T47,'P2'!$B$4:$J$48,9,FALSE),"")</f>
        <v/>
      </c>
      <c r="U48" s="148" t="str">
        <f>IFERROR(VLOOKUP(U47,'P2'!$B$4:$J$48,9,FALSE),"")</f>
        <v/>
      </c>
      <c r="V48" s="148" t="str">
        <f>IFERROR(VLOOKUP(V47,'P2'!$B$4:$J$48,9,FALSE),"")</f>
        <v/>
      </c>
      <c r="W48" s="148" t="str">
        <f>IFERROR(VLOOKUP(W47,'P2'!$B$4:$J$48,9,FALSE),"")</f>
        <v/>
      </c>
      <c r="X48" s="148" t="str">
        <f>IFERROR(VLOOKUP(X47,'P2'!$B$4:$J$48,9,FALSE),"")</f>
        <v/>
      </c>
      <c r="Y48" s="148" t="str">
        <f>IFERROR(VLOOKUP(Y47,'P2'!$B$4:$J$48,9,FALSE),"")</f>
        <v/>
      </c>
      <c r="Z48" s="148" t="str">
        <f>IFERROR(VLOOKUP(Z47,'P2'!$B$4:$J$48,9,FALSE),"")</f>
        <v/>
      </c>
      <c r="AA48" s="148" t="str">
        <f>IFERROR(VLOOKUP(AA47,'P2'!$B$4:$J$48,9,FALSE),"")</f>
        <v/>
      </c>
      <c r="AB48" s="148" t="str">
        <f>IFERROR(VLOOKUP(AB47,'P2'!$B$4:$J$48,9,FALSE),"")</f>
        <v/>
      </c>
      <c r="AC48" s="148" t="str">
        <f>IFERROR(VLOOKUP(AC47,'P2'!$B$4:$J$48,9,FALSE),"")</f>
        <v/>
      </c>
      <c r="AD48" s="148" t="str">
        <f>IFERROR(VLOOKUP(AD47,'P2'!$B$4:$J$48,9,FALSE),"")</f>
        <v/>
      </c>
      <c r="AE48" s="148" t="str">
        <f>IFERROR(VLOOKUP(AE47,'P2'!$B$4:$J$48,9,FALSE),"")</f>
        <v/>
      </c>
      <c r="AF48" s="148" t="str">
        <f>IFERROR(VLOOKUP(AF47,'P2'!$B$4:$J$48,9,FALSE),"")</f>
        <v/>
      </c>
      <c r="AG48" s="148" t="str">
        <f>IFERROR(VLOOKUP(AG47,'P2'!$B$4:$J$48,9,FALSE),"")</f>
        <v/>
      </c>
      <c r="AH48" s="148" t="str">
        <f>IFERROR(VLOOKUP(AH47,'P2'!$B$4:$J$48,9,FALSE),"")</f>
        <v/>
      </c>
      <c r="AI48" s="148" t="str">
        <f>IFERROR(VLOOKUP(AI47,'P2'!$B$4:$J$48,9,FALSE),"")</f>
        <v/>
      </c>
      <c r="AJ48" s="148" t="str">
        <f>IFERROR(VLOOKUP(AJ47,'P2'!$B$4:$J$48,9,FALSE),"")</f>
        <v/>
      </c>
      <c r="AK48" s="148" t="str">
        <f>IFERROR(VLOOKUP(AK47,'P2'!$B$4:$J$48,9,FALSE),"")</f>
        <v/>
      </c>
      <c r="AL48" s="148" t="str">
        <f>IFERROR(VLOOKUP(AL47,'P2'!$B$4:$J$48,9,FALSE),"")</f>
        <v/>
      </c>
      <c r="AM48" s="148" t="str">
        <f>IFERROR(VLOOKUP(AM47,'P2'!$B$4:$J$48,9,FALSE),"")</f>
        <v/>
      </c>
      <c r="AN48" s="148" t="str">
        <f>IFERROR(VLOOKUP(AN47,'P2'!$B$4:$J$48,9,FALSE),"")</f>
        <v/>
      </c>
      <c r="AO48" s="148" t="str">
        <f>IFERROR(VLOOKUP(AO47,'P2'!$B$4:$J$48,9,FALSE),"")</f>
        <v/>
      </c>
      <c r="AP48" s="148" t="str">
        <f>IFERROR(VLOOKUP(AP47,'P2'!$B$4:$J$48,9,FALSE),"")</f>
        <v/>
      </c>
      <c r="AQ48" s="148" t="str">
        <f>IFERROR(VLOOKUP(AQ47,'P2'!$B$4:$J$48,9,FALSE),"")</f>
        <v/>
      </c>
      <c r="AR48" s="148" t="str">
        <f>IFERROR(VLOOKUP(AR47,'P2'!$B$4:$J$48,9,FALSE),"")</f>
        <v/>
      </c>
      <c r="AS48" s="148" t="str">
        <f>IFERROR(VLOOKUP(AS47,'P2'!$B$4:$J$48,9,FALSE),"")</f>
        <v/>
      </c>
      <c r="AT48" s="148" t="str">
        <f>IFERROR(VLOOKUP(AT47,'P2'!$B$4:$J$48,9,FALSE),"")</f>
        <v/>
      </c>
      <c r="AU48" s="148" t="str">
        <f>IFERROR(VLOOKUP(AU47,'P2'!$B$4:$J$48,9,FALSE),"")</f>
        <v/>
      </c>
      <c r="AV48" s="149">
        <f>SUM(Q48:AU48)</f>
        <v>0</v>
      </c>
      <c r="AW48" s="487"/>
      <c r="AX48" s="489"/>
      <c r="AY48" s="150"/>
      <c r="AZ48" s="150"/>
    </row>
    <row r="49" spans="2:59" s="118" customFormat="1" ht="5.0999999999999996" customHeight="1" x14ac:dyDescent="0.15">
      <c r="B49" s="152"/>
      <c r="C49" s="153"/>
      <c r="D49" s="154"/>
      <c r="E49" s="154"/>
      <c r="F49" s="154"/>
      <c r="G49" s="154"/>
      <c r="H49" s="154"/>
      <c r="I49" s="153"/>
      <c r="J49" s="153"/>
      <c r="K49" s="153"/>
      <c r="L49" s="153"/>
      <c r="M49" s="153"/>
      <c r="N49" s="153"/>
      <c r="O49" s="153"/>
      <c r="P49" s="153"/>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6"/>
      <c r="BA49" s="100"/>
      <c r="BB49" s="100"/>
      <c r="BC49" s="100"/>
      <c r="BD49" s="100"/>
      <c r="BE49" s="100"/>
      <c r="BF49" s="100"/>
      <c r="BG49" s="100"/>
    </row>
    <row r="50" spans="2:59" s="118" customFormat="1" ht="9.9499999999999993" customHeight="1" x14ac:dyDescent="0.15">
      <c r="D50" s="157"/>
      <c r="E50" s="157"/>
      <c r="F50" s="157"/>
      <c r="G50" s="157"/>
      <c r="H50" s="157"/>
      <c r="I50" s="158"/>
      <c r="J50" s="158"/>
      <c r="K50" s="158"/>
      <c r="L50" s="158"/>
      <c r="M50" s="158"/>
      <c r="N50" s="158"/>
      <c r="O50" s="158"/>
      <c r="P50" s="158"/>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BA50" s="100"/>
      <c r="BB50" s="100"/>
      <c r="BC50" s="100"/>
      <c r="BD50" s="100"/>
      <c r="BE50" s="100"/>
      <c r="BF50" s="100"/>
      <c r="BG50" s="100"/>
    </row>
    <row r="51" spans="2:59" s="116" customFormat="1" ht="18" customHeight="1" x14ac:dyDescent="0.15">
      <c r="B51" s="300" t="s">
        <v>445</v>
      </c>
      <c r="I51" s="161"/>
      <c r="J51" s="161"/>
      <c r="K51" s="161"/>
      <c r="L51" s="161"/>
      <c r="M51" s="161"/>
      <c r="N51" s="161"/>
      <c r="O51" s="161"/>
      <c r="P51" s="161"/>
      <c r="Q51" s="138"/>
      <c r="R51" s="138"/>
      <c r="S51" s="138"/>
      <c r="T51" s="138"/>
      <c r="U51" s="138"/>
      <c r="X51" s="100"/>
      <c r="Y51" s="100"/>
      <c r="Z51" s="100"/>
      <c r="AA51" s="100"/>
      <c r="AB51" s="100"/>
      <c r="AC51" s="100"/>
      <c r="AD51" s="100"/>
      <c r="AE51" s="100"/>
    </row>
    <row r="52" spans="2:59" s="116" customFormat="1" ht="20.100000000000001" customHeight="1" x14ac:dyDescent="0.15">
      <c r="B52" s="300" t="s">
        <v>414</v>
      </c>
      <c r="C52" s="160"/>
      <c r="D52" s="160"/>
      <c r="E52" s="160"/>
      <c r="F52" s="160"/>
      <c r="G52" s="160"/>
      <c r="H52" s="160"/>
      <c r="I52" s="161"/>
      <c r="J52" s="161"/>
      <c r="K52" s="161"/>
      <c r="L52" s="161"/>
      <c r="M52" s="161"/>
      <c r="N52" s="161"/>
      <c r="O52" s="161"/>
      <c r="P52" s="161"/>
      <c r="Q52" s="138"/>
      <c r="R52" s="138"/>
      <c r="S52" s="138"/>
      <c r="T52" s="138"/>
      <c r="U52" s="138"/>
      <c r="X52" s="100"/>
      <c r="Y52" s="100"/>
      <c r="Z52" s="100"/>
      <c r="AA52" s="100"/>
      <c r="AB52" s="100"/>
      <c r="AC52" s="100"/>
      <c r="AD52" s="100"/>
      <c r="AE52" s="100"/>
    </row>
    <row r="53" spans="2:59" s="116" customFormat="1" ht="5.0999999999999996" customHeight="1" x14ac:dyDescent="0.15">
      <c r="B53" s="163"/>
      <c r="AS53" s="138"/>
      <c r="AT53" s="138"/>
      <c r="AU53" s="138"/>
      <c r="AY53" s="100"/>
      <c r="AZ53" s="100"/>
      <c r="BA53" s="100"/>
      <c r="BB53" s="100"/>
      <c r="BC53" s="100"/>
      <c r="BD53" s="100"/>
      <c r="BE53" s="100"/>
      <c r="BF53" s="100"/>
      <c r="BG53" s="100"/>
    </row>
    <row r="54" spans="2:59" ht="21.95" customHeight="1" x14ac:dyDescent="0.15">
      <c r="B54" s="131" t="s">
        <v>415</v>
      </c>
      <c r="S54" s="164" t="s">
        <v>249</v>
      </c>
      <c r="T54" s="499" t="str">
        <f>$T$3</f>
        <v>令和　7</v>
      </c>
      <c r="U54" s="499"/>
      <c r="V54" s="165" t="s">
        <v>81</v>
      </c>
      <c r="W54" s="165">
        <f>$W$3</f>
        <v>4</v>
      </c>
      <c r="X54" s="166" t="s">
        <v>273</v>
      </c>
      <c r="Y54" s="165"/>
      <c r="Z54" s="167" t="s">
        <v>250</v>
      </c>
      <c r="AA54" s="137"/>
      <c r="AB54" s="133"/>
      <c r="AC54" s="133"/>
      <c r="AD54" s="100"/>
      <c r="AE54" s="100"/>
      <c r="AF54" s="100"/>
      <c r="AG54" s="100"/>
      <c r="AH54" s="100"/>
      <c r="AI54" s="100"/>
      <c r="AJ54" s="100"/>
      <c r="AK54" s="100"/>
      <c r="AL54" s="100"/>
      <c r="AM54" s="100"/>
      <c r="AN54" s="100"/>
      <c r="AO54" s="100"/>
      <c r="AP54" s="100"/>
      <c r="AQ54" s="100"/>
      <c r="AR54" s="100"/>
      <c r="AS54" s="100"/>
      <c r="AT54" s="100"/>
      <c r="AU54" s="100"/>
      <c r="AV54" s="100"/>
      <c r="AW54" s="100"/>
      <c r="AX54" s="138" t="str">
        <f>"2 / "&amp;COUNTA(C$7,C$57,C$106,C$155,C$204)</f>
        <v>2 / 1</v>
      </c>
    </row>
    <row r="55" spans="2:59" s="138" customFormat="1" ht="15" customHeight="1" x14ac:dyDescent="0.15">
      <c r="B55" s="470"/>
      <c r="C55" s="490" t="s">
        <v>279</v>
      </c>
      <c r="D55" s="491"/>
      <c r="E55" s="491"/>
      <c r="F55" s="491"/>
      <c r="G55" s="491"/>
      <c r="H55" s="492"/>
      <c r="I55" s="490" t="s">
        <v>280</v>
      </c>
      <c r="J55" s="491"/>
      <c r="K55" s="491"/>
      <c r="L55" s="491"/>
      <c r="M55" s="492"/>
      <c r="N55" s="496" t="s">
        <v>281</v>
      </c>
      <c r="O55" s="491"/>
      <c r="P55" s="492"/>
      <c r="Q55" s="139">
        <f>Q$5</f>
        <v>45748</v>
      </c>
      <c r="R55" s="139">
        <f t="shared" ref="R55:AU55" si="3">R$5</f>
        <v>45749</v>
      </c>
      <c r="S55" s="139">
        <f t="shared" si="3"/>
        <v>45750</v>
      </c>
      <c r="T55" s="139">
        <f t="shared" si="3"/>
        <v>45751</v>
      </c>
      <c r="U55" s="139">
        <f t="shared" si="3"/>
        <v>45752</v>
      </c>
      <c r="V55" s="139">
        <f t="shared" si="3"/>
        <v>45753</v>
      </c>
      <c r="W55" s="139">
        <f t="shared" si="3"/>
        <v>45754</v>
      </c>
      <c r="X55" s="139">
        <f t="shared" si="3"/>
        <v>45755</v>
      </c>
      <c r="Y55" s="139">
        <f t="shared" si="3"/>
        <v>45756</v>
      </c>
      <c r="Z55" s="139">
        <f t="shared" si="3"/>
        <v>45757</v>
      </c>
      <c r="AA55" s="139">
        <f t="shared" si="3"/>
        <v>45758</v>
      </c>
      <c r="AB55" s="139">
        <f t="shared" si="3"/>
        <v>45759</v>
      </c>
      <c r="AC55" s="139">
        <f t="shared" si="3"/>
        <v>45760</v>
      </c>
      <c r="AD55" s="139">
        <f t="shared" si="3"/>
        <v>45761</v>
      </c>
      <c r="AE55" s="139">
        <f t="shared" si="3"/>
        <v>45762</v>
      </c>
      <c r="AF55" s="139">
        <f t="shared" si="3"/>
        <v>45763</v>
      </c>
      <c r="AG55" s="139">
        <f t="shared" si="3"/>
        <v>45764</v>
      </c>
      <c r="AH55" s="139">
        <f t="shared" si="3"/>
        <v>45765</v>
      </c>
      <c r="AI55" s="139">
        <f t="shared" si="3"/>
        <v>45766</v>
      </c>
      <c r="AJ55" s="139">
        <f t="shared" si="3"/>
        <v>45767</v>
      </c>
      <c r="AK55" s="139">
        <f t="shared" si="3"/>
        <v>45768</v>
      </c>
      <c r="AL55" s="139">
        <f t="shared" si="3"/>
        <v>45769</v>
      </c>
      <c r="AM55" s="139">
        <f t="shared" si="3"/>
        <v>45770</v>
      </c>
      <c r="AN55" s="139">
        <f t="shared" si="3"/>
        <v>45771</v>
      </c>
      <c r="AO55" s="139">
        <f t="shared" si="3"/>
        <v>45772</v>
      </c>
      <c r="AP55" s="139">
        <f t="shared" si="3"/>
        <v>45773</v>
      </c>
      <c r="AQ55" s="139">
        <f t="shared" si="3"/>
        <v>45774</v>
      </c>
      <c r="AR55" s="139">
        <f t="shared" si="3"/>
        <v>45775</v>
      </c>
      <c r="AS55" s="139">
        <f t="shared" si="3"/>
        <v>45776</v>
      </c>
      <c r="AT55" s="139">
        <f t="shared" si="3"/>
        <v>45777</v>
      </c>
      <c r="AU55" s="139" t="str">
        <f t="shared" si="3"/>
        <v/>
      </c>
      <c r="AV55" s="140" t="s">
        <v>282</v>
      </c>
      <c r="AW55" s="497"/>
      <c r="AX55" s="497" t="s">
        <v>283</v>
      </c>
      <c r="AY55" s="141"/>
      <c r="AZ55" s="141"/>
      <c r="BA55" s="100"/>
      <c r="BB55" s="100"/>
      <c r="BC55" s="100"/>
      <c r="BD55" s="100"/>
      <c r="BE55" s="100"/>
      <c r="BF55" s="100"/>
      <c r="BG55" s="100"/>
    </row>
    <row r="56" spans="2:59" s="138" customFormat="1" ht="15" customHeight="1" x14ac:dyDescent="0.15">
      <c r="B56" s="471"/>
      <c r="C56" s="493"/>
      <c r="D56" s="494"/>
      <c r="E56" s="494"/>
      <c r="F56" s="494"/>
      <c r="G56" s="494"/>
      <c r="H56" s="495"/>
      <c r="I56" s="493"/>
      <c r="J56" s="494"/>
      <c r="K56" s="494"/>
      <c r="L56" s="494"/>
      <c r="M56" s="495"/>
      <c r="N56" s="493"/>
      <c r="O56" s="494"/>
      <c r="P56" s="495"/>
      <c r="Q56" s="142" t="str">
        <f>Q$6</f>
        <v>火</v>
      </c>
      <c r="R56" s="142" t="str">
        <f t="shared" ref="R56:AU56" si="4">R$6</f>
        <v>水</v>
      </c>
      <c r="S56" s="142" t="str">
        <f t="shared" si="4"/>
        <v>木</v>
      </c>
      <c r="T56" s="142" t="str">
        <f t="shared" si="4"/>
        <v>金</v>
      </c>
      <c r="U56" s="142" t="str">
        <f t="shared" si="4"/>
        <v>土</v>
      </c>
      <c r="V56" s="142" t="str">
        <f t="shared" si="4"/>
        <v>日</v>
      </c>
      <c r="W56" s="142" t="str">
        <f t="shared" si="4"/>
        <v>月</v>
      </c>
      <c r="X56" s="142" t="str">
        <f t="shared" si="4"/>
        <v>火</v>
      </c>
      <c r="Y56" s="142" t="str">
        <f t="shared" si="4"/>
        <v>水</v>
      </c>
      <c r="Z56" s="142" t="str">
        <f t="shared" si="4"/>
        <v>木</v>
      </c>
      <c r="AA56" s="142" t="str">
        <f t="shared" si="4"/>
        <v>金</v>
      </c>
      <c r="AB56" s="142" t="str">
        <f t="shared" si="4"/>
        <v>土</v>
      </c>
      <c r="AC56" s="142" t="str">
        <f t="shared" si="4"/>
        <v>日</v>
      </c>
      <c r="AD56" s="142" t="str">
        <f t="shared" si="4"/>
        <v>月</v>
      </c>
      <c r="AE56" s="142" t="str">
        <f t="shared" si="4"/>
        <v>火</v>
      </c>
      <c r="AF56" s="142" t="str">
        <f t="shared" si="4"/>
        <v>水</v>
      </c>
      <c r="AG56" s="142" t="str">
        <f t="shared" si="4"/>
        <v>木</v>
      </c>
      <c r="AH56" s="142" t="str">
        <f t="shared" si="4"/>
        <v>金</v>
      </c>
      <c r="AI56" s="142" t="str">
        <f t="shared" si="4"/>
        <v>土</v>
      </c>
      <c r="AJ56" s="142" t="str">
        <f t="shared" si="4"/>
        <v>日</v>
      </c>
      <c r="AK56" s="142" t="str">
        <f t="shared" si="4"/>
        <v>月</v>
      </c>
      <c r="AL56" s="142" t="str">
        <f t="shared" si="4"/>
        <v>火</v>
      </c>
      <c r="AM56" s="142" t="str">
        <f t="shared" si="4"/>
        <v>水</v>
      </c>
      <c r="AN56" s="142" t="str">
        <f t="shared" si="4"/>
        <v>木</v>
      </c>
      <c r="AO56" s="142" t="str">
        <f t="shared" si="4"/>
        <v>金</v>
      </c>
      <c r="AP56" s="142" t="str">
        <f t="shared" si="4"/>
        <v>土</v>
      </c>
      <c r="AQ56" s="142" t="str">
        <f t="shared" si="4"/>
        <v>日</v>
      </c>
      <c r="AR56" s="142" t="str">
        <f t="shared" si="4"/>
        <v>月</v>
      </c>
      <c r="AS56" s="142" t="str">
        <f t="shared" si="4"/>
        <v>火</v>
      </c>
      <c r="AT56" s="142" t="str">
        <f t="shared" si="4"/>
        <v>水</v>
      </c>
      <c r="AU56" s="142" t="str">
        <f t="shared" si="4"/>
        <v/>
      </c>
      <c r="AV56" s="140" t="s">
        <v>284</v>
      </c>
      <c r="AW56" s="498"/>
      <c r="AX56" s="498"/>
      <c r="AY56" s="141"/>
      <c r="AZ56" s="141"/>
      <c r="BA56" s="100"/>
      <c r="BB56" s="100"/>
      <c r="BC56" s="100"/>
      <c r="BD56" s="100"/>
      <c r="BE56" s="100"/>
      <c r="BF56" s="100"/>
      <c r="BG56" s="100"/>
    </row>
    <row r="57" spans="2:59" ht="17.100000000000001" customHeight="1" x14ac:dyDescent="0.15">
      <c r="B57" s="470">
        <f>B47+1</f>
        <v>19</v>
      </c>
      <c r="C57" s="472"/>
      <c r="D57" s="473"/>
      <c r="E57" s="473"/>
      <c r="F57" s="473"/>
      <c r="G57" s="473"/>
      <c r="H57" s="474"/>
      <c r="I57" s="478"/>
      <c r="J57" s="479"/>
      <c r="K57" s="479"/>
      <c r="L57" s="479"/>
      <c r="M57" s="480"/>
      <c r="N57" s="484"/>
      <c r="O57" s="485"/>
      <c r="P57" s="500"/>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44">
        <f>COUNTA(Q57:AU57)</f>
        <v>0</v>
      </c>
      <c r="AW57" s="486">
        <f>AV58</f>
        <v>0</v>
      </c>
      <c r="AX57" s="488" t="str">
        <f>IFERROR(ROUNDDOWN(AV58/$AT$3,1),"")</f>
        <v/>
      </c>
      <c r="AY57" s="145"/>
      <c r="AZ57" s="145"/>
    </row>
    <row r="58" spans="2:59" ht="17.100000000000001" customHeight="1" x14ac:dyDescent="0.15">
      <c r="B58" s="471"/>
      <c r="C58" s="475"/>
      <c r="D58" s="476"/>
      <c r="E58" s="476"/>
      <c r="F58" s="476"/>
      <c r="G58" s="476"/>
      <c r="H58" s="477"/>
      <c r="I58" s="481"/>
      <c r="J58" s="482"/>
      <c r="K58" s="482"/>
      <c r="L58" s="482"/>
      <c r="M58" s="483"/>
      <c r="N58" s="501"/>
      <c r="O58" s="502"/>
      <c r="P58" s="503"/>
      <c r="Q58" s="148" t="str">
        <f>IFERROR(VLOOKUP(Q57,'P2'!$B$4:$J$48,9,FALSE),"")</f>
        <v/>
      </c>
      <c r="R58" s="148" t="str">
        <f>IFERROR(VLOOKUP(R57,'P2'!$B$4:$J$48,9,FALSE),"")</f>
        <v/>
      </c>
      <c r="S58" s="148" t="str">
        <f>IFERROR(VLOOKUP(S57,'P2'!$B$4:$J$48,9,FALSE),"")</f>
        <v/>
      </c>
      <c r="T58" s="148" t="str">
        <f>IFERROR(VLOOKUP(T57,'P2'!$B$4:$J$48,9,FALSE),"")</f>
        <v/>
      </c>
      <c r="U58" s="148" t="str">
        <f>IFERROR(VLOOKUP(U57,'P2'!$B$4:$J$48,9,FALSE),"")</f>
        <v/>
      </c>
      <c r="V58" s="148" t="str">
        <f>IFERROR(VLOOKUP(V57,'P2'!$B$4:$J$48,9,FALSE),"")</f>
        <v/>
      </c>
      <c r="W58" s="148" t="str">
        <f>IFERROR(VLOOKUP(W57,'P2'!$B$4:$J$48,9,FALSE),"")</f>
        <v/>
      </c>
      <c r="X58" s="148" t="str">
        <f>IFERROR(VLOOKUP(X57,'P2'!$B$4:$J$48,9,FALSE),"")</f>
        <v/>
      </c>
      <c r="Y58" s="148" t="str">
        <f>IFERROR(VLOOKUP(Y57,'P2'!$B$4:$J$48,9,FALSE),"")</f>
        <v/>
      </c>
      <c r="Z58" s="148" t="str">
        <f>IFERROR(VLOOKUP(Z57,'P2'!$B$4:$J$48,9,FALSE),"")</f>
        <v/>
      </c>
      <c r="AA58" s="148" t="str">
        <f>IFERROR(VLOOKUP(AA57,'P2'!$B$4:$J$48,9,FALSE),"")</f>
        <v/>
      </c>
      <c r="AB58" s="148" t="str">
        <f>IFERROR(VLOOKUP(AB57,'P2'!$B$4:$J$48,9,FALSE),"")</f>
        <v/>
      </c>
      <c r="AC58" s="148" t="str">
        <f>IFERROR(VLOOKUP(AC57,'P2'!$B$4:$J$48,9,FALSE),"")</f>
        <v/>
      </c>
      <c r="AD58" s="148" t="str">
        <f>IFERROR(VLOOKUP(AD57,'P2'!$B$4:$J$48,9,FALSE),"")</f>
        <v/>
      </c>
      <c r="AE58" s="148" t="str">
        <f>IFERROR(VLOOKUP(AE57,'P2'!$B$4:$J$48,9,FALSE),"")</f>
        <v/>
      </c>
      <c r="AF58" s="148" t="str">
        <f>IFERROR(VLOOKUP(AF57,'P2'!$B$4:$J$48,9,FALSE),"")</f>
        <v/>
      </c>
      <c r="AG58" s="148" t="str">
        <f>IFERROR(VLOOKUP(AG57,'P2'!$B$4:$J$48,9,FALSE),"")</f>
        <v/>
      </c>
      <c r="AH58" s="148" t="str">
        <f>IFERROR(VLOOKUP(AH57,'P2'!$B$4:$J$48,9,FALSE),"")</f>
        <v/>
      </c>
      <c r="AI58" s="148" t="str">
        <f>IFERROR(VLOOKUP(AI57,'P2'!$B$4:$J$48,9,FALSE),"")</f>
        <v/>
      </c>
      <c r="AJ58" s="148" t="str">
        <f>IFERROR(VLOOKUP(AJ57,'P2'!$B$4:$J$48,9,FALSE),"")</f>
        <v/>
      </c>
      <c r="AK58" s="148" t="str">
        <f>IFERROR(VLOOKUP(AK57,'P2'!$B$4:$J$48,9,FALSE),"")</f>
        <v/>
      </c>
      <c r="AL58" s="148" t="str">
        <f>IFERROR(VLOOKUP(AL57,'P2'!$B$4:$J$48,9,FALSE),"")</f>
        <v/>
      </c>
      <c r="AM58" s="148" t="str">
        <f>IFERROR(VLOOKUP(AM57,'P2'!$B$4:$J$48,9,FALSE),"")</f>
        <v/>
      </c>
      <c r="AN58" s="148" t="str">
        <f>IFERROR(VLOOKUP(AN57,'P2'!$B$4:$J$48,9,FALSE),"")</f>
        <v/>
      </c>
      <c r="AO58" s="148" t="str">
        <f>IFERROR(VLOOKUP(AO57,'P2'!$B$4:$J$48,9,FALSE),"")</f>
        <v/>
      </c>
      <c r="AP58" s="148" t="str">
        <f>IFERROR(VLOOKUP(AP57,'P2'!$B$4:$J$48,9,FALSE),"")</f>
        <v/>
      </c>
      <c r="AQ58" s="148" t="str">
        <f>IFERROR(VLOOKUP(AQ57,'P2'!$B$4:$J$48,9,FALSE),"")</f>
        <v/>
      </c>
      <c r="AR58" s="148" t="str">
        <f>IFERROR(VLOOKUP(AR57,'P2'!$B$4:$J$48,9,FALSE),"")</f>
        <v/>
      </c>
      <c r="AS58" s="148" t="str">
        <f>IFERROR(VLOOKUP(AS57,'P2'!$B$4:$J$48,9,FALSE),"")</f>
        <v/>
      </c>
      <c r="AT58" s="148" t="str">
        <f>IFERROR(VLOOKUP(AT57,'P2'!$B$4:$J$48,9,FALSE),"")</f>
        <v/>
      </c>
      <c r="AU58" s="148" t="str">
        <f>IFERROR(VLOOKUP(AU57,'P2'!$B$4:$J$48,9,FALSE),"")</f>
        <v/>
      </c>
      <c r="AV58" s="149">
        <f>SUM(Q58:AU58)</f>
        <v>0</v>
      </c>
      <c r="AW58" s="487"/>
      <c r="AX58" s="489"/>
      <c r="AY58" s="150"/>
      <c r="AZ58" s="150"/>
    </row>
    <row r="59" spans="2:59" ht="17.100000000000001" customHeight="1" x14ac:dyDescent="0.15">
      <c r="B59" s="470">
        <f t="shared" ref="B59:B99" si="5">B57+1</f>
        <v>20</v>
      </c>
      <c r="C59" s="472"/>
      <c r="D59" s="473"/>
      <c r="E59" s="473"/>
      <c r="F59" s="473"/>
      <c r="G59" s="473"/>
      <c r="H59" s="474"/>
      <c r="I59" s="478"/>
      <c r="J59" s="479"/>
      <c r="K59" s="479"/>
      <c r="L59" s="479"/>
      <c r="M59" s="480"/>
      <c r="N59" s="484"/>
      <c r="O59" s="485"/>
      <c r="P59" s="500"/>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44">
        <f>COUNTA(Q59:AU59)</f>
        <v>0</v>
      </c>
      <c r="AW59" s="486">
        <f>AV60</f>
        <v>0</v>
      </c>
      <c r="AX59" s="488" t="str">
        <f>IFERROR(ROUNDDOWN(AV60/$AT$3,1),"")</f>
        <v/>
      </c>
      <c r="AY59" s="145"/>
      <c r="AZ59" s="145"/>
    </row>
    <row r="60" spans="2:59" ht="17.100000000000001" customHeight="1" x14ac:dyDescent="0.15">
      <c r="B60" s="471"/>
      <c r="C60" s="475"/>
      <c r="D60" s="476"/>
      <c r="E60" s="476"/>
      <c r="F60" s="476"/>
      <c r="G60" s="476"/>
      <c r="H60" s="477"/>
      <c r="I60" s="481"/>
      <c r="J60" s="482"/>
      <c r="K60" s="482"/>
      <c r="L60" s="482"/>
      <c r="M60" s="483"/>
      <c r="N60" s="501"/>
      <c r="O60" s="502"/>
      <c r="P60" s="503"/>
      <c r="Q60" s="148" t="str">
        <f>IFERROR(VLOOKUP(Q59,'P2'!$B$4:$J$48,9,FALSE),"")</f>
        <v/>
      </c>
      <c r="R60" s="148" t="str">
        <f>IFERROR(VLOOKUP(R59,'P2'!$B$4:$J$48,9,FALSE),"")</f>
        <v/>
      </c>
      <c r="S60" s="148" t="str">
        <f>IFERROR(VLOOKUP(S59,'P2'!$B$4:$J$48,9,FALSE),"")</f>
        <v/>
      </c>
      <c r="T60" s="148" t="str">
        <f>IFERROR(VLOOKUP(T59,'P2'!$B$4:$J$48,9,FALSE),"")</f>
        <v/>
      </c>
      <c r="U60" s="148" t="str">
        <f>IFERROR(VLOOKUP(U59,'P2'!$B$4:$J$48,9,FALSE),"")</f>
        <v/>
      </c>
      <c r="V60" s="148" t="str">
        <f>IFERROR(VLOOKUP(V59,'P2'!$B$4:$J$48,9,FALSE),"")</f>
        <v/>
      </c>
      <c r="W60" s="148" t="str">
        <f>IFERROR(VLOOKUP(W59,'P2'!$B$4:$J$48,9,FALSE),"")</f>
        <v/>
      </c>
      <c r="X60" s="148" t="str">
        <f>IFERROR(VLOOKUP(X59,'P2'!$B$4:$J$48,9,FALSE),"")</f>
        <v/>
      </c>
      <c r="Y60" s="148" t="str">
        <f>IFERROR(VLOOKUP(Y59,'P2'!$B$4:$J$48,9,FALSE),"")</f>
        <v/>
      </c>
      <c r="Z60" s="148" t="str">
        <f>IFERROR(VLOOKUP(Z59,'P2'!$B$4:$J$48,9,FALSE),"")</f>
        <v/>
      </c>
      <c r="AA60" s="148" t="str">
        <f>IFERROR(VLOOKUP(AA59,'P2'!$B$4:$J$48,9,FALSE),"")</f>
        <v/>
      </c>
      <c r="AB60" s="148" t="str">
        <f>IFERROR(VLOOKUP(AB59,'P2'!$B$4:$J$48,9,FALSE),"")</f>
        <v/>
      </c>
      <c r="AC60" s="148" t="str">
        <f>IFERROR(VLOOKUP(AC59,'P2'!$B$4:$J$48,9,FALSE),"")</f>
        <v/>
      </c>
      <c r="AD60" s="148" t="str">
        <f>IFERROR(VLOOKUP(AD59,'P2'!$B$4:$J$48,9,FALSE),"")</f>
        <v/>
      </c>
      <c r="AE60" s="148" t="str">
        <f>IFERROR(VLOOKUP(AE59,'P2'!$B$4:$J$48,9,FALSE),"")</f>
        <v/>
      </c>
      <c r="AF60" s="148" t="str">
        <f>IFERROR(VLOOKUP(AF59,'P2'!$B$4:$J$48,9,FALSE),"")</f>
        <v/>
      </c>
      <c r="AG60" s="148" t="str">
        <f>IFERROR(VLOOKUP(AG59,'P2'!$B$4:$J$48,9,FALSE),"")</f>
        <v/>
      </c>
      <c r="AH60" s="148" t="str">
        <f>IFERROR(VLOOKUP(AH59,'P2'!$B$4:$J$48,9,FALSE),"")</f>
        <v/>
      </c>
      <c r="AI60" s="148" t="str">
        <f>IFERROR(VLOOKUP(AI59,'P2'!$B$4:$J$48,9,FALSE),"")</f>
        <v/>
      </c>
      <c r="AJ60" s="148" t="str">
        <f>IFERROR(VLOOKUP(AJ59,'P2'!$B$4:$J$48,9,FALSE),"")</f>
        <v/>
      </c>
      <c r="AK60" s="148" t="str">
        <f>IFERROR(VLOOKUP(AK59,'P2'!$B$4:$J$48,9,FALSE),"")</f>
        <v/>
      </c>
      <c r="AL60" s="148" t="str">
        <f>IFERROR(VLOOKUP(AL59,'P2'!$B$4:$J$48,9,FALSE),"")</f>
        <v/>
      </c>
      <c r="AM60" s="148" t="str">
        <f>IFERROR(VLOOKUP(AM59,'P2'!$B$4:$J$48,9,FALSE),"")</f>
        <v/>
      </c>
      <c r="AN60" s="148" t="str">
        <f>IFERROR(VLOOKUP(AN59,'P2'!$B$4:$J$48,9,FALSE),"")</f>
        <v/>
      </c>
      <c r="AO60" s="148" t="str">
        <f>IFERROR(VLOOKUP(AO59,'P2'!$B$4:$J$48,9,FALSE),"")</f>
        <v/>
      </c>
      <c r="AP60" s="148" t="str">
        <f>IFERROR(VLOOKUP(AP59,'P2'!$B$4:$J$48,9,FALSE),"")</f>
        <v/>
      </c>
      <c r="AQ60" s="148" t="str">
        <f>IFERROR(VLOOKUP(AQ59,'P2'!$B$4:$J$48,9,FALSE),"")</f>
        <v/>
      </c>
      <c r="AR60" s="148" t="str">
        <f>IFERROR(VLOOKUP(AR59,'P2'!$B$4:$J$48,9,FALSE),"")</f>
        <v/>
      </c>
      <c r="AS60" s="148" t="str">
        <f>IFERROR(VLOOKUP(AS59,'P2'!$B$4:$J$48,9,FALSE),"")</f>
        <v/>
      </c>
      <c r="AT60" s="148" t="str">
        <f>IFERROR(VLOOKUP(AT59,'P2'!$B$4:$J$48,9,FALSE),"")</f>
        <v/>
      </c>
      <c r="AU60" s="148" t="str">
        <f>IFERROR(VLOOKUP(AU59,'P2'!$B$4:$J$48,9,FALSE),"")</f>
        <v/>
      </c>
      <c r="AV60" s="149">
        <f>SUM(Q60:AU60)</f>
        <v>0</v>
      </c>
      <c r="AW60" s="487"/>
      <c r="AX60" s="489"/>
      <c r="AY60" s="150"/>
      <c r="AZ60" s="150"/>
    </row>
    <row r="61" spans="2:59" ht="17.100000000000001" customHeight="1" x14ac:dyDescent="0.15">
      <c r="B61" s="470">
        <f t="shared" si="5"/>
        <v>21</v>
      </c>
      <c r="C61" s="472"/>
      <c r="D61" s="473"/>
      <c r="E61" s="473"/>
      <c r="F61" s="473"/>
      <c r="G61" s="473"/>
      <c r="H61" s="474"/>
      <c r="I61" s="478"/>
      <c r="J61" s="479"/>
      <c r="K61" s="479"/>
      <c r="L61" s="479"/>
      <c r="M61" s="480"/>
      <c r="N61" s="484"/>
      <c r="O61" s="485"/>
      <c r="P61" s="500"/>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44">
        <f>COUNTA(Q61:AU61)</f>
        <v>0</v>
      </c>
      <c r="AW61" s="486">
        <f>AV62</f>
        <v>0</v>
      </c>
      <c r="AX61" s="488" t="str">
        <f>IFERROR(ROUNDDOWN(AV62/$AT$3,1),"")</f>
        <v/>
      </c>
      <c r="AY61" s="145"/>
      <c r="AZ61" s="145"/>
    </row>
    <row r="62" spans="2:59" ht="17.100000000000001" customHeight="1" x14ac:dyDescent="0.15">
      <c r="B62" s="471"/>
      <c r="C62" s="475"/>
      <c r="D62" s="476"/>
      <c r="E62" s="476"/>
      <c r="F62" s="476"/>
      <c r="G62" s="476"/>
      <c r="H62" s="477"/>
      <c r="I62" s="481"/>
      <c r="J62" s="482"/>
      <c r="K62" s="482"/>
      <c r="L62" s="482"/>
      <c r="M62" s="483"/>
      <c r="N62" s="501"/>
      <c r="O62" s="502"/>
      <c r="P62" s="503"/>
      <c r="Q62" s="148" t="str">
        <f>IFERROR(VLOOKUP(Q61,'P2'!$B$4:$J$48,9,FALSE),"")</f>
        <v/>
      </c>
      <c r="R62" s="148" t="str">
        <f>IFERROR(VLOOKUP(R61,'P2'!$B$4:$J$48,9,FALSE),"")</f>
        <v/>
      </c>
      <c r="S62" s="148" t="str">
        <f>IFERROR(VLOOKUP(S61,'P2'!$B$4:$J$48,9,FALSE),"")</f>
        <v/>
      </c>
      <c r="T62" s="148" t="str">
        <f>IFERROR(VLOOKUP(T61,'P2'!$B$4:$J$48,9,FALSE),"")</f>
        <v/>
      </c>
      <c r="U62" s="148" t="str">
        <f>IFERROR(VLOOKUP(U61,'P2'!$B$4:$J$48,9,FALSE),"")</f>
        <v/>
      </c>
      <c r="V62" s="148" t="str">
        <f>IFERROR(VLOOKUP(V61,'P2'!$B$4:$J$48,9,FALSE),"")</f>
        <v/>
      </c>
      <c r="W62" s="148" t="str">
        <f>IFERROR(VLOOKUP(W61,'P2'!$B$4:$J$48,9,FALSE),"")</f>
        <v/>
      </c>
      <c r="X62" s="148" t="str">
        <f>IFERROR(VLOOKUP(X61,'P2'!$B$4:$J$48,9,FALSE),"")</f>
        <v/>
      </c>
      <c r="Y62" s="148" t="str">
        <f>IFERROR(VLOOKUP(Y61,'P2'!$B$4:$J$48,9,FALSE),"")</f>
        <v/>
      </c>
      <c r="Z62" s="148" t="str">
        <f>IFERROR(VLOOKUP(Z61,'P2'!$B$4:$J$48,9,FALSE),"")</f>
        <v/>
      </c>
      <c r="AA62" s="148" t="str">
        <f>IFERROR(VLOOKUP(AA61,'P2'!$B$4:$J$48,9,FALSE),"")</f>
        <v/>
      </c>
      <c r="AB62" s="148" t="str">
        <f>IFERROR(VLOOKUP(AB61,'P2'!$B$4:$J$48,9,FALSE),"")</f>
        <v/>
      </c>
      <c r="AC62" s="148" t="str">
        <f>IFERROR(VLOOKUP(AC61,'P2'!$B$4:$J$48,9,FALSE),"")</f>
        <v/>
      </c>
      <c r="AD62" s="148" t="str">
        <f>IFERROR(VLOOKUP(AD61,'P2'!$B$4:$J$48,9,FALSE),"")</f>
        <v/>
      </c>
      <c r="AE62" s="148" t="str">
        <f>IFERROR(VLOOKUP(AE61,'P2'!$B$4:$J$48,9,FALSE),"")</f>
        <v/>
      </c>
      <c r="AF62" s="148" t="str">
        <f>IFERROR(VLOOKUP(AF61,'P2'!$B$4:$J$48,9,FALSE),"")</f>
        <v/>
      </c>
      <c r="AG62" s="148" t="str">
        <f>IFERROR(VLOOKUP(AG61,'P2'!$B$4:$J$48,9,FALSE),"")</f>
        <v/>
      </c>
      <c r="AH62" s="148" t="str">
        <f>IFERROR(VLOOKUP(AH61,'P2'!$B$4:$J$48,9,FALSE),"")</f>
        <v/>
      </c>
      <c r="AI62" s="148" t="str">
        <f>IFERROR(VLOOKUP(AI61,'P2'!$B$4:$J$48,9,FALSE),"")</f>
        <v/>
      </c>
      <c r="AJ62" s="148" t="str">
        <f>IFERROR(VLOOKUP(AJ61,'P2'!$B$4:$J$48,9,FALSE),"")</f>
        <v/>
      </c>
      <c r="AK62" s="148" t="str">
        <f>IFERROR(VLOOKUP(AK61,'P2'!$B$4:$J$48,9,FALSE),"")</f>
        <v/>
      </c>
      <c r="AL62" s="148" t="str">
        <f>IFERROR(VLOOKUP(AL61,'P2'!$B$4:$J$48,9,FALSE),"")</f>
        <v/>
      </c>
      <c r="AM62" s="148" t="str">
        <f>IFERROR(VLOOKUP(AM61,'P2'!$B$4:$J$48,9,FALSE),"")</f>
        <v/>
      </c>
      <c r="AN62" s="148" t="str">
        <f>IFERROR(VLOOKUP(AN61,'P2'!$B$4:$J$48,9,FALSE),"")</f>
        <v/>
      </c>
      <c r="AO62" s="148" t="str">
        <f>IFERROR(VLOOKUP(AO61,'P2'!$B$4:$J$48,9,FALSE),"")</f>
        <v/>
      </c>
      <c r="AP62" s="148" t="str">
        <f>IFERROR(VLOOKUP(AP61,'P2'!$B$4:$J$48,9,FALSE),"")</f>
        <v/>
      </c>
      <c r="AQ62" s="148" t="str">
        <f>IFERROR(VLOOKUP(AQ61,'P2'!$B$4:$J$48,9,FALSE),"")</f>
        <v/>
      </c>
      <c r="AR62" s="148" t="str">
        <f>IFERROR(VLOOKUP(AR61,'P2'!$B$4:$J$48,9,FALSE),"")</f>
        <v/>
      </c>
      <c r="AS62" s="148" t="str">
        <f>IFERROR(VLOOKUP(AS61,'P2'!$B$4:$J$48,9,FALSE),"")</f>
        <v/>
      </c>
      <c r="AT62" s="148" t="str">
        <f>IFERROR(VLOOKUP(AT61,'P2'!$B$4:$J$48,9,FALSE),"")</f>
        <v/>
      </c>
      <c r="AU62" s="148" t="str">
        <f>IFERROR(VLOOKUP(AU61,'P2'!$B$4:$J$48,9,FALSE),"")</f>
        <v/>
      </c>
      <c r="AV62" s="149">
        <f>SUM(Q62:AU62)</f>
        <v>0</v>
      </c>
      <c r="AW62" s="487"/>
      <c r="AX62" s="489"/>
      <c r="AY62" s="150"/>
      <c r="AZ62" s="150"/>
    </row>
    <row r="63" spans="2:59" ht="17.100000000000001" customHeight="1" x14ac:dyDescent="0.15">
      <c r="B63" s="470">
        <f t="shared" si="5"/>
        <v>22</v>
      </c>
      <c r="C63" s="472"/>
      <c r="D63" s="473"/>
      <c r="E63" s="473"/>
      <c r="F63" s="473"/>
      <c r="G63" s="473"/>
      <c r="H63" s="474"/>
      <c r="I63" s="478"/>
      <c r="J63" s="479"/>
      <c r="K63" s="479"/>
      <c r="L63" s="479"/>
      <c r="M63" s="480"/>
      <c r="N63" s="484"/>
      <c r="O63" s="485"/>
      <c r="P63" s="500"/>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44">
        <f>COUNTA(Q63:AU63)</f>
        <v>0</v>
      </c>
      <c r="AW63" s="486">
        <f>AV64</f>
        <v>0</v>
      </c>
      <c r="AX63" s="488" t="str">
        <f>IFERROR(ROUNDDOWN(AV64/$AT$3,1),"")</f>
        <v/>
      </c>
      <c r="AY63" s="145"/>
      <c r="AZ63" s="145"/>
    </row>
    <row r="64" spans="2:59" ht="17.100000000000001" customHeight="1" x14ac:dyDescent="0.15">
      <c r="B64" s="471"/>
      <c r="C64" s="475"/>
      <c r="D64" s="476"/>
      <c r="E64" s="476"/>
      <c r="F64" s="476"/>
      <c r="G64" s="476"/>
      <c r="H64" s="477"/>
      <c r="I64" s="481"/>
      <c r="J64" s="482"/>
      <c r="K64" s="482"/>
      <c r="L64" s="482"/>
      <c r="M64" s="483"/>
      <c r="N64" s="501"/>
      <c r="O64" s="502"/>
      <c r="P64" s="503"/>
      <c r="Q64" s="148" t="str">
        <f>IFERROR(VLOOKUP(Q63,'P2'!$B$4:$J$48,9,FALSE),"")</f>
        <v/>
      </c>
      <c r="R64" s="148" t="str">
        <f>IFERROR(VLOOKUP(R63,'P2'!$B$4:$J$48,9,FALSE),"")</f>
        <v/>
      </c>
      <c r="S64" s="148" t="str">
        <f>IFERROR(VLOOKUP(S63,'P2'!$B$4:$J$48,9,FALSE),"")</f>
        <v/>
      </c>
      <c r="T64" s="148" t="str">
        <f>IFERROR(VLOOKUP(T63,'P2'!$B$4:$J$48,9,FALSE),"")</f>
        <v/>
      </c>
      <c r="U64" s="148" t="str">
        <f>IFERROR(VLOOKUP(U63,'P2'!$B$4:$J$48,9,FALSE),"")</f>
        <v/>
      </c>
      <c r="V64" s="148" t="str">
        <f>IFERROR(VLOOKUP(V63,'P2'!$B$4:$J$48,9,FALSE),"")</f>
        <v/>
      </c>
      <c r="W64" s="148" t="str">
        <f>IFERROR(VLOOKUP(W63,'P2'!$B$4:$J$48,9,FALSE),"")</f>
        <v/>
      </c>
      <c r="X64" s="148" t="str">
        <f>IFERROR(VLOOKUP(X63,'P2'!$B$4:$J$48,9,FALSE),"")</f>
        <v/>
      </c>
      <c r="Y64" s="148" t="str">
        <f>IFERROR(VLOOKUP(Y63,'P2'!$B$4:$J$48,9,FALSE),"")</f>
        <v/>
      </c>
      <c r="Z64" s="148" t="str">
        <f>IFERROR(VLOOKUP(Z63,'P2'!$B$4:$J$48,9,FALSE),"")</f>
        <v/>
      </c>
      <c r="AA64" s="148" t="str">
        <f>IFERROR(VLOOKUP(AA63,'P2'!$B$4:$J$48,9,FALSE),"")</f>
        <v/>
      </c>
      <c r="AB64" s="148" t="str">
        <f>IFERROR(VLOOKUP(AB63,'P2'!$B$4:$J$48,9,FALSE),"")</f>
        <v/>
      </c>
      <c r="AC64" s="148" t="str">
        <f>IFERROR(VLOOKUP(AC63,'P2'!$B$4:$J$48,9,FALSE),"")</f>
        <v/>
      </c>
      <c r="AD64" s="148" t="str">
        <f>IFERROR(VLOOKUP(AD63,'P2'!$B$4:$J$48,9,FALSE),"")</f>
        <v/>
      </c>
      <c r="AE64" s="148" t="str">
        <f>IFERROR(VLOOKUP(AE63,'P2'!$B$4:$J$48,9,FALSE),"")</f>
        <v/>
      </c>
      <c r="AF64" s="148" t="str">
        <f>IFERROR(VLOOKUP(AF63,'P2'!$B$4:$J$48,9,FALSE),"")</f>
        <v/>
      </c>
      <c r="AG64" s="148" t="str">
        <f>IFERROR(VLOOKUP(AG63,'P2'!$B$4:$J$48,9,FALSE),"")</f>
        <v/>
      </c>
      <c r="AH64" s="148" t="str">
        <f>IFERROR(VLOOKUP(AH63,'P2'!$B$4:$J$48,9,FALSE),"")</f>
        <v/>
      </c>
      <c r="AI64" s="148" t="str">
        <f>IFERROR(VLOOKUP(AI63,'P2'!$B$4:$J$48,9,FALSE),"")</f>
        <v/>
      </c>
      <c r="AJ64" s="148" t="str">
        <f>IFERROR(VLOOKUP(AJ63,'P2'!$B$4:$J$48,9,FALSE),"")</f>
        <v/>
      </c>
      <c r="AK64" s="148" t="str">
        <f>IFERROR(VLOOKUP(AK63,'P2'!$B$4:$J$48,9,FALSE),"")</f>
        <v/>
      </c>
      <c r="AL64" s="148" t="str">
        <f>IFERROR(VLOOKUP(AL63,'P2'!$B$4:$J$48,9,FALSE),"")</f>
        <v/>
      </c>
      <c r="AM64" s="148" t="str">
        <f>IFERROR(VLOOKUP(AM63,'P2'!$B$4:$J$48,9,FALSE),"")</f>
        <v/>
      </c>
      <c r="AN64" s="148" t="str">
        <f>IFERROR(VLOOKUP(AN63,'P2'!$B$4:$J$48,9,FALSE),"")</f>
        <v/>
      </c>
      <c r="AO64" s="148" t="str">
        <f>IFERROR(VLOOKUP(AO63,'P2'!$B$4:$J$48,9,FALSE),"")</f>
        <v/>
      </c>
      <c r="AP64" s="148" t="str">
        <f>IFERROR(VLOOKUP(AP63,'P2'!$B$4:$J$48,9,FALSE),"")</f>
        <v/>
      </c>
      <c r="AQ64" s="148" t="str">
        <f>IFERROR(VLOOKUP(AQ63,'P2'!$B$4:$J$48,9,FALSE),"")</f>
        <v/>
      </c>
      <c r="AR64" s="148" t="str">
        <f>IFERROR(VLOOKUP(AR63,'P2'!$B$4:$J$48,9,FALSE),"")</f>
        <v/>
      </c>
      <c r="AS64" s="148" t="str">
        <f>IFERROR(VLOOKUP(AS63,'P2'!$B$4:$J$48,9,FALSE),"")</f>
        <v/>
      </c>
      <c r="AT64" s="148" t="str">
        <f>IFERROR(VLOOKUP(AT63,'P2'!$B$4:$J$48,9,FALSE),"")</f>
        <v/>
      </c>
      <c r="AU64" s="148" t="str">
        <f>IFERROR(VLOOKUP(AU63,'P2'!$B$4:$J$48,9,FALSE),"")</f>
        <v/>
      </c>
      <c r="AV64" s="149">
        <f>SUM(Q64:AU64)</f>
        <v>0</v>
      </c>
      <c r="AW64" s="487"/>
      <c r="AX64" s="489"/>
      <c r="AY64" s="150"/>
      <c r="AZ64" s="150"/>
    </row>
    <row r="65" spans="2:52" ht="17.100000000000001" customHeight="1" x14ac:dyDescent="0.15">
      <c r="B65" s="470">
        <f t="shared" si="5"/>
        <v>23</v>
      </c>
      <c r="C65" s="472"/>
      <c r="D65" s="473"/>
      <c r="E65" s="473"/>
      <c r="F65" s="473"/>
      <c r="G65" s="473"/>
      <c r="H65" s="474"/>
      <c r="I65" s="478"/>
      <c r="J65" s="479"/>
      <c r="K65" s="479"/>
      <c r="L65" s="479"/>
      <c r="M65" s="480"/>
      <c r="N65" s="484"/>
      <c r="O65" s="485"/>
      <c r="P65" s="500"/>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44">
        <f>COUNTA(Q65:AU65)</f>
        <v>0</v>
      </c>
      <c r="AW65" s="486">
        <f>AV66</f>
        <v>0</v>
      </c>
      <c r="AX65" s="488" t="str">
        <f>IFERROR(ROUNDDOWN(AV66/$AT$3,1),"")</f>
        <v/>
      </c>
      <c r="AY65" s="145"/>
      <c r="AZ65" s="145"/>
    </row>
    <row r="66" spans="2:52" ht="17.100000000000001" customHeight="1" x14ac:dyDescent="0.15">
      <c r="B66" s="471"/>
      <c r="C66" s="475"/>
      <c r="D66" s="476"/>
      <c r="E66" s="476"/>
      <c r="F66" s="476"/>
      <c r="G66" s="476"/>
      <c r="H66" s="477"/>
      <c r="I66" s="481"/>
      <c r="J66" s="482"/>
      <c r="K66" s="482"/>
      <c r="L66" s="482"/>
      <c r="M66" s="483"/>
      <c r="N66" s="501"/>
      <c r="O66" s="502"/>
      <c r="P66" s="503"/>
      <c r="Q66" s="148" t="str">
        <f>IFERROR(VLOOKUP(Q65,'P2'!$B$4:$J$48,9,FALSE),"")</f>
        <v/>
      </c>
      <c r="R66" s="148" t="str">
        <f>IFERROR(VLOOKUP(R65,'P2'!$B$4:$J$48,9,FALSE),"")</f>
        <v/>
      </c>
      <c r="S66" s="148" t="str">
        <f>IFERROR(VLOOKUP(S65,'P2'!$B$4:$J$48,9,FALSE),"")</f>
        <v/>
      </c>
      <c r="T66" s="148" t="str">
        <f>IFERROR(VLOOKUP(T65,'P2'!$B$4:$J$48,9,FALSE),"")</f>
        <v/>
      </c>
      <c r="U66" s="148" t="str">
        <f>IFERROR(VLOOKUP(U65,'P2'!$B$4:$J$48,9,FALSE),"")</f>
        <v/>
      </c>
      <c r="V66" s="148" t="str">
        <f>IFERROR(VLOOKUP(V65,'P2'!$B$4:$J$48,9,FALSE),"")</f>
        <v/>
      </c>
      <c r="W66" s="148" t="str">
        <f>IFERROR(VLOOKUP(W65,'P2'!$B$4:$J$48,9,FALSE),"")</f>
        <v/>
      </c>
      <c r="X66" s="148" t="str">
        <f>IFERROR(VLOOKUP(X65,'P2'!$B$4:$J$48,9,FALSE),"")</f>
        <v/>
      </c>
      <c r="Y66" s="148" t="str">
        <f>IFERROR(VLOOKUP(Y65,'P2'!$B$4:$J$48,9,FALSE),"")</f>
        <v/>
      </c>
      <c r="Z66" s="148" t="str">
        <f>IFERROR(VLOOKUP(Z65,'P2'!$B$4:$J$48,9,FALSE),"")</f>
        <v/>
      </c>
      <c r="AA66" s="148" t="str">
        <f>IFERROR(VLOOKUP(AA65,'P2'!$B$4:$J$48,9,FALSE),"")</f>
        <v/>
      </c>
      <c r="AB66" s="148" t="str">
        <f>IFERROR(VLOOKUP(AB65,'P2'!$B$4:$J$48,9,FALSE),"")</f>
        <v/>
      </c>
      <c r="AC66" s="148" t="str">
        <f>IFERROR(VLOOKUP(AC65,'P2'!$B$4:$J$48,9,FALSE),"")</f>
        <v/>
      </c>
      <c r="AD66" s="148" t="str">
        <f>IFERROR(VLOOKUP(AD65,'P2'!$B$4:$J$48,9,FALSE),"")</f>
        <v/>
      </c>
      <c r="AE66" s="148" t="str">
        <f>IFERROR(VLOOKUP(AE65,'P2'!$B$4:$J$48,9,FALSE),"")</f>
        <v/>
      </c>
      <c r="AF66" s="148" t="str">
        <f>IFERROR(VLOOKUP(AF65,'P2'!$B$4:$J$48,9,FALSE),"")</f>
        <v/>
      </c>
      <c r="AG66" s="148" t="str">
        <f>IFERROR(VLOOKUP(AG65,'P2'!$B$4:$J$48,9,FALSE),"")</f>
        <v/>
      </c>
      <c r="AH66" s="148" t="str">
        <f>IFERROR(VLOOKUP(AH65,'P2'!$B$4:$J$48,9,FALSE),"")</f>
        <v/>
      </c>
      <c r="AI66" s="148" t="str">
        <f>IFERROR(VLOOKUP(AI65,'P2'!$B$4:$J$48,9,FALSE),"")</f>
        <v/>
      </c>
      <c r="AJ66" s="148" t="str">
        <f>IFERROR(VLOOKUP(AJ65,'P2'!$B$4:$J$48,9,FALSE),"")</f>
        <v/>
      </c>
      <c r="AK66" s="148" t="str">
        <f>IFERROR(VLOOKUP(AK65,'P2'!$B$4:$J$48,9,FALSE),"")</f>
        <v/>
      </c>
      <c r="AL66" s="148" t="str">
        <f>IFERROR(VLOOKUP(AL65,'P2'!$B$4:$J$48,9,FALSE),"")</f>
        <v/>
      </c>
      <c r="AM66" s="148" t="str">
        <f>IFERROR(VLOOKUP(AM65,'P2'!$B$4:$J$48,9,FALSE),"")</f>
        <v/>
      </c>
      <c r="AN66" s="148" t="str">
        <f>IFERROR(VLOOKUP(AN65,'P2'!$B$4:$J$48,9,FALSE),"")</f>
        <v/>
      </c>
      <c r="AO66" s="148" t="str">
        <f>IFERROR(VLOOKUP(AO65,'P2'!$B$4:$J$48,9,FALSE),"")</f>
        <v/>
      </c>
      <c r="AP66" s="148" t="str">
        <f>IFERROR(VLOOKUP(AP65,'P2'!$B$4:$J$48,9,FALSE),"")</f>
        <v/>
      </c>
      <c r="AQ66" s="148" t="str">
        <f>IFERROR(VLOOKUP(AQ65,'P2'!$B$4:$J$48,9,FALSE),"")</f>
        <v/>
      </c>
      <c r="AR66" s="148" t="str">
        <f>IFERROR(VLOOKUP(AR65,'P2'!$B$4:$J$48,9,FALSE),"")</f>
        <v/>
      </c>
      <c r="AS66" s="148" t="str">
        <f>IFERROR(VLOOKUP(AS65,'P2'!$B$4:$J$48,9,FALSE),"")</f>
        <v/>
      </c>
      <c r="AT66" s="148" t="str">
        <f>IFERROR(VLOOKUP(AT65,'P2'!$B$4:$J$48,9,FALSE),"")</f>
        <v/>
      </c>
      <c r="AU66" s="148" t="str">
        <f>IFERROR(VLOOKUP(AU65,'P2'!$B$4:$J$48,9,FALSE),"")</f>
        <v/>
      </c>
      <c r="AV66" s="149">
        <f>SUM(Q66:AU66)</f>
        <v>0</v>
      </c>
      <c r="AW66" s="487"/>
      <c r="AX66" s="489"/>
      <c r="AY66" s="150"/>
      <c r="AZ66" s="150"/>
    </row>
    <row r="67" spans="2:52" ht="17.100000000000001" customHeight="1" x14ac:dyDescent="0.15">
      <c r="B67" s="470">
        <f t="shared" si="5"/>
        <v>24</v>
      </c>
      <c r="C67" s="472"/>
      <c r="D67" s="473"/>
      <c r="E67" s="473"/>
      <c r="F67" s="473"/>
      <c r="G67" s="473"/>
      <c r="H67" s="474"/>
      <c r="I67" s="478"/>
      <c r="J67" s="479"/>
      <c r="K67" s="479"/>
      <c r="L67" s="479"/>
      <c r="M67" s="480"/>
      <c r="N67" s="484"/>
      <c r="O67" s="485"/>
      <c r="P67" s="500"/>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44">
        <f>COUNTA(Q67:AU67)</f>
        <v>0</v>
      </c>
      <c r="AW67" s="486">
        <f>AV68</f>
        <v>0</v>
      </c>
      <c r="AX67" s="488" t="str">
        <f>IFERROR(ROUNDDOWN(AV68/$AT$3,1),"")</f>
        <v/>
      </c>
      <c r="AY67" s="145"/>
      <c r="AZ67" s="145"/>
    </row>
    <row r="68" spans="2:52" ht="17.100000000000001" customHeight="1" x14ac:dyDescent="0.15">
      <c r="B68" s="471"/>
      <c r="C68" s="475"/>
      <c r="D68" s="476"/>
      <c r="E68" s="476"/>
      <c r="F68" s="476"/>
      <c r="G68" s="476"/>
      <c r="H68" s="477"/>
      <c r="I68" s="481"/>
      <c r="J68" s="482"/>
      <c r="K68" s="482"/>
      <c r="L68" s="482"/>
      <c r="M68" s="483"/>
      <c r="N68" s="501"/>
      <c r="O68" s="502"/>
      <c r="P68" s="503"/>
      <c r="Q68" s="148" t="str">
        <f>IFERROR(VLOOKUP(Q67,'P2'!$B$4:$J$48,9,FALSE),"")</f>
        <v/>
      </c>
      <c r="R68" s="148" t="str">
        <f>IFERROR(VLOOKUP(R67,'P2'!$B$4:$J$48,9,FALSE),"")</f>
        <v/>
      </c>
      <c r="S68" s="148" t="str">
        <f>IFERROR(VLOOKUP(S67,'P2'!$B$4:$J$48,9,FALSE),"")</f>
        <v/>
      </c>
      <c r="T68" s="148" t="str">
        <f>IFERROR(VLOOKUP(T67,'P2'!$B$4:$J$48,9,FALSE),"")</f>
        <v/>
      </c>
      <c r="U68" s="148" t="str">
        <f>IFERROR(VLOOKUP(U67,'P2'!$B$4:$J$48,9,FALSE),"")</f>
        <v/>
      </c>
      <c r="V68" s="148" t="str">
        <f>IFERROR(VLOOKUP(V67,'P2'!$B$4:$J$48,9,FALSE),"")</f>
        <v/>
      </c>
      <c r="W68" s="148" t="str">
        <f>IFERROR(VLOOKUP(W67,'P2'!$B$4:$J$48,9,FALSE),"")</f>
        <v/>
      </c>
      <c r="X68" s="148" t="str">
        <f>IFERROR(VLOOKUP(X67,'P2'!$B$4:$J$48,9,FALSE),"")</f>
        <v/>
      </c>
      <c r="Y68" s="148" t="str">
        <f>IFERROR(VLOOKUP(Y67,'P2'!$B$4:$J$48,9,FALSE),"")</f>
        <v/>
      </c>
      <c r="Z68" s="148" t="str">
        <f>IFERROR(VLOOKUP(Z67,'P2'!$B$4:$J$48,9,FALSE),"")</f>
        <v/>
      </c>
      <c r="AA68" s="148" t="str">
        <f>IFERROR(VLOOKUP(AA67,'P2'!$B$4:$J$48,9,FALSE),"")</f>
        <v/>
      </c>
      <c r="AB68" s="148" t="str">
        <f>IFERROR(VLOOKUP(AB67,'P2'!$B$4:$J$48,9,FALSE),"")</f>
        <v/>
      </c>
      <c r="AC68" s="148" t="str">
        <f>IFERROR(VLOOKUP(AC67,'P2'!$B$4:$J$48,9,FALSE),"")</f>
        <v/>
      </c>
      <c r="AD68" s="148" t="str">
        <f>IFERROR(VLOOKUP(AD67,'P2'!$B$4:$J$48,9,FALSE),"")</f>
        <v/>
      </c>
      <c r="AE68" s="148" t="str">
        <f>IFERROR(VLOOKUP(AE67,'P2'!$B$4:$J$48,9,FALSE),"")</f>
        <v/>
      </c>
      <c r="AF68" s="148" t="str">
        <f>IFERROR(VLOOKUP(AF67,'P2'!$B$4:$J$48,9,FALSE),"")</f>
        <v/>
      </c>
      <c r="AG68" s="148" t="str">
        <f>IFERROR(VLOOKUP(AG67,'P2'!$B$4:$J$48,9,FALSE),"")</f>
        <v/>
      </c>
      <c r="AH68" s="148" t="str">
        <f>IFERROR(VLOOKUP(AH67,'P2'!$B$4:$J$48,9,FALSE),"")</f>
        <v/>
      </c>
      <c r="AI68" s="148" t="str">
        <f>IFERROR(VLOOKUP(AI67,'P2'!$B$4:$J$48,9,FALSE),"")</f>
        <v/>
      </c>
      <c r="AJ68" s="148" t="str">
        <f>IFERROR(VLOOKUP(AJ67,'P2'!$B$4:$J$48,9,FALSE),"")</f>
        <v/>
      </c>
      <c r="AK68" s="148" t="str">
        <f>IFERROR(VLOOKUP(AK67,'P2'!$B$4:$J$48,9,FALSE),"")</f>
        <v/>
      </c>
      <c r="AL68" s="148" t="str">
        <f>IFERROR(VLOOKUP(AL67,'P2'!$B$4:$J$48,9,FALSE),"")</f>
        <v/>
      </c>
      <c r="AM68" s="148" t="str">
        <f>IFERROR(VLOOKUP(AM67,'P2'!$B$4:$J$48,9,FALSE),"")</f>
        <v/>
      </c>
      <c r="AN68" s="148" t="str">
        <f>IFERROR(VLOOKUP(AN67,'P2'!$B$4:$J$48,9,FALSE),"")</f>
        <v/>
      </c>
      <c r="AO68" s="148" t="str">
        <f>IFERROR(VLOOKUP(AO67,'P2'!$B$4:$J$48,9,FALSE),"")</f>
        <v/>
      </c>
      <c r="AP68" s="148" t="str">
        <f>IFERROR(VLOOKUP(AP67,'P2'!$B$4:$J$48,9,FALSE),"")</f>
        <v/>
      </c>
      <c r="AQ68" s="148" t="str">
        <f>IFERROR(VLOOKUP(AQ67,'P2'!$B$4:$J$48,9,FALSE),"")</f>
        <v/>
      </c>
      <c r="AR68" s="148" t="str">
        <f>IFERROR(VLOOKUP(AR67,'P2'!$B$4:$J$48,9,FALSE),"")</f>
        <v/>
      </c>
      <c r="AS68" s="148" t="str">
        <f>IFERROR(VLOOKUP(AS67,'P2'!$B$4:$J$48,9,FALSE),"")</f>
        <v/>
      </c>
      <c r="AT68" s="148" t="str">
        <f>IFERROR(VLOOKUP(AT67,'P2'!$B$4:$J$48,9,FALSE),"")</f>
        <v/>
      </c>
      <c r="AU68" s="148" t="str">
        <f>IFERROR(VLOOKUP(AU67,'P2'!$B$4:$J$48,9,FALSE),"")</f>
        <v/>
      </c>
      <c r="AV68" s="149">
        <f>SUM(Q68:AU68)</f>
        <v>0</v>
      </c>
      <c r="AW68" s="487"/>
      <c r="AX68" s="489"/>
      <c r="AY68" s="150"/>
      <c r="AZ68" s="150"/>
    </row>
    <row r="69" spans="2:52" ht="17.100000000000001" customHeight="1" x14ac:dyDescent="0.15">
      <c r="B69" s="470">
        <f t="shared" si="5"/>
        <v>25</v>
      </c>
      <c r="C69" s="472"/>
      <c r="D69" s="473"/>
      <c r="E69" s="473"/>
      <c r="F69" s="473"/>
      <c r="G69" s="473"/>
      <c r="H69" s="474"/>
      <c r="I69" s="478"/>
      <c r="J69" s="479"/>
      <c r="K69" s="479"/>
      <c r="L69" s="479"/>
      <c r="M69" s="480"/>
      <c r="N69" s="484"/>
      <c r="O69" s="485"/>
      <c r="P69" s="500"/>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44">
        <f>COUNTA(Q69:AU69)</f>
        <v>0</v>
      </c>
      <c r="AW69" s="486">
        <f>AV70</f>
        <v>0</v>
      </c>
      <c r="AX69" s="488" t="str">
        <f>IFERROR(ROUNDDOWN(AV70/$AT$3,1),"")</f>
        <v/>
      </c>
      <c r="AY69" s="145"/>
      <c r="AZ69" s="145"/>
    </row>
    <row r="70" spans="2:52" ht="17.100000000000001" customHeight="1" x14ac:dyDescent="0.15">
      <c r="B70" s="471"/>
      <c r="C70" s="475"/>
      <c r="D70" s="476"/>
      <c r="E70" s="476"/>
      <c r="F70" s="476"/>
      <c r="G70" s="476"/>
      <c r="H70" s="477"/>
      <c r="I70" s="481"/>
      <c r="J70" s="482"/>
      <c r="K70" s="482"/>
      <c r="L70" s="482"/>
      <c r="M70" s="483"/>
      <c r="N70" s="501"/>
      <c r="O70" s="502"/>
      <c r="P70" s="503"/>
      <c r="Q70" s="148" t="str">
        <f>IFERROR(VLOOKUP(Q69,'P2'!$B$4:$J$48,9,FALSE),"")</f>
        <v/>
      </c>
      <c r="R70" s="148" t="str">
        <f>IFERROR(VLOOKUP(R69,'P2'!$B$4:$J$48,9,FALSE),"")</f>
        <v/>
      </c>
      <c r="S70" s="148" t="str">
        <f>IFERROR(VLOOKUP(S69,'P2'!$B$4:$J$48,9,FALSE),"")</f>
        <v/>
      </c>
      <c r="T70" s="148" t="str">
        <f>IFERROR(VLOOKUP(T69,'P2'!$B$4:$J$48,9,FALSE),"")</f>
        <v/>
      </c>
      <c r="U70" s="148" t="str">
        <f>IFERROR(VLOOKUP(U69,'P2'!$B$4:$J$48,9,FALSE),"")</f>
        <v/>
      </c>
      <c r="V70" s="148" t="str">
        <f>IFERROR(VLOOKUP(V69,'P2'!$B$4:$J$48,9,FALSE),"")</f>
        <v/>
      </c>
      <c r="W70" s="148" t="str">
        <f>IFERROR(VLOOKUP(W69,'P2'!$B$4:$J$48,9,FALSE),"")</f>
        <v/>
      </c>
      <c r="X70" s="148" t="str">
        <f>IFERROR(VLOOKUP(X69,'P2'!$B$4:$J$48,9,FALSE),"")</f>
        <v/>
      </c>
      <c r="Y70" s="148" t="str">
        <f>IFERROR(VLOOKUP(Y69,'P2'!$B$4:$J$48,9,FALSE),"")</f>
        <v/>
      </c>
      <c r="Z70" s="148" t="str">
        <f>IFERROR(VLOOKUP(Z69,'P2'!$B$4:$J$48,9,FALSE),"")</f>
        <v/>
      </c>
      <c r="AA70" s="148" t="str">
        <f>IFERROR(VLOOKUP(AA69,'P2'!$B$4:$J$48,9,FALSE),"")</f>
        <v/>
      </c>
      <c r="AB70" s="148" t="str">
        <f>IFERROR(VLOOKUP(AB69,'P2'!$B$4:$J$48,9,FALSE),"")</f>
        <v/>
      </c>
      <c r="AC70" s="148" t="str">
        <f>IFERROR(VLOOKUP(AC69,'P2'!$B$4:$J$48,9,FALSE),"")</f>
        <v/>
      </c>
      <c r="AD70" s="148" t="str">
        <f>IFERROR(VLOOKUP(AD69,'P2'!$B$4:$J$48,9,FALSE),"")</f>
        <v/>
      </c>
      <c r="AE70" s="148" t="str">
        <f>IFERROR(VLOOKUP(AE69,'P2'!$B$4:$J$48,9,FALSE),"")</f>
        <v/>
      </c>
      <c r="AF70" s="148" t="str">
        <f>IFERROR(VLOOKUP(AF69,'P2'!$B$4:$J$48,9,FALSE),"")</f>
        <v/>
      </c>
      <c r="AG70" s="148" t="str">
        <f>IFERROR(VLOOKUP(AG69,'P2'!$B$4:$J$48,9,FALSE),"")</f>
        <v/>
      </c>
      <c r="AH70" s="148" t="str">
        <f>IFERROR(VLOOKUP(AH69,'P2'!$B$4:$J$48,9,FALSE),"")</f>
        <v/>
      </c>
      <c r="AI70" s="148" t="str">
        <f>IFERROR(VLOOKUP(AI69,'P2'!$B$4:$J$48,9,FALSE),"")</f>
        <v/>
      </c>
      <c r="AJ70" s="148" t="str">
        <f>IFERROR(VLOOKUP(AJ69,'P2'!$B$4:$J$48,9,FALSE),"")</f>
        <v/>
      </c>
      <c r="AK70" s="148" t="str">
        <f>IFERROR(VLOOKUP(AK69,'P2'!$B$4:$J$48,9,FALSE),"")</f>
        <v/>
      </c>
      <c r="AL70" s="148" t="str">
        <f>IFERROR(VLOOKUP(AL69,'P2'!$B$4:$J$48,9,FALSE),"")</f>
        <v/>
      </c>
      <c r="AM70" s="148" t="str">
        <f>IFERROR(VLOOKUP(AM69,'P2'!$B$4:$J$48,9,FALSE),"")</f>
        <v/>
      </c>
      <c r="AN70" s="148" t="str">
        <f>IFERROR(VLOOKUP(AN69,'P2'!$B$4:$J$48,9,FALSE),"")</f>
        <v/>
      </c>
      <c r="AO70" s="148" t="str">
        <f>IFERROR(VLOOKUP(AO69,'P2'!$B$4:$J$48,9,FALSE),"")</f>
        <v/>
      </c>
      <c r="AP70" s="148" t="str">
        <f>IFERROR(VLOOKUP(AP69,'P2'!$B$4:$J$48,9,FALSE),"")</f>
        <v/>
      </c>
      <c r="AQ70" s="148" t="str">
        <f>IFERROR(VLOOKUP(AQ69,'P2'!$B$4:$J$48,9,FALSE),"")</f>
        <v/>
      </c>
      <c r="AR70" s="148" t="str">
        <f>IFERROR(VLOOKUP(AR69,'P2'!$B$4:$J$48,9,FALSE),"")</f>
        <v/>
      </c>
      <c r="AS70" s="148" t="str">
        <f>IFERROR(VLOOKUP(AS69,'P2'!$B$4:$J$48,9,FALSE),"")</f>
        <v/>
      </c>
      <c r="AT70" s="148" t="str">
        <f>IFERROR(VLOOKUP(AT69,'P2'!$B$4:$J$48,9,FALSE),"")</f>
        <v/>
      </c>
      <c r="AU70" s="148" t="str">
        <f>IFERROR(VLOOKUP(AU69,'P2'!$B$4:$J$48,9,FALSE),"")</f>
        <v/>
      </c>
      <c r="AV70" s="149">
        <f>SUM(Q70:AU70)</f>
        <v>0</v>
      </c>
      <c r="AW70" s="487"/>
      <c r="AX70" s="489"/>
      <c r="AY70" s="150"/>
      <c r="AZ70" s="150"/>
    </row>
    <row r="71" spans="2:52" ht="17.100000000000001" customHeight="1" x14ac:dyDescent="0.15">
      <c r="B71" s="470">
        <f t="shared" si="5"/>
        <v>26</v>
      </c>
      <c r="C71" s="472"/>
      <c r="D71" s="473"/>
      <c r="E71" s="473"/>
      <c r="F71" s="473"/>
      <c r="G71" s="473"/>
      <c r="H71" s="474"/>
      <c r="I71" s="478"/>
      <c r="J71" s="479"/>
      <c r="K71" s="479"/>
      <c r="L71" s="479"/>
      <c r="M71" s="480"/>
      <c r="N71" s="484"/>
      <c r="O71" s="485"/>
      <c r="P71" s="474"/>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44">
        <f>COUNTA(Q71:AU71)</f>
        <v>0</v>
      </c>
      <c r="AW71" s="486">
        <f>AV72</f>
        <v>0</v>
      </c>
      <c r="AX71" s="488" t="str">
        <f>IFERROR(ROUNDDOWN(AV72/$AT$3,1),"")</f>
        <v/>
      </c>
      <c r="AY71" s="145"/>
      <c r="AZ71" s="145"/>
    </row>
    <row r="72" spans="2:52" ht="17.100000000000001" customHeight="1" x14ac:dyDescent="0.15">
      <c r="B72" s="471"/>
      <c r="C72" s="475"/>
      <c r="D72" s="476"/>
      <c r="E72" s="476"/>
      <c r="F72" s="476"/>
      <c r="G72" s="476"/>
      <c r="H72" s="477"/>
      <c r="I72" s="481"/>
      <c r="J72" s="482"/>
      <c r="K72" s="482"/>
      <c r="L72" s="482"/>
      <c r="M72" s="483"/>
      <c r="N72" s="475"/>
      <c r="O72" s="476"/>
      <c r="P72" s="477"/>
      <c r="Q72" s="148" t="str">
        <f>IFERROR(VLOOKUP(Q71,'P2'!$B$4:$J$48,9,FALSE),"")</f>
        <v/>
      </c>
      <c r="R72" s="148" t="str">
        <f>IFERROR(VLOOKUP(R71,'P2'!$B$4:$J$48,9,FALSE),"")</f>
        <v/>
      </c>
      <c r="S72" s="148" t="str">
        <f>IFERROR(VLOOKUP(S71,'P2'!$B$4:$J$48,9,FALSE),"")</f>
        <v/>
      </c>
      <c r="T72" s="148" t="str">
        <f>IFERROR(VLOOKUP(T71,'P2'!$B$4:$J$48,9,FALSE),"")</f>
        <v/>
      </c>
      <c r="U72" s="148" t="str">
        <f>IFERROR(VLOOKUP(U71,'P2'!$B$4:$J$48,9,FALSE),"")</f>
        <v/>
      </c>
      <c r="V72" s="148" t="str">
        <f>IFERROR(VLOOKUP(V71,'P2'!$B$4:$J$48,9,FALSE),"")</f>
        <v/>
      </c>
      <c r="W72" s="148" t="str">
        <f>IFERROR(VLOOKUP(W71,'P2'!$B$4:$J$48,9,FALSE),"")</f>
        <v/>
      </c>
      <c r="X72" s="148" t="str">
        <f>IFERROR(VLOOKUP(X71,'P2'!$B$4:$J$48,9,FALSE),"")</f>
        <v/>
      </c>
      <c r="Y72" s="148" t="str">
        <f>IFERROR(VLOOKUP(Y71,'P2'!$B$4:$J$48,9,FALSE),"")</f>
        <v/>
      </c>
      <c r="Z72" s="148" t="str">
        <f>IFERROR(VLOOKUP(Z71,'P2'!$B$4:$J$48,9,FALSE),"")</f>
        <v/>
      </c>
      <c r="AA72" s="148" t="str">
        <f>IFERROR(VLOOKUP(AA71,'P2'!$B$4:$J$48,9,FALSE),"")</f>
        <v/>
      </c>
      <c r="AB72" s="148" t="str">
        <f>IFERROR(VLOOKUP(AB71,'P2'!$B$4:$J$48,9,FALSE),"")</f>
        <v/>
      </c>
      <c r="AC72" s="148" t="str">
        <f>IFERROR(VLOOKUP(AC71,'P2'!$B$4:$J$48,9,FALSE),"")</f>
        <v/>
      </c>
      <c r="AD72" s="148" t="str">
        <f>IFERROR(VLOOKUP(AD71,'P2'!$B$4:$J$48,9,FALSE),"")</f>
        <v/>
      </c>
      <c r="AE72" s="148" t="str">
        <f>IFERROR(VLOOKUP(AE71,'P2'!$B$4:$J$48,9,FALSE),"")</f>
        <v/>
      </c>
      <c r="AF72" s="148" t="str">
        <f>IFERROR(VLOOKUP(AF71,'P2'!$B$4:$J$48,9,FALSE),"")</f>
        <v/>
      </c>
      <c r="AG72" s="148" t="str">
        <f>IFERROR(VLOOKUP(AG71,'P2'!$B$4:$J$48,9,FALSE),"")</f>
        <v/>
      </c>
      <c r="AH72" s="148" t="str">
        <f>IFERROR(VLOOKUP(AH71,'P2'!$B$4:$J$48,9,FALSE),"")</f>
        <v/>
      </c>
      <c r="AI72" s="148" t="str">
        <f>IFERROR(VLOOKUP(AI71,'P2'!$B$4:$J$48,9,FALSE),"")</f>
        <v/>
      </c>
      <c r="AJ72" s="148" t="str">
        <f>IFERROR(VLOOKUP(AJ71,'P2'!$B$4:$J$48,9,FALSE),"")</f>
        <v/>
      </c>
      <c r="AK72" s="148" t="str">
        <f>IFERROR(VLOOKUP(AK71,'P2'!$B$4:$J$48,9,FALSE),"")</f>
        <v/>
      </c>
      <c r="AL72" s="148" t="str">
        <f>IFERROR(VLOOKUP(AL71,'P2'!$B$4:$J$48,9,FALSE),"")</f>
        <v/>
      </c>
      <c r="AM72" s="148" t="str">
        <f>IFERROR(VLOOKUP(AM71,'P2'!$B$4:$J$48,9,FALSE),"")</f>
        <v/>
      </c>
      <c r="AN72" s="148" t="str">
        <f>IFERROR(VLOOKUP(AN71,'P2'!$B$4:$J$48,9,FALSE),"")</f>
        <v/>
      </c>
      <c r="AO72" s="148" t="str">
        <f>IFERROR(VLOOKUP(AO71,'P2'!$B$4:$J$48,9,FALSE),"")</f>
        <v/>
      </c>
      <c r="AP72" s="148" t="str">
        <f>IFERROR(VLOOKUP(AP71,'P2'!$B$4:$J$48,9,FALSE),"")</f>
        <v/>
      </c>
      <c r="AQ72" s="148" t="str">
        <f>IFERROR(VLOOKUP(AQ71,'P2'!$B$4:$J$48,9,FALSE),"")</f>
        <v/>
      </c>
      <c r="AR72" s="148" t="str">
        <f>IFERROR(VLOOKUP(AR71,'P2'!$B$4:$J$48,9,FALSE),"")</f>
        <v/>
      </c>
      <c r="AS72" s="148" t="str">
        <f>IFERROR(VLOOKUP(AS71,'P2'!$B$4:$J$48,9,FALSE),"")</f>
        <v/>
      </c>
      <c r="AT72" s="148" t="str">
        <f>IFERROR(VLOOKUP(AT71,'P2'!$B$4:$J$48,9,FALSE),"")</f>
        <v/>
      </c>
      <c r="AU72" s="148" t="str">
        <f>IFERROR(VLOOKUP(AU71,'P2'!$B$4:$J$48,9,FALSE),"")</f>
        <v/>
      </c>
      <c r="AV72" s="149">
        <f>SUM(Q72:AU72)</f>
        <v>0</v>
      </c>
      <c r="AW72" s="487"/>
      <c r="AX72" s="489"/>
      <c r="AY72" s="150"/>
      <c r="AZ72" s="150"/>
    </row>
    <row r="73" spans="2:52" ht="17.100000000000001" customHeight="1" x14ac:dyDescent="0.15">
      <c r="B73" s="470">
        <f t="shared" si="5"/>
        <v>27</v>
      </c>
      <c r="C73" s="472"/>
      <c r="D73" s="473"/>
      <c r="E73" s="473"/>
      <c r="F73" s="473"/>
      <c r="G73" s="473"/>
      <c r="H73" s="474"/>
      <c r="I73" s="478"/>
      <c r="J73" s="479"/>
      <c r="K73" s="479"/>
      <c r="L73" s="479"/>
      <c r="M73" s="480"/>
      <c r="N73" s="484"/>
      <c r="O73" s="485"/>
      <c r="P73" s="474"/>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44">
        <f>COUNTA(Q73:AU73)</f>
        <v>0</v>
      </c>
      <c r="AW73" s="486">
        <f>AV74</f>
        <v>0</v>
      </c>
      <c r="AX73" s="488" t="str">
        <f>IFERROR(ROUNDDOWN(AV74/$AT$3,1),"")</f>
        <v/>
      </c>
      <c r="AY73" s="145"/>
      <c r="AZ73" s="145"/>
    </row>
    <row r="74" spans="2:52" ht="17.100000000000001" customHeight="1" x14ac:dyDescent="0.15">
      <c r="B74" s="471"/>
      <c r="C74" s="475"/>
      <c r="D74" s="476"/>
      <c r="E74" s="476"/>
      <c r="F74" s="476"/>
      <c r="G74" s="476"/>
      <c r="H74" s="477"/>
      <c r="I74" s="481"/>
      <c r="J74" s="482"/>
      <c r="K74" s="482"/>
      <c r="L74" s="482"/>
      <c r="M74" s="483"/>
      <c r="N74" s="475"/>
      <c r="O74" s="476"/>
      <c r="P74" s="477"/>
      <c r="Q74" s="148" t="str">
        <f>IFERROR(VLOOKUP(Q73,'P2'!$B$4:$J$48,9,FALSE),"")</f>
        <v/>
      </c>
      <c r="R74" s="148" t="str">
        <f>IFERROR(VLOOKUP(R73,'P2'!$B$4:$J$48,9,FALSE),"")</f>
        <v/>
      </c>
      <c r="S74" s="148" t="str">
        <f>IFERROR(VLOOKUP(S73,'P2'!$B$4:$J$48,9,FALSE),"")</f>
        <v/>
      </c>
      <c r="T74" s="148" t="str">
        <f>IFERROR(VLOOKUP(T73,'P2'!$B$4:$J$48,9,FALSE),"")</f>
        <v/>
      </c>
      <c r="U74" s="148" t="str">
        <f>IFERROR(VLOOKUP(U73,'P2'!$B$4:$J$48,9,FALSE),"")</f>
        <v/>
      </c>
      <c r="V74" s="148" t="str">
        <f>IFERROR(VLOOKUP(V73,'P2'!$B$4:$J$48,9,FALSE),"")</f>
        <v/>
      </c>
      <c r="W74" s="148" t="str">
        <f>IFERROR(VLOOKUP(W73,'P2'!$B$4:$J$48,9,FALSE),"")</f>
        <v/>
      </c>
      <c r="X74" s="148" t="str">
        <f>IFERROR(VLOOKUP(X73,'P2'!$B$4:$J$48,9,FALSE),"")</f>
        <v/>
      </c>
      <c r="Y74" s="148" t="str">
        <f>IFERROR(VLOOKUP(Y73,'P2'!$B$4:$J$48,9,FALSE),"")</f>
        <v/>
      </c>
      <c r="Z74" s="148" t="str">
        <f>IFERROR(VLOOKUP(Z73,'P2'!$B$4:$J$48,9,FALSE),"")</f>
        <v/>
      </c>
      <c r="AA74" s="148" t="str">
        <f>IFERROR(VLOOKUP(AA73,'P2'!$B$4:$J$48,9,FALSE),"")</f>
        <v/>
      </c>
      <c r="AB74" s="148" t="str">
        <f>IFERROR(VLOOKUP(AB73,'P2'!$B$4:$J$48,9,FALSE),"")</f>
        <v/>
      </c>
      <c r="AC74" s="148" t="str">
        <f>IFERROR(VLOOKUP(AC73,'P2'!$B$4:$J$48,9,FALSE),"")</f>
        <v/>
      </c>
      <c r="AD74" s="148" t="str">
        <f>IFERROR(VLOOKUP(AD73,'P2'!$B$4:$J$48,9,FALSE),"")</f>
        <v/>
      </c>
      <c r="AE74" s="148" t="str">
        <f>IFERROR(VLOOKUP(AE73,'P2'!$B$4:$J$48,9,FALSE),"")</f>
        <v/>
      </c>
      <c r="AF74" s="148" t="str">
        <f>IFERROR(VLOOKUP(AF73,'P2'!$B$4:$J$48,9,FALSE),"")</f>
        <v/>
      </c>
      <c r="AG74" s="148" t="str">
        <f>IFERROR(VLOOKUP(AG73,'P2'!$B$4:$J$48,9,FALSE),"")</f>
        <v/>
      </c>
      <c r="AH74" s="148" t="str">
        <f>IFERROR(VLOOKUP(AH73,'P2'!$B$4:$J$48,9,FALSE),"")</f>
        <v/>
      </c>
      <c r="AI74" s="148" t="str">
        <f>IFERROR(VLOOKUP(AI73,'P2'!$B$4:$J$48,9,FALSE),"")</f>
        <v/>
      </c>
      <c r="AJ74" s="148" t="str">
        <f>IFERROR(VLOOKUP(AJ73,'P2'!$B$4:$J$48,9,FALSE),"")</f>
        <v/>
      </c>
      <c r="AK74" s="148" t="str">
        <f>IFERROR(VLOOKUP(AK73,'P2'!$B$4:$J$48,9,FALSE),"")</f>
        <v/>
      </c>
      <c r="AL74" s="148" t="str">
        <f>IFERROR(VLOOKUP(AL73,'P2'!$B$4:$J$48,9,FALSE),"")</f>
        <v/>
      </c>
      <c r="AM74" s="148" t="str">
        <f>IFERROR(VLOOKUP(AM73,'P2'!$B$4:$J$48,9,FALSE),"")</f>
        <v/>
      </c>
      <c r="AN74" s="148" t="str">
        <f>IFERROR(VLOOKUP(AN73,'P2'!$B$4:$J$48,9,FALSE),"")</f>
        <v/>
      </c>
      <c r="AO74" s="148" t="str">
        <f>IFERROR(VLOOKUP(AO73,'P2'!$B$4:$J$48,9,FALSE),"")</f>
        <v/>
      </c>
      <c r="AP74" s="148" t="str">
        <f>IFERROR(VLOOKUP(AP73,'P2'!$B$4:$J$48,9,FALSE),"")</f>
        <v/>
      </c>
      <c r="AQ74" s="148" t="str">
        <f>IFERROR(VLOOKUP(AQ73,'P2'!$B$4:$J$48,9,FALSE),"")</f>
        <v/>
      </c>
      <c r="AR74" s="148" t="str">
        <f>IFERROR(VLOOKUP(AR73,'P2'!$B$4:$J$48,9,FALSE),"")</f>
        <v/>
      </c>
      <c r="AS74" s="148" t="str">
        <f>IFERROR(VLOOKUP(AS73,'P2'!$B$4:$J$48,9,FALSE),"")</f>
        <v/>
      </c>
      <c r="AT74" s="148" t="str">
        <f>IFERROR(VLOOKUP(AT73,'P2'!$B$4:$J$48,9,FALSE),"")</f>
        <v/>
      </c>
      <c r="AU74" s="148" t="str">
        <f>IFERROR(VLOOKUP(AU73,'P2'!$B$4:$J$48,9,FALSE),"")</f>
        <v/>
      </c>
      <c r="AV74" s="149">
        <f>SUM(Q74:AU74)</f>
        <v>0</v>
      </c>
      <c r="AW74" s="487"/>
      <c r="AX74" s="489"/>
      <c r="AY74" s="150"/>
      <c r="AZ74" s="150"/>
    </row>
    <row r="75" spans="2:52" ht="17.100000000000001" customHeight="1" x14ac:dyDescent="0.15">
      <c r="B75" s="470">
        <f t="shared" si="5"/>
        <v>28</v>
      </c>
      <c r="C75" s="472"/>
      <c r="D75" s="473"/>
      <c r="E75" s="473"/>
      <c r="F75" s="473"/>
      <c r="G75" s="473"/>
      <c r="H75" s="474"/>
      <c r="I75" s="478"/>
      <c r="J75" s="479"/>
      <c r="K75" s="479"/>
      <c r="L75" s="479"/>
      <c r="M75" s="480"/>
      <c r="N75" s="484"/>
      <c r="O75" s="485"/>
      <c r="P75" s="474"/>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44">
        <f>COUNTA(Q75:AU75)</f>
        <v>0</v>
      </c>
      <c r="AW75" s="486">
        <f>AV76</f>
        <v>0</v>
      </c>
      <c r="AX75" s="488" t="str">
        <f>IFERROR(ROUNDDOWN(AV76/$AT$3,1),"")</f>
        <v/>
      </c>
      <c r="AY75" s="145"/>
      <c r="AZ75" s="145"/>
    </row>
    <row r="76" spans="2:52" ht="17.100000000000001" customHeight="1" x14ac:dyDescent="0.15">
      <c r="B76" s="471"/>
      <c r="C76" s="475"/>
      <c r="D76" s="476"/>
      <c r="E76" s="476"/>
      <c r="F76" s="476"/>
      <c r="G76" s="476"/>
      <c r="H76" s="477"/>
      <c r="I76" s="481"/>
      <c r="J76" s="482"/>
      <c r="K76" s="482"/>
      <c r="L76" s="482"/>
      <c r="M76" s="483"/>
      <c r="N76" s="475"/>
      <c r="O76" s="476"/>
      <c r="P76" s="477"/>
      <c r="Q76" s="148" t="str">
        <f>IFERROR(VLOOKUP(Q75,'P2'!$B$4:$J$48,9,FALSE),"")</f>
        <v/>
      </c>
      <c r="R76" s="148" t="str">
        <f>IFERROR(VLOOKUP(R75,'P2'!$B$4:$J$48,9,FALSE),"")</f>
        <v/>
      </c>
      <c r="S76" s="148" t="str">
        <f>IFERROR(VLOOKUP(S75,'P2'!$B$4:$J$48,9,FALSE),"")</f>
        <v/>
      </c>
      <c r="T76" s="148" t="str">
        <f>IFERROR(VLOOKUP(T75,'P2'!$B$4:$J$48,9,FALSE),"")</f>
        <v/>
      </c>
      <c r="U76" s="148" t="str">
        <f>IFERROR(VLOOKUP(U75,'P2'!$B$4:$J$48,9,FALSE),"")</f>
        <v/>
      </c>
      <c r="V76" s="148" t="str">
        <f>IFERROR(VLOOKUP(V75,'P2'!$B$4:$J$48,9,FALSE),"")</f>
        <v/>
      </c>
      <c r="W76" s="148" t="str">
        <f>IFERROR(VLOOKUP(W75,'P2'!$B$4:$J$48,9,FALSE),"")</f>
        <v/>
      </c>
      <c r="X76" s="148" t="str">
        <f>IFERROR(VLOOKUP(X75,'P2'!$B$4:$J$48,9,FALSE),"")</f>
        <v/>
      </c>
      <c r="Y76" s="148" t="str">
        <f>IFERROR(VLOOKUP(Y75,'P2'!$B$4:$J$48,9,FALSE),"")</f>
        <v/>
      </c>
      <c r="Z76" s="148" t="str">
        <f>IFERROR(VLOOKUP(Z75,'P2'!$B$4:$J$48,9,FALSE),"")</f>
        <v/>
      </c>
      <c r="AA76" s="148" t="str">
        <f>IFERROR(VLOOKUP(AA75,'P2'!$B$4:$J$48,9,FALSE),"")</f>
        <v/>
      </c>
      <c r="AB76" s="148" t="str">
        <f>IFERROR(VLOOKUP(AB75,'P2'!$B$4:$J$48,9,FALSE),"")</f>
        <v/>
      </c>
      <c r="AC76" s="148" t="str">
        <f>IFERROR(VLOOKUP(AC75,'P2'!$B$4:$J$48,9,FALSE),"")</f>
        <v/>
      </c>
      <c r="AD76" s="148" t="str">
        <f>IFERROR(VLOOKUP(AD75,'P2'!$B$4:$J$48,9,FALSE),"")</f>
        <v/>
      </c>
      <c r="AE76" s="148" t="str">
        <f>IFERROR(VLOOKUP(AE75,'P2'!$B$4:$J$48,9,FALSE),"")</f>
        <v/>
      </c>
      <c r="AF76" s="148" t="str">
        <f>IFERROR(VLOOKUP(AF75,'P2'!$B$4:$J$48,9,FALSE),"")</f>
        <v/>
      </c>
      <c r="AG76" s="148" t="str">
        <f>IFERROR(VLOOKUP(AG75,'P2'!$B$4:$J$48,9,FALSE),"")</f>
        <v/>
      </c>
      <c r="AH76" s="148" t="str">
        <f>IFERROR(VLOOKUP(AH75,'P2'!$B$4:$J$48,9,FALSE),"")</f>
        <v/>
      </c>
      <c r="AI76" s="148" t="str">
        <f>IFERROR(VLOOKUP(AI75,'P2'!$B$4:$J$48,9,FALSE),"")</f>
        <v/>
      </c>
      <c r="AJ76" s="148" t="str">
        <f>IFERROR(VLOOKUP(AJ75,'P2'!$B$4:$J$48,9,FALSE),"")</f>
        <v/>
      </c>
      <c r="AK76" s="148" t="str">
        <f>IFERROR(VLOOKUP(AK75,'P2'!$B$4:$J$48,9,FALSE),"")</f>
        <v/>
      </c>
      <c r="AL76" s="148" t="str">
        <f>IFERROR(VLOOKUP(AL75,'P2'!$B$4:$J$48,9,FALSE),"")</f>
        <v/>
      </c>
      <c r="AM76" s="148" t="str">
        <f>IFERROR(VLOOKUP(AM75,'P2'!$B$4:$J$48,9,FALSE),"")</f>
        <v/>
      </c>
      <c r="AN76" s="148" t="str">
        <f>IFERROR(VLOOKUP(AN75,'P2'!$B$4:$J$48,9,FALSE),"")</f>
        <v/>
      </c>
      <c r="AO76" s="148" t="str">
        <f>IFERROR(VLOOKUP(AO75,'P2'!$B$4:$J$48,9,FALSE),"")</f>
        <v/>
      </c>
      <c r="AP76" s="148" t="str">
        <f>IFERROR(VLOOKUP(AP75,'P2'!$B$4:$J$48,9,FALSE),"")</f>
        <v/>
      </c>
      <c r="AQ76" s="148" t="str">
        <f>IFERROR(VLOOKUP(AQ75,'P2'!$B$4:$J$48,9,FALSE),"")</f>
        <v/>
      </c>
      <c r="AR76" s="148" t="str">
        <f>IFERROR(VLOOKUP(AR75,'P2'!$B$4:$J$48,9,FALSE),"")</f>
        <v/>
      </c>
      <c r="AS76" s="148" t="str">
        <f>IFERROR(VLOOKUP(AS75,'P2'!$B$4:$J$48,9,FALSE),"")</f>
        <v/>
      </c>
      <c r="AT76" s="148" t="str">
        <f>IFERROR(VLOOKUP(AT75,'P2'!$B$4:$J$48,9,FALSE),"")</f>
        <v/>
      </c>
      <c r="AU76" s="148" t="str">
        <f>IFERROR(VLOOKUP(AU75,'P2'!$B$4:$J$48,9,FALSE),"")</f>
        <v/>
      </c>
      <c r="AV76" s="149">
        <f>SUM(Q76:AU76)</f>
        <v>0</v>
      </c>
      <c r="AW76" s="487"/>
      <c r="AX76" s="489"/>
      <c r="AY76" s="150"/>
      <c r="AZ76" s="150"/>
    </row>
    <row r="77" spans="2:52" ht="17.100000000000001" customHeight="1" x14ac:dyDescent="0.15">
      <c r="B77" s="470">
        <f t="shared" si="5"/>
        <v>29</v>
      </c>
      <c r="C77" s="472"/>
      <c r="D77" s="473"/>
      <c r="E77" s="473"/>
      <c r="F77" s="473"/>
      <c r="G77" s="473"/>
      <c r="H77" s="474"/>
      <c r="I77" s="478"/>
      <c r="J77" s="479"/>
      <c r="K77" s="479"/>
      <c r="L77" s="479"/>
      <c r="M77" s="480"/>
      <c r="N77" s="484"/>
      <c r="O77" s="485"/>
      <c r="P77" s="474"/>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44">
        <f>COUNTA(Q77:AU77)</f>
        <v>0</v>
      </c>
      <c r="AW77" s="486">
        <f>AV78</f>
        <v>0</v>
      </c>
      <c r="AX77" s="488" t="str">
        <f>IFERROR(ROUNDDOWN(AV78/$AT$3,1),"")</f>
        <v/>
      </c>
      <c r="AY77" s="145"/>
      <c r="AZ77" s="145"/>
    </row>
    <row r="78" spans="2:52" ht="17.100000000000001" customHeight="1" x14ac:dyDescent="0.15">
      <c r="B78" s="471"/>
      <c r="C78" s="475"/>
      <c r="D78" s="476"/>
      <c r="E78" s="476"/>
      <c r="F78" s="476"/>
      <c r="G78" s="476"/>
      <c r="H78" s="477"/>
      <c r="I78" s="481"/>
      <c r="J78" s="482"/>
      <c r="K78" s="482"/>
      <c r="L78" s="482"/>
      <c r="M78" s="483"/>
      <c r="N78" s="475"/>
      <c r="O78" s="476"/>
      <c r="P78" s="477"/>
      <c r="Q78" s="148" t="str">
        <f>IFERROR(VLOOKUP(Q77,'P2'!$B$4:$J$48,9,FALSE),"")</f>
        <v/>
      </c>
      <c r="R78" s="148" t="str">
        <f>IFERROR(VLOOKUP(R77,'P2'!$B$4:$J$48,9,FALSE),"")</f>
        <v/>
      </c>
      <c r="S78" s="148" t="str">
        <f>IFERROR(VLOOKUP(S77,'P2'!$B$4:$J$48,9,FALSE),"")</f>
        <v/>
      </c>
      <c r="T78" s="148" t="str">
        <f>IFERROR(VLOOKUP(T77,'P2'!$B$4:$J$48,9,FALSE),"")</f>
        <v/>
      </c>
      <c r="U78" s="148" t="str">
        <f>IFERROR(VLOOKUP(U77,'P2'!$B$4:$J$48,9,FALSE),"")</f>
        <v/>
      </c>
      <c r="V78" s="148" t="str">
        <f>IFERROR(VLOOKUP(V77,'P2'!$B$4:$J$48,9,FALSE),"")</f>
        <v/>
      </c>
      <c r="W78" s="148" t="str">
        <f>IFERROR(VLOOKUP(W77,'P2'!$B$4:$J$48,9,FALSE),"")</f>
        <v/>
      </c>
      <c r="X78" s="148" t="str">
        <f>IFERROR(VLOOKUP(X77,'P2'!$B$4:$J$48,9,FALSE),"")</f>
        <v/>
      </c>
      <c r="Y78" s="148" t="str">
        <f>IFERROR(VLOOKUP(Y77,'P2'!$B$4:$J$48,9,FALSE),"")</f>
        <v/>
      </c>
      <c r="Z78" s="148" t="str">
        <f>IFERROR(VLOOKUP(Z77,'P2'!$B$4:$J$48,9,FALSE),"")</f>
        <v/>
      </c>
      <c r="AA78" s="148" t="str">
        <f>IFERROR(VLOOKUP(AA77,'P2'!$B$4:$J$48,9,FALSE),"")</f>
        <v/>
      </c>
      <c r="AB78" s="148" t="str">
        <f>IFERROR(VLOOKUP(AB77,'P2'!$B$4:$J$48,9,FALSE),"")</f>
        <v/>
      </c>
      <c r="AC78" s="148" t="str">
        <f>IFERROR(VLOOKUP(AC77,'P2'!$B$4:$J$48,9,FALSE),"")</f>
        <v/>
      </c>
      <c r="AD78" s="148" t="str">
        <f>IFERROR(VLOOKUP(AD77,'P2'!$B$4:$J$48,9,FALSE),"")</f>
        <v/>
      </c>
      <c r="AE78" s="148" t="str">
        <f>IFERROR(VLOOKUP(AE77,'P2'!$B$4:$J$48,9,FALSE),"")</f>
        <v/>
      </c>
      <c r="AF78" s="148" t="str">
        <f>IFERROR(VLOOKUP(AF77,'P2'!$B$4:$J$48,9,FALSE),"")</f>
        <v/>
      </c>
      <c r="AG78" s="148" t="str">
        <f>IFERROR(VLOOKUP(AG77,'P2'!$B$4:$J$48,9,FALSE),"")</f>
        <v/>
      </c>
      <c r="AH78" s="148" t="str">
        <f>IFERROR(VLOOKUP(AH77,'P2'!$B$4:$J$48,9,FALSE),"")</f>
        <v/>
      </c>
      <c r="AI78" s="148" t="str">
        <f>IFERROR(VLOOKUP(AI77,'P2'!$B$4:$J$48,9,FALSE),"")</f>
        <v/>
      </c>
      <c r="AJ78" s="148" t="str">
        <f>IFERROR(VLOOKUP(AJ77,'P2'!$B$4:$J$48,9,FALSE),"")</f>
        <v/>
      </c>
      <c r="AK78" s="148" t="str">
        <f>IFERROR(VLOOKUP(AK77,'P2'!$B$4:$J$48,9,FALSE),"")</f>
        <v/>
      </c>
      <c r="AL78" s="148" t="str">
        <f>IFERROR(VLOOKUP(AL77,'P2'!$B$4:$J$48,9,FALSE),"")</f>
        <v/>
      </c>
      <c r="AM78" s="148" t="str">
        <f>IFERROR(VLOOKUP(AM77,'P2'!$B$4:$J$48,9,FALSE),"")</f>
        <v/>
      </c>
      <c r="AN78" s="148" t="str">
        <f>IFERROR(VLOOKUP(AN77,'P2'!$B$4:$J$48,9,FALSE),"")</f>
        <v/>
      </c>
      <c r="AO78" s="148" t="str">
        <f>IFERROR(VLOOKUP(AO77,'P2'!$B$4:$J$48,9,FALSE),"")</f>
        <v/>
      </c>
      <c r="AP78" s="148" t="str">
        <f>IFERROR(VLOOKUP(AP77,'P2'!$B$4:$J$48,9,FALSE),"")</f>
        <v/>
      </c>
      <c r="AQ78" s="148" t="str">
        <f>IFERROR(VLOOKUP(AQ77,'P2'!$B$4:$J$48,9,FALSE),"")</f>
        <v/>
      </c>
      <c r="AR78" s="148" t="str">
        <f>IFERROR(VLOOKUP(AR77,'P2'!$B$4:$J$48,9,FALSE),"")</f>
        <v/>
      </c>
      <c r="AS78" s="148" t="str">
        <f>IFERROR(VLOOKUP(AS77,'P2'!$B$4:$J$48,9,FALSE),"")</f>
        <v/>
      </c>
      <c r="AT78" s="148" t="str">
        <f>IFERROR(VLOOKUP(AT77,'P2'!$B$4:$J$48,9,FALSE),"")</f>
        <v/>
      </c>
      <c r="AU78" s="148" t="str">
        <f>IFERROR(VLOOKUP(AU77,'P2'!$B$4:$J$48,9,FALSE),"")</f>
        <v/>
      </c>
      <c r="AV78" s="149">
        <f>SUM(Q78:AU78)</f>
        <v>0</v>
      </c>
      <c r="AW78" s="487"/>
      <c r="AX78" s="489"/>
      <c r="AY78" s="150"/>
      <c r="AZ78" s="150"/>
    </row>
    <row r="79" spans="2:52" ht="17.100000000000001" customHeight="1" x14ac:dyDescent="0.15">
      <c r="B79" s="470">
        <f t="shared" si="5"/>
        <v>30</v>
      </c>
      <c r="C79" s="472"/>
      <c r="D79" s="473"/>
      <c r="E79" s="473"/>
      <c r="F79" s="473"/>
      <c r="G79" s="473"/>
      <c r="H79" s="474"/>
      <c r="I79" s="478"/>
      <c r="J79" s="479"/>
      <c r="K79" s="479"/>
      <c r="L79" s="479"/>
      <c r="M79" s="480"/>
      <c r="N79" s="484"/>
      <c r="O79" s="485"/>
      <c r="P79" s="474"/>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44">
        <f>COUNTA(Q79:AU79)</f>
        <v>0</v>
      </c>
      <c r="AW79" s="486">
        <f>AV80</f>
        <v>0</v>
      </c>
      <c r="AX79" s="488" t="str">
        <f>IFERROR(ROUNDDOWN(AV80/$AT$3,1),"")</f>
        <v/>
      </c>
      <c r="AY79" s="145"/>
      <c r="AZ79" s="145"/>
    </row>
    <row r="80" spans="2:52" ht="17.100000000000001" customHeight="1" x14ac:dyDescent="0.15">
      <c r="B80" s="471"/>
      <c r="C80" s="475"/>
      <c r="D80" s="476"/>
      <c r="E80" s="476"/>
      <c r="F80" s="476"/>
      <c r="G80" s="476"/>
      <c r="H80" s="477"/>
      <c r="I80" s="481"/>
      <c r="J80" s="482"/>
      <c r="K80" s="482"/>
      <c r="L80" s="482"/>
      <c r="M80" s="483"/>
      <c r="N80" s="475"/>
      <c r="O80" s="476"/>
      <c r="P80" s="477"/>
      <c r="Q80" s="148" t="str">
        <f>IFERROR(VLOOKUP(Q79,'P2'!$B$4:$J$48,9,FALSE),"")</f>
        <v/>
      </c>
      <c r="R80" s="148" t="str">
        <f>IFERROR(VLOOKUP(R79,'P2'!$B$4:$J$48,9,FALSE),"")</f>
        <v/>
      </c>
      <c r="S80" s="148" t="str">
        <f>IFERROR(VLOOKUP(S79,'P2'!$B$4:$J$48,9,FALSE),"")</f>
        <v/>
      </c>
      <c r="T80" s="148" t="str">
        <f>IFERROR(VLOOKUP(T79,'P2'!$B$4:$J$48,9,FALSE),"")</f>
        <v/>
      </c>
      <c r="U80" s="148" t="str">
        <f>IFERROR(VLOOKUP(U79,'P2'!$B$4:$J$48,9,FALSE),"")</f>
        <v/>
      </c>
      <c r="V80" s="148" t="str">
        <f>IFERROR(VLOOKUP(V79,'P2'!$B$4:$J$48,9,FALSE),"")</f>
        <v/>
      </c>
      <c r="W80" s="148" t="str">
        <f>IFERROR(VLOOKUP(W79,'P2'!$B$4:$J$48,9,FALSE),"")</f>
        <v/>
      </c>
      <c r="X80" s="148" t="str">
        <f>IFERROR(VLOOKUP(X79,'P2'!$B$4:$J$48,9,FALSE),"")</f>
        <v/>
      </c>
      <c r="Y80" s="148" t="str">
        <f>IFERROR(VLOOKUP(Y79,'P2'!$B$4:$J$48,9,FALSE),"")</f>
        <v/>
      </c>
      <c r="Z80" s="148" t="str">
        <f>IFERROR(VLOOKUP(Z79,'P2'!$B$4:$J$48,9,FALSE),"")</f>
        <v/>
      </c>
      <c r="AA80" s="148" t="str">
        <f>IFERROR(VLOOKUP(AA79,'P2'!$B$4:$J$48,9,FALSE),"")</f>
        <v/>
      </c>
      <c r="AB80" s="148" t="str">
        <f>IFERROR(VLOOKUP(AB79,'P2'!$B$4:$J$48,9,FALSE),"")</f>
        <v/>
      </c>
      <c r="AC80" s="148" t="str">
        <f>IFERROR(VLOOKUP(AC79,'P2'!$B$4:$J$48,9,FALSE),"")</f>
        <v/>
      </c>
      <c r="AD80" s="148" t="str">
        <f>IFERROR(VLOOKUP(AD79,'P2'!$B$4:$J$48,9,FALSE),"")</f>
        <v/>
      </c>
      <c r="AE80" s="148" t="str">
        <f>IFERROR(VLOOKUP(AE79,'P2'!$B$4:$J$48,9,FALSE),"")</f>
        <v/>
      </c>
      <c r="AF80" s="148" t="str">
        <f>IFERROR(VLOOKUP(AF79,'P2'!$B$4:$J$48,9,FALSE),"")</f>
        <v/>
      </c>
      <c r="AG80" s="148" t="str">
        <f>IFERROR(VLOOKUP(AG79,'P2'!$B$4:$J$48,9,FALSE),"")</f>
        <v/>
      </c>
      <c r="AH80" s="148" t="str">
        <f>IFERROR(VLOOKUP(AH79,'P2'!$B$4:$J$48,9,FALSE),"")</f>
        <v/>
      </c>
      <c r="AI80" s="148" t="str">
        <f>IFERROR(VLOOKUP(AI79,'P2'!$B$4:$J$48,9,FALSE),"")</f>
        <v/>
      </c>
      <c r="AJ80" s="148" t="str">
        <f>IFERROR(VLOOKUP(AJ79,'P2'!$B$4:$J$48,9,FALSE),"")</f>
        <v/>
      </c>
      <c r="AK80" s="148" t="str">
        <f>IFERROR(VLOOKUP(AK79,'P2'!$B$4:$J$48,9,FALSE),"")</f>
        <v/>
      </c>
      <c r="AL80" s="148" t="str">
        <f>IFERROR(VLOOKUP(AL79,'P2'!$B$4:$J$48,9,FALSE),"")</f>
        <v/>
      </c>
      <c r="AM80" s="148" t="str">
        <f>IFERROR(VLOOKUP(AM79,'P2'!$B$4:$J$48,9,FALSE),"")</f>
        <v/>
      </c>
      <c r="AN80" s="148" t="str">
        <f>IFERROR(VLOOKUP(AN79,'P2'!$B$4:$J$48,9,FALSE),"")</f>
        <v/>
      </c>
      <c r="AO80" s="148" t="str">
        <f>IFERROR(VLOOKUP(AO79,'P2'!$B$4:$J$48,9,FALSE),"")</f>
        <v/>
      </c>
      <c r="AP80" s="148" t="str">
        <f>IFERROR(VLOOKUP(AP79,'P2'!$B$4:$J$48,9,FALSE),"")</f>
        <v/>
      </c>
      <c r="AQ80" s="148" t="str">
        <f>IFERROR(VLOOKUP(AQ79,'P2'!$B$4:$J$48,9,FALSE),"")</f>
        <v/>
      </c>
      <c r="AR80" s="148" t="str">
        <f>IFERROR(VLOOKUP(AR79,'P2'!$B$4:$J$48,9,FALSE),"")</f>
        <v/>
      </c>
      <c r="AS80" s="148" t="str">
        <f>IFERROR(VLOOKUP(AS79,'P2'!$B$4:$J$48,9,FALSE),"")</f>
        <v/>
      </c>
      <c r="AT80" s="148" t="str">
        <f>IFERROR(VLOOKUP(AT79,'P2'!$B$4:$J$48,9,FALSE),"")</f>
        <v/>
      </c>
      <c r="AU80" s="148" t="str">
        <f>IFERROR(VLOOKUP(AU79,'P2'!$B$4:$J$48,9,FALSE),"")</f>
        <v/>
      </c>
      <c r="AV80" s="149">
        <f>SUM(Q80:AU80)</f>
        <v>0</v>
      </c>
      <c r="AW80" s="487"/>
      <c r="AX80" s="489"/>
      <c r="AY80" s="150"/>
      <c r="AZ80" s="150"/>
    </row>
    <row r="81" spans="2:52" ht="17.100000000000001" customHeight="1" x14ac:dyDescent="0.15">
      <c r="B81" s="470">
        <f t="shared" si="5"/>
        <v>31</v>
      </c>
      <c r="C81" s="472"/>
      <c r="D81" s="473"/>
      <c r="E81" s="473"/>
      <c r="F81" s="473"/>
      <c r="G81" s="473"/>
      <c r="H81" s="474"/>
      <c r="I81" s="478"/>
      <c r="J81" s="479"/>
      <c r="K81" s="479"/>
      <c r="L81" s="479"/>
      <c r="M81" s="480"/>
      <c r="N81" s="484"/>
      <c r="O81" s="485"/>
      <c r="P81" s="474"/>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44">
        <f>COUNTA(Q81:AU81)</f>
        <v>0</v>
      </c>
      <c r="AW81" s="486">
        <f>AV82</f>
        <v>0</v>
      </c>
      <c r="AX81" s="488" t="str">
        <f>IFERROR(ROUNDDOWN(AV82/$AT$3,1),"")</f>
        <v/>
      </c>
      <c r="AY81" s="145"/>
      <c r="AZ81" s="145"/>
    </row>
    <row r="82" spans="2:52" ht="17.100000000000001" customHeight="1" x14ac:dyDescent="0.15">
      <c r="B82" s="471"/>
      <c r="C82" s="475"/>
      <c r="D82" s="476"/>
      <c r="E82" s="476"/>
      <c r="F82" s="476"/>
      <c r="G82" s="476"/>
      <c r="H82" s="477"/>
      <c r="I82" s="481"/>
      <c r="J82" s="482"/>
      <c r="K82" s="482"/>
      <c r="L82" s="482"/>
      <c r="M82" s="483"/>
      <c r="N82" s="475"/>
      <c r="O82" s="476"/>
      <c r="P82" s="477"/>
      <c r="Q82" s="148" t="str">
        <f>IFERROR(VLOOKUP(Q81,'P2'!$B$4:$J$48,9,FALSE),"")</f>
        <v/>
      </c>
      <c r="R82" s="148" t="str">
        <f>IFERROR(VLOOKUP(R81,'P2'!$B$4:$J$48,9,FALSE),"")</f>
        <v/>
      </c>
      <c r="S82" s="148" t="str">
        <f>IFERROR(VLOOKUP(S81,'P2'!$B$4:$J$48,9,FALSE),"")</f>
        <v/>
      </c>
      <c r="T82" s="148" t="str">
        <f>IFERROR(VLOOKUP(T81,'P2'!$B$4:$J$48,9,FALSE),"")</f>
        <v/>
      </c>
      <c r="U82" s="148" t="str">
        <f>IFERROR(VLOOKUP(U81,'P2'!$B$4:$J$48,9,FALSE),"")</f>
        <v/>
      </c>
      <c r="V82" s="148" t="str">
        <f>IFERROR(VLOOKUP(V81,'P2'!$B$4:$J$48,9,FALSE),"")</f>
        <v/>
      </c>
      <c r="W82" s="148" t="str">
        <f>IFERROR(VLOOKUP(W81,'P2'!$B$4:$J$48,9,FALSE),"")</f>
        <v/>
      </c>
      <c r="X82" s="148" t="str">
        <f>IFERROR(VLOOKUP(X81,'P2'!$B$4:$J$48,9,FALSE),"")</f>
        <v/>
      </c>
      <c r="Y82" s="148" t="str">
        <f>IFERROR(VLOOKUP(Y81,'P2'!$B$4:$J$48,9,FALSE),"")</f>
        <v/>
      </c>
      <c r="Z82" s="148" t="str">
        <f>IFERROR(VLOOKUP(Z81,'P2'!$B$4:$J$48,9,FALSE),"")</f>
        <v/>
      </c>
      <c r="AA82" s="148" t="str">
        <f>IFERROR(VLOOKUP(AA81,'P2'!$B$4:$J$48,9,FALSE),"")</f>
        <v/>
      </c>
      <c r="AB82" s="148" t="str">
        <f>IFERROR(VLOOKUP(AB81,'P2'!$B$4:$J$48,9,FALSE),"")</f>
        <v/>
      </c>
      <c r="AC82" s="148" t="str">
        <f>IFERROR(VLOOKUP(AC81,'P2'!$B$4:$J$48,9,FALSE),"")</f>
        <v/>
      </c>
      <c r="AD82" s="148" t="str">
        <f>IFERROR(VLOOKUP(AD81,'P2'!$B$4:$J$48,9,FALSE),"")</f>
        <v/>
      </c>
      <c r="AE82" s="148" t="str">
        <f>IFERROR(VLOOKUP(AE81,'P2'!$B$4:$J$48,9,FALSE),"")</f>
        <v/>
      </c>
      <c r="AF82" s="148" t="str">
        <f>IFERROR(VLOOKUP(AF81,'P2'!$B$4:$J$48,9,FALSE),"")</f>
        <v/>
      </c>
      <c r="AG82" s="148" t="str">
        <f>IFERROR(VLOOKUP(AG81,'P2'!$B$4:$J$48,9,FALSE),"")</f>
        <v/>
      </c>
      <c r="AH82" s="148" t="str">
        <f>IFERROR(VLOOKUP(AH81,'P2'!$B$4:$J$48,9,FALSE),"")</f>
        <v/>
      </c>
      <c r="AI82" s="148" t="str">
        <f>IFERROR(VLOOKUP(AI81,'P2'!$B$4:$J$48,9,FALSE),"")</f>
        <v/>
      </c>
      <c r="AJ82" s="148" t="str">
        <f>IFERROR(VLOOKUP(AJ81,'P2'!$B$4:$J$48,9,FALSE),"")</f>
        <v/>
      </c>
      <c r="AK82" s="148" t="str">
        <f>IFERROR(VLOOKUP(AK81,'P2'!$B$4:$J$48,9,FALSE),"")</f>
        <v/>
      </c>
      <c r="AL82" s="148" t="str">
        <f>IFERROR(VLOOKUP(AL81,'P2'!$B$4:$J$48,9,FALSE),"")</f>
        <v/>
      </c>
      <c r="AM82" s="148" t="str">
        <f>IFERROR(VLOOKUP(AM81,'P2'!$B$4:$J$48,9,FALSE),"")</f>
        <v/>
      </c>
      <c r="AN82" s="148" t="str">
        <f>IFERROR(VLOOKUP(AN81,'P2'!$B$4:$J$48,9,FALSE),"")</f>
        <v/>
      </c>
      <c r="AO82" s="148" t="str">
        <f>IFERROR(VLOOKUP(AO81,'P2'!$B$4:$J$48,9,FALSE),"")</f>
        <v/>
      </c>
      <c r="AP82" s="148" t="str">
        <f>IFERROR(VLOOKUP(AP81,'P2'!$B$4:$J$48,9,FALSE),"")</f>
        <v/>
      </c>
      <c r="AQ82" s="148" t="str">
        <f>IFERROR(VLOOKUP(AQ81,'P2'!$B$4:$J$48,9,FALSE),"")</f>
        <v/>
      </c>
      <c r="AR82" s="148" t="str">
        <f>IFERROR(VLOOKUP(AR81,'P2'!$B$4:$J$48,9,FALSE),"")</f>
        <v/>
      </c>
      <c r="AS82" s="148" t="str">
        <f>IFERROR(VLOOKUP(AS81,'P2'!$B$4:$J$48,9,FALSE),"")</f>
        <v/>
      </c>
      <c r="AT82" s="148" t="str">
        <f>IFERROR(VLOOKUP(AT81,'P2'!$B$4:$J$48,9,FALSE),"")</f>
        <v/>
      </c>
      <c r="AU82" s="148" t="str">
        <f>IFERROR(VLOOKUP(AU81,'P2'!$B$4:$J$48,9,FALSE),"")</f>
        <v/>
      </c>
      <c r="AV82" s="149">
        <f>SUM(Q82:AU82)</f>
        <v>0</v>
      </c>
      <c r="AW82" s="487"/>
      <c r="AX82" s="489"/>
      <c r="AY82" s="150"/>
      <c r="AZ82" s="150"/>
    </row>
    <row r="83" spans="2:52" ht="17.100000000000001" customHeight="1" x14ac:dyDescent="0.15">
      <c r="B83" s="470">
        <f t="shared" si="5"/>
        <v>32</v>
      </c>
      <c r="C83" s="472"/>
      <c r="D83" s="473"/>
      <c r="E83" s="473"/>
      <c r="F83" s="473"/>
      <c r="G83" s="473"/>
      <c r="H83" s="474"/>
      <c r="I83" s="478"/>
      <c r="J83" s="479"/>
      <c r="K83" s="479"/>
      <c r="L83" s="479"/>
      <c r="M83" s="480"/>
      <c r="N83" s="484"/>
      <c r="O83" s="485"/>
      <c r="P83" s="474"/>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44">
        <f>COUNTA(Q83:AU83)</f>
        <v>0</v>
      </c>
      <c r="AW83" s="486">
        <f>AV84</f>
        <v>0</v>
      </c>
      <c r="AX83" s="488" t="str">
        <f>IFERROR(ROUNDDOWN(AV84/$AT$3,1),"")</f>
        <v/>
      </c>
      <c r="AY83" s="145"/>
      <c r="AZ83" s="145"/>
    </row>
    <row r="84" spans="2:52" ht="17.100000000000001" customHeight="1" x14ac:dyDescent="0.15">
      <c r="B84" s="471"/>
      <c r="C84" s="475"/>
      <c r="D84" s="476"/>
      <c r="E84" s="476"/>
      <c r="F84" s="476"/>
      <c r="G84" s="476"/>
      <c r="H84" s="477"/>
      <c r="I84" s="481"/>
      <c r="J84" s="482"/>
      <c r="K84" s="482"/>
      <c r="L84" s="482"/>
      <c r="M84" s="483"/>
      <c r="N84" s="475"/>
      <c r="O84" s="476"/>
      <c r="P84" s="477"/>
      <c r="Q84" s="148" t="str">
        <f>IFERROR(VLOOKUP(Q83,'P2'!$B$4:$J$48,9,FALSE),"")</f>
        <v/>
      </c>
      <c r="R84" s="148" t="str">
        <f>IFERROR(VLOOKUP(R83,'P2'!$B$4:$J$48,9,FALSE),"")</f>
        <v/>
      </c>
      <c r="S84" s="148" t="str">
        <f>IFERROR(VLOOKUP(S83,'P2'!$B$4:$J$48,9,FALSE),"")</f>
        <v/>
      </c>
      <c r="T84" s="148" t="str">
        <f>IFERROR(VLOOKUP(T83,'P2'!$B$4:$J$48,9,FALSE),"")</f>
        <v/>
      </c>
      <c r="U84" s="148" t="str">
        <f>IFERROR(VLOOKUP(U83,'P2'!$B$4:$J$48,9,FALSE),"")</f>
        <v/>
      </c>
      <c r="V84" s="148" t="str">
        <f>IFERROR(VLOOKUP(V83,'P2'!$B$4:$J$48,9,FALSE),"")</f>
        <v/>
      </c>
      <c r="W84" s="148" t="str">
        <f>IFERROR(VLOOKUP(W83,'P2'!$B$4:$J$48,9,FALSE),"")</f>
        <v/>
      </c>
      <c r="X84" s="148" t="str">
        <f>IFERROR(VLOOKUP(X83,'P2'!$B$4:$J$48,9,FALSE),"")</f>
        <v/>
      </c>
      <c r="Y84" s="148" t="str">
        <f>IFERROR(VLOOKUP(Y83,'P2'!$B$4:$J$48,9,FALSE),"")</f>
        <v/>
      </c>
      <c r="Z84" s="148" t="str">
        <f>IFERROR(VLOOKUP(Z83,'P2'!$B$4:$J$48,9,FALSE),"")</f>
        <v/>
      </c>
      <c r="AA84" s="148" t="str">
        <f>IFERROR(VLOOKUP(AA83,'P2'!$B$4:$J$48,9,FALSE),"")</f>
        <v/>
      </c>
      <c r="AB84" s="148" t="str">
        <f>IFERROR(VLOOKUP(AB83,'P2'!$B$4:$J$48,9,FALSE),"")</f>
        <v/>
      </c>
      <c r="AC84" s="148" t="str">
        <f>IFERROR(VLOOKUP(AC83,'P2'!$B$4:$J$48,9,FALSE),"")</f>
        <v/>
      </c>
      <c r="AD84" s="148" t="str">
        <f>IFERROR(VLOOKUP(AD83,'P2'!$B$4:$J$48,9,FALSE),"")</f>
        <v/>
      </c>
      <c r="AE84" s="148" t="str">
        <f>IFERROR(VLOOKUP(AE83,'P2'!$B$4:$J$48,9,FALSE),"")</f>
        <v/>
      </c>
      <c r="AF84" s="148" t="str">
        <f>IFERROR(VLOOKUP(AF83,'P2'!$B$4:$J$48,9,FALSE),"")</f>
        <v/>
      </c>
      <c r="AG84" s="148" t="str">
        <f>IFERROR(VLOOKUP(AG83,'P2'!$B$4:$J$48,9,FALSE),"")</f>
        <v/>
      </c>
      <c r="AH84" s="148" t="str">
        <f>IFERROR(VLOOKUP(AH83,'P2'!$B$4:$J$48,9,FALSE),"")</f>
        <v/>
      </c>
      <c r="AI84" s="148" t="str">
        <f>IFERROR(VLOOKUP(AI83,'P2'!$B$4:$J$48,9,FALSE),"")</f>
        <v/>
      </c>
      <c r="AJ84" s="148" t="str">
        <f>IFERROR(VLOOKUP(AJ83,'P2'!$B$4:$J$48,9,FALSE),"")</f>
        <v/>
      </c>
      <c r="AK84" s="148" t="str">
        <f>IFERROR(VLOOKUP(AK83,'P2'!$B$4:$J$48,9,FALSE),"")</f>
        <v/>
      </c>
      <c r="AL84" s="148" t="str">
        <f>IFERROR(VLOOKUP(AL83,'P2'!$B$4:$J$48,9,FALSE),"")</f>
        <v/>
      </c>
      <c r="AM84" s="148" t="str">
        <f>IFERROR(VLOOKUP(AM83,'P2'!$B$4:$J$48,9,FALSE),"")</f>
        <v/>
      </c>
      <c r="AN84" s="148" t="str">
        <f>IFERROR(VLOOKUP(AN83,'P2'!$B$4:$J$48,9,FALSE),"")</f>
        <v/>
      </c>
      <c r="AO84" s="148" t="str">
        <f>IFERROR(VLOOKUP(AO83,'P2'!$B$4:$J$48,9,FALSE),"")</f>
        <v/>
      </c>
      <c r="AP84" s="148" t="str">
        <f>IFERROR(VLOOKUP(AP83,'P2'!$B$4:$J$48,9,FALSE),"")</f>
        <v/>
      </c>
      <c r="AQ84" s="148" t="str">
        <f>IFERROR(VLOOKUP(AQ83,'P2'!$B$4:$J$48,9,FALSE),"")</f>
        <v/>
      </c>
      <c r="AR84" s="148" t="str">
        <f>IFERROR(VLOOKUP(AR83,'P2'!$B$4:$J$48,9,FALSE),"")</f>
        <v/>
      </c>
      <c r="AS84" s="148" t="str">
        <f>IFERROR(VLOOKUP(AS83,'P2'!$B$4:$J$48,9,FALSE),"")</f>
        <v/>
      </c>
      <c r="AT84" s="148" t="str">
        <f>IFERROR(VLOOKUP(AT83,'P2'!$B$4:$J$48,9,FALSE),"")</f>
        <v/>
      </c>
      <c r="AU84" s="148" t="str">
        <f>IFERROR(VLOOKUP(AU83,'P2'!$B$4:$J$48,9,FALSE),"")</f>
        <v/>
      </c>
      <c r="AV84" s="149">
        <f>SUM(Q84:AU84)</f>
        <v>0</v>
      </c>
      <c r="AW84" s="487"/>
      <c r="AX84" s="489"/>
      <c r="AY84" s="150"/>
      <c r="AZ84" s="150"/>
    </row>
    <row r="85" spans="2:52" ht="17.100000000000001" customHeight="1" x14ac:dyDescent="0.15">
      <c r="B85" s="470">
        <f t="shared" si="5"/>
        <v>33</v>
      </c>
      <c r="C85" s="472"/>
      <c r="D85" s="473"/>
      <c r="E85" s="473"/>
      <c r="F85" s="473"/>
      <c r="G85" s="473"/>
      <c r="H85" s="474"/>
      <c r="I85" s="478"/>
      <c r="J85" s="479"/>
      <c r="K85" s="479"/>
      <c r="L85" s="479"/>
      <c r="M85" s="480"/>
      <c r="N85" s="484"/>
      <c r="O85" s="485"/>
      <c r="P85" s="474"/>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44">
        <f>COUNTA(Q85:AU85)</f>
        <v>0</v>
      </c>
      <c r="AW85" s="486">
        <f>AV86</f>
        <v>0</v>
      </c>
      <c r="AX85" s="488" t="str">
        <f>IFERROR(ROUNDDOWN(AV86/$AT$3,1),"")</f>
        <v/>
      </c>
      <c r="AY85" s="145"/>
      <c r="AZ85" s="145"/>
    </row>
    <row r="86" spans="2:52" ht="17.100000000000001" customHeight="1" x14ac:dyDescent="0.15">
      <c r="B86" s="471"/>
      <c r="C86" s="475"/>
      <c r="D86" s="476"/>
      <c r="E86" s="476"/>
      <c r="F86" s="476"/>
      <c r="G86" s="476"/>
      <c r="H86" s="477"/>
      <c r="I86" s="481"/>
      <c r="J86" s="482"/>
      <c r="K86" s="482"/>
      <c r="L86" s="482"/>
      <c r="M86" s="483"/>
      <c r="N86" s="475"/>
      <c r="O86" s="476"/>
      <c r="P86" s="477"/>
      <c r="Q86" s="148" t="str">
        <f>IFERROR(VLOOKUP(Q85,'P2'!$B$4:$J$48,9,FALSE),"")</f>
        <v/>
      </c>
      <c r="R86" s="148" t="str">
        <f>IFERROR(VLOOKUP(R85,'P2'!$B$4:$J$48,9,FALSE),"")</f>
        <v/>
      </c>
      <c r="S86" s="148" t="str">
        <f>IFERROR(VLOOKUP(S85,'P2'!$B$4:$J$48,9,FALSE),"")</f>
        <v/>
      </c>
      <c r="T86" s="148" t="str">
        <f>IFERROR(VLOOKUP(T85,'P2'!$B$4:$J$48,9,FALSE),"")</f>
        <v/>
      </c>
      <c r="U86" s="148" t="str">
        <f>IFERROR(VLOOKUP(U85,'P2'!$B$4:$J$48,9,FALSE),"")</f>
        <v/>
      </c>
      <c r="V86" s="148" t="str">
        <f>IFERROR(VLOOKUP(V85,'P2'!$B$4:$J$48,9,FALSE),"")</f>
        <v/>
      </c>
      <c r="W86" s="148" t="str">
        <f>IFERROR(VLOOKUP(W85,'P2'!$B$4:$J$48,9,FALSE),"")</f>
        <v/>
      </c>
      <c r="X86" s="148" t="str">
        <f>IFERROR(VLOOKUP(X85,'P2'!$B$4:$J$48,9,FALSE),"")</f>
        <v/>
      </c>
      <c r="Y86" s="148" t="str">
        <f>IFERROR(VLOOKUP(Y85,'P2'!$B$4:$J$48,9,FALSE),"")</f>
        <v/>
      </c>
      <c r="Z86" s="148" t="str">
        <f>IFERROR(VLOOKUP(Z85,'P2'!$B$4:$J$48,9,FALSE),"")</f>
        <v/>
      </c>
      <c r="AA86" s="148" t="str">
        <f>IFERROR(VLOOKUP(AA85,'P2'!$B$4:$J$48,9,FALSE),"")</f>
        <v/>
      </c>
      <c r="AB86" s="148" t="str">
        <f>IFERROR(VLOOKUP(AB85,'P2'!$B$4:$J$48,9,FALSE),"")</f>
        <v/>
      </c>
      <c r="AC86" s="148" t="str">
        <f>IFERROR(VLOOKUP(AC85,'P2'!$B$4:$J$48,9,FALSE),"")</f>
        <v/>
      </c>
      <c r="AD86" s="148" t="str">
        <f>IFERROR(VLOOKUP(AD85,'P2'!$B$4:$J$48,9,FALSE),"")</f>
        <v/>
      </c>
      <c r="AE86" s="148" t="str">
        <f>IFERROR(VLOOKUP(AE85,'P2'!$B$4:$J$48,9,FALSE),"")</f>
        <v/>
      </c>
      <c r="AF86" s="148" t="str">
        <f>IFERROR(VLOOKUP(AF85,'P2'!$B$4:$J$48,9,FALSE),"")</f>
        <v/>
      </c>
      <c r="AG86" s="148" t="str">
        <f>IFERROR(VLOOKUP(AG85,'P2'!$B$4:$J$48,9,FALSE),"")</f>
        <v/>
      </c>
      <c r="AH86" s="148" t="str">
        <f>IFERROR(VLOOKUP(AH85,'P2'!$B$4:$J$48,9,FALSE),"")</f>
        <v/>
      </c>
      <c r="AI86" s="148" t="str">
        <f>IFERROR(VLOOKUP(AI85,'P2'!$B$4:$J$48,9,FALSE),"")</f>
        <v/>
      </c>
      <c r="AJ86" s="148" t="str">
        <f>IFERROR(VLOOKUP(AJ85,'P2'!$B$4:$J$48,9,FALSE),"")</f>
        <v/>
      </c>
      <c r="AK86" s="148" t="str">
        <f>IFERROR(VLOOKUP(AK85,'P2'!$B$4:$J$48,9,FALSE),"")</f>
        <v/>
      </c>
      <c r="AL86" s="148" t="str">
        <f>IFERROR(VLOOKUP(AL85,'P2'!$B$4:$J$48,9,FALSE),"")</f>
        <v/>
      </c>
      <c r="AM86" s="148" t="str">
        <f>IFERROR(VLOOKUP(AM85,'P2'!$B$4:$J$48,9,FALSE),"")</f>
        <v/>
      </c>
      <c r="AN86" s="148" t="str">
        <f>IFERROR(VLOOKUP(AN85,'P2'!$B$4:$J$48,9,FALSE),"")</f>
        <v/>
      </c>
      <c r="AO86" s="148" t="str">
        <f>IFERROR(VLOOKUP(AO85,'P2'!$B$4:$J$48,9,FALSE),"")</f>
        <v/>
      </c>
      <c r="AP86" s="148" t="str">
        <f>IFERROR(VLOOKUP(AP85,'P2'!$B$4:$J$48,9,FALSE),"")</f>
        <v/>
      </c>
      <c r="AQ86" s="148" t="str">
        <f>IFERROR(VLOOKUP(AQ85,'P2'!$B$4:$J$48,9,FALSE),"")</f>
        <v/>
      </c>
      <c r="AR86" s="148" t="str">
        <f>IFERROR(VLOOKUP(AR85,'P2'!$B$4:$J$48,9,FALSE),"")</f>
        <v/>
      </c>
      <c r="AS86" s="148" t="str">
        <f>IFERROR(VLOOKUP(AS85,'P2'!$B$4:$J$48,9,FALSE),"")</f>
        <v/>
      </c>
      <c r="AT86" s="148" t="str">
        <f>IFERROR(VLOOKUP(AT85,'P2'!$B$4:$J$48,9,FALSE),"")</f>
        <v/>
      </c>
      <c r="AU86" s="148" t="str">
        <f>IFERROR(VLOOKUP(AU85,'P2'!$B$4:$J$48,9,FALSE),"")</f>
        <v/>
      </c>
      <c r="AV86" s="149">
        <f>SUM(Q86:AU86)</f>
        <v>0</v>
      </c>
      <c r="AW86" s="487"/>
      <c r="AX86" s="489"/>
      <c r="AY86" s="150"/>
      <c r="AZ86" s="150"/>
    </row>
    <row r="87" spans="2:52" ht="17.100000000000001" customHeight="1" x14ac:dyDescent="0.15">
      <c r="B87" s="470">
        <f t="shared" si="5"/>
        <v>34</v>
      </c>
      <c r="C87" s="472"/>
      <c r="D87" s="473"/>
      <c r="E87" s="473"/>
      <c r="F87" s="473"/>
      <c r="G87" s="473"/>
      <c r="H87" s="474"/>
      <c r="I87" s="478"/>
      <c r="J87" s="479"/>
      <c r="K87" s="479"/>
      <c r="L87" s="479"/>
      <c r="M87" s="480"/>
      <c r="N87" s="484"/>
      <c r="O87" s="485"/>
      <c r="P87" s="474"/>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44">
        <f>COUNTA(Q87:AU87)</f>
        <v>0</v>
      </c>
      <c r="AW87" s="486">
        <f>AV88</f>
        <v>0</v>
      </c>
      <c r="AX87" s="488" t="str">
        <f>IFERROR(ROUNDDOWN(AV88/$AT$3,1),"")</f>
        <v/>
      </c>
      <c r="AY87" s="145"/>
      <c r="AZ87" s="145"/>
    </row>
    <row r="88" spans="2:52" ht="17.100000000000001" customHeight="1" x14ac:dyDescent="0.15">
      <c r="B88" s="471"/>
      <c r="C88" s="475"/>
      <c r="D88" s="476"/>
      <c r="E88" s="476"/>
      <c r="F88" s="476"/>
      <c r="G88" s="476"/>
      <c r="H88" s="477"/>
      <c r="I88" s="481"/>
      <c r="J88" s="482"/>
      <c r="K88" s="482"/>
      <c r="L88" s="482"/>
      <c r="M88" s="483"/>
      <c r="N88" s="475"/>
      <c r="O88" s="476"/>
      <c r="P88" s="477"/>
      <c r="Q88" s="148" t="str">
        <f>IFERROR(VLOOKUP(Q87,'P2'!$B$4:$J$48,9,FALSE),"")</f>
        <v/>
      </c>
      <c r="R88" s="148" t="str">
        <f>IFERROR(VLOOKUP(R87,'P2'!$B$4:$J$48,9,FALSE),"")</f>
        <v/>
      </c>
      <c r="S88" s="148" t="str">
        <f>IFERROR(VLOOKUP(S87,'P2'!$B$4:$J$48,9,FALSE),"")</f>
        <v/>
      </c>
      <c r="T88" s="148" t="str">
        <f>IFERROR(VLOOKUP(T87,'P2'!$B$4:$J$48,9,FALSE),"")</f>
        <v/>
      </c>
      <c r="U88" s="148" t="str">
        <f>IFERROR(VLOOKUP(U87,'P2'!$B$4:$J$48,9,FALSE),"")</f>
        <v/>
      </c>
      <c r="V88" s="148" t="str">
        <f>IFERROR(VLOOKUP(V87,'P2'!$B$4:$J$48,9,FALSE),"")</f>
        <v/>
      </c>
      <c r="W88" s="148" t="str">
        <f>IFERROR(VLOOKUP(W87,'P2'!$B$4:$J$48,9,FALSE),"")</f>
        <v/>
      </c>
      <c r="X88" s="148" t="str">
        <f>IFERROR(VLOOKUP(X87,'P2'!$B$4:$J$48,9,FALSE),"")</f>
        <v/>
      </c>
      <c r="Y88" s="148" t="str">
        <f>IFERROR(VLOOKUP(Y87,'P2'!$B$4:$J$48,9,FALSE),"")</f>
        <v/>
      </c>
      <c r="Z88" s="148" t="str">
        <f>IFERROR(VLOOKUP(Z87,'P2'!$B$4:$J$48,9,FALSE),"")</f>
        <v/>
      </c>
      <c r="AA88" s="148" t="str">
        <f>IFERROR(VLOOKUP(AA87,'P2'!$B$4:$J$48,9,FALSE),"")</f>
        <v/>
      </c>
      <c r="AB88" s="148" t="str">
        <f>IFERROR(VLOOKUP(AB87,'P2'!$B$4:$J$48,9,FALSE),"")</f>
        <v/>
      </c>
      <c r="AC88" s="148" t="str">
        <f>IFERROR(VLOOKUP(AC87,'P2'!$B$4:$J$48,9,FALSE),"")</f>
        <v/>
      </c>
      <c r="AD88" s="148" t="str">
        <f>IFERROR(VLOOKUP(AD87,'P2'!$B$4:$J$48,9,FALSE),"")</f>
        <v/>
      </c>
      <c r="AE88" s="148" t="str">
        <f>IFERROR(VLOOKUP(AE87,'P2'!$B$4:$J$48,9,FALSE),"")</f>
        <v/>
      </c>
      <c r="AF88" s="148" t="str">
        <f>IFERROR(VLOOKUP(AF87,'P2'!$B$4:$J$48,9,FALSE),"")</f>
        <v/>
      </c>
      <c r="AG88" s="148" t="str">
        <f>IFERROR(VLOOKUP(AG87,'P2'!$B$4:$J$48,9,FALSE),"")</f>
        <v/>
      </c>
      <c r="AH88" s="148" t="str">
        <f>IFERROR(VLOOKUP(AH87,'P2'!$B$4:$J$48,9,FALSE),"")</f>
        <v/>
      </c>
      <c r="AI88" s="148" t="str">
        <f>IFERROR(VLOOKUP(AI87,'P2'!$B$4:$J$48,9,FALSE),"")</f>
        <v/>
      </c>
      <c r="AJ88" s="148" t="str">
        <f>IFERROR(VLOOKUP(AJ87,'P2'!$B$4:$J$48,9,FALSE),"")</f>
        <v/>
      </c>
      <c r="AK88" s="148" t="str">
        <f>IFERROR(VLOOKUP(AK87,'P2'!$B$4:$J$48,9,FALSE),"")</f>
        <v/>
      </c>
      <c r="AL88" s="148" t="str">
        <f>IFERROR(VLOOKUP(AL87,'P2'!$B$4:$J$48,9,FALSE),"")</f>
        <v/>
      </c>
      <c r="AM88" s="148" t="str">
        <f>IFERROR(VLOOKUP(AM87,'P2'!$B$4:$J$48,9,FALSE),"")</f>
        <v/>
      </c>
      <c r="AN88" s="148" t="str">
        <f>IFERROR(VLOOKUP(AN87,'P2'!$B$4:$J$48,9,FALSE),"")</f>
        <v/>
      </c>
      <c r="AO88" s="148" t="str">
        <f>IFERROR(VLOOKUP(AO87,'P2'!$B$4:$J$48,9,FALSE),"")</f>
        <v/>
      </c>
      <c r="AP88" s="148" t="str">
        <f>IFERROR(VLOOKUP(AP87,'P2'!$B$4:$J$48,9,FALSE),"")</f>
        <v/>
      </c>
      <c r="AQ88" s="148" t="str">
        <f>IFERROR(VLOOKUP(AQ87,'P2'!$B$4:$J$48,9,FALSE),"")</f>
        <v/>
      </c>
      <c r="AR88" s="148" t="str">
        <f>IFERROR(VLOOKUP(AR87,'P2'!$B$4:$J$48,9,FALSE),"")</f>
        <v/>
      </c>
      <c r="AS88" s="148" t="str">
        <f>IFERROR(VLOOKUP(AS87,'P2'!$B$4:$J$48,9,FALSE),"")</f>
        <v/>
      </c>
      <c r="AT88" s="148" t="str">
        <f>IFERROR(VLOOKUP(AT87,'P2'!$B$4:$J$48,9,FALSE),"")</f>
        <v/>
      </c>
      <c r="AU88" s="148" t="str">
        <f>IFERROR(VLOOKUP(AU87,'P2'!$B$4:$J$48,9,FALSE),"")</f>
        <v/>
      </c>
      <c r="AV88" s="149">
        <f>SUM(Q88:AU88)</f>
        <v>0</v>
      </c>
      <c r="AW88" s="487"/>
      <c r="AX88" s="489"/>
      <c r="AY88" s="150"/>
      <c r="AZ88" s="150"/>
    </row>
    <row r="89" spans="2:52" ht="17.100000000000001" customHeight="1" x14ac:dyDescent="0.15">
      <c r="B89" s="470">
        <f t="shared" si="5"/>
        <v>35</v>
      </c>
      <c r="C89" s="472"/>
      <c r="D89" s="473"/>
      <c r="E89" s="473"/>
      <c r="F89" s="473"/>
      <c r="G89" s="473"/>
      <c r="H89" s="474"/>
      <c r="I89" s="478"/>
      <c r="J89" s="479"/>
      <c r="K89" s="479"/>
      <c r="L89" s="479"/>
      <c r="M89" s="480"/>
      <c r="N89" s="484"/>
      <c r="O89" s="485"/>
      <c r="P89" s="474"/>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44">
        <f>COUNTA(Q89:AU89)</f>
        <v>0</v>
      </c>
      <c r="AW89" s="486">
        <f>AV90</f>
        <v>0</v>
      </c>
      <c r="AX89" s="488" t="str">
        <f>IFERROR(ROUNDDOWN(AV90/$AT$3,1),"")</f>
        <v/>
      </c>
      <c r="AY89" s="145"/>
      <c r="AZ89" s="145"/>
    </row>
    <row r="90" spans="2:52" ht="17.100000000000001" customHeight="1" x14ac:dyDescent="0.15">
      <c r="B90" s="471"/>
      <c r="C90" s="475"/>
      <c r="D90" s="476"/>
      <c r="E90" s="476"/>
      <c r="F90" s="476"/>
      <c r="G90" s="476"/>
      <c r="H90" s="477"/>
      <c r="I90" s="481"/>
      <c r="J90" s="482"/>
      <c r="K90" s="482"/>
      <c r="L90" s="482"/>
      <c r="M90" s="483"/>
      <c r="N90" s="475"/>
      <c r="O90" s="476"/>
      <c r="P90" s="477"/>
      <c r="Q90" s="148" t="str">
        <f>IFERROR(VLOOKUP(Q89,'P2'!$B$4:$J$48,9,FALSE),"")</f>
        <v/>
      </c>
      <c r="R90" s="148" t="str">
        <f>IFERROR(VLOOKUP(R89,'P2'!$B$4:$J$48,9,FALSE),"")</f>
        <v/>
      </c>
      <c r="S90" s="148" t="str">
        <f>IFERROR(VLOOKUP(S89,'P2'!$B$4:$J$48,9,FALSE),"")</f>
        <v/>
      </c>
      <c r="T90" s="148" t="str">
        <f>IFERROR(VLOOKUP(T89,'P2'!$B$4:$J$48,9,FALSE),"")</f>
        <v/>
      </c>
      <c r="U90" s="148" t="str">
        <f>IFERROR(VLOOKUP(U89,'P2'!$B$4:$J$48,9,FALSE),"")</f>
        <v/>
      </c>
      <c r="V90" s="148" t="str">
        <f>IFERROR(VLOOKUP(V89,'P2'!$B$4:$J$48,9,FALSE),"")</f>
        <v/>
      </c>
      <c r="W90" s="148" t="str">
        <f>IFERROR(VLOOKUP(W89,'P2'!$B$4:$J$48,9,FALSE),"")</f>
        <v/>
      </c>
      <c r="X90" s="148" t="str">
        <f>IFERROR(VLOOKUP(X89,'P2'!$B$4:$J$48,9,FALSE),"")</f>
        <v/>
      </c>
      <c r="Y90" s="148" t="str">
        <f>IFERROR(VLOOKUP(Y89,'P2'!$B$4:$J$48,9,FALSE),"")</f>
        <v/>
      </c>
      <c r="Z90" s="148" t="str">
        <f>IFERROR(VLOOKUP(Z89,'P2'!$B$4:$J$48,9,FALSE),"")</f>
        <v/>
      </c>
      <c r="AA90" s="148" t="str">
        <f>IFERROR(VLOOKUP(AA89,'P2'!$B$4:$J$48,9,FALSE),"")</f>
        <v/>
      </c>
      <c r="AB90" s="148" t="str">
        <f>IFERROR(VLOOKUP(AB89,'P2'!$B$4:$J$48,9,FALSE),"")</f>
        <v/>
      </c>
      <c r="AC90" s="148" t="str">
        <f>IFERROR(VLOOKUP(AC89,'P2'!$B$4:$J$48,9,FALSE),"")</f>
        <v/>
      </c>
      <c r="AD90" s="148" t="str">
        <f>IFERROR(VLOOKUP(AD89,'P2'!$B$4:$J$48,9,FALSE),"")</f>
        <v/>
      </c>
      <c r="AE90" s="148" t="str">
        <f>IFERROR(VLOOKUP(AE89,'P2'!$B$4:$J$48,9,FALSE),"")</f>
        <v/>
      </c>
      <c r="AF90" s="148" t="str">
        <f>IFERROR(VLOOKUP(AF89,'P2'!$B$4:$J$48,9,FALSE),"")</f>
        <v/>
      </c>
      <c r="AG90" s="148" t="str">
        <f>IFERROR(VLOOKUP(AG89,'P2'!$B$4:$J$48,9,FALSE),"")</f>
        <v/>
      </c>
      <c r="AH90" s="148" t="str">
        <f>IFERROR(VLOOKUP(AH89,'P2'!$B$4:$J$48,9,FALSE),"")</f>
        <v/>
      </c>
      <c r="AI90" s="148" t="str">
        <f>IFERROR(VLOOKUP(AI89,'P2'!$B$4:$J$48,9,FALSE),"")</f>
        <v/>
      </c>
      <c r="AJ90" s="148" t="str">
        <f>IFERROR(VLOOKUP(AJ89,'P2'!$B$4:$J$48,9,FALSE),"")</f>
        <v/>
      </c>
      <c r="AK90" s="148" t="str">
        <f>IFERROR(VLOOKUP(AK89,'P2'!$B$4:$J$48,9,FALSE),"")</f>
        <v/>
      </c>
      <c r="AL90" s="148" t="str">
        <f>IFERROR(VLOOKUP(AL89,'P2'!$B$4:$J$48,9,FALSE),"")</f>
        <v/>
      </c>
      <c r="AM90" s="148" t="str">
        <f>IFERROR(VLOOKUP(AM89,'P2'!$B$4:$J$48,9,FALSE),"")</f>
        <v/>
      </c>
      <c r="AN90" s="148" t="str">
        <f>IFERROR(VLOOKUP(AN89,'P2'!$B$4:$J$48,9,FALSE),"")</f>
        <v/>
      </c>
      <c r="AO90" s="148" t="str">
        <f>IFERROR(VLOOKUP(AO89,'P2'!$B$4:$J$48,9,FALSE),"")</f>
        <v/>
      </c>
      <c r="AP90" s="148" t="str">
        <f>IFERROR(VLOOKUP(AP89,'P2'!$B$4:$J$48,9,FALSE),"")</f>
        <v/>
      </c>
      <c r="AQ90" s="148" t="str">
        <f>IFERROR(VLOOKUP(AQ89,'P2'!$B$4:$J$48,9,FALSE),"")</f>
        <v/>
      </c>
      <c r="AR90" s="148" t="str">
        <f>IFERROR(VLOOKUP(AR89,'P2'!$B$4:$J$48,9,FALSE),"")</f>
        <v/>
      </c>
      <c r="AS90" s="148" t="str">
        <f>IFERROR(VLOOKUP(AS89,'P2'!$B$4:$J$48,9,FALSE),"")</f>
        <v/>
      </c>
      <c r="AT90" s="148" t="str">
        <f>IFERROR(VLOOKUP(AT89,'P2'!$B$4:$J$48,9,FALSE),"")</f>
        <v/>
      </c>
      <c r="AU90" s="148" t="str">
        <f>IFERROR(VLOOKUP(AU89,'P2'!$B$4:$J$48,9,FALSE),"")</f>
        <v/>
      </c>
      <c r="AV90" s="149">
        <f>SUM(Q90:AU90)</f>
        <v>0</v>
      </c>
      <c r="AW90" s="487"/>
      <c r="AX90" s="489"/>
      <c r="AY90" s="150"/>
      <c r="AZ90" s="150"/>
    </row>
    <row r="91" spans="2:52" ht="17.100000000000001" customHeight="1" x14ac:dyDescent="0.15">
      <c r="B91" s="470">
        <f t="shared" si="5"/>
        <v>36</v>
      </c>
      <c r="C91" s="472"/>
      <c r="D91" s="473"/>
      <c r="E91" s="473"/>
      <c r="F91" s="473"/>
      <c r="G91" s="473"/>
      <c r="H91" s="474"/>
      <c r="I91" s="478"/>
      <c r="J91" s="479"/>
      <c r="K91" s="479"/>
      <c r="L91" s="479"/>
      <c r="M91" s="480"/>
      <c r="N91" s="484"/>
      <c r="O91" s="485"/>
      <c r="P91" s="474"/>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44">
        <f>COUNTA(Q91:AU91)</f>
        <v>0</v>
      </c>
      <c r="AW91" s="486">
        <f>AV92</f>
        <v>0</v>
      </c>
      <c r="AX91" s="488" t="str">
        <f>IFERROR(ROUNDDOWN(AV92/$AT$3,1),"")</f>
        <v/>
      </c>
      <c r="AY91" s="145"/>
      <c r="AZ91" s="145"/>
    </row>
    <row r="92" spans="2:52" ht="17.100000000000001" customHeight="1" x14ac:dyDescent="0.15">
      <c r="B92" s="471"/>
      <c r="C92" s="475"/>
      <c r="D92" s="476"/>
      <c r="E92" s="476"/>
      <c r="F92" s="476"/>
      <c r="G92" s="476"/>
      <c r="H92" s="477"/>
      <c r="I92" s="481"/>
      <c r="J92" s="482"/>
      <c r="K92" s="482"/>
      <c r="L92" s="482"/>
      <c r="M92" s="483"/>
      <c r="N92" s="475"/>
      <c r="O92" s="476"/>
      <c r="P92" s="477"/>
      <c r="Q92" s="148" t="str">
        <f>IFERROR(VLOOKUP(Q91,'P2'!$B$4:$J$48,9,FALSE),"")</f>
        <v/>
      </c>
      <c r="R92" s="148" t="str">
        <f>IFERROR(VLOOKUP(R91,'P2'!$B$4:$J$48,9,FALSE),"")</f>
        <v/>
      </c>
      <c r="S92" s="148" t="str">
        <f>IFERROR(VLOOKUP(S91,'P2'!$B$4:$J$48,9,FALSE),"")</f>
        <v/>
      </c>
      <c r="T92" s="148" t="str">
        <f>IFERROR(VLOOKUP(T91,'P2'!$B$4:$J$48,9,FALSE),"")</f>
        <v/>
      </c>
      <c r="U92" s="148" t="str">
        <f>IFERROR(VLOOKUP(U91,'P2'!$B$4:$J$48,9,FALSE),"")</f>
        <v/>
      </c>
      <c r="V92" s="148" t="str">
        <f>IFERROR(VLOOKUP(V91,'P2'!$B$4:$J$48,9,FALSE),"")</f>
        <v/>
      </c>
      <c r="W92" s="148" t="str">
        <f>IFERROR(VLOOKUP(W91,'P2'!$B$4:$J$48,9,FALSE),"")</f>
        <v/>
      </c>
      <c r="X92" s="148" t="str">
        <f>IFERROR(VLOOKUP(X91,'P2'!$B$4:$J$48,9,FALSE),"")</f>
        <v/>
      </c>
      <c r="Y92" s="148" t="str">
        <f>IFERROR(VLOOKUP(Y91,'P2'!$B$4:$J$48,9,FALSE),"")</f>
        <v/>
      </c>
      <c r="Z92" s="148" t="str">
        <f>IFERROR(VLOOKUP(Z91,'P2'!$B$4:$J$48,9,FALSE),"")</f>
        <v/>
      </c>
      <c r="AA92" s="148" t="str">
        <f>IFERROR(VLOOKUP(AA91,'P2'!$B$4:$J$48,9,FALSE),"")</f>
        <v/>
      </c>
      <c r="AB92" s="148" t="str">
        <f>IFERROR(VLOOKUP(AB91,'P2'!$B$4:$J$48,9,FALSE),"")</f>
        <v/>
      </c>
      <c r="AC92" s="148" t="str">
        <f>IFERROR(VLOOKUP(AC91,'P2'!$B$4:$J$48,9,FALSE),"")</f>
        <v/>
      </c>
      <c r="AD92" s="148" t="str">
        <f>IFERROR(VLOOKUP(AD91,'P2'!$B$4:$J$48,9,FALSE),"")</f>
        <v/>
      </c>
      <c r="AE92" s="148" t="str">
        <f>IFERROR(VLOOKUP(AE91,'P2'!$B$4:$J$48,9,FALSE),"")</f>
        <v/>
      </c>
      <c r="AF92" s="148" t="str">
        <f>IFERROR(VLOOKUP(AF91,'P2'!$B$4:$J$48,9,FALSE),"")</f>
        <v/>
      </c>
      <c r="AG92" s="148" t="str">
        <f>IFERROR(VLOOKUP(AG91,'P2'!$B$4:$J$48,9,FALSE),"")</f>
        <v/>
      </c>
      <c r="AH92" s="148" t="str">
        <f>IFERROR(VLOOKUP(AH91,'P2'!$B$4:$J$48,9,FALSE),"")</f>
        <v/>
      </c>
      <c r="AI92" s="148" t="str">
        <f>IFERROR(VLOOKUP(AI91,'P2'!$B$4:$J$48,9,FALSE),"")</f>
        <v/>
      </c>
      <c r="AJ92" s="148" t="str">
        <f>IFERROR(VLOOKUP(AJ91,'P2'!$B$4:$J$48,9,FALSE),"")</f>
        <v/>
      </c>
      <c r="AK92" s="148" t="str">
        <f>IFERROR(VLOOKUP(AK91,'P2'!$B$4:$J$48,9,FALSE),"")</f>
        <v/>
      </c>
      <c r="AL92" s="148" t="str">
        <f>IFERROR(VLOOKUP(AL91,'P2'!$B$4:$J$48,9,FALSE),"")</f>
        <v/>
      </c>
      <c r="AM92" s="148" t="str">
        <f>IFERROR(VLOOKUP(AM91,'P2'!$B$4:$J$48,9,FALSE),"")</f>
        <v/>
      </c>
      <c r="AN92" s="148" t="str">
        <f>IFERROR(VLOOKUP(AN91,'P2'!$B$4:$J$48,9,FALSE),"")</f>
        <v/>
      </c>
      <c r="AO92" s="148" t="str">
        <f>IFERROR(VLOOKUP(AO91,'P2'!$B$4:$J$48,9,FALSE),"")</f>
        <v/>
      </c>
      <c r="AP92" s="148" t="str">
        <f>IFERROR(VLOOKUP(AP91,'P2'!$B$4:$J$48,9,FALSE),"")</f>
        <v/>
      </c>
      <c r="AQ92" s="148" t="str">
        <f>IFERROR(VLOOKUP(AQ91,'P2'!$B$4:$J$48,9,FALSE),"")</f>
        <v/>
      </c>
      <c r="AR92" s="148" t="str">
        <f>IFERROR(VLOOKUP(AR91,'P2'!$B$4:$J$48,9,FALSE),"")</f>
        <v/>
      </c>
      <c r="AS92" s="148" t="str">
        <f>IFERROR(VLOOKUP(AS91,'P2'!$B$4:$J$48,9,FALSE),"")</f>
        <v/>
      </c>
      <c r="AT92" s="148" t="str">
        <f>IFERROR(VLOOKUP(AT91,'P2'!$B$4:$J$48,9,FALSE),"")</f>
        <v/>
      </c>
      <c r="AU92" s="148" t="str">
        <f>IFERROR(VLOOKUP(AU91,'P2'!$B$4:$J$48,9,FALSE),"")</f>
        <v/>
      </c>
      <c r="AV92" s="149">
        <f>SUM(Q92:AU92)</f>
        <v>0</v>
      </c>
      <c r="AW92" s="487"/>
      <c r="AX92" s="489"/>
      <c r="AY92" s="150"/>
      <c r="AZ92" s="150"/>
    </row>
    <row r="93" spans="2:52" ht="17.100000000000001" customHeight="1" x14ac:dyDescent="0.15">
      <c r="B93" s="470">
        <f t="shared" si="5"/>
        <v>37</v>
      </c>
      <c r="C93" s="472"/>
      <c r="D93" s="473"/>
      <c r="E93" s="473"/>
      <c r="F93" s="473"/>
      <c r="G93" s="473"/>
      <c r="H93" s="474"/>
      <c r="I93" s="478"/>
      <c r="J93" s="479"/>
      <c r="K93" s="479"/>
      <c r="L93" s="479"/>
      <c r="M93" s="480"/>
      <c r="N93" s="484"/>
      <c r="O93" s="485"/>
      <c r="P93" s="474"/>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44">
        <f>COUNTA(Q93:AU93)</f>
        <v>0</v>
      </c>
      <c r="AW93" s="486">
        <f>AV94</f>
        <v>0</v>
      </c>
      <c r="AX93" s="488" t="str">
        <f>IFERROR(ROUNDDOWN(AV94/$AT$3,1),"")</f>
        <v/>
      </c>
      <c r="AY93" s="145"/>
      <c r="AZ93" s="145"/>
    </row>
    <row r="94" spans="2:52" ht="17.100000000000001" customHeight="1" x14ac:dyDescent="0.15">
      <c r="B94" s="471"/>
      <c r="C94" s="475"/>
      <c r="D94" s="476"/>
      <c r="E94" s="476"/>
      <c r="F94" s="476"/>
      <c r="G94" s="476"/>
      <c r="H94" s="477"/>
      <c r="I94" s="481"/>
      <c r="J94" s="482"/>
      <c r="K94" s="482"/>
      <c r="L94" s="482"/>
      <c r="M94" s="483"/>
      <c r="N94" s="475"/>
      <c r="O94" s="476"/>
      <c r="P94" s="477"/>
      <c r="Q94" s="148" t="str">
        <f>IFERROR(VLOOKUP(Q93,'P2'!$B$4:$J$48,9,FALSE),"")</f>
        <v/>
      </c>
      <c r="R94" s="148" t="str">
        <f>IFERROR(VLOOKUP(R93,'P2'!$B$4:$J$48,9,FALSE),"")</f>
        <v/>
      </c>
      <c r="S94" s="148" t="str">
        <f>IFERROR(VLOOKUP(S93,'P2'!$B$4:$J$48,9,FALSE),"")</f>
        <v/>
      </c>
      <c r="T94" s="148" t="str">
        <f>IFERROR(VLOOKUP(T93,'P2'!$B$4:$J$48,9,FALSE),"")</f>
        <v/>
      </c>
      <c r="U94" s="148" t="str">
        <f>IFERROR(VLOOKUP(U93,'P2'!$B$4:$J$48,9,FALSE),"")</f>
        <v/>
      </c>
      <c r="V94" s="148" t="str">
        <f>IFERROR(VLOOKUP(V93,'P2'!$B$4:$J$48,9,FALSE),"")</f>
        <v/>
      </c>
      <c r="W94" s="148" t="str">
        <f>IFERROR(VLOOKUP(W93,'P2'!$B$4:$J$48,9,FALSE),"")</f>
        <v/>
      </c>
      <c r="X94" s="148" t="str">
        <f>IFERROR(VLOOKUP(X93,'P2'!$B$4:$J$48,9,FALSE),"")</f>
        <v/>
      </c>
      <c r="Y94" s="148" t="str">
        <f>IFERROR(VLOOKUP(Y93,'P2'!$B$4:$J$48,9,FALSE),"")</f>
        <v/>
      </c>
      <c r="Z94" s="148" t="str">
        <f>IFERROR(VLOOKUP(Z93,'P2'!$B$4:$J$48,9,FALSE),"")</f>
        <v/>
      </c>
      <c r="AA94" s="148" t="str">
        <f>IFERROR(VLOOKUP(AA93,'P2'!$B$4:$J$48,9,FALSE),"")</f>
        <v/>
      </c>
      <c r="AB94" s="148" t="str">
        <f>IFERROR(VLOOKUP(AB93,'P2'!$B$4:$J$48,9,FALSE),"")</f>
        <v/>
      </c>
      <c r="AC94" s="148" t="str">
        <f>IFERROR(VLOOKUP(AC93,'P2'!$B$4:$J$48,9,FALSE),"")</f>
        <v/>
      </c>
      <c r="AD94" s="148" t="str">
        <f>IFERROR(VLOOKUP(AD93,'P2'!$B$4:$J$48,9,FALSE),"")</f>
        <v/>
      </c>
      <c r="AE94" s="148" t="str">
        <f>IFERROR(VLOOKUP(AE93,'P2'!$B$4:$J$48,9,FALSE),"")</f>
        <v/>
      </c>
      <c r="AF94" s="148" t="str">
        <f>IFERROR(VLOOKUP(AF93,'P2'!$B$4:$J$48,9,FALSE),"")</f>
        <v/>
      </c>
      <c r="AG94" s="148" t="str">
        <f>IFERROR(VLOOKUP(AG93,'P2'!$B$4:$J$48,9,FALSE),"")</f>
        <v/>
      </c>
      <c r="AH94" s="148" t="str">
        <f>IFERROR(VLOOKUP(AH93,'P2'!$B$4:$J$48,9,FALSE),"")</f>
        <v/>
      </c>
      <c r="AI94" s="148" t="str">
        <f>IFERROR(VLOOKUP(AI93,'P2'!$B$4:$J$48,9,FALSE),"")</f>
        <v/>
      </c>
      <c r="AJ94" s="148" t="str">
        <f>IFERROR(VLOOKUP(AJ93,'P2'!$B$4:$J$48,9,FALSE),"")</f>
        <v/>
      </c>
      <c r="AK94" s="148" t="str">
        <f>IFERROR(VLOOKUP(AK93,'P2'!$B$4:$J$48,9,FALSE),"")</f>
        <v/>
      </c>
      <c r="AL94" s="148" t="str">
        <f>IFERROR(VLOOKUP(AL93,'P2'!$B$4:$J$48,9,FALSE),"")</f>
        <v/>
      </c>
      <c r="AM94" s="148" t="str">
        <f>IFERROR(VLOOKUP(AM93,'P2'!$B$4:$J$48,9,FALSE),"")</f>
        <v/>
      </c>
      <c r="AN94" s="148" t="str">
        <f>IFERROR(VLOOKUP(AN93,'P2'!$B$4:$J$48,9,FALSE),"")</f>
        <v/>
      </c>
      <c r="AO94" s="148" t="str">
        <f>IFERROR(VLOOKUP(AO93,'P2'!$B$4:$J$48,9,FALSE),"")</f>
        <v/>
      </c>
      <c r="AP94" s="148" t="str">
        <f>IFERROR(VLOOKUP(AP93,'P2'!$B$4:$J$48,9,FALSE),"")</f>
        <v/>
      </c>
      <c r="AQ94" s="148" t="str">
        <f>IFERROR(VLOOKUP(AQ93,'P2'!$B$4:$J$48,9,FALSE),"")</f>
        <v/>
      </c>
      <c r="AR94" s="148" t="str">
        <f>IFERROR(VLOOKUP(AR93,'P2'!$B$4:$J$48,9,FALSE),"")</f>
        <v/>
      </c>
      <c r="AS94" s="148" t="str">
        <f>IFERROR(VLOOKUP(AS93,'P2'!$B$4:$J$48,9,FALSE),"")</f>
        <v/>
      </c>
      <c r="AT94" s="148" t="str">
        <f>IFERROR(VLOOKUP(AT93,'P2'!$B$4:$J$48,9,FALSE),"")</f>
        <v/>
      </c>
      <c r="AU94" s="148" t="str">
        <f>IFERROR(VLOOKUP(AU93,'P2'!$B$4:$J$48,9,FALSE),"")</f>
        <v/>
      </c>
      <c r="AV94" s="149">
        <f>SUM(Q94:AU94)</f>
        <v>0</v>
      </c>
      <c r="AW94" s="487"/>
      <c r="AX94" s="489"/>
      <c r="AY94" s="150"/>
      <c r="AZ94" s="150"/>
    </row>
    <row r="95" spans="2:52" ht="17.100000000000001" customHeight="1" x14ac:dyDescent="0.15">
      <c r="B95" s="470">
        <f>B93+1</f>
        <v>38</v>
      </c>
      <c r="C95" s="472"/>
      <c r="D95" s="473"/>
      <c r="E95" s="473"/>
      <c r="F95" s="473"/>
      <c r="G95" s="473"/>
      <c r="H95" s="474"/>
      <c r="I95" s="478"/>
      <c r="J95" s="479"/>
      <c r="K95" s="479"/>
      <c r="L95" s="479"/>
      <c r="M95" s="480"/>
      <c r="N95" s="484"/>
      <c r="O95" s="485"/>
      <c r="P95" s="474"/>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44">
        <f>COUNTA(Q95:AU95)</f>
        <v>0</v>
      </c>
      <c r="AW95" s="486">
        <f>AV96</f>
        <v>0</v>
      </c>
      <c r="AX95" s="488" t="str">
        <f>IFERROR(ROUNDDOWN(AV96/$AT$3,1),"")</f>
        <v/>
      </c>
      <c r="AY95" s="145"/>
      <c r="AZ95" s="145"/>
    </row>
    <row r="96" spans="2:52" ht="17.100000000000001" customHeight="1" x14ac:dyDescent="0.15">
      <c r="B96" s="471"/>
      <c r="C96" s="475"/>
      <c r="D96" s="476"/>
      <c r="E96" s="476"/>
      <c r="F96" s="476"/>
      <c r="G96" s="476"/>
      <c r="H96" s="477"/>
      <c r="I96" s="481"/>
      <c r="J96" s="482"/>
      <c r="K96" s="482"/>
      <c r="L96" s="482"/>
      <c r="M96" s="483"/>
      <c r="N96" s="475"/>
      <c r="O96" s="476"/>
      <c r="P96" s="477"/>
      <c r="Q96" s="148" t="str">
        <f>IFERROR(VLOOKUP(Q95,'P2'!$B$4:$J$48,9,FALSE),"")</f>
        <v/>
      </c>
      <c r="R96" s="148" t="str">
        <f>IFERROR(VLOOKUP(R95,'P2'!$B$4:$J$48,9,FALSE),"")</f>
        <v/>
      </c>
      <c r="S96" s="148" t="str">
        <f>IFERROR(VLOOKUP(S95,'P2'!$B$4:$J$48,9,FALSE),"")</f>
        <v/>
      </c>
      <c r="T96" s="148" t="str">
        <f>IFERROR(VLOOKUP(T95,'P2'!$B$4:$J$48,9,FALSE),"")</f>
        <v/>
      </c>
      <c r="U96" s="148" t="str">
        <f>IFERROR(VLOOKUP(U95,'P2'!$B$4:$J$48,9,FALSE),"")</f>
        <v/>
      </c>
      <c r="V96" s="148" t="str">
        <f>IFERROR(VLOOKUP(V95,'P2'!$B$4:$J$48,9,FALSE),"")</f>
        <v/>
      </c>
      <c r="W96" s="148" t="str">
        <f>IFERROR(VLOOKUP(W95,'P2'!$B$4:$J$48,9,FALSE),"")</f>
        <v/>
      </c>
      <c r="X96" s="148" t="str">
        <f>IFERROR(VLOOKUP(X95,'P2'!$B$4:$J$48,9,FALSE),"")</f>
        <v/>
      </c>
      <c r="Y96" s="148" t="str">
        <f>IFERROR(VLOOKUP(Y95,'P2'!$B$4:$J$48,9,FALSE),"")</f>
        <v/>
      </c>
      <c r="Z96" s="148" t="str">
        <f>IFERROR(VLOOKUP(Z95,'P2'!$B$4:$J$48,9,FALSE),"")</f>
        <v/>
      </c>
      <c r="AA96" s="148" t="str">
        <f>IFERROR(VLOOKUP(AA95,'P2'!$B$4:$J$48,9,FALSE),"")</f>
        <v/>
      </c>
      <c r="AB96" s="148" t="str">
        <f>IFERROR(VLOOKUP(AB95,'P2'!$B$4:$J$48,9,FALSE),"")</f>
        <v/>
      </c>
      <c r="AC96" s="148" t="str">
        <f>IFERROR(VLOOKUP(AC95,'P2'!$B$4:$J$48,9,FALSE),"")</f>
        <v/>
      </c>
      <c r="AD96" s="148" t="str">
        <f>IFERROR(VLOOKUP(AD95,'P2'!$B$4:$J$48,9,FALSE),"")</f>
        <v/>
      </c>
      <c r="AE96" s="148" t="str">
        <f>IFERROR(VLOOKUP(AE95,'P2'!$B$4:$J$48,9,FALSE),"")</f>
        <v/>
      </c>
      <c r="AF96" s="148" t="str">
        <f>IFERROR(VLOOKUP(AF95,'P2'!$B$4:$J$48,9,FALSE),"")</f>
        <v/>
      </c>
      <c r="AG96" s="148" t="str">
        <f>IFERROR(VLOOKUP(AG95,'P2'!$B$4:$J$48,9,FALSE),"")</f>
        <v/>
      </c>
      <c r="AH96" s="148" t="str">
        <f>IFERROR(VLOOKUP(AH95,'P2'!$B$4:$J$48,9,FALSE),"")</f>
        <v/>
      </c>
      <c r="AI96" s="148" t="str">
        <f>IFERROR(VLOOKUP(AI95,'P2'!$B$4:$J$48,9,FALSE),"")</f>
        <v/>
      </c>
      <c r="AJ96" s="148" t="str">
        <f>IFERROR(VLOOKUP(AJ95,'P2'!$B$4:$J$48,9,FALSE),"")</f>
        <v/>
      </c>
      <c r="AK96" s="148" t="str">
        <f>IFERROR(VLOOKUP(AK95,'P2'!$B$4:$J$48,9,FALSE),"")</f>
        <v/>
      </c>
      <c r="AL96" s="148" t="str">
        <f>IFERROR(VLOOKUP(AL95,'P2'!$B$4:$J$48,9,FALSE),"")</f>
        <v/>
      </c>
      <c r="AM96" s="148" t="str">
        <f>IFERROR(VLOOKUP(AM95,'P2'!$B$4:$J$48,9,FALSE),"")</f>
        <v/>
      </c>
      <c r="AN96" s="148" t="str">
        <f>IFERROR(VLOOKUP(AN95,'P2'!$B$4:$J$48,9,FALSE),"")</f>
        <v/>
      </c>
      <c r="AO96" s="148" t="str">
        <f>IFERROR(VLOOKUP(AO95,'P2'!$B$4:$J$48,9,FALSE),"")</f>
        <v/>
      </c>
      <c r="AP96" s="148" t="str">
        <f>IFERROR(VLOOKUP(AP95,'P2'!$B$4:$J$48,9,FALSE),"")</f>
        <v/>
      </c>
      <c r="AQ96" s="148" t="str">
        <f>IFERROR(VLOOKUP(AQ95,'P2'!$B$4:$J$48,9,FALSE),"")</f>
        <v/>
      </c>
      <c r="AR96" s="148" t="str">
        <f>IFERROR(VLOOKUP(AR95,'P2'!$B$4:$J$48,9,FALSE),"")</f>
        <v/>
      </c>
      <c r="AS96" s="148" t="str">
        <f>IFERROR(VLOOKUP(AS95,'P2'!$B$4:$J$48,9,FALSE),"")</f>
        <v/>
      </c>
      <c r="AT96" s="148" t="str">
        <f>IFERROR(VLOOKUP(AT95,'P2'!$B$4:$J$48,9,FALSE),"")</f>
        <v/>
      </c>
      <c r="AU96" s="148" t="str">
        <f>IFERROR(VLOOKUP(AU95,'P2'!$B$4:$J$48,9,FALSE),"")</f>
        <v/>
      </c>
      <c r="AV96" s="149">
        <f>SUM(Q96:AU96)</f>
        <v>0</v>
      </c>
      <c r="AW96" s="487"/>
      <c r="AX96" s="489"/>
      <c r="AY96" s="150"/>
      <c r="AZ96" s="150"/>
    </row>
    <row r="97" spans="2:59" ht="17.100000000000001" customHeight="1" x14ac:dyDescent="0.15">
      <c r="B97" s="470">
        <f t="shared" si="5"/>
        <v>39</v>
      </c>
      <c r="C97" s="472"/>
      <c r="D97" s="473"/>
      <c r="E97" s="473"/>
      <c r="F97" s="473"/>
      <c r="G97" s="473"/>
      <c r="H97" s="474"/>
      <c r="I97" s="478"/>
      <c r="J97" s="479"/>
      <c r="K97" s="479"/>
      <c r="L97" s="479"/>
      <c r="M97" s="480"/>
      <c r="N97" s="484"/>
      <c r="O97" s="485"/>
      <c r="P97" s="474"/>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44">
        <f>COUNTA(Q97:AU97)</f>
        <v>0</v>
      </c>
      <c r="AW97" s="486">
        <f>AV98</f>
        <v>0</v>
      </c>
      <c r="AX97" s="488" t="str">
        <f>IFERROR(ROUNDDOWN(AV98/$AT$3,1),"")</f>
        <v/>
      </c>
      <c r="AY97" s="145"/>
      <c r="AZ97" s="145"/>
    </row>
    <row r="98" spans="2:59" ht="17.100000000000001" customHeight="1" x14ac:dyDescent="0.15">
      <c r="B98" s="471"/>
      <c r="C98" s="475"/>
      <c r="D98" s="476"/>
      <c r="E98" s="476"/>
      <c r="F98" s="476"/>
      <c r="G98" s="476"/>
      <c r="H98" s="477"/>
      <c r="I98" s="481"/>
      <c r="J98" s="482"/>
      <c r="K98" s="482"/>
      <c r="L98" s="482"/>
      <c r="M98" s="483"/>
      <c r="N98" s="475"/>
      <c r="O98" s="476"/>
      <c r="P98" s="477"/>
      <c r="Q98" s="148" t="str">
        <f>IFERROR(VLOOKUP(Q97,'P2'!$B$4:$J$48,9,FALSE),"")</f>
        <v/>
      </c>
      <c r="R98" s="148" t="str">
        <f>IFERROR(VLOOKUP(R97,'P2'!$B$4:$J$48,9,FALSE),"")</f>
        <v/>
      </c>
      <c r="S98" s="148" t="str">
        <f>IFERROR(VLOOKUP(S97,'P2'!$B$4:$J$48,9,FALSE),"")</f>
        <v/>
      </c>
      <c r="T98" s="148" t="str">
        <f>IFERROR(VLOOKUP(T97,'P2'!$B$4:$J$48,9,FALSE),"")</f>
        <v/>
      </c>
      <c r="U98" s="148" t="str">
        <f>IFERROR(VLOOKUP(U97,'P2'!$B$4:$J$48,9,FALSE),"")</f>
        <v/>
      </c>
      <c r="V98" s="148" t="str">
        <f>IFERROR(VLOOKUP(V97,'P2'!$B$4:$J$48,9,FALSE),"")</f>
        <v/>
      </c>
      <c r="W98" s="148" t="str">
        <f>IFERROR(VLOOKUP(W97,'P2'!$B$4:$J$48,9,FALSE),"")</f>
        <v/>
      </c>
      <c r="X98" s="148" t="str">
        <f>IFERROR(VLOOKUP(X97,'P2'!$B$4:$J$48,9,FALSE),"")</f>
        <v/>
      </c>
      <c r="Y98" s="148" t="str">
        <f>IFERROR(VLOOKUP(Y97,'P2'!$B$4:$J$48,9,FALSE),"")</f>
        <v/>
      </c>
      <c r="Z98" s="148" t="str">
        <f>IFERROR(VLOOKUP(Z97,'P2'!$B$4:$J$48,9,FALSE),"")</f>
        <v/>
      </c>
      <c r="AA98" s="148" t="str">
        <f>IFERROR(VLOOKUP(AA97,'P2'!$B$4:$J$48,9,FALSE),"")</f>
        <v/>
      </c>
      <c r="AB98" s="148" t="str">
        <f>IFERROR(VLOOKUP(AB97,'P2'!$B$4:$J$48,9,FALSE),"")</f>
        <v/>
      </c>
      <c r="AC98" s="148" t="str">
        <f>IFERROR(VLOOKUP(AC97,'P2'!$B$4:$J$48,9,FALSE),"")</f>
        <v/>
      </c>
      <c r="AD98" s="148" t="str">
        <f>IFERROR(VLOOKUP(AD97,'P2'!$B$4:$J$48,9,FALSE),"")</f>
        <v/>
      </c>
      <c r="AE98" s="148" t="str">
        <f>IFERROR(VLOOKUP(AE97,'P2'!$B$4:$J$48,9,FALSE),"")</f>
        <v/>
      </c>
      <c r="AF98" s="148" t="str">
        <f>IFERROR(VLOOKUP(AF97,'P2'!$B$4:$J$48,9,FALSE),"")</f>
        <v/>
      </c>
      <c r="AG98" s="148" t="str">
        <f>IFERROR(VLOOKUP(AG97,'P2'!$B$4:$J$48,9,FALSE),"")</f>
        <v/>
      </c>
      <c r="AH98" s="148" t="str">
        <f>IFERROR(VLOOKUP(AH97,'P2'!$B$4:$J$48,9,FALSE),"")</f>
        <v/>
      </c>
      <c r="AI98" s="148" t="str">
        <f>IFERROR(VLOOKUP(AI97,'P2'!$B$4:$J$48,9,FALSE),"")</f>
        <v/>
      </c>
      <c r="AJ98" s="148" t="str">
        <f>IFERROR(VLOOKUP(AJ97,'P2'!$B$4:$J$48,9,FALSE),"")</f>
        <v/>
      </c>
      <c r="AK98" s="148" t="str">
        <f>IFERROR(VLOOKUP(AK97,'P2'!$B$4:$J$48,9,FALSE),"")</f>
        <v/>
      </c>
      <c r="AL98" s="148" t="str">
        <f>IFERROR(VLOOKUP(AL97,'P2'!$B$4:$J$48,9,FALSE),"")</f>
        <v/>
      </c>
      <c r="AM98" s="148" t="str">
        <f>IFERROR(VLOOKUP(AM97,'P2'!$B$4:$J$48,9,FALSE),"")</f>
        <v/>
      </c>
      <c r="AN98" s="148" t="str">
        <f>IFERROR(VLOOKUP(AN97,'P2'!$B$4:$J$48,9,FALSE),"")</f>
        <v/>
      </c>
      <c r="AO98" s="148" t="str">
        <f>IFERROR(VLOOKUP(AO97,'P2'!$B$4:$J$48,9,FALSE),"")</f>
        <v/>
      </c>
      <c r="AP98" s="148" t="str">
        <f>IFERROR(VLOOKUP(AP97,'P2'!$B$4:$J$48,9,FALSE),"")</f>
        <v/>
      </c>
      <c r="AQ98" s="148" t="str">
        <f>IFERROR(VLOOKUP(AQ97,'P2'!$B$4:$J$48,9,FALSE),"")</f>
        <v/>
      </c>
      <c r="AR98" s="148" t="str">
        <f>IFERROR(VLOOKUP(AR97,'P2'!$B$4:$J$48,9,FALSE),"")</f>
        <v/>
      </c>
      <c r="AS98" s="148" t="str">
        <f>IFERROR(VLOOKUP(AS97,'P2'!$B$4:$J$48,9,FALSE),"")</f>
        <v/>
      </c>
      <c r="AT98" s="148" t="str">
        <f>IFERROR(VLOOKUP(AT97,'P2'!$B$4:$J$48,9,FALSE),"")</f>
        <v/>
      </c>
      <c r="AU98" s="148" t="str">
        <f>IFERROR(VLOOKUP(AU97,'P2'!$B$4:$J$48,9,FALSE),"")</f>
        <v/>
      </c>
      <c r="AV98" s="149">
        <f>SUM(Q98:AU98)</f>
        <v>0</v>
      </c>
      <c r="AW98" s="487"/>
      <c r="AX98" s="489"/>
      <c r="AY98" s="150"/>
      <c r="AZ98" s="150"/>
    </row>
    <row r="99" spans="2:59" ht="17.100000000000001" customHeight="1" x14ac:dyDescent="0.15">
      <c r="B99" s="470">
        <f t="shared" si="5"/>
        <v>40</v>
      </c>
      <c r="C99" s="472"/>
      <c r="D99" s="473"/>
      <c r="E99" s="473"/>
      <c r="F99" s="473"/>
      <c r="G99" s="473"/>
      <c r="H99" s="474"/>
      <c r="I99" s="478"/>
      <c r="J99" s="479"/>
      <c r="K99" s="479"/>
      <c r="L99" s="479"/>
      <c r="M99" s="480"/>
      <c r="N99" s="484"/>
      <c r="O99" s="485"/>
      <c r="P99" s="474"/>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44">
        <f>COUNTA(Q99:AU99)</f>
        <v>0</v>
      </c>
      <c r="AW99" s="486">
        <f>AV100</f>
        <v>0</v>
      </c>
      <c r="AX99" s="488" t="str">
        <f>IFERROR(ROUNDDOWN(AV100/$AT$3,1),"")</f>
        <v/>
      </c>
      <c r="AY99" s="145"/>
      <c r="AZ99" s="145"/>
    </row>
    <row r="100" spans="2:59" ht="17.100000000000001" customHeight="1" x14ac:dyDescent="0.15">
      <c r="B100" s="471"/>
      <c r="C100" s="475"/>
      <c r="D100" s="476"/>
      <c r="E100" s="476"/>
      <c r="F100" s="476"/>
      <c r="G100" s="476"/>
      <c r="H100" s="477"/>
      <c r="I100" s="481"/>
      <c r="J100" s="482"/>
      <c r="K100" s="482"/>
      <c r="L100" s="482"/>
      <c r="M100" s="483"/>
      <c r="N100" s="475"/>
      <c r="O100" s="476"/>
      <c r="P100" s="477"/>
      <c r="Q100" s="148" t="str">
        <f>IFERROR(VLOOKUP(Q99,'P2'!$B$4:$J$48,9,FALSE),"")</f>
        <v/>
      </c>
      <c r="R100" s="148" t="str">
        <f>IFERROR(VLOOKUP(R99,'P2'!$B$4:$J$48,9,FALSE),"")</f>
        <v/>
      </c>
      <c r="S100" s="148" t="str">
        <f>IFERROR(VLOOKUP(S99,'P2'!$B$4:$J$48,9,FALSE),"")</f>
        <v/>
      </c>
      <c r="T100" s="148" t="str">
        <f>IFERROR(VLOOKUP(T99,'P2'!$B$4:$J$48,9,FALSE),"")</f>
        <v/>
      </c>
      <c r="U100" s="148" t="str">
        <f>IFERROR(VLOOKUP(U99,'P2'!$B$4:$J$48,9,FALSE),"")</f>
        <v/>
      </c>
      <c r="V100" s="148" t="str">
        <f>IFERROR(VLOOKUP(V99,'P2'!$B$4:$J$48,9,FALSE),"")</f>
        <v/>
      </c>
      <c r="W100" s="148" t="str">
        <f>IFERROR(VLOOKUP(W99,'P2'!$B$4:$J$48,9,FALSE),"")</f>
        <v/>
      </c>
      <c r="X100" s="148" t="str">
        <f>IFERROR(VLOOKUP(X99,'P2'!$B$4:$J$48,9,FALSE),"")</f>
        <v/>
      </c>
      <c r="Y100" s="148" t="str">
        <f>IFERROR(VLOOKUP(Y99,'P2'!$B$4:$J$48,9,FALSE),"")</f>
        <v/>
      </c>
      <c r="Z100" s="148" t="str">
        <f>IFERROR(VLOOKUP(Z99,'P2'!$B$4:$J$48,9,FALSE),"")</f>
        <v/>
      </c>
      <c r="AA100" s="148" t="str">
        <f>IFERROR(VLOOKUP(AA99,'P2'!$B$4:$J$48,9,FALSE),"")</f>
        <v/>
      </c>
      <c r="AB100" s="148" t="str">
        <f>IFERROR(VLOOKUP(AB99,'P2'!$B$4:$J$48,9,FALSE),"")</f>
        <v/>
      </c>
      <c r="AC100" s="148" t="str">
        <f>IFERROR(VLOOKUP(AC99,'P2'!$B$4:$J$48,9,FALSE),"")</f>
        <v/>
      </c>
      <c r="AD100" s="148" t="str">
        <f>IFERROR(VLOOKUP(AD99,'P2'!$B$4:$J$48,9,FALSE),"")</f>
        <v/>
      </c>
      <c r="AE100" s="148" t="str">
        <f>IFERROR(VLOOKUP(AE99,'P2'!$B$4:$J$48,9,FALSE),"")</f>
        <v/>
      </c>
      <c r="AF100" s="148" t="str">
        <f>IFERROR(VLOOKUP(AF99,'P2'!$B$4:$J$48,9,FALSE),"")</f>
        <v/>
      </c>
      <c r="AG100" s="148" t="str">
        <f>IFERROR(VLOOKUP(AG99,'P2'!$B$4:$J$48,9,FALSE),"")</f>
        <v/>
      </c>
      <c r="AH100" s="148" t="str">
        <f>IFERROR(VLOOKUP(AH99,'P2'!$B$4:$J$48,9,FALSE),"")</f>
        <v/>
      </c>
      <c r="AI100" s="148" t="str">
        <f>IFERROR(VLOOKUP(AI99,'P2'!$B$4:$J$48,9,FALSE),"")</f>
        <v/>
      </c>
      <c r="AJ100" s="148" t="str">
        <f>IFERROR(VLOOKUP(AJ99,'P2'!$B$4:$J$48,9,FALSE),"")</f>
        <v/>
      </c>
      <c r="AK100" s="148" t="str">
        <f>IFERROR(VLOOKUP(AK99,'P2'!$B$4:$J$48,9,FALSE),"")</f>
        <v/>
      </c>
      <c r="AL100" s="148" t="str">
        <f>IFERROR(VLOOKUP(AL99,'P2'!$B$4:$J$48,9,FALSE),"")</f>
        <v/>
      </c>
      <c r="AM100" s="148" t="str">
        <f>IFERROR(VLOOKUP(AM99,'P2'!$B$4:$J$48,9,FALSE),"")</f>
        <v/>
      </c>
      <c r="AN100" s="148" t="str">
        <f>IFERROR(VLOOKUP(AN99,'P2'!$B$4:$J$48,9,FALSE),"")</f>
        <v/>
      </c>
      <c r="AO100" s="148" t="str">
        <f>IFERROR(VLOOKUP(AO99,'P2'!$B$4:$J$48,9,FALSE),"")</f>
        <v/>
      </c>
      <c r="AP100" s="148" t="str">
        <f>IFERROR(VLOOKUP(AP99,'P2'!$B$4:$J$48,9,FALSE),"")</f>
        <v/>
      </c>
      <c r="AQ100" s="148" t="str">
        <f>IFERROR(VLOOKUP(AQ99,'P2'!$B$4:$J$48,9,FALSE),"")</f>
        <v/>
      </c>
      <c r="AR100" s="148" t="str">
        <f>IFERROR(VLOOKUP(AR99,'P2'!$B$4:$J$48,9,FALSE),"")</f>
        <v/>
      </c>
      <c r="AS100" s="148" t="str">
        <f>IFERROR(VLOOKUP(AS99,'P2'!$B$4:$J$48,9,FALSE),"")</f>
        <v/>
      </c>
      <c r="AT100" s="148" t="str">
        <f>IFERROR(VLOOKUP(AT99,'P2'!$B$4:$J$48,9,FALSE),"")</f>
        <v/>
      </c>
      <c r="AU100" s="148" t="str">
        <f>IFERROR(VLOOKUP(AU99,'P2'!$B$4:$J$48,9,FALSE),"")</f>
        <v/>
      </c>
      <c r="AV100" s="149">
        <f>SUM(Q100:AU100)</f>
        <v>0</v>
      </c>
      <c r="AW100" s="487"/>
      <c r="AX100" s="489"/>
      <c r="AY100" s="150"/>
      <c r="AZ100" s="150"/>
    </row>
    <row r="101" spans="2:59" s="118" customFormat="1" ht="5.0999999999999996" customHeight="1" x14ac:dyDescent="0.15">
      <c r="B101" s="152"/>
      <c r="C101" s="153"/>
      <c r="D101" s="154"/>
      <c r="E101" s="154"/>
      <c r="F101" s="154"/>
      <c r="G101" s="154"/>
      <c r="H101" s="154"/>
      <c r="I101" s="153"/>
      <c r="J101" s="153"/>
      <c r="K101" s="153"/>
      <c r="L101" s="153"/>
      <c r="M101" s="153"/>
      <c r="N101" s="153"/>
      <c r="O101" s="153"/>
      <c r="P101" s="153"/>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6"/>
      <c r="BA101" s="100"/>
      <c r="BB101" s="100"/>
      <c r="BC101" s="100"/>
      <c r="BD101" s="100"/>
      <c r="BE101" s="100"/>
      <c r="BF101" s="100"/>
      <c r="BG101" s="100"/>
    </row>
    <row r="102" spans="2:59" s="116" customFormat="1" ht="5.0999999999999996" customHeight="1" x14ac:dyDescent="0.15">
      <c r="B102" s="163"/>
      <c r="AS102" s="138"/>
      <c r="AT102" s="138"/>
      <c r="AU102" s="138"/>
      <c r="AY102" s="100"/>
      <c r="AZ102" s="100"/>
      <c r="BA102" s="100"/>
      <c r="BB102" s="100"/>
      <c r="BC102" s="100"/>
      <c r="BD102" s="100"/>
      <c r="BE102" s="100"/>
      <c r="BF102" s="100"/>
      <c r="BG102" s="100"/>
    </row>
    <row r="103" spans="2:59" ht="21.95" customHeight="1" x14ac:dyDescent="0.15">
      <c r="B103" s="131" t="s">
        <v>415</v>
      </c>
      <c r="S103" s="164" t="s">
        <v>249</v>
      </c>
      <c r="T103" s="499" t="str">
        <f>$T$3</f>
        <v>令和　7</v>
      </c>
      <c r="U103" s="499"/>
      <c r="V103" s="165" t="s">
        <v>81</v>
      </c>
      <c r="W103" s="165">
        <f>$W$3</f>
        <v>4</v>
      </c>
      <c r="X103" s="166" t="s">
        <v>273</v>
      </c>
      <c r="Y103" s="165"/>
      <c r="Z103" s="167" t="s">
        <v>250</v>
      </c>
      <c r="AA103" s="137"/>
      <c r="AB103" s="133"/>
      <c r="AC103" s="133"/>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38" t="str">
        <f>"3 / "&amp;COUNTA(C$7,C$57,C$106,C$155,C$204)</f>
        <v>3 / 1</v>
      </c>
    </row>
    <row r="104" spans="2:59" s="138" customFormat="1" ht="15" customHeight="1" x14ac:dyDescent="0.15">
      <c r="B104" s="470"/>
      <c r="C104" s="490" t="s">
        <v>279</v>
      </c>
      <c r="D104" s="491"/>
      <c r="E104" s="491"/>
      <c r="F104" s="491"/>
      <c r="G104" s="491"/>
      <c r="H104" s="492"/>
      <c r="I104" s="490" t="s">
        <v>280</v>
      </c>
      <c r="J104" s="491"/>
      <c r="K104" s="491"/>
      <c r="L104" s="491"/>
      <c r="M104" s="492"/>
      <c r="N104" s="496" t="s">
        <v>281</v>
      </c>
      <c r="O104" s="491"/>
      <c r="P104" s="492"/>
      <c r="Q104" s="139">
        <f>Q$5</f>
        <v>45748</v>
      </c>
      <c r="R104" s="139">
        <f t="shared" ref="R104:AU104" si="6">R$5</f>
        <v>45749</v>
      </c>
      <c r="S104" s="139">
        <f t="shared" si="6"/>
        <v>45750</v>
      </c>
      <c r="T104" s="139">
        <f t="shared" si="6"/>
        <v>45751</v>
      </c>
      <c r="U104" s="139">
        <f t="shared" si="6"/>
        <v>45752</v>
      </c>
      <c r="V104" s="139">
        <f t="shared" si="6"/>
        <v>45753</v>
      </c>
      <c r="W104" s="139">
        <f t="shared" si="6"/>
        <v>45754</v>
      </c>
      <c r="X104" s="139">
        <f t="shared" si="6"/>
        <v>45755</v>
      </c>
      <c r="Y104" s="139">
        <f t="shared" si="6"/>
        <v>45756</v>
      </c>
      <c r="Z104" s="139">
        <f t="shared" si="6"/>
        <v>45757</v>
      </c>
      <c r="AA104" s="139">
        <f t="shared" si="6"/>
        <v>45758</v>
      </c>
      <c r="AB104" s="139">
        <f t="shared" si="6"/>
        <v>45759</v>
      </c>
      <c r="AC104" s="139">
        <f t="shared" si="6"/>
        <v>45760</v>
      </c>
      <c r="AD104" s="139">
        <f t="shared" si="6"/>
        <v>45761</v>
      </c>
      <c r="AE104" s="139">
        <f t="shared" si="6"/>
        <v>45762</v>
      </c>
      <c r="AF104" s="139">
        <f t="shared" si="6"/>
        <v>45763</v>
      </c>
      <c r="AG104" s="139">
        <f t="shared" si="6"/>
        <v>45764</v>
      </c>
      <c r="AH104" s="139">
        <f t="shared" si="6"/>
        <v>45765</v>
      </c>
      <c r="AI104" s="139">
        <f t="shared" si="6"/>
        <v>45766</v>
      </c>
      <c r="AJ104" s="139">
        <f t="shared" si="6"/>
        <v>45767</v>
      </c>
      <c r="AK104" s="139">
        <f t="shared" si="6"/>
        <v>45768</v>
      </c>
      <c r="AL104" s="139">
        <f t="shared" si="6"/>
        <v>45769</v>
      </c>
      <c r="AM104" s="139">
        <f t="shared" si="6"/>
        <v>45770</v>
      </c>
      <c r="AN104" s="139">
        <f t="shared" si="6"/>
        <v>45771</v>
      </c>
      <c r="AO104" s="139">
        <f t="shared" si="6"/>
        <v>45772</v>
      </c>
      <c r="AP104" s="139">
        <f t="shared" si="6"/>
        <v>45773</v>
      </c>
      <c r="AQ104" s="139">
        <f t="shared" si="6"/>
        <v>45774</v>
      </c>
      <c r="AR104" s="139">
        <f t="shared" si="6"/>
        <v>45775</v>
      </c>
      <c r="AS104" s="139">
        <f t="shared" si="6"/>
        <v>45776</v>
      </c>
      <c r="AT104" s="139">
        <f t="shared" si="6"/>
        <v>45777</v>
      </c>
      <c r="AU104" s="139" t="str">
        <f t="shared" si="6"/>
        <v/>
      </c>
      <c r="AV104" s="140" t="s">
        <v>282</v>
      </c>
      <c r="AW104" s="497"/>
      <c r="AX104" s="497" t="s">
        <v>283</v>
      </c>
      <c r="AY104" s="141"/>
      <c r="AZ104" s="141"/>
      <c r="BA104" s="100"/>
      <c r="BB104" s="100"/>
      <c r="BC104" s="100"/>
      <c r="BD104" s="100"/>
      <c r="BE104" s="100"/>
      <c r="BF104" s="100"/>
      <c r="BG104" s="100"/>
    </row>
    <row r="105" spans="2:59" s="138" customFormat="1" ht="15" customHeight="1" x14ac:dyDescent="0.15">
      <c r="B105" s="471"/>
      <c r="C105" s="493"/>
      <c r="D105" s="494"/>
      <c r="E105" s="494"/>
      <c r="F105" s="494"/>
      <c r="G105" s="494"/>
      <c r="H105" s="495"/>
      <c r="I105" s="493"/>
      <c r="J105" s="494"/>
      <c r="K105" s="494"/>
      <c r="L105" s="494"/>
      <c r="M105" s="495"/>
      <c r="N105" s="493"/>
      <c r="O105" s="494"/>
      <c r="P105" s="495"/>
      <c r="Q105" s="142" t="str">
        <f>Q$6</f>
        <v>火</v>
      </c>
      <c r="R105" s="142" t="str">
        <f t="shared" ref="R105:AU105" si="7">R$6</f>
        <v>水</v>
      </c>
      <c r="S105" s="142" t="str">
        <f t="shared" si="7"/>
        <v>木</v>
      </c>
      <c r="T105" s="142" t="str">
        <f t="shared" si="7"/>
        <v>金</v>
      </c>
      <c r="U105" s="142" t="str">
        <f t="shared" si="7"/>
        <v>土</v>
      </c>
      <c r="V105" s="142" t="str">
        <f t="shared" si="7"/>
        <v>日</v>
      </c>
      <c r="W105" s="142" t="str">
        <f t="shared" si="7"/>
        <v>月</v>
      </c>
      <c r="X105" s="142" t="str">
        <f t="shared" si="7"/>
        <v>火</v>
      </c>
      <c r="Y105" s="142" t="str">
        <f t="shared" si="7"/>
        <v>水</v>
      </c>
      <c r="Z105" s="142" t="str">
        <f t="shared" si="7"/>
        <v>木</v>
      </c>
      <c r="AA105" s="142" t="str">
        <f t="shared" si="7"/>
        <v>金</v>
      </c>
      <c r="AB105" s="142" t="str">
        <f t="shared" si="7"/>
        <v>土</v>
      </c>
      <c r="AC105" s="142" t="str">
        <f t="shared" si="7"/>
        <v>日</v>
      </c>
      <c r="AD105" s="142" t="str">
        <f t="shared" si="7"/>
        <v>月</v>
      </c>
      <c r="AE105" s="142" t="str">
        <f t="shared" si="7"/>
        <v>火</v>
      </c>
      <c r="AF105" s="142" t="str">
        <f t="shared" si="7"/>
        <v>水</v>
      </c>
      <c r="AG105" s="142" t="str">
        <f t="shared" si="7"/>
        <v>木</v>
      </c>
      <c r="AH105" s="142" t="str">
        <f t="shared" si="7"/>
        <v>金</v>
      </c>
      <c r="AI105" s="142" t="str">
        <f t="shared" si="7"/>
        <v>土</v>
      </c>
      <c r="AJ105" s="142" t="str">
        <f t="shared" si="7"/>
        <v>日</v>
      </c>
      <c r="AK105" s="142" t="str">
        <f t="shared" si="7"/>
        <v>月</v>
      </c>
      <c r="AL105" s="142" t="str">
        <f t="shared" si="7"/>
        <v>火</v>
      </c>
      <c r="AM105" s="142" t="str">
        <f t="shared" si="7"/>
        <v>水</v>
      </c>
      <c r="AN105" s="142" t="str">
        <f t="shared" si="7"/>
        <v>木</v>
      </c>
      <c r="AO105" s="142" t="str">
        <f t="shared" si="7"/>
        <v>金</v>
      </c>
      <c r="AP105" s="142" t="str">
        <f t="shared" si="7"/>
        <v>土</v>
      </c>
      <c r="AQ105" s="142" t="str">
        <f t="shared" si="7"/>
        <v>日</v>
      </c>
      <c r="AR105" s="142" t="str">
        <f t="shared" si="7"/>
        <v>月</v>
      </c>
      <c r="AS105" s="142" t="str">
        <f t="shared" si="7"/>
        <v>火</v>
      </c>
      <c r="AT105" s="142" t="str">
        <f t="shared" si="7"/>
        <v>水</v>
      </c>
      <c r="AU105" s="142" t="str">
        <f t="shared" si="7"/>
        <v/>
      </c>
      <c r="AV105" s="140" t="s">
        <v>284</v>
      </c>
      <c r="AW105" s="498"/>
      <c r="AX105" s="498"/>
      <c r="AY105" s="141"/>
      <c r="AZ105" s="141"/>
      <c r="BA105" s="100"/>
      <c r="BB105" s="100"/>
      <c r="BC105" s="100"/>
      <c r="BD105" s="100"/>
      <c r="BE105" s="100"/>
      <c r="BF105" s="100"/>
      <c r="BG105" s="100"/>
    </row>
    <row r="106" spans="2:59" ht="17.100000000000001" customHeight="1" x14ac:dyDescent="0.15">
      <c r="B106" s="470">
        <f>B99+1</f>
        <v>41</v>
      </c>
      <c r="C106" s="472"/>
      <c r="D106" s="473"/>
      <c r="E106" s="473"/>
      <c r="F106" s="473"/>
      <c r="G106" s="473"/>
      <c r="H106" s="474"/>
      <c r="I106" s="478"/>
      <c r="J106" s="479"/>
      <c r="K106" s="479"/>
      <c r="L106" s="479"/>
      <c r="M106" s="480"/>
      <c r="N106" s="484"/>
      <c r="O106" s="485"/>
      <c r="P106" s="474"/>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44">
        <f>COUNTA(Q106:AU106)</f>
        <v>0</v>
      </c>
      <c r="AW106" s="486">
        <f>AV107</f>
        <v>0</v>
      </c>
      <c r="AX106" s="488" t="str">
        <f>IFERROR(ROUNDDOWN(AV107/$AT$3,1),"")</f>
        <v/>
      </c>
      <c r="AY106" s="145"/>
      <c r="AZ106" s="145"/>
    </row>
    <row r="107" spans="2:59" ht="17.100000000000001" customHeight="1" x14ac:dyDescent="0.15">
      <c r="B107" s="471"/>
      <c r="C107" s="475"/>
      <c r="D107" s="476"/>
      <c r="E107" s="476"/>
      <c r="F107" s="476"/>
      <c r="G107" s="476"/>
      <c r="H107" s="477"/>
      <c r="I107" s="481"/>
      <c r="J107" s="482"/>
      <c r="K107" s="482"/>
      <c r="L107" s="482"/>
      <c r="M107" s="483"/>
      <c r="N107" s="475"/>
      <c r="O107" s="476"/>
      <c r="P107" s="477"/>
      <c r="Q107" s="148" t="str">
        <f>IFERROR(VLOOKUP(Q106,'P2'!$B$4:$J$48,9,FALSE),"")</f>
        <v/>
      </c>
      <c r="R107" s="148" t="str">
        <f>IFERROR(VLOOKUP(R106,'P2'!$B$4:$J$48,9,FALSE),"")</f>
        <v/>
      </c>
      <c r="S107" s="148" t="str">
        <f>IFERROR(VLOOKUP(S106,'P2'!$B$4:$J$48,9,FALSE),"")</f>
        <v/>
      </c>
      <c r="T107" s="148" t="str">
        <f>IFERROR(VLOOKUP(T106,'P2'!$B$4:$J$48,9,FALSE),"")</f>
        <v/>
      </c>
      <c r="U107" s="148" t="str">
        <f>IFERROR(VLOOKUP(U106,'P2'!$B$4:$J$48,9,FALSE),"")</f>
        <v/>
      </c>
      <c r="V107" s="148" t="str">
        <f>IFERROR(VLOOKUP(V106,'P2'!$B$4:$J$48,9,FALSE),"")</f>
        <v/>
      </c>
      <c r="W107" s="148" t="str">
        <f>IFERROR(VLOOKUP(W106,'P2'!$B$4:$J$48,9,FALSE),"")</f>
        <v/>
      </c>
      <c r="X107" s="148" t="str">
        <f>IFERROR(VLOOKUP(X106,'P2'!$B$4:$J$48,9,FALSE),"")</f>
        <v/>
      </c>
      <c r="Y107" s="148" t="str">
        <f>IFERROR(VLOOKUP(Y106,'P2'!$B$4:$J$48,9,FALSE),"")</f>
        <v/>
      </c>
      <c r="Z107" s="148" t="str">
        <f>IFERROR(VLOOKUP(Z106,'P2'!$B$4:$J$48,9,FALSE),"")</f>
        <v/>
      </c>
      <c r="AA107" s="148" t="str">
        <f>IFERROR(VLOOKUP(AA106,'P2'!$B$4:$J$48,9,FALSE),"")</f>
        <v/>
      </c>
      <c r="AB107" s="148" t="str">
        <f>IFERROR(VLOOKUP(AB106,'P2'!$B$4:$J$48,9,FALSE),"")</f>
        <v/>
      </c>
      <c r="AC107" s="148" t="str">
        <f>IFERROR(VLOOKUP(AC106,'P2'!$B$4:$J$48,9,FALSE),"")</f>
        <v/>
      </c>
      <c r="AD107" s="148" t="str">
        <f>IFERROR(VLOOKUP(AD106,'P2'!$B$4:$J$48,9,FALSE),"")</f>
        <v/>
      </c>
      <c r="AE107" s="148" t="str">
        <f>IFERROR(VLOOKUP(AE106,'P2'!$B$4:$J$48,9,FALSE),"")</f>
        <v/>
      </c>
      <c r="AF107" s="148" t="str">
        <f>IFERROR(VLOOKUP(AF106,'P2'!$B$4:$J$48,9,FALSE),"")</f>
        <v/>
      </c>
      <c r="AG107" s="148" t="str">
        <f>IFERROR(VLOOKUP(AG106,'P2'!$B$4:$J$48,9,FALSE),"")</f>
        <v/>
      </c>
      <c r="AH107" s="148" t="str">
        <f>IFERROR(VLOOKUP(AH106,'P2'!$B$4:$J$48,9,FALSE),"")</f>
        <v/>
      </c>
      <c r="AI107" s="148" t="str">
        <f>IFERROR(VLOOKUP(AI106,'P2'!$B$4:$J$48,9,FALSE),"")</f>
        <v/>
      </c>
      <c r="AJ107" s="148" t="str">
        <f>IFERROR(VLOOKUP(AJ106,'P2'!$B$4:$J$48,9,FALSE),"")</f>
        <v/>
      </c>
      <c r="AK107" s="148" t="str">
        <f>IFERROR(VLOOKUP(AK106,'P2'!$B$4:$J$48,9,FALSE),"")</f>
        <v/>
      </c>
      <c r="AL107" s="148" t="str">
        <f>IFERROR(VLOOKUP(AL106,'P2'!$B$4:$J$48,9,FALSE),"")</f>
        <v/>
      </c>
      <c r="AM107" s="148" t="str">
        <f>IFERROR(VLOOKUP(AM106,'P2'!$B$4:$J$48,9,FALSE),"")</f>
        <v/>
      </c>
      <c r="AN107" s="148" t="str">
        <f>IFERROR(VLOOKUP(AN106,'P2'!$B$4:$J$48,9,FALSE),"")</f>
        <v/>
      </c>
      <c r="AO107" s="148" t="str">
        <f>IFERROR(VLOOKUP(AO106,'P2'!$B$4:$J$48,9,FALSE),"")</f>
        <v/>
      </c>
      <c r="AP107" s="148" t="str">
        <f>IFERROR(VLOOKUP(AP106,'P2'!$B$4:$J$48,9,FALSE),"")</f>
        <v/>
      </c>
      <c r="AQ107" s="148" t="str">
        <f>IFERROR(VLOOKUP(AQ106,'P2'!$B$4:$J$48,9,FALSE),"")</f>
        <v/>
      </c>
      <c r="AR107" s="148" t="str">
        <f>IFERROR(VLOOKUP(AR106,'P2'!$B$4:$J$48,9,FALSE),"")</f>
        <v/>
      </c>
      <c r="AS107" s="148" t="str">
        <f>IFERROR(VLOOKUP(AS106,'P2'!$B$4:$J$48,9,FALSE),"")</f>
        <v/>
      </c>
      <c r="AT107" s="148" t="str">
        <f>IFERROR(VLOOKUP(AT106,'P2'!$B$4:$J$48,9,FALSE),"")</f>
        <v/>
      </c>
      <c r="AU107" s="148" t="str">
        <f>IFERROR(VLOOKUP(AU106,'P2'!$B$4:$J$48,9,FALSE),"")</f>
        <v/>
      </c>
      <c r="AV107" s="149">
        <f>SUM(Q107:AU107)</f>
        <v>0</v>
      </c>
      <c r="AW107" s="487"/>
      <c r="AX107" s="489"/>
      <c r="AY107" s="150"/>
      <c r="AZ107" s="150"/>
    </row>
    <row r="108" spans="2:59" ht="17.100000000000001" customHeight="1" x14ac:dyDescent="0.15">
      <c r="B108" s="470">
        <f t="shared" ref="B108:B148" si="8">B106+1</f>
        <v>42</v>
      </c>
      <c r="C108" s="472"/>
      <c r="D108" s="473"/>
      <c r="E108" s="473"/>
      <c r="F108" s="473"/>
      <c r="G108" s="473"/>
      <c r="H108" s="474"/>
      <c r="I108" s="478"/>
      <c r="J108" s="479"/>
      <c r="K108" s="479"/>
      <c r="L108" s="479"/>
      <c r="M108" s="480"/>
      <c r="N108" s="484"/>
      <c r="O108" s="485"/>
      <c r="P108" s="474"/>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44">
        <f>COUNTA(Q108:AU108)</f>
        <v>0</v>
      </c>
      <c r="AW108" s="486">
        <f>AV109</f>
        <v>0</v>
      </c>
      <c r="AX108" s="488" t="str">
        <f>IFERROR(ROUNDDOWN(AV109/$AT$3,1),"")</f>
        <v/>
      </c>
      <c r="AY108" s="145"/>
      <c r="AZ108" s="145"/>
    </row>
    <row r="109" spans="2:59" ht="17.100000000000001" customHeight="1" x14ac:dyDescent="0.15">
      <c r="B109" s="471"/>
      <c r="C109" s="475"/>
      <c r="D109" s="476"/>
      <c r="E109" s="476"/>
      <c r="F109" s="476"/>
      <c r="G109" s="476"/>
      <c r="H109" s="477"/>
      <c r="I109" s="481"/>
      <c r="J109" s="482"/>
      <c r="K109" s="482"/>
      <c r="L109" s="482"/>
      <c r="M109" s="483"/>
      <c r="N109" s="475"/>
      <c r="O109" s="476"/>
      <c r="P109" s="477"/>
      <c r="Q109" s="148" t="str">
        <f>IFERROR(VLOOKUP(Q108,'P2'!$B$4:$J$48,9,FALSE),"")</f>
        <v/>
      </c>
      <c r="R109" s="148" t="str">
        <f>IFERROR(VLOOKUP(R108,'P2'!$B$4:$J$48,9,FALSE),"")</f>
        <v/>
      </c>
      <c r="S109" s="148" t="str">
        <f>IFERROR(VLOOKUP(S108,'P2'!$B$4:$J$48,9,FALSE),"")</f>
        <v/>
      </c>
      <c r="T109" s="148" t="str">
        <f>IFERROR(VLOOKUP(T108,'P2'!$B$4:$J$48,9,FALSE),"")</f>
        <v/>
      </c>
      <c r="U109" s="148" t="str">
        <f>IFERROR(VLOOKUP(U108,'P2'!$B$4:$J$48,9,FALSE),"")</f>
        <v/>
      </c>
      <c r="V109" s="148" t="str">
        <f>IFERROR(VLOOKUP(V108,'P2'!$B$4:$J$48,9,FALSE),"")</f>
        <v/>
      </c>
      <c r="W109" s="148" t="str">
        <f>IFERROR(VLOOKUP(W108,'P2'!$B$4:$J$48,9,FALSE),"")</f>
        <v/>
      </c>
      <c r="X109" s="148" t="str">
        <f>IFERROR(VLOOKUP(X108,'P2'!$B$4:$J$48,9,FALSE),"")</f>
        <v/>
      </c>
      <c r="Y109" s="148" t="str">
        <f>IFERROR(VLOOKUP(Y108,'P2'!$B$4:$J$48,9,FALSE),"")</f>
        <v/>
      </c>
      <c r="Z109" s="148" t="str">
        <f>IFERROR(VLOOKUP(Z108,'P2'!$B$4:$J$48,9,FALSE),"")</f>
        <v/>
      </c>
      <c r="AA109" s="148" t="str">
        <f>IFERROR(VLOOKUP(AA108,'P2'!$B$4:$J$48,9,FALSE),"")</f>
        <v/>
      </c>
      <c r="AB109" s="148" t="str">
        <f>IFERROR(VLOOKUP(AB108,'P2'!$B$4:$J$48,9,FALSE),"")</f>
        <v/>
      </c>
      <c r="AC109" s="148" t="str">
        <f>IFERROR(VLOOKUP(AC108,'P2'!$B$4:$J$48,9,FALSE),"")</f>
        <v/>
      </c>
      <c r="AD109" s="148" t="str">
        <f>IFERROR(VLOOKUP(AD108,'P2'!$B$4:$J$48,9,FALSE),"")</f>
        <v/>
      </c>
      <c r="AE109" s="148" t="str">
        <f>IFERROR(VLOOKUP(AE108,'P2'!$B$4:$J$48,9,FALSE),"")</f>
        <v/>
      </c>
      <c r="AF109" s="148" t="str">
        <f>IFERROR(VLOOKUP(AF108,'P2'!$B$4:$J$48,9,FALSE),"")</f>
        <v/>
      </c>
      <c r="AG109" s="148" t="str">
        <f>IFERROR(VLOOKUP(AG108,'P2'!$B$4:$J$48,9,FALSE),"")</f>
        <v/>
      </c>
      <c r="AH109" s="148" t="str">
        <f>IFERROR(VLOOKUP(AH108,'P2'!$B$4:$J$48,9,FALSE),"")</f>
        <v/>
      </c>
      <c r="AI109" s="148" t="str">
        <f>IFERROR(VLOOKUP(AI108,'P2'!$B$4:$J$48,9,FALSE),"")</f>
        <v/>
      </c>
      <c r="AJ109" s="148" t="str">
        <f>IFERROR(VLOOKUP(AJ108,'P2'!$B$4:$J$48,9,FALSE),"")</f>
        <v/>
      </c>
      <c r="AK109" s="148" t="str">
        <f>IFERROR(VLOOKUP(AK108,'P2'!$B$4:$J$48,9,FALSE),"")</f>
        <v/>
      </c>
      <c r="AL109" s="148" t="str">
        <f>IFERROR(VLOOKUP(AL108,'P2'!$B$4:$J$48,9,FALSE),"")</f>
        <v/>
      </c>
      <c r="AM109" s="148" t="str">
        <f>IFERROR(VLOOKUP(AM108,'P2'!$B$4:$J$48,9,FALSE),"")</f>
        <v/>
      </c>
      <c r="AN109" s="148" t="str">
        <f>IFERROR(VLOOKUP(AN108,'P2'!$B$4:$J$48,9,FALSE),"")</f>
        <v/>
      </c>
      <c r="AO109" s="148" t="str">
        <f>IFERROR(VLOOKUP(AO108,'P2'!$B$4:$J$48,9,FALSE),"")</f>
        <v/>
      </c>
      <c r="AP109" s="148" t="str">
        <f>IFERROR(VLOOKUP(AP108,'P2'!$B$4:$J$48,9,FALSE),"")</f>
        <v/>
      </c>
      <c r="AQ109" s="148" t="str">
        <f>IFERROR(VLOOKUP(AQ108,'P2'!$B$4:$J$48,9,FALSE),"")</f>
        <v/>
      </c>
      <c r="AR109" s="148" t="str">
        <f>IFERROR(VLOOKUP(AR108,'P2'!$B$4:$J$48,9,FALSE),"")</f>
        <v/>
      </c>
      <c r="AS109" s="148" t="str">
        <f>IFERROR(VLOOKUP(AS108,'P2'!$B$4:$J$48,9,FALSE),"")</f>
        <v/>
      </c>
      <c r="AT109" s="148" t="str">
        <f>IFERROR(VLOOKUP(AT108,'P2'!$B$4:$J$48,9,FALSE),"")</f>
        <v/>
      </c>
      <c r="AU109" s="148" t="str">
        <f>IFERROR(VLOOKUP(AU108,'P2'!$B$4:$J$48,9,FALSE),"")</f>
        <v/>
      </c>
      <c r="AV109" s="149">
        <f>SUM(Q109:AU109)</f>
        <v>0</v>
      </c>
      <c r="AW109" s="487"/>
      <c r="AX109" s="489"/>
      <c r="AY109" s="150"/>
      <c r="AZ109" s="150"/>
    </row>
    <row r="110" spans="2:59" ht="17.100000000000001" customHeight="1" x14ac:dyDescent="0.15">
      <c r="B110" s="470">
        <f t="shared" si="8"/>
        <v>43</v>
      </c>
      <c r="C110" s="472"/>
      <c r="D110" s="473"/>
      <c r="E110" s="473"/>
      <c r="F110" s="473"/>
      <c r="G110" s="473"/>
      <c r="H110" s="474"/>
      <c r="I110" s="478"/>
      <c r="J110" s="479"/>
      <c r="K110" s="479"/>
      <c r="L110" s="479"/>
      <c r="M110" s="480"/>
      <c r="N110" s="484"/>
      <c r="O110" s="485"/>
      <c r="P110" s="474"/>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44">
        <f>COUNTA(Q110:AU110)</f>
        <v>0</v>
      </c>
      <c r="AW110" s="486">
        <f>AV111</f>
        <v>0</v>
      </c>
      <c r="AX110" s="488" t="str">
        <f>IFERROR(ROUNDDOWN(AV111/$AT$3,1),"")</f>
        <v/>
      </c>
      <c r="AY110" s="145"/>
      <c r="AZ110" s="145"/>
    </row>
    <row r="111" spans="2:59" ht="17.100000000000001" customHeight="1" x14ac:dyDescent="0.15">
      <c r="B111" s="471"/>
      <c r="C111" s="475"/>
      <c r="D111" s="476"/>
      <c r="E111" s="476"/>
      <c r="F111" s="476"/>
      <c r="G111" s="476"/>
      <c r="H111" s="477"/>
      <c r="I111" s="481"/>
      <c r="J111" s="482"/>
      <c r="K111" s="482"/>
      <c r="L111" s="482"/>
      <c r="M111" s="483"/>
      <c r="N111" s="475"/>
      <c r="O111" s="476"/>
      <c r="P111" s="477"/>
      <c r="Q111" s="148" t="str">
        <f>IFERROR(VLOOKUP(Q110,'P2'!$B$4:$J$48,9,FALSE),"")</f>
        <v/>
      </c>
      <c r="R111" s="148" t="str">
        <f>IFERROR(VLOOKUP(R110,'P2'!$B$4:$J$48,9,FALSE),"")</f>
        <v/>
      </c>
      <c r="S111" s="148" t="str">
        <f>IFERROR(VLOOKUP(S110,'P2'!$B$4:$J$48,9,FALSE),"")</f>
        <v/>
      </c>
      <c r="T111" s="148" t="str">
        <f>IFERROR(VLOOKUP(T110,'P2'!$B$4:$J$48,9,FALSE),"")</f>
        <v/>
      </c>
      <c r="U111" s="148" t="str">
        <f>IFERROR(VLOOKUP(U110,'P2'!$B$4:$J$48,9,FALSE),"")</f>
        <v/>
      </c>
      <c r="V111" s="148" t="str">
        <f>IFERROR(VLOOKUP(V110,'P2'!$B$4:$J$48,9,FALSE),"")</f>
        <v/>
      </c>
      <c r="W111" s="148" t="str">
        <f>IFERROR(VLOOKUP(W110,'P2'!$B$4:$J$48,9,FALSE),"")</f>
        <v/>
      </c>
      <c r="X111" s="148" t="str">
        <f>IFERROR(VLOOKUP(X110,'P2'!$B$4:$J$48,9,FALSE),"")</f>
        <v/>
      </c>
      <c r="Y111" s="148" t="str">
        <f>IFERROR(VLOOKUP(Y110,'P2'!$B$4:$J$48,9,FALSE),"")</f>
        <v/>
      </c>
      <c r="Z111" s="148" t="str">
        <f>IFERROR(VLOOKUP(Z110,'P2'!$B$4:$J$48,9,FALSE),"")</f>
        <v/>
      </c>
      <c r="AA111" s="148" t="str">
        <f>IFERROR(VLOOKUP(AA110,'P2'!$B$4:$J$48,9,FALSE),"")</f>
        <v/>
      </c>
      <c r="AB111" s="148" t="str">
        <f>IFERROR(VLOOKUP(AB110,'P2'!$B$4:$J$48,9,FALSE),"")</f>
        <v/>
      </c>
      <c r="AC111" s="148" t="str">
        <f>IFERROR(VLOOKUP(AC110,'P2'!$B$4:$J$48,9,FALSE),"")</f>
        <v/>
      </c>
      <c r="AD111" s="148" t="str">
        <f>IFERROR(VLOOKUP(AD110,'P2'!$B$4:$J$48,9,FALSE),"")</f>
        <v/>
      </c>
      <c r="AE111" s="148" t="str">
        <f>IFERROR(VLOOKUP(AE110,'P2'!$B$4:$J$48,9,FALSE),"")</f>
        <v/>
      </c>
      <c r="AF111" s="148" t="str">
        <f>IFERROR(VLOOKUP(AF110,'P2'!$B$4:$J$48,9,FALSE),"")</f>
        <v/>
      </c>
      <c r="AG111" s="148" t="str">
        <f>IFERROR(VLOOKUP(AG110,'P2'!$B$4:$J$48,9,FALSE),"")</f>
        <v/>
      </c>
      <c r="AH111" s="148" t="str">
        <f>IFERROR(VLOOKUP(AH110,'P2'!$B$4:$J$48,9,FALSE),"")</f>
        <v/>
      </c>
      <c r="AI111" s="148" t="str">
        <f>IFERROR(VLOOKUP(AI110,'P2'!$B$4:$J$48,9,FALSE),"")</f>
        <v/>
      </c>
      <c r="AJ111" s="148" t="str">
        <f>IFERROR(VLOOKUP(AJ110,'P2'!$B$4:$J$48,9,FALSE),"")</f>
        <v/>
      </c>
      <c r="AK111" s="148" t="str">
        <f>IFERROR(VLOOKUP(AK110,'P2'!$B$4:$J$48,9,FALSE),"")</f>
        <v/>
      </c>
      <c r="AL111" s="148" t="str">
        <f>IFERROR(VLOOKUP(AL110,'P2'!$B$4:$J$48,9,FALSE),"")</f>
        <v/>
      </c>
      <c r="AM111" s="148" t="str">
        <f>IFERROR(VLOOKUP(AM110,'P2'!$B$4:$J$48,9,FALSE),"")</f>
        <v/>
      </c>
      <c r="AN111" s="148" t="str">
        <f>IFERROR(VLOOKUP(AN110,'P2'!$B$4:$J$48,9,FALSE),"")</f>
        <v/>
      </c>
      <c r="AO111" s="148" t="str">
        <f>IFERROR(VLOOKUP(AO110,'P2'!$B$4:$J$48,9,FALSE),"")</f>
        <v/>
      </c>
      <c r="AP111" s="148" t="str">
        <f>IFERROR(VLOOKUP(AP110,'P2'!$B$4:$J$48,9,FALSE),"")</f>
        <v/>
      </c>
      <c r="AQ111" s="148" t="str">
        <f>IFERROR(VLOOKUP(AQ110,'P2'!$B$4:$J$48,9,FALSE),"")</f>
        <v/>
      </c>
      <c r="AR111" s="148" t="str">
        <f>IFERROR(VLOOKUP(AR110,'P2'!$B$4:$J$48,9,FALSE),"")</f>
        <v/>
      </c>
      <c r="AS111" s="148" t="str">
        <f>IFERROR(VLOOKUP(AS110,'P2'!$B$4:$J$48,9,FALSE),"")</f>
        <v/>
      </c>
      <c r="AT111" s="148" t="str">
        <f>IFERROR(VLOOKUP(AT110,'P2'!$B$4:$J$48,9,FALSE),"")</f>
        <v/>
      </c>
      <c r="AU111" s="148" t="str">
        <f>IFERROR(VLOOKUP(AU110,'P2'!$B$4:$J$48,9,FALSE),"")</f>
        <v/>
      </c>
      <c r="AV111" s="149">
        <f>SUM(Q111:AU111)</f>
        <v>0</v>
      </c>
      <c r="AW111" s="487"/>
      <c r="AX111" s="489"/>
      <c r="AY111" s="150"/>
      <c r="AZ111" s="150"/>
    </row>
    <row r="112" spans="2:59" ht="17.100000000000001" customHeight="1" x14ac:dyDescent="0.15">
      <c r="B112" s="470">
        <f t="shared" si="8"/>
        <v>44</v>
      </c>
      <c r="C112" s="472"/>
      <c r="D112" s="473"/>
      <c r="E112" s="473"/>
      <c r="F112" s="473"/>
      <c r="G112" s="473"/>
      <c r="H112" s="474"/>
      <c r="I112" s="478"/>
      <c r="J112" s="479"/>
      <c r="K112" s="479"/>
      <c r="L112" s="479"/>
      <c r="M112" s="480"/>
      <c r="N112" s="484"/>
      <c r="O112" s="485"/>
      <c r="P112" s="474"/>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44">
        <f>COUNTA(Q112:AU112)</f>
        <v>0</v>
      </c>
      <c r="AW112" s="486">
        <f>AV113</f>
        <v>0</v>
      </c>
      <c r="AX112" s="488" t="str">
        <f>IFERROR(ROUNDDOWN(AV113/$AT$3,1),"")</f>
        <v/>
      </c>
      <c r="AY112" s="145"/>
      <c r="AZ112" s="145"/>
    </row>
    <row r="113" spans="2:52" ht="17.100000000000001" customHeight="1" x14ac:dyDescent="0.15">
      <c r="B113" s="471"/>
      <c r="C113" s="475"/>
      <c r="D113" s="476"/>
      <c r="E113" s="476"/>
      <c r="F113" s="476"/>
      <c r="G113" s="476"/>
      <c r="H113" s="477"/>
      <c r="I113" s="481"/>
      <c r="J113" s="482"/>
      <c r="K113" s="482"/>
      <c r="L113" s="482"/>
      <c r="M113" s="483"/>
      <c r="N113" s="475"/>
      <c r="O113" s="476"/>
      <c r="P113" s="477"/>
      <c r="Q113" s="148" t="str">
        <f>IFERROR(VLOOKUP(Q112,'P2'!$B$4:$J$48,9,FALSE),"")</f>
        <v/>
      </c>
      <c r="R113" s="148" t="str">
        <f>IFERROR(VLOOKUP(R112,'P2'!$B$4:$J$48,9,FALSE),"")</f>
        <v/>
      </c>
      <c r="S113" s="148" t="str">
        <f>IFERROR(VLOOKUP(S112,'P2'!$B$4:$J$48,9,FALSE),"")</f>
        <v/>
      </c>
      <c r="T113" s="148" t="str">
        <f>IFERROR(VLOOKUP(T112,'P2'!$B$4:$J$48,9,FALSE),"")</f>
        <v/>
      </c>
      <c r="U113" s="148" t="str">
        <f>IFERROR(VLOOKUP(U112,'P2'!$B$4:$J$48,9,FALSE),"")</f>
        <v/>
      </c>
      <c r="V113" s="148" t="str">
        <f>IFERROR(VLOOKUP(V112,'P2'!$B$4:$J$48,9,FALSE),"")</f>
        <v/>
      </c>
      <c r="W113" s="148" t="str">
        <f>IFERROR(VLOOKUP(W112,'P2'!$B$4:$J$48,9,FALSE),"")</f>
        <v/>
      </c>
      <c r="X113" s="148" t="str">
        <f>IFERROR(VLOOKUP(X112,'P2'!$B$4:$J$48,9,FALSE),"")</f>
        <v/>
      </c>
      <c r="Y113" s="148" t="str">
        <f>IFERROR(VLOOKUP(Y112,'P2'!$B$4:$J$48,9,FALSE),"")</f>
        <v/>
      </c>
      <c r="Z113" s="148" t="str">
        <f>IFERROR(VLOOKUP(Z112,'P2'!$B$4:$J$48,9,FALSE),"")</f>
        <v/>
      </c>
      <c r="AA113" s="148" t="str">
        <f>IFERROR(VLOOKUP(AA112,'P2'!$B$4:$J$48,9,FALSE),"")</f>
        <v/>
      </c>
      <c r="AB113" s="148" t="str">
        <f>IFERROR(VLOOKUP(AB112,'P2'!$B$4:$J$48,9,FALSE),"")</f>
        <v/>
      </c>
      <c r="AC113" s="148" t="str">
        <f>IFERROR(VLOOKUP(AC112,'P2'!$B$4:$J$48,9,FALSE),"")</f>
        <v/>
      </c>
      <c r="AD113" s="148" t="str">
        <f>IFERROR(VLOOKUP(AD112,'P2'!$B$4:$J$48,9,FALSE),"")</f>
        <v/>
      </c>
      <c r="AE113" s="148" t="str">
        <f>IFERROR(VLOOKUP(AE112,'P2'!$B$4:$J$48,9,FALSE),"")</f>
        <v/>
      </c>
      <c r="AF113" s="148" t="str">
        <f>IFERROR(VLOOKUP(AF112,'P2'!$B$4:$J$48,9,FALSE),"")</f>
        <v/>
      </c>
      <c r="AG113" s="148" t="str">
        <f>IFERROR(VLOOKUP(AG112,'P2'!$B$4:$J$48,9,FALSE),"")</f>
        <v/>
      </c>
      <c r="AH113" s="148" t="str">
        <f>IFERROR(VLOOKUP(AH112,'P2'!$B$4:$J$48,9,FALSE),"")</f>
        <v/>
      </c>
      <c r="AI113" s="148" t="str">
        <f>IFERROR(VLOOKUP(AI112,'P2'!$B$4:$J$48,9,FALSE),"")</f>
        <v/>
      </c>
      <c r="AJ113" s="148" t="str">
        <f>IFERROR(VLOOKUP(AJ112,'P2'!$B$4:$J$48,9,FALSE),"")</f>
        <v/>
      </c>
      <c r="AK113" s="148" t="str">
        <f>IFERROR(VLOOKUP(AK112,'P2'!$B$4:$J$48,9,FALSE),"")</f>
        <v/>
      </c>
      <c r="AL113" s="148" t="str">
        <f>IFERROR(VLOOKUP(AL112,'P2'!$B$4:$J$48,9,FALSE),"")</f>
        <v/>
      </c>
      <c r="AM113" s="148" t="str">
        <f>IFERROR(VLOOKUP(AM112,'P2'!$B$4:$J$48,9,FALSE),"")</f>
        <v/>
      </c>
      <c r="AN113" s="148" t="str">
        <f>IFERROR(VLOOKUP(AN112,'P2'!$B$4:$J$48,9,FALSE),"")</f>
        <v/>
      </c>
      <c r="AO113" s="148" t="str">
        <f>IFERROR(VLOOKUP(AO112,'P2'!$B$4:$J$48,9,FALSE),"")</f>
        <v/>
      </c>
      <c r="AP113" s="148" t="str">
        <f>IFERROR(VLOOKUP(AP112,'P2'!$B$4:$J$48,9,FALSE),"")</f>
        <v/>
      </c>
      <c r="AQ113" s="148" t="str">
        <f>IFERROR(VLOOKUP(AQ112,'P2'!$B$4:$J$48,9,FALSE),"")</f>
        <v/>
      </c>
      <c r="AR113" s="148" t="str">
        <f>IFERROR(VLOOKUP(AR112,'P2'!$B$4:$J$48,9,FALSE),"")</f>
        <v/>
      </c>
      <c r="AS113" s="148" t="str">
        <f>IFERROR(VLOOKUP(AS112,'P2'!$B$4:$J$48,9,FALSE),"")</f>
        <v/>
      </c>
      <c r="AT113" s="148" t="str">
        <f>IFERROR(VLOOKUP(AT112,'P2'!$B$4:$J$48,9,FALSE),"")</f>
        <v/>
      </c>
      <c r="AU113" s="148" t="str">
        <f>IFERROR(VLOOKUP(AU112,'P2'!$B$4:$J$48,9,FALSE),"")</f>
        <v/>
      </c>
      <c r="AV113" s="149">
        <f>SUM(Q113:AU113)</f>
        <v>0</v>
      </c>
      <c r="AW113" s="487"/>
      <c r="AX113" s="489"/>
      <c r="AY113" s="150"/>
      <c r="AZ113" s="150"/>
    </row>
    <row r="114" spans="2:52" ht="17.100000000000001" customHeight="1" x14ac:dyDescent="0.15">
      <c r="B114" s="470">
        <f t="shared" si="8"/>
        <v>45</v>
      </c>
      <c r="C114" s="472"/>
      <c r="D114" s="473"/>
      <c r="E114" s="473"/>
      <c r="F114" s="473"/>
      <c r="G114" s="473"/>
      <c r="H114" s="474"/>
      <c r="I114" s="478"/>
      <c r="J114" s="479"/>
      <c r="K114" s="479"/>
      <c r="L114" s="479"/>
      <c r="M114" s="480"/>
      <c r="N114" s="484"/>
      <c r="O114" s="485"/>
      <c r="P114" s="474"/>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44">
        <f>COUNTA(Q114:AU114)</f>
        <v>0</v>
      </c>
      <c r="AW114" s="486">
        <f>AV115</f>
        <v>0</v>
      </c>
      <c r="AX114" s="488" t="str">
        <f>IFERROR(ROUNDDOWN(AV115/$AT$3,1),"")</f>
        <v/>
      </c>
      <c r="AY114" s="145"/>
      <c r="AZ114" s="145"/>
    </row>
    <row r="115" spans="2:52" ht="17.100000000000001" customHeight="1" x14ac:dyDescent="0.15">
      <c r="B115" s="471"/>
      <c r="C115" s="475"/>
      <c r="D115" s="476"/>
      <c r="E115" s="476"/>
      <c r="F115" s="476"/>
      <c r="G115" s="476"/>
      <c r="H115" s="477"/>
      <c r="I115" s="481"/>
      <c r="J115" s="482"/>
      <c r="K115" s="482"/>
      <c r="L115" s="482"/>
      <c r="M115" s="483"/>
      <c r="N115" s="475"/>
      <c r="O115" s="476"/>
      <c r="P115" s="477"/>
      <c r="Q115" s="148" t="str">
        <f>IFERROR(VLOOKUP(Q114,'P2'!$B$4:$J$48,9,FALSE),"")</f>
        <v/>
      </c>
      <c r="R115" s="148" t="str">
        <f>IFERROR(VLOOKUP(R114,'P2'!$B$4:$J$48,9,FALSE),"")</f>
        <v/>
      </c>
      <c r="S115" s="148" t="str">
        <f>IFERROR(VLOOKUP(S114,'P2'!$B$4:$J$48,9,FALSE),"")</f>
        <v/>
      </c>
      <c r="T115" s="148" t="str">
        <f>IFERROR(VLOOKUP(T114,'P2'!$B$4:$J$48,9,FALSE),"")</f>
        <v/>
      </c>
      <c r="U115" s="148" t="str">
        <f>IFERROR(VLOOKUP(U114,'P2'!$B$4:$J$48,9,FALSE),"")</f>
        <v/>
      </c>
      <c r="V115" s="148" t="str">
        <f>IFERROR(VLOOKUP(V114,'P2'!$B$4:$J$48,9,FALSE),"")</f>
        <v/>
      </c>
      <c r="W115" s="148" t="str">
        <f>IFERROR(VLOOKUP(W114,'P2'!$B$4:$J$48,9,FALSE),"")</f>
        <v/>
      </c>
      <c r="X115" s="148" t="str">
        <f>IFERROR(VLOOKUP(X114,'P2'!$B$4:$J$48,9,FALSE),"")</f>
        <v/>
      </c>
      <c r="Y115" s="148" t="str">
        <f>IFERROR(VLOOKUP(Y114,'P2'!$B$4:$J$48,9,FALSE),"")</f>
        <v/>
      </c>
      <c r="Z115" s="148" t="str">
        <f>IFERROR(VLOOKUP(Z114,'P2'!$B$4:$J$48,9,FALSE),"")</f>
        <v/>
      </c>
      <c r="AA115" s="148" t="str">
        <f>IFERROR(VLOOKUP(AA114,'P2'!$B$4:$J$48,9,FALSE),"")</f>
        <v/>
      </c>
      <c r="AB115" s="148" t="str">
        <f>IFERROR(VLOOKUP(AB114,'P2'!$B$4:$J$48,9,FALSE),"")</f>
        <v/>
      </c>
      <c r="AC115" s="148" t="str">
        <f>IFERROR(VLOOKUP(AC114,'P2'!$B$4:$J$48,9,FALSE),"")</f>
        <v/>
      </c>
      <c r="AD115" s="148" t="str">
        <f>IFERROR(VLOOKUP(AD114,'P2'!$B$4:$J$48,9,FALSE),"")</f>
        <v/>
      </c>
      <c r="AE115" s="148" t="str">
        <f>IFERROR(VLOOKUP(AE114,'P2'!$B$4:$J$48,9,FALSE),"")</f>
        <v/>
      </c>
      <c r="AF115" s="148" t="str">
        <f>IFERROR(VLOOKUP(AF114,'P2'!$B$4:$J$48,9,FALSE),"")</f>
        <v/>
      </c>
      <c r="AG115" s="148" t="str">
        <f>IFERROR(VLOOKUP(AG114,'P2'!$B$4:$J$48,9,FALSE),"")</f>
        <v/>
      </c>
      <c r="AH115" s="148" t="str">
        <f>IFERROR(VLOOKUP(AH114,'P2'!$B$4:$J$48,9,FALSE),"")</f>
        <v/>
      </c>
      <c r="AI115" s="148" t="str">
        <f>IFERROR(VLOOKUP(AI114,'P2'!$B$4:$J$48,9,FALSE),"")</f>
        <v/>
      </c>
      <c r="AJ115" s="148" t="str">
        <f>IFERROR(VLOOKUP(AJ114,'P2'!$B$4:$J$48,9,FALSE),"")</f>
        <v/>
      </c>
      <c r="AK115" s="148" t="str">
        <f>IFERROR(VLOOKUP(AK114,'P2'!$B$4:$J$48,9,FALSE),"")</f>
        <v/>
      </c>
      <c r="AL115" s="148" t="str">
        <f>IFERROR(VLOOKUP(AL114,'P2'!$B$4:$J$48,9,FALSE),"")</f>
        <v/>
      </c>
      <c r="AM115" s="148" t="str">
        <f>IFERROR(VLOOKUP(AM114,'P2'!$B$4:$J$48,9,FALSE),"")</f>
        <v/>
      </c>
      <c r="AN115" s="148" t="str">
        <f>IFERROR(VLOOKUP(AN114,'P2'!$B$4:$J$48,9,FALSE),"")</f>
        <v/>
      </c>
      <c r="AO115" s="148" t="str">
        <f>IFERROR(VLOOKUP(AO114,'P2'!$B$4:$J$48,9,FALSE),"")</f>
        <v/>
      </c>
      <c r="AP115" s="148" t="str">
        <f>IFERROR(VLOOKUP(AP114,'P2'!$B$4:$J$48,9,FALSE),"")</f>
        <v/>
      </c>
      <c r="AQ115" s="148" t="str">
        <f>IFERROR(VLOOKUP(AQ114,'P2'!$B$4:$J$48,9,FALSE),"")</f>
        <v/>
      </c>
      <c r="AR115" s="148" t="str">
        <f>IFERROR(VLOOKUP(AR114,'P2'!$B$4:$J$48,9,FALSE),"")</f>
        <v/>
      </c>
      <c r="AS115" s="148" t="str">
        <f>IFERROR(VLOOKUP(AS114,'P2'!$B$4:$J$48,9,FALSE),"")</f>
        <v/>
      </c>
      <c r="AT115" s="148" t="str">
        <f>IFERROR(VLOOKUP(AT114,'P2'!$B$4:$J$48,9,FALSE),"")</f>
        <v/>
      </c>
      <c r="AU115" s="148" t="str">
        <f>IFERROR(VLOOKUP(AU114,'P2'!$B$4:$J$48,9,FALSE),"")</f>
        <v/>
      </c>
      <c r="AV115" s="149">
        <f>SUM(Q115:AU115)</f>
        <v>0</v>
      </c>
      <c r="AW115" s="487"/>
      <c r="AX115" s="489"/>
      <c r="AY115" s="150"/>
      <c r="AZ115" s="150"/>
    </row>
    <row r="116" spans="2:52" ht="17.100000000000001" customHeight="1" x14ac:dyDescent="0.15">
      <c r="B116" s="470">
        <f t="shared" si="8"/>
        <v>46</v>
      </c>
      <c r="C116" s="472"/>
      <c r="D116" s="473"/>
      <c r="E116" s="473"/>
      <c r="F116" s="473"/>
      <c r="G116" s="473"/>
      <c r="H116" s="474"/>
      <c r="I116" s="478"/>
      <c r="J116" s="479"/>
      <c r="K116" s="479"/>
      <c r="L116" s="479"/>
      <c r="M116" s="480"/>
      <c r="N116" s="484"/>
      <c r="O116" s="485"/>
      <c r="P116" s="474"/>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44">
        <f>COUNTA(Q116:AU116)</f>
        <v>0</v>
      </c>
      <c r="AW116" s="486">
        <f>AV117</f>
        <v>0</v>
      </c>
      <c r="AX116" s="488" t="str">
        <f>IFERROR(ROUNDDOWN(AV117/$AT$3,1),"")</f>
        <v/>
      </c>
      <c r="AY116" s="145"/>
      <c r="AZ116" s="145"/>
    </row>
    <row r="117" spans="2:52" ht="17.100000000000001" customHeight="1" x14ac:dyDescent="0.15">
      <c r="B117" s="471"/>
      <c r="C117" s="475"/>
      <c r="D117" s="476"/>
      <c r="E117" s="476"/>
      <c r="F117" s="476"/>
      <c r="G117" s="476"/>
      <c r="H117" s="477"/>
      <c r="I117" s="481"/>
      <c r="J117" s="482"/>
      <c r="K117" s="482"/>
      <c r="L117" s="482"/>
      <c r="M117" s="483"/>
      <c r="N117" s="475"/>
      <c r="O117" s="476"/>
      <c r="P117" s="477"/>
      <c r="Q117" s="148" t="str">
        <f>IFERROR(VLOOKUP(Q116,'P2'!$B$4:$J$48,9,FALSE),"")</f>
        <v/>
      </c>
      <c r="R117" s="148" t="str">
        <f>IFERROR(VLOOKUP(R116,'P2'!$B$4:$J$48,9,FALSE),"")</f>
        <v/>
      </c>
      <c r="S117" s="148" t="str">
        <f>IFERROR(VLOOKUP(S116,'P2'!$B$4:$J$48,9,FALSE),"")</f>
        <v/>
      </c>
      <c r="T117" s="148" t="str">
        <f>IFERROR(VLOOKUP(T116,'P2'!$B$4:$J$48,9,FALSE),"")</f>
        <v/>
      </c>
      <c r="U117" s="148" t="str">
        <f>IFERROR(VLOOKUP(U116,'P2'!$B$4:$J$48,9,FALSE),"")</f>
        <v/>
      </c>
      <c r="V117" s="148" t="str">
        <f>IFERROR(VLOOKUP(V116,'P2'!$B$4:$J$48,9,FALSE),"")</f>
        <v/>
      </c>
      <c r="W117" s="148" t="str">
        <f>IFERROR(VLOOKUP(W116,'P2'!$B$4:$J$48,9,FALSE),"")</f>
        <v/>
      </c>
      <c r="X117" s="148" t="str">
        <f>IFERROR(VLOOKUP(X116,'P2'!$B$4:$J$48,9,FALSE),"")</f>
        <v/>
      </c>
      <c r="Y117" s="148" t="str">
        <f>IFERROR(VLOOKUP(Y116,'P2'!$B$4:$J$48,9,FALSE),"")</f>
        <v/>
      </c>
      <c r="Z117" s="148" t="str">
        <f>IFERROR(VLOOKUP(Z116,'P2'!$B$4:$J$48,9,FALSE),"")</f>
        <v/>
      </c>
      <c r="AA117" s="148" t="str">
        <f>IFERROR(VLOOKUP(AA116,'P2'!$B$4:$J$48,9,FALSE),"")</f>
        <v/>
      </c>
      <c r="AB117" s="148" t="str">
        <f>IFERROR(VLOOKUP(AB116,'P2'!$B$4:$J$48,9,FALSE),"")</f>
        <v/>
      </c>
      <c r="AC117" s="148" t="str">
        <f>IFERROR(VLOOKUP(AC116,'P2'!$B$4:$J$48,9,FALSE),"")</f>
        <v/>
      </c>
      <c r="AD117" s="148" t="str">
        <f>IFERROR(VLOOKUP(AD116,'P2'!$B$4:$J$48,9,FALSE),"")</f>
        <v/>
      </c>
      <c r="AE117" s="148" t="str">
        <f>IFERROR(VLOOKUP(AE116,'P2'!$B$4:$J$48,9,FALSE),"")</f>
        <v/>
      </c>
      <c r="AF117" s="148" t="str">
        <f>IFERROR(VLOOKUP(AF116,'P2'!$B$4:$J$48,9,FALSE),"")</f>
        <v/>
      </c>
      <c r="AG117" s="148" t="str">
        <f>IFERROR(VLOOKUP(AG116,'P2'!$B$4:$J$48,9,FALSE),"")</f>
        <v/>
      </c>
      <c r="AH117" s="148" t="str">
        <f>IFERROR(VLOOKUP(AH116,'P2'!$B$4:$J$48,9,FALSE),"")</f>
        <v/>
      </c>
      <c r="AI117" s="148" t="str">
        <f>IFERROR(VLOOKUP(AI116,'P2'!$B$4:$J$48,9,FALSE),"")</f>
        <v/>
      </c>
      <c r="AJ117" s="148" t="str">
        <f>IFERROR(VLOOKUP(AJ116,'P2'!$B$4:$J$48,9,FALSE),"")</f>
        <v/>
      </c>
      <c r="AK117" s="148" t="str">
        <f>IFERROR(VLOOKUP(AK116,'P2'!$B$4:$J$48,9,FALSE),"")</f>
        <v/>
      </c>
      <c r="AL117" s="148" t="str">
        <f>IFERROR(VLOOKUP(AL116,'P2'!$B$4:$J$48,9,FALSE),"")</f>
        <v/>
      </c>
      <c r="AM117" s="148" t="str">
        <f>IFERROR(VLOOKUP(AM116,'P2'!$B$4:$J$48,9,FALSE),"")</f>
        <v/>
      </c>
      <c r="AN117" s="148" t="str">
        <f>IFERROR(VLOOKUP(AN116,'P2'!$B$4:$J$48,9,FALSE),"")</f>
        <v/>
      </c>
      <c r="AO117" s="148" t="str">
        <f>IFERROR(VLOOKUP(AO116,'P2'!$B$4:$J$48,9,FALSE),"")</f>
        <v/>
      </c>
      <c r="AP117" s="148" t="str">
        <f>IFERROR(VLOOKUP(AP116,'P2'!$B$4:$J$48,9,FALSE),"")</f>
        <v/>
      </c>
      <c r="AQ117" s="148" t="str">
        <f>IFERROR(VLOOKUP(AQ116,'P2'!$B$4:$J$48,9,FALSE),"")</f>
        <v/>
      </c>
      <c r="AR117" s="148" t="str">
        <f>IFERROR(VLOOKUP(AR116,'P2'!$B$4:$J$48,9,FALSE),"")</f>
        <v/>
      </c>
      <c r="AS117" s="148" t="str">
        <f>IFERROR(VLOOKUP(AS116,'P2'!$B$4:$J$48,9,FALSE),"")</f>
        <v/>
      </c>
      <c r="AT117" s="148" t="str">
        <f>IFERROR(VLOOKUP(AT116,'P2'!$B$4:$J$48,9,FALSE),"")</f>
        <v/>
      </c>
      <c r="AU117" s="148" t="str">
        <f>IFERROR(VLOOKUP(AU116,'P2'!$B$4:$J$48,9,FALSE),"")</f>
        <v/>
      </c>
      <c r="AV117" s="149">
        <f>SUM(Q117:AU117)</f>
        <v>0</v>
      </c>
      <c r="AW117" s="487"/>
      <c r="AX117" s="489"/>
      <c r="AY117" s="150"/>
      <c r="AZ117" s="150"/>
    </row>
    <row r="118" spans="2:52" ht="17.100000000000001" customHeight="1" x14ac:dyDescent="0.15">
      <c r="B118" s="470">
        <f t="shared" si="8"/>
        <v>47</v>
      </c>
      <c r="C118" s="472"/>
      <c r="D118" s="473"/>
      <c r="E118" s="473"/>
      <c r="F118" s="473"/>
      <c r="G118" s="473"/>
      <c r="H118" s="474"/>
      <c r="I118" s="478"/>
      <c r="J118" s="479"/>
      <c r="K118" s="479"/>
      <c r="L118" s="479"/>
      <c r="M118" s="480"/>
      <c r="N118" s="484"/>
      <c r="O118" s="485"/>
      <c r="P118" s="474"/>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44">
        <f>COUNTA(Q118:AU118)</f>
        <v>0</v>
      </c>
      <c r="AW118" s="486">
        <f>AV119</f>
        <v>0</v>
      </c>
      <c r="AX118" s="488" t="str">
        <f>IFERROR(ROUNDDOWN(AV119/$AT$3,1),"")</f>
        <v/>
      </c>
      <c r="AY118" s="145"/>
      <c r="AZ118" s="145"/>
    </row>
    <row r="119" spans="2:52" ht="17.100000000000001" customHeight="1" x14ac:dyDescent="0.15">
      <c r="B119" s="471"/>
      <c r="C119" s="475"/>
      <c r="D119" s="476"/>
      <c r="E119" s="476"/>
      <c r="F119" s="476"/>
      <c r="G119" s="476"/>
      <c r="H119" s="477"/>
      <c r="I119" s="481"/>
      <c r="J119" s="482"/>
      <c r="K119" s="482"/>
      <c r="L119" s="482"/>
      <c r="M119" s="483"/>
      <c r="N119" s="475"/>
      <c r="O119" s="476"/>
      <c r="P119" s="477"/>
      <c r="Q119" s="148" t="str">
        <f>IFERROR(VLOOKUP(Q118,'P2'!$B$4:$J$48,9,FALSE),"")</f>
        <v/>
      </c>
      <c r="R119" s="148" t="str">
        <f>IFERROR(VLOOKUP(R118,'P2'!$B$4:$J$48,9,FALSE),"")</f>
        <v/>
      </c>
      <c r="S119" s="148" t="str">
        <f>IFERROR(VLOOKUP(S118,'P2'!$B$4:$J$48,9,FALSE),"")</f>
        <v/>
      </c>
      <c r="T119" s="148" t="str">
        <f>IFERROR(VLOOKUP(T118,'P2'!$B$4:$J$48,9,FALSE),"")</f>
        <v/>
      </c>
      <c r="U119" s="148" t="str">
        <f>IFERROR(VLOOKUP(U118,'P2'!$B$4:$J$48,9,FALSE),"")</f>
        <v/>
      </c>
      <c r="V119" s="148" t="str">
        <f>IFERROR(VLOOKUP(V118,'P2'!$B$4:$J$48,9,FALSE),"")</f>
        <v/>
      </c>
      <c r="W119" s="148" t="str">
        <f>IFERROR(VLOOKUP(W118,'P2'!$B$4:$J$48,9,FALSE),"")</f>
        <v/>
      </c>
      <c r="X119" s="148" t="str">
        <f>IFERROR(VLOOKUP(X118,'P2'!$B$4:$J$48,9,FALSE),"")</f>
        <v/>
      </c>
      <c r="Y119" s="148" t="str">
        <f>IFERROR(VLOOKUP(Y118,'P2'!$B$4:$J$48,9,FALSE),"")</f>
        <v/>
      </c>
      <c r="Z119" s="148" t="str">
        <f>IFERROR(VLOOKUP(Z118,'P2'!$B$4:$J$48,9,FALSE),"")</f>
        <v/>
      </c>
      <c r="AA119" s="148" t="str">
        <f>IFERROR(VLOOKUP(AA118,'P2'!$B$4:$J$48,9,FALSE),"")</f>
        <v/>
      </c>
      <c r="AB119" s="148" t="str">
        <f>IFERROR(VLOOKUP(AB118,'P2'!$B$4:$J$48,9,FALSE),"")</f>
        <v/>
      </c>
      <c r="AC119" s="148" t="str">
        <f>IFERROR(VLOOKUP(AC118,'P2'!$B$4:$J$48,9,FALSE),"")</f>
        <v/>
      </c>
      <c r="AD119" s="148" t="str">
        <f>IFERROR(VLOOKUP(AD118,'P2'!$B$4:$J$48,9,FALSE),"")</f>
        <v/>
      </c>
      <c r="AE119" s="148" t="str">
        <f>IFERROR(VLOOKUP(AE118,'P2'!$B$4:$J$48,9,FALSE),"")</f>
        <v/>
      </c>
      <c r="AF119" s="148" t="str">
        <f>IFERROR(VLOOKUP(AF118,'P2'!$B$4:$J$48,9,FALSE),"")</f>
        <v/>
      </c>
      <c r="AG119" s="148" t="str">
        <f>IFERROR(VLOOKUP(AG118,'P2'!$B$4:$J$48,9,FALSE),"")</f>
        <v/>
      </c>
      <c r="AH119" s="148" t="str">
        <f>IFERROR(VLOOKUP(AH118,'P2'!$B$4:$J$48,9,FALSE),"")</f>
        <v/>
      </c>
      <c r="AI119" s="148" t="str">
        <f>IFERROR(VLOOKUP(AI118,'P2'!$B$4:$J$48,9,FALSE),"")</f>
        <v/>
      </c>
      <c r="AJ119" s="148" t="str">
        <f>IFERROR(VLOOKUP(AJ118,'P2'!$B$4:$J$48,9,FALSE),"")</f>
        <v/>
      </c>
      <c r="AK119" s="148" t="str">
        <f>IFERROR(VLOOKUP(AK118,'P2'!$B$4:$J$48,9,FALSE),"")</f>
        <v/>
      </c>
      <c r="AL119" s="148" t="str">
        <f>IFERROR(VLOOKUP(AL118,'P2'!$B$4:$J$48,9,FALSE),"")</f>
        <v/>
      </c>
      <c r="AM119" s="148" t="str">
        <f>IFERROR(VLOOKUP(AM118,'P2'!$B$4:$J$48,9,FALSE),"")</f>
        <v/>
      </c>
      <c r="AN119" s="148" t="str">
        <f>IFERROR(VLOOKUP(AN118,'P2'!$B$4:$J$48,9,FALSE),"")</f>
        <v/>
      </c>
      <c r="AO119" s="148" t="str">
        <f>IFERROR(VLOOKUP(AO118,'P2'!$B$4:$J$48,9,FALSE),"")</f>
        <v/>
      </c>
      <c r="AP119" s="148" t="str">
        <f>IFERROR(VLOOKUP(AP118,'P2'!$B$4:$J$48,9,FALSE),"")</f>
        <v/>
      </c>
      <c r="AQ119" s="148" t="str">
        <f>IFERROR(VLOOKUP(AQ118,'P2'!$B$4:$J$48,9,FALSE),"")</f>
        <v/>
      </c>
      <c r="AR119" s="148" t="str">
        <f>IFERROR(VLOOKUP(AR118,'P2'!$B$4:$J$48,9,FALSE),"")</f>
        <v/>
      </c>
      <c r="AS119" s="148" t="str">
        <f>IFERROR(VLOOKUP(AS118,'P2'!$B$4:$J$48,9,FALSE),"")</f>
        <v/>
      </c>
      <c r="AT119" s="148" t="str">
        <f>IFERROR(VLOOKUP(AT118,'P2'!$B$4:$J$48,9,FALSE),"")</f>
        <v/>
      </c>
      <c r="AU119" s="148" t="str">
        <f>IFERROR(VLOOKUP(AU118,'P2'!$B$4:$J$48,9,FALSE),"")</f>
        <v/>
      </c>
      <c r="AV119" s="149">
        <f>SUM(Q119:AU119)</f>
        <v>0</v>
      </c>
      <c r="AW119" s="487"/>
      <c r="AX119" s="489"/>
      <c r="AY119" s="150"/>
      <c r="AZ119" s="150"/>
    </row>
    <row r="120" spans="2:52" ht="17.100000000000001" customHeight="1" x14ac:dyDescent="0.15">
      <c r="B120" s="470">
        <f t="shared" si="8"/>
        <v>48</v>
      </c>
      <c r="C120" s="472"/>
      <c r="D120" s="473"/>
      <c r="E120" s="473"/>
      <c r="F120" s="473"/>
      <c r="G120" s="473"/>
      <c r="H120" s="474"/>
      <c r="I120" s="478"/>
      <c r="J120" s="479"/>
      <c r="K120" s="479"/>
      <c r="L120" s="479"/>
      <c r="M120" s="480"/>
      <c r="N120" s="484"/>
      <c r="O120" s="485"/>
      <c r="P120" s="474"/>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44">
        <f>COUNTA(Q120:AU120)</f>
        <v>0</v>
      </c>
      <c r="AW120" s="486">
        <f>AV121</f>
        <v>0</v>
      </c>
      <c r="AX120" s="488" t="str">
        <f>IFERROR(ROUNDDOWN(AV121/$AT$3,1),"")</f>
        <v/>
      </c>
      <c r="AY120" s="145"/>
      <c r="AZ120" s="145"/>
    </row>
    <row r="121" spans="2:52" ht="17.100000000000001" customHeight="1" x14ac:dyDescent="0.15">
      <c r="B121" s="471"/>
      <c r="C121" s="475"/>
      <c r="D121" s="476"/>
      <c r="E121" s="476"/>
      <c r="F121" s="476"/>
      <c r="G121" s="476"/>
      <c r="H121" s="477"/>
      <c r="I121" s="481"/>
      <c r="J121" s="482"/>
      <c r="K121" s="482"/>
      <c r="L121" s="482"/>
      <c r="M121" s="483"/>
      <c r="N121" s="475"/>
      <c r="O121" s="476"/>
      <c r="P121" s="477"/>
      <c r="Q121" s="148" t="str">
        <f>IFERROR(VLOOKUP(Q120,'P2'!$B$4:$J$48,9,FALSE),"")</f>
        <v/>
      </c>
      <c r="R121" s="148" t="str">
        <f>IFERROR(VLOOKUP(R120,'P2'!$B$4:$J$48,9,FALSE),"")</f>
        <v/>
      </c>
      <c r="S121" s="148" t="str">
        <f>IFERROR(VLOOKUP(S120,'P2'!$B$4:$J$48,9,FALSE),"")</f>
        <v/>
      </c>
      <c r="T121" s="148" t="str">
        <f>IFERROR(VLOOKUP(T120,'P2'!$B$4:$J$48,9,FALSE),"")</f>
        <v/>
      </c>
      <c r="U121" s="148" t="str">
        <f>IFERROR(VLOOKUP(U120,'P2'!$B$4:$J$48,9,FALSE),"")</f>
        <v/>
      </c>
      <c r="V121" s="148" t="str">
        <f>IFERROR(VLOOKUP(V120,'P2'!$B$4:$J$48,9,FALSE),"")</f>
        <v/>
      </c>
      <c r="W121" s="148" t="str">
        <f>IFERROR(VLOOKUP(W120,'P2'!$B$4:$J$48,9,FALSE),"")</f>
        <v/>
      </c>
      <c r="X121" s="148" t="str">
        <f>IFERROR(VLOOKUP(X120,'P2'!$B$4:$J$48,9,FALSE),"")</f>
        <v/>
      </c>
      <c r="Y121" s="148" t="str">
        <f>IFERROR(VLOOKUP(Y120,'P2'!$B$4:$J$48,9,FALSE),"")</f>
        <v/>
      </c>
      <c r="Z121" s="148" t="str">
        <f>IFERROR(VLOOKUP(Z120,'P2'!$B$4:$J$48,9,FALSE),"")</f>
        <v/>
      </c>
      <c r="AA121" s="148" t="str">
        <f>IFERROR(VLOOKUP(AA120,'P2'!$B$4:$J$48,9,FALSE),"")</f>
        <v/>
      </c>
      <c r="AB121" s="148" t="str">
        <f>IFERROR(VLOOKUP(AB120,'P2'!$B$4:$J$48,9,FALSE),"")</f>
        <v/>
      </c>
      <c r="AC121" s="148" t="str">
        <f>IFERROR(VLOOKUP(AC120,'P2'!$B$4:$J$48,9,FALSE),"")</f>
        <v/>
      </c>
      <c r="AD121" s="148" t="str">
        <f>IFERROR(VLOOKUP(AD120,'P2'!$B$4:$J$48,9,FALSE),"")</f>
        <v/>
      </c>
      <c r="AE121" s="148" t="str">
        <f>IFERROR(VLOOKUP(AE120,'P2'!$B$4:$J$48,9,FALSE),"")</f>
        <v/>
      </c>
      <c r="AF121" s="148" t="str">
        <f>IFERROR(VLOOKUP(AF120,'P2'!$B$4:$J$48,9,FALSE),"")</f>
        <v/>
      </c>
      <c r="AG121" s="148" t="str">
        <f>IFERROR(VLOOKUP(AG120,'P2'!$B$4:$J$48,9,FALSE),"")</f>
        <v/>
      </c>
      <c r="AH121" s="148" t="str">
        <f>IFERROR(VLOOKUP(AH120,'P2'!$B$4:$J$48,9,FALSE),"")</f>
        <v/>
      </c>
      <c r="AI121" s="148" t="str">
        <f>IFERROR(VLOOKUP(AI120,'P2'!$B$4:$J$48,9,FALSE),"")</f>
        <v/>
      </c>
      <c r="AJ121" s="148" t="str">
        <f>IFERROR(VLOOKUP(AJ120,'P2'!$B$4:$J$48,9,FALSE),"")</f>
        <v/>
      </c>
      <c r="AK121" s="148" t="str">
        <f>IFERROR(VLOOKUP(AK120,'P2'!$B$4:$J$48,9,FALSE),"")</f>
        <v/>
      </c>
      <c r="AL121" s="148" t="str">
        <f>IFERROR(VLOOKUP(AL120,'P2'!$B$4:$J$48,9,FALSE),"")</f>
        <v/>
      </c>
      <c r="AM121" s="148" t="str">
        <f>IFERROR(VLOOKUP(AM120,'P2'!$B$4:$J$48,9,FALSE),"")</f>
        <v/>
      </c>
      <c r="AN121" s="148" t="str">
        <f>IFERROR(VLOOKUP(AN120,'P2'!$B$4:$J$48,9,FALSE),"")</f>
        <v/>
      </c>
      <c r="AO121" s="148" t="str">
        <f>IFERROR(VLOOKUP(AO120,'P2'!$B$4:$J$48,9,FALSE),"")</f>
        <v/>
      </c>
      <c r="AP121" s="148" t="str">
        <f>IFERROR(VLOOKUP(AP120,'P2'!$B$4:$J$48,9,FALSE),"")</f>
        <v/>
      </c>
      <c r="AQ121" s="148" t="str">
        <f>IFERROR(VLOOKUP(AQ120,'P2'!$B$4:$J$48,9,FALSE),"")</f>
        <v/>
      </c>
      <c r="AR121" s="148" t="str">
        <f>IFERROR(VLOOKUP(AR120,'P2'!$B$4:$J$48,9,FALSE),"")</f>
        <v/>
      </c>
      <c r="AS121" s="148" t="str">
        <f>IFERROR(VLOOKUP(AS120,'P2'!$B$4:$J$48,9,FALSE),"")</f>
        <v/>
      </c>
      <c r="AT121" s="148" t="str">
        <f>IFERROR(VLOOKUP(AT120,'P2'!$B$4:$J$48,9,FALSE),"")</f>
        <v/>
      </c>
      <c r="AU121" s="148" t="str">
        <f>IFERROR(VLOOKUP(AU120,'P2'!$B$4:$J$48,9,FALSE),"")</f>
        <v/>
      </c>
      <c r="AV121" s="149">
        <f>SUM(Q121:AU121)</f>
        <v>0</v>
      </c>
      <c r="AW121" s="487"/>
      <c r="AX121" s="489"/>
      <c r="AY121" s="150"/>
      <c r="AZ121" s="150"/>
    </row>
    <row r="122" spans="2:52" ht="17.100000000000001" customHeight="1" x14ac:dyDescent="0.15">
      <c r="B122" s="470">
        <f t="shared" si="8"/>
        <v>49</v>
      </c>
      <c r="C122" s="472"/>
      <c r="D122" s="473"/>
      <c r="E122" s="473"/>
      <c r="F122" s="473"/>
      <c r="G122" s="473"/>
      <c r="H122" s="474"/>
      <c r="I122" s="478"/>
      <c r="J122" s="479"/>
      <c r="K122" s="479"/>
      <c r="L122" s="479"/>
      <c r="M122" s="480"/>
      <c r="N122" s="484"/>
      <c r="O122" s="485"/>
      <c r="P122" s="474"/>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44">
        <f>COUNTA(Q122:AU122)</f>
        <v>0</v>
      </c>
      <c r="AW122" s="486">
        <f>AV123</f>
        <v>0</v>
      </c>
      <c r="AX122" s="488" t="str">
        <f>IFERROR(ROUNDDOWN(AV123/$AT$3,1),"")</f>
        <v/>
      </c>
      <c r="AY122" s="145"/>
      <c r="AZ122" s="145"/>
    </row>
    <row r="123" spans="2:52" ht="17.100000000000001" customHeight="1" x14ac:dyDescent="0.15">
      <c r="B123" s="471"/>
      <c r="C123" s="475"/>
      <c r="D123" s="476"/>
      <c r="E123" s="476"/>
      <c r="F123" s="476"/>
      <c r="G123" s="476"/>
      <c r="H123" s="477"/>
      <c r="I123" s="481"/>
      <c r="J123" s="482"/>
      <c r="K123" s="482"/>
      <c r="L123" s="482"/>
      <c r="M123" s="483"/>
      <c r="N123" s="475"/>
      <c r="O123" s="476"/>
      <c r="P123" s="477"/>
      <c r="Q123" s="148" t="str">
        <f>IFERROR(VLOOKUP(Q122,'P2'!$B$4:$J$48,9,FALSE),"")</f>
        <v/>
      </c>
      <c r="R123" s="148" t="str">
        <f>IFERROR(VLOOKUP(R122,'P2'!$B$4:$J$48,9,FALSE),"")</f>
        <v/>
      </c>
      <c r="S123" s="148" t="str">
        <f>IFERROR(VLOOKUP(S122,'P2'!$B$4:$J$48,9,FALSE),"")</f>
        <v/>
      </c>
      <c r="T123" s="148" t="str">
        <f>IFERROR(VLOOKUP(T122,'P2'!$B$4:$J$48,9,FALSE),"")</f>
        <v/>
      </c>
      <c r="U123" s="148" t="str">
        <f>IFERROR(VLOOKUP(U122,'P2'!$B$4:$J$48,9,FALSE),"")</f>
        <v/>
      </c>
      <c r="V123" s="148" t="str">
        <f>IFERROR(VLOOKUP(V122,'P2'!$B$4:$J$48,9,FALSE),"")</f>
        <v/>
      </c>
      <c r="W123" s="148" t="str">
        <f>IFERROR(VLOOKUP(W122,'P2'!$B$4:$J$48,9,FALSE),"")</f>
        <v/>
      </c>
      <c r="X123" s="148" t="str">
        <f>IFERROR(VLOOKUP(X122,'P2'!$B$4:$J$48,9,FALSE),"")</f>
        <v/>
      </c>
      <c r="Y123" s="148" t="str">
        <f>IFERROR(VLOOKUP(Y122,'P2'!$B$4:$J$48,9,FALSE),"")</f>
        <v/>
      </c>
      <c r="Z123" s="148" t="str">
        <f>IFERROR(VLOOKUP(Z122,'P2'!$B$4:$J$48,9,FALSE),"")</f>
        <v/>
      </c>
      <c r="AA123" s="148" t="str">
        <f>IFERROR(VLOOKUP(AA122,'P2'!$B$4:$J$48,9,FALSE),"")</f>
        <v/>
      </c>
      <c r="AB123" s="148" t="str">
        <f>IFERROR(VLOOKUP(AB122,'P2'!$B$4:$J$48,9,FALSE),"")</f>
        <v/>
      </c>
      <c r="AC123" s="148" t="str">
        <f>IFERROR(VLOOKUP(AC122,'P2'!$B$4:$J$48,9,FALSE),"")</f>
        <v/>
      </c>
      <c r="AD123" s="148" t="str">
        <f>IFERROR(VLOOKUP(AD122,'P2'!$B$4:$J$48,9,FALSE),"")</f>
        <v/>
      </c>
      <c r="AE123" s="148" t="str">
        <f>IFERROR(VLOOKUP(AE122,'P2'!$B$4:$J$48,9,FALSE),"")</f>
        <v/>
      </c>
      <c r="AF123" s="148" t="str">
        <f>IFERROR(VLOOKUP(AF122,'P2'!$B$4:$J$48,9,FALSE),"")</f>
        <v/>
      </c>
      <c r="AG123" s="148" t="str">
        <f>IFERROR(VLOOKUP(AG122,'P2'!$B$4:$J$48,9,FALSE),"")</f>
        <v/>
      </c>
      <c r="AH123" s="148" t="str">
        <f>IFERROR(VLOOKUP(AH122,'P2'!$B$4:$J$48,9,FALSE),"")</f>
        <v/>
      </c>
      <c r="AI123" s="148" t="str">
        <f>IFERROR(VLOOKUP(AI122,'P2'!$B$4:$J$48,9,FALSE),"")</f>
        <v/>
      </c>
      <c r="AJ123" s="148" t="str">
        <f>IFERROR(VLOOKUP(AJ122,'P2'!$B$4:$J$48,9,FALSE),"")</f>
        <v/>
      </c>
      <c r="AK123" s="148" t="str">
        <f>IFERROR(VLOOKUP(AK122,'P2'!$B$4:$J$48,9,FALSE),"")</f>
        <v/>
      </c>
      <c r="AL123" s="148" t="str">
        <f>IFERROR(VLOOKUP(AL122,'P2'!$B$4:$J$48,9,FALSE),"")</f>
        <v/>
      </c>
      <c r="AM123" s="148" t="str">
        <f>IFERROR(VLOOKUP(AM122,'P2'!$B$4:$J$48,9,FALSE),"")</f>
        <v/>
      </c>
      <c r="AN123" s="148" t="str">
        <f>IFERROR(VLOOKUP(AN122,'P2'!$B$4:$J$48,9,FALSE),"")</f>
        <v/>
      </c>
      <c r="AO123" s="148" t="str">
        <f>IFERROR(VLOOKUP(AO122,'P2'!$B$4:$J$48,9,FALSE),"")</f>
        <v/>
      </c>
      <c r="AP123" s="148" t="str">
        <f>IFERROR(VLOOKUP(AP122,'P2'!$B$4:$J$48,9,FALSE),"")</f>
        <v/>
      </c>
      <c r="AQ123" s="148" t="str">
        <f>IFERROR(VLOOKUP(AQ122,'P2'!$B$4:$J$48,9,FALSE),"")</f>
        <v/>
      </c>
      <c r="AR123" s="148" t="str">
        <f>IFERROR(VLOOKUP(AR122,'P2'!$B$4:$J$48,9,FALSE),"")</f>
        <v/>
      </c>
      <c r="AS123" s="148" t="str">
        <f>IFERROR(VLOOKUP(AS122,'P2'!$B$4:$J$48,9,FALSE),"")</f>
        <v/>
      </c>
      <c r="AT123" s="148" t="str">
        <f>IFERROR(VLOOKUP(AT122,'P2'!$B$4:$J$48,9,FALSE),"")</f>
        <v/>
      </c>
      <c r="AU123" s="148" t="str">
        <f>IFERROR(VLOOKUP(AU122,'P2'!$B$4:$J$48,9,FALSE),"")</f>
        <v/>
      </c>
      <c r="AV123" s="149">
        <f>SUM(Q123:AU123)</f>
        <v>0</v>
      </c>
      <c r="AW123" s="487"/>
      <c r="AX123" s="489"/>
      <c r="AY123" s="150"/>
      <c r="AZ123" s="150"/>
    </row>
    <row r="124" spans="2:52" ht="17.100000000000001" customHeight="1" x14ac:dyDescent="0.15">
      <c r="B124" s="470">
        <f t="shared" si="8"/>
        <v>50</v>
      </c>
      <c r="C124" s="472"/>
      <c r="D124" s="473"/>
      <c r="E124" s="473"/>
      <c r="F124" s="473"/>
      <c r="G124" s="473"/>
      <c r="H124" s="474"/>
      <c r="I124" s="478"/>
      <c r="J124" s="479"/>
      <c r="K124" s="479"/>
      <c r="L124" s="479"/>
      <c r="M124" s="480"/>
      <c r="N124" s="484"/>
      <c r="O124" s="485"/>
      <c r="P124" s="474"/>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44">
        <f>COUNTA(Q124:AU124)</f>
        <v>0</v>
      </c>
      <c r="AW124" s="486">
        <f>AV125</f>
        <v>0</v>
      </c>
      <c r="AX124" s="488" t="str">
        <f>IFERROR(ROUNDDOWN(AV125/$AT$3,1),"")</f>
        <v/>
      </c>
      <c r="AY124" s="145"/>
      <c r="AZ124" s="145"/>
    </row>
    <row r="125" spans="2:52" ht="17.100000000000001" customHeight="1" x14ac:dyDescent="0.15">
      <c r="B125" s="471"/>
      <c r="C125" s="475"/>
      <c r="D125" s="476"/>
      <c r="E125" s="476"/>
      <c r="F125" s="476"/>
      <c r="G125" s="476"/>
      <c r="H125" s="477"/>
      <c r="I125" s="481"/>
      <c r="J125" s="482"/>
      <c r="K125" s="482"/>
      <c r="L125" s="482"/>
      <c r="M125" s="483"/>
      <c r="N125" s="475"/>
      <c r="O125" s="476"/>
      <c r="P125" s="477"/>
      <c r="Q125" s="148" t="str">
        <f>IFERROR(VLOOKUP(Q124,'P2'!$B$4:$J$48,9,FALSE),"")</f>
        <v/>
      </c>
      <c r="R125" s="148" t="str">
        <f>IFERROR(VLOOKUP(R124,'P2'!$B$4:$J$48,9,FALSE),"")</f>
        <v/>
      </c>
      <c r="S125" s="148" t="str">
        <f>IFERROR(VLOOKUP(S124,'P2'!$B$4:$J$48,9,FALSE),"")</f>
        <v/>
      </c>
      <c r="T125" s="148" t="str">
        <f>IFERROR(VLOOKUP(T124,'P2'!$B$4:$J$48,9,FALSE),"")</f>
        <v/>
      </c>
      <c r="U125" s="148" t="str">
        <f>IFERROR(VLOOKUP(U124,'P2'!$B$4:$J$48,9,FALSE),"")</f>
        <v/>
      </c>
      <c r="V125" s="148" t="str">
        <f>IFERROR(VLOOKUP(V124,'P2'!$B$4:$J$48,9,FALSE),"")</f>
        <v/>
      </c>
      <c r="W125" s="148" t="str">
        <f>IFERROR(VLOOKUP(W124,'P2'!$B$4:$J$48,9,FALSE),"")</f>
        <v/>
      </c>
      <c r="X125" s="148" t="str">
        <f>IFERROR(VLOOKUP(X124,'P2'!$B$4:$J$48,9,FALSE),"")</f>
        <v/>
      </c>
      <c r="Y125" s="148" t="str">
        <f>IFERROR(VLOOKUP(Y124,'P2'!$B$4:$J$48,9,FALSE),"")</f>
        <v/>
      </c>
      <c r="Z125" s="148" t="str">
        <f>IFERROR(VLOOKUP(Z124,'P2'!$B$4:$J$48,9,FALSE),"")</f>
        <v/>
      </c>
      <c r="AA125" s="148" t="str">
        <f>IFERROR(VLOOKUP(AA124,'P2'!$B$4:$J$48,9,FALSE),"")</f>
        <v/>
      </c>
      <c r="AB125" s="148" t="str">
        <f>IFERROR(VLOOKUP(AB124,'P2'!$B$4:$J$48,9,FALSE),"")</f>
        <v/>
      </c>
      <c r="AC125" s="148" t="str">
        <f>IFERROR(VLOOKUP(AC124,'P2'!$B$4:$J$48,9,FALSE),"")</f>
        <v/>
      </c>
      <c r="AD125" s="148" t="str">
        <f>IFERROR(VLOOKUP(AD124,'P2'!$B$4:$J$48,9,FALSE),"")</f>
        <v/>
      </c>
      <c r="AE125" s="148" t="str">
        <f>IFERROR(VLOOKUP(AE124,'P2'!$B$4:$J$48,9,FALSE),"")</f>
        <v/>
      </c>
      <c r="AF125" s="148" t="str">
        <f>IFERROR(VLOOKUP(AF124,'P2'!$B$4:$J$48,9,FALSE),"")</f>
        <v/>
      </c>
      <c r="AG125" s="148" t="str">
        <f>IFERROR(VLOOKUP(AG124,'P2'!$B$4:$J$48,9,FALSE),"")</f>
        <v/>
      </c>
      <c r="AH125" s="148" t="str">
        <f>IFERROR(VLOOKUP(AH124,'P2'!$B$4:$J$48,9,FALSE),"")</f>
        <v/>
      </c>
      <c r="AI125" s="148" t="str">
        <f>IFERROR(VLOOKUP(AI124,'P2'!$B$4:$J$48,9,FALSE),"")</f>
        <v/>
      </c>
      <c r="AJ125" s="148" t="str">
        <f>IFERROR(VLOOKUP(AJ124,'P2'!$B$4:$J$48,9,FALSE),"")</f>
        <v/>
      </c>
      <c r="AK125" s="148" t="str">
        <f>IFERROR(VLOOKUP(AK124,'P2'!$B$4:$J$48,9,FALSE),"")</f>
        <v/>
      </c>
      <c r="AL125" s="148" t="str">
        <f>IFERROR(VLOOKUP(AL124,'P2'!$B$4:$J$48,9,FALSE),"")</f>
        <v/>
      </c>
      <c r="AM125" s="148" t="str">
        <f>IFERROR(VLOOKUP(AM124,'P2'!$B$4:$J$48,9,FALSE),"")</f>
        <v/>
      </c>
      <c r="AN125" s="148" t="str">
        <f>IFERROR(VLOOKUP(AN124,'P2'!$B$4:$J$48,9,FALSE),"")</f>
        <v/>
      </c>
      <c r="AO125" s="148" t="str">
        <f>IFERROR(VLOOKUP(AO124,'P2'!$B$4:$J$48,9,FALSE),"")</f>
        <v/>
      </c>
      <c r="AP125" s="148" t="str">
        <f>IFERROR(VLOOKUP(AP124,'P2'!$B$4:$J$48,9,FALSE),"")</f>
        <v/>
      </c>
      <c r="AQ125" s="148" t="str">
        <f>IFERROR(VLOOKUP(AQ124,'P2'!$B$4:$J$48,9,FALSE),"")</f>
        <v/>
      </c>
      <c r="AR125" s="148" t="str">
        <f>IFERROR(VLOOKUP(AR124,'P2'!$B$4:$J$48,9,FALSE),"")</f>
        <v/>
      </c>
      <c r="AS125" s="148" t="str">
        <f>IFERROR(VLOOKUP(AS124,'P2'!$B$4:$J$48,9,FALSE),"")</f>
        <v/>
      </c>
      <c r="AT125" s="148" t="str">
        <f>IFERROR(VLOOKUP(AT124,'P2'!$B$4:$J$48,9,FALSE),"")</f>
        <v/>
      </c>
      <c r="AU125" s="148" t="str">
        <f>IFERROR(VLOOKUP(AU124,'P2'!$B$4:$J$48,9,FALSE),"")</f>
        <v/>
      </c>
      <c r="AV125" s="149">
        <f>SUM(Q125:AU125)</f>
        <v>0</v>
      </c>
      <c r="AW125" s="487"/>
      <c r="AX125" s="489"/>
      <c r="AY125" s="150"/>
      <c r="AZ125" s="150"/>
    </row>
    <row r="126" spans="2:52" ht="17.100000000000001" customHeight="1" x14ac:dyDescent="0.15">
      <c r="B126" s="470">
        <f t="shared" si="8"/>
        <v>51</v>
      </c>
      <c r="C126" s="472"/>
      <c r="D126" s="473"/>
      <c r="E126" s="473"/>
      <c r="F126" s="473"/>
      <c r="G126" s="473"/>
      <c r="H126" s="474"/>
      <c r="I126" s="478"/>
      <c r="J126" s="479"/>
      <c r="K126" s="479"/>
      <c r="L126" s="479"/>
      <c r="M126" s="480"/>
      <c r="N126" s="484"/>
      <c r="O126" s="485"/>
      <c r="P126" s="474"/>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44">
        <f>COUNTA(Q126:AU126)</f>
        <v>0</v>
      </c>
      <c r="AW126" s="486">
        <f>AV127</f>
        <v>0</v>
      </c>
      <c r="AX126" s="488" t="str">
        <f>IFERROR(ROUNDDOWN(AV127/$AT$3,1),"")</f>
        <v/>
      </c>
      <c r="AY126" s="145"/>
      <c r="AZ126" s="145"/>
    </row>
    <row r="127" spans="2:52" ht="17.100000000000001" customHeight="1" x14ac:dyDescent="0.15">
      <c r="B127" s="471"/>
      <c r="C127" s="475"/>
      <c r="D127" s="476"/>
      <c r="E127" s="476"/>
      <c r="F127" s="476"/>
      <c r="G127" s="476"/>
      <c r="H127" s="477"/>
      <c r="I127" s="481"/>
      <c r="J127" s="482"/>
      <c r="K127" s="482"/>
      <c r="L127" s="482"/>
      <c r="M127" s="483"/>
      <c r="N127" s="475"/>
      <c r="O127" s="476"/>
      <c r="P127" s="477"/>
      <c r="Q127" s="148" t="str">
        <f>IFERROR(VLOOKUP(Q126,'P2'!$B$4:$J$48,9,FALSE),"")</f>
        <v/>
      </c>
      <c r="R127" s="148" t="str">
        <f>IFERROR(VLOOKUP(R126,'P2'!$B$4:$J$48,9,FALSE),"")</f>
        <v/>
      </c>
      <c r="S127" s="148" t="str">
        <f>IFERROR(VLOOKUP(S126,'P2'!$B$4:$J$48,9,FALSE),"")</f>
        <v/>
      </c>
      <c r="T127" s="148" t="str">
        <f>IFERROR(VLOOKUP(T126,'P2'!$B$4:$J$48,9,FALSE),"")</f>
        <v/>
      </c>
      <c r="U127" s="148" t="str">
        <f>IFERROR(VLOOKUP(U126,'P2'!$B$4:$J$48,9,FALSE),"")</f>
        <v/>
      </c>
      <c r="V127" s="148" t="str">
        <f>IFERROR(VLOOKUP(V126,'P2'!$B$4:$J$48,9,FALSE),"")</f>
        <v/>
      </c>
      <c r="W127" s="148" t="str">
        <f>IFERROR(VLOOKUP(W126,'P2'!$B$4:$J$48,9,FALSE),"")</f>
        <v/>
      </c>
      <c r="X127" s="148" t="str">
        <f>IFERROR(VLOOKUP(X126,'P2'!$B$4:$J$48,9,FALSE),"")</f>
        <v/>
      </c>
      <c r="Y127" s="148" t="str">
        <f>IFERROR(VLOOKUP(Y126,'P2'!$B$4:$J$48,9,FALSE),"")</f>
        <v/>
      </c>
      <c r="Z127" s="148" t="str">
        <f>IFERROR(VLOOKUP(Z126,'P2'!$B$4:$J$48,9,FALSE),"")</f>
        <v/>
      </c>
      <c r="AA127" s="148" t="str">
        <f>IFERROR(VLOOKUP(AA126,'P2'!$B$4:$J$48,9,FALSE),"")</f>
        <v/>
      </c>
      <c r="AB127" s="148" t="str">
        <f>IFERROR(VLOOKUP(AB126,'P2'!$B$4:$J$48,9,FALSE),"")</f>
        <v/>
      </c>
      <c r="AC127" s="148" t="str">
        <f>IFERROR(VLOOKUP(AC126,'P2'!$B$4:$J$48,9,FALSE),"")</f>
        <v/>
      </c>
      <c r="AD127" s="148" t="str">
        <f>IFERROR(VLOOKUP(AD126,'P2'!$B$4:$J$48,9,FALSE),"")</f>
        <v/>
      </c>
      <c r="AE127" s="148" t="str">
        <f>IFERROR(VLOOKUP(AE126,'P2'!$B$4:$J$48,9,FALSE),"")</f>
        <v/>
      </c>
      <c r="AF127" s="148" t="str">
        <f>IFERROR(VLOOKUP(AF126,'P2'!$B$4:$J$48,9,FALSE),"")</f>
        <v/>
      </c>
      <c r="AG127" s="148" t="str">
        <f>IFERROR(VLOOKUP(AG126,'P2'!$B$4:$J$48,9,FALSE),"")</f>
        <v/>
      </c>
      <c r="AH127" s="148" t="str">
        <f>IFERROR(VLOOKUP(AH126,'P2'!$B$4:$J$48,9,FALSE),"")</f>
        <v/>
      </c>
      <c r="AI127" s="148" t="str">
        <f>IFERROR(VLOOKUP(AI126,'P2'!$B$4:$J$48,9,FALSE),"")</f>
        <v/>
      </c>
      <c r="AJ127" s="148" t="str">
        <f>IFERROR(VLOOKUP(AJ126,'P2'!$B$4:$J$48,9,FALSE),"")</f>
        <v/>
      </c>
      <c r="AK127" s="148" t="str">
        <f>IFERROR(VLOOKUP(AK126,'P2'!$B$4:$J$48,9,FALSE),"")</f>
        <v/>
      </c>
      <c r="AL127" s="148" t="str">
        <f>IFERROR(VLOOKUP(AL126,'P2'!$B$4:$J$48,9,FALSE),"")</f>
        <v/>
      </c>
      <c r="AM127" s="148" t="str">
        <f>IFERROR(VLOOKUP(AM126,'P2'!$B$4:$J$48,9,FALSE),"")</f>
        <v/>
      </c>
      <c r="AN127" s="148" t="str">
        <f>IFERROR(VLOOKUP(AN126,'P2'!$B$4:$J$48,9,FALSE),"")</f>
        <v/>
      </c>
      <c r="AO127" s="148" t="str">
        <f>IFERROR(VLOOKUP(AO126,'P2'!$B$4:$J$48,9,FALSE),"")</f>
        <v/>
      </c>
      <c r="AP127" s="148" t="str">
        <f>IFERROR(VLOOKUP(AP126,'P2'!$B$4:$J$48,9,FALSE),"")</f>
        <v/>
      </c>
      <c r="AQ127" s="148" t="str">
        <f>IFERROR(VLOOKUP(AQ126,'P2'!$B$4:$J$48,9,FALSE),"")</f>
        <v/>
      </c>
      <c r="AR127" s="148" t="str">
        <f>IFERROR(VLOOKUP(AR126,'P2'!$B$4:$J$48,9,FALSE),"")</f>
        <v/>
      </c>
      <c r="AS127" s="148" t="str">
        <f>IFERROR(VLOOKUP(AS126,'P2'!$B$4:$J$48,9,FALSE),"")</f>
        <v/>
      </c>
      <c r="AT127" s="148" t="str">
        <f>IFERROR(VLOOKUP(AT126,'P2'!$B$4:$J$48,9,FALSE),"")</f>
        <v/>
      </c>
      <c r="AU127" s="148" t="str">
        <f>IFERROR(VLOOKUP(AU126,'P2'!$B$4:$J$48,9,FALSE),"")</f>
        <v/>
      </c>
      <c r="AV127" s="149">
        <f>SUM(Q127:AU127)</f>
        <v>0</v>
      </c>
      <c r="AW127" s="487"/>
      <c r="AX127" s="489"/>
      <c r="AY127" s="150"/>
      <c r="AZ127" s="150"/>
    </row>
    <row r="128" spans="2:52" ht="17.100000000000001" customHeight="1" x14ac:dyDescent="0.15">
      <c r="B128" s="470">
        <f t="shared" si="8"/>
        <v>52</v>
      </c>
      <c r="C128" s="472"/>
      <c r="D128" s="473"/>
      <c r="E128" s="473"/>
      <c r="F128" s="473"/>
      <c r="G128" s="473"/>
      <c r="H128" s="474"/>
      <c r="I128" s="478"/>
      <c r="J128" s="479"/>
      <c r="K128" s="479"/>
      <c r="L128" s="479"/>
      <c r="M128" s="480"/>
      <c r="N128" s="484"/>
      <c r="O128" s="485"/>
      <c r="P128" s="474"/>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44">
        <f>COUNTA(Q128:AU128)</f>
        <v>0</v>
      </c>
      <c r="AW128" s="486">
        <f>AV129</f>
        <v>0</v>
      </c>
      <c r="AX128" s="488" t="str">
        <f>IFERROR(ROUNDDOWN(AV129/$AT$3,1),"")</f>
        <v/>
      </c>
      <c r="AY128" s="145"/>
      <c r="AZ128" s="145"/>
    </row>
    <row r="129" spans="2:52" ht="17.100000000000001" customHeight="1" x14ac:dyDescent="0.15">
      <c r="B129" s="471"/>
      <c r="C129" s="475"/>
      <c r="D129" s="476"/>
      <c r="E129" s="476"/>
      <c r="F129" s="476"/>
      <c r="G129" s="476"/>
      <c r="H129" s="477"/>
      <c r="I129" s="481"/>
      <c r="J129" s="482"/>
      <c r="K129" s="482"/>
      <c r="L129" s="482"/>
      <c r="M129" s="483"/>
      <c r="N129" s="475"/>
      <c r="O129" s="476"/>
      <c r="P129" s="477"/>
      <c r="Q129" s="148" t="str">
        <f>IFERROR(VLOOKUP(Q128,'P2'!$B$4:$J$48,9,FALSE),"")</f>
        <v/>
      </c>
      <c r="R129" s="148" t="str">
        <f>IFERROR(VLOOKUP(R128,'P2'!$B$4:$J$48,9,FALSE),"")</f>
        <v/>
      </c>
      <c r="S129" s="148" t="str">
        <f>IFERROR(VLOOKUP(S128,'P2'!$B$4:$J$48,9,FALSE),"")</f>
        <v/>
      </c>
      <c r="T129" s="148" t="str">
        <f>IFERROR(VLOOKUP(T128,'P2'!$B$4:$J$48,9,FALSE),"")</f>
        <v/>
      </c>
      <c r="U129" s="148" t="str">
        <f>IFERROR(VLOOKUP(U128,'P2'!$B$4:$J$48,9,FALSE),"")</f>
        <v/>
      </c>
      <c r="V129" s="148" t="str">
        <f>IFERROR(VLOOKUP(V128,'P2'!$B$4:$J$48,9,FALSE),"")</f>
        <v/>
      </c>
      <c r="W129" s="148" t="str">
        <f>IFERROR(VLOOKUP(W128,'P2'!$B$4:$J$48,9,FALSE),"")</f>
        <v/>
      </c>
      <c r="X129" s="148" t="str">
        <f>IFERROR(VLOOKUP(X128,'P2'!$B$4:$J$48,9,FALSE),"")</f>
        <v/>
      </c>
      <c r="Y129" s="148" t="str">
        <f>IFERROR(VLOOKUP(Y128,'P2'!$B$4:$J$48,9,FALSE),"")</f>
        <v/>
      </c>
      <c r="Z129" s="148" t="str">
        <f>IFERROR(VLOOKUP(Z128,'P2'!$B$4:$J$48,9,FALSE),"")</f>
        <v/>
      </c>
      <c r="AA129" s="148" t="str">
        <f>IFERROR(VLOOKUP(AA128,'P2'!$B$4:$J$48,9,FALSE),"")</f>
        <v/>
      </c>
      <c r="AB129" s="148" t="str">
        <f>IFERROR(VLOOKUP(AB128,'P2'!$B$4:$J$48,9,FALSE),"")</f>
        <v/>
      </c>
      <c r="AC129" s="148" t="str">
        <f>IFERROR(VLOOKUP(AC128,'P2'!$B$4:$J$48,9,FALSE),"")</f>
        <v/>
      </c>
      <c r="AD129" s="148" t="str">
        <f>IFERROR(VLOOKUP(AD128,'P2'!$B$4:$J$48,9,FALSE),"")</f>
        <v/>
      </c>
      <c r="AE129" s="148" t="str">
        <f>IFERROR(VLOOKUP(AE128,'P2'!$B$4:$J$48,9,FALSE),"")</f>
        <v/>
      </c>
      <c r="AF129" s="148" t="str">
        <f>IFERROR(VLOOKUP(AF128,'P2'!$B$4:$J$48,9,FALSE),"")</f>
        <v/>
      </c>
      <c r="AG129" s="148" t="str">
        <f>IFERROR(VLOOKUP(AG128,'P2'!$B$4:$J$48,9,FALSE),"")</f>
        <v/>
      </c>
      <c r="AH129" s="148" t="str">
        <f>IFERROR(VLOOKUP(AH128,'P2'!$B$4:$J$48,9,FALSE),"")</f>
        <v/>
      </c>
      <c r="AI129" s="148" t="str">
        <f>IFERROR(VLOOKUP(AI128,'P2'!$B$4:$J$48,9,FALSE),"")</f>
        <v/>
      </c>
      <c r="AJ129" s="148" t="str">
        <f>IFERROR(VLOOKUP(AJ128,'P2'!$B$4:$J$48,9,FALSE),"")</f>
        <v/>
      </c>
      <c r="AK129" s="148" t="str">
        <f>IFERROR(VLOOKUP(AK128,'P2'!$B$4:$J$48,9,FALSE),"")</f>
        <v/>
      </c>
      <c r="AL129" s="148" t="str">
        <f>IFERROR(VLOOKUP(AL128,'P2'!$B$4:$J$48,9,FALSE),"")</f>
        <v/>
      </c>
      <c r="AM129" s="148" t="str">
        <f>IFERROR(VLOOKUP(AM128,'P2'!$B$4:$J$48,9,FALSE),"")</f>
        <v/>
      </c>
      <c r="AN129" s="148" t="str">
        <f>IFERROR(VLOOKUP(AN128,'P2'!$B$4:$J$48,9,FALSE),"")</f>
        <v/>
      </c>
      <c r="AO129" s="148" t="str">
        <f>IFERROR(VLOOKUP(AO128,'P2'!$B$4:$J$48,9,FALSE),"")</f>
        <v/>
      </c>
      <c r="AP129" s="148" t="str">
        <f>IFERROR(VLOOKUP(AP128,'P2'!$B$4:$J$48,9,FALSE),"")</f>
        <v/>
      </c>
      <c r="AQ129" s="148" t="str">
        <f>IFERROR(VLOOKUP(AQ128,'P2'!$B$4:$J$48,9,FALSE),"")</f>
        <v/>
      </c>
      <c r="AR129" s="148" t="str">
        <f>IFERROR(VLOOKUP(AR128,'P2'!$B$4:$J$48,9,FALSE),"")</f>
        <v/>
      </c>
      <c r="AS129" s="148" t="str">
        <f>IFERROR(VLOOKUP(AS128,'P2'!$B$4:$J$48,9,FALSE),"")</f>
        <v/>
      </c>
      <c r="AT129" s="148" t="str">
        <f>IFERROR(VLOOKUP(AT128,'P2'!$B$4:$J$48,9,FALSE),"")</f>
        <v/>
      </c>
      <c r="AU129" s="148" t="str">
        <f>IFERROR(VLOOKUP(AU128,'P2'!$B$4:$J$48,9,FALSE),"")</f>
        <v/>
      </c>
      <c r="AV129" s="149">
        <f>SUM(Q129:AU129)</f>
        <v>0</v>
      </c>
      <c r="AW129" s="487"/>
      <c r="AX129" s="489"/>
      <c r="AY129" s="150"/>
      <c r="AZ129" s="150"/>
    </row>
    <row r="130" spans="2:52" ht="17.100000000000001" customHeight="1" x14ac:dyDescent="0.15">
      <c r="B130" s="470">
        <f t="shared" si="8"/>
        <v>53</v>
      </c>
      <c r="C130" s="472"/>
      <c r="D130" s="473"/>
      <c r="E130" s="473"/>
      <c r="F130" s="473"/>
      <c r="G130" s="473"/>
      <c r="H130" s="474"/>
      <c r="I130" s="478"/>
      <c r="J130" s="479"/>
      <c r="K130" s="479"/>
      <c r="L130" s="479"/>
      <c r="M130" s="480"/>
      <c r="N130" s="484"/>
      <c r="O130" s="485"/>
      <c r="P130" s="474"/>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44">
        <f>COUNTA(Q130:AU130)</f>
        <v>0</v>
      </c>
      <c r="AW130" s="486">
        <f>AV131</f>
        <v>0</v>
      </c>
      <c r="AX130" s="488" t="str">
        <f>IFERROR(ROUNDDOWN(AV131/$AT$3,1),"")</f>
        <v/>
      </c>
      <c r="AY130" s="145"/>
      <c r="AZ130" s="145"/>
    </row>
    <row r="131" spans="2:52" ht="17.100000000000001" customHeight="1" x14ac:dyDescent="0.15">
      <c r="B131" s="471"/>
      <c r="C131" s="475"/>
      <c r="D131" s="476"/>
      <c r="E131" s="476"/>
      <c r="F131" s="476"/>
      <c r="G131" s="476"/>
      <c r="H131" s="477"/>
      <c r="I131" s="481"/>
      <c r="J131" s="482"/>
      <c r="K131" s="482"/>
      <c r="L131" s="482"/>
      <c r="M131" s="483"/>
      <c r="N131" s="475"/>
      <c r="O131" s="476"/>
      <c r="P131" s="477"/>
      <c r="Q131" s="148" t="str">
        <f>IFERROR(VLOOKUP(Q130,'P2'!$B$4:$J$48,9,FALSE),"")</f>
        <v/>
      </c>
      <c r="R131" s="148" t="str">
        <f>IFERROR(VLOOKUP(R130,'P2'!$B$4:$J$48,9,FALSE),"")</f>
        <v/>
      </c>
      <c r="S131" s="148" t="str">
        <f>IFERROR(VLOOKUP(S130,'P2'!$B$4:$J$48,9,FALSE),"")</f>
        <v/>
      </c>
      <c r="T131" s="148" t="str">
        <f>IFERROR(VLOOKUP(T130,'P2'!$B$4:$J$48,9,FALSE),"")</f>
        <v/>
      </c>
      <c r="U131" s="148" t="str">
        <f>IFERROR(VLOOKUP(U130,'P2'!$B$4:$J$48,9,FALSE),"")</f>
        <v/>
      </c>
      <c r="V131" s="148" t="str">
        <f>IFERROR(VLOOKUP(V130,'P2'!$B$4:$J$48,9,FALSE),"")</f>
        <v/>
      </c>
      <c r="W131" s="148" t="str">
        <f>IFERROR(VLOOKUP(W130,'P2'!$B$4:$J$48,9,FALSE),"")</f>
        <v/>
      </c>
      <c r="X131" s="148" t="str">
        <f>IFERROR(VLOOKUP(X130,'P2'!$B$4:$J$48,9,FALSE),"")</f>
        <v/>
      </c>
      <c r="Y131" s="148" t="str">
        <f>IFERROR(VLOOKUP(Y130,'P2'!$B$4:$J$48,9,FALSE),"")</f>
        <v/>
      </c>
      <c r="Z131" s="148" t="str">
        <f>IFERROR(VLOOKUP(Z130,'P2'!$B$4:$J$48,9,FALSE),"")</f>
        <v/>
      </c>
      <c r="AA131" s="148" t="str">
        <f>IFERROR(VLOOKUP(AA130,'P2'!$B$4:$J$48,9,FALSE),"")</f>
        <v/>
      </c>
      <c r="AB131" s="148" t="str">
        <f>IFERROR(VLOOKUP(AB130,'P2'!$B$4:$J$48,9,FALSE),"")</f>
        <v/>
      </c>
      <c r="AC131" s="148" t="str">
        <f>IFERROR(VLOOKUP(AC130,'P2'!$B$4:$J$48,9,FALSE),"")</f>
        <v/>
      </c>
      <c r="AD131" s="148" t="str">
        <f>IFERROR(VLOOKUP(AD130,'P2'!$B$4:$J$48,9,FALSE),"")</f>
        <v/>
      </c>
      <c r="AE131" s="148" t="str">
        <f>IFERROR(VLOOKUP(AE130,'P2'!$B$4:$J$48,9,FALSE),"")</f>
        <v/>
      </c>
      <c r="AF131" s="148" t="str">
        <f>IFERROR(VLOOKUP(AF130,'P2'!$B$4:$J$48,9,FALSE),"")</f>
        <v/>
      </c>
      <c r="AG131" s="148" t="str">
        <f>IFERROR(VLOOKUP(AG130,'P2'!$B$4:$J$48,9,FALSE),"")</f>
        <v/>
      </c>
      <c r="AH131" s="148" t="str">
        <f>IFERROR(VLOOKUP(AH130,'P2'!$B$4:$J$48,9,FALSE),"")</f>
        <v/>
      </c>
      <c r="AI131" s="148" t="str">
        <f>IFERROR(VLOOKUP(AI130,'P2'!$B$4:$J$48,9,FALSE),"")</f>
        <v/>
      </c>
      <c r="AJ131" s="148" t="str">
        <f>IFERROR(VLOOKUP(AJ130,'P2'!$B$4:$J$48,9,FALSE),"")</f>
        <v/>
      </c>
      <c r="AK131" s="148" t="str">
        <f>IFERROR(VLOOKUP(AK130,'P2'!$B$4:$J$48,9,FALSE),"")</f>
        <v/>
      </c>
      <c r="AL131" s="148" t="str">
        <f>IFERROR(VLOOKUP(AL130,'P2'!$B$4:$J$48,9,FALSE),"")</f>
        <v/>
      </c>
      <c r="AM131" s="148" t="str">
        <f>IFERROR(VLOOKUP(AM130,'P2'!$B$4:$J$48,9,FALSE),"")</f>
        <v/>
      </c>
      <c r="AN131" s="148" t="str">
        <f>IFERROR(VLOOKUP(AN130,'P2'!$B$4:$J$48,9,FALSE),"")</f>
        <v/>
      </c>
      <c r="AO131" s="148" t="str">
        <f>IFERROR(VLOOKUP(AO130,'P2'!$B$4:$J$48,9,FALSE),"")</f>
        <v/>
      </c>
      <c r="AP131" s="148" t="str">
        <f>IFERROR(VLOOKUP(AP130,'P2'!$B$4:$J$48,9,FALSE),"")</f>
        <v/>
      </c>
      <c r="AQ131" s="148" t="str">
        <f>IFERROR(VLOOKUP(AQ130,'P2'!$B$4:$J$48,9,FALSE),"")</f>
        <v/>
      </c>
      <c r="AR131" s="148" t="str">
        <f>IFERROR(VLOOKUP(AR130,'P2'!$B$4:$J$48,9,FALSE),"")</f>
        <v/>
      </c>
      <c r="AS131" s="148" t="str">
        <f>IFERROR(VLOOKUP(AS130,'P2'!$B$4:$J$48,9,FALSE),"")</f>
        <v/>
      </c>
      <c r="AT131" s="148" t="str">
        <f>IFERROR(VLOOKUP(AT130,'P2'!$B$4:$J$48,9,FALSE),"")</f>
        <v/>
      </c>
      <c r="AU131" s="148" t="str">
        <f>IFERROR(VLOOKUP(AU130,'P2'!$B$4:$J$48,9,FALSE),"")</f>
        <v/>
      </c>
      <c r="AV131" s="149">
        <f>SUM(Q131:AU131)</f>
        <v>0</v>
      </c>
      <c r="AW131" s="487"/>
      <c r="AX131" s="489"/>
      <c r="AY131" s="150"/>
      <c r="AZ131" s="150"/>
    </row>
    <row r="132" spans="2:52" ht="17.100000000000001" customHeight="1" x14ac:dyDescent="0.15">
      <c r="B132" s="470">
        <f t="shared" si="8"/>
        <v>54</v>
      </c>
      <c r="C132" s="472"/>
      <c r="D132" s="473"/>
      <c r="E132" s="473"/>
      <c r="F132" s="473"/>
      <c r="G132" s="473"/>
      <c r="H132" s="474"/>
      <c r="I132" s="478"/>
      <c r="J132" s="479"/>
      <c r="K132" s="479"/>
      <c r="L132" s="479"/>
      <c r="M132" s="480"/>
      <c r="N132" s="484"/>
      <c r="O132" s="485"/>
      <c r="P132" s="474"/>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44">
        <f>COUNTA(Q132:AU132)</f>
        <v>0</v>
      </c>
      <c r="AW132" s="486">
        <f>AV133</f>
        <v>0</v>
      </c>
      <c r="AX132" s="488" t="str">
        <f>IFERROR(ROUNDDOWN(AV133/$AT$3,1),"")</f>
        <v/>
      </c>
      <c r="AY132" s="145"/>
      <c r="AZ132" s="145"/>
    </row>
    <row r="133" spans="2:52" ht="17.100000000000001" customHeight="1" x14ac:dyDescent="0.15">
      <c r="B133" s="471"/>
      <c r="C133" s="475"/>
      <c r="D133" s="476"/>
      <c r="E133" s="476"/>
      <c r="F133" s="476"/>
      <c r="G133" s="476"/>
      <c r="H133" s="477"/>
      <c r="I133" s="481"/>
      <c r="J133" s="482"/>
      <c r="K133" s="482"/>
      <c r="L133" s="482"/>
      <c r="M133" s="483"/>
      <c r="N133" s="475"/>
      <c r="O133" s="476"/>
      <c r="P133" s="477"/>
      <c r="Q133" s="148" t="str">
        <f>IFERROR(VLOOKUP(Q132,'P2'!$B$4:$J$48,9,FALSE),"")</f>
        <v/>
      </c>
      <c r="R133" s="148" t="str">
        <f>IFERROR(VLOOKUP(R132,'P2'!$B$4:$J$48,9,FALSE),"")</f>
        <v/>
      </c>
      <c r="S133" s="148" t="str">
        <f>IFERROR(VLOOKUP(S132,'P2'!$B$4:$J$48,9,FALSE),"")</f>
        <v/>
      </c>
      <c r="T133" s="148" t="str">
        <f>IFERROR(VLOOKUP(T132,'P2'!$B$4:$J$48,9,FALSE),"")</f>
        <v/>
      </c>
      <c r="U133" s="148" t="str">
        <f>IFERROR(VLOOKUP(U132,'P2'!$B$4:$J$48,9,FALSE),"")</f>
        <v/>
      </c>
      <c r="V133" s="148" t="str">
        <f>IFERROR(VLOOKUP(V132,'P2'!$B$4:$J$48,9,FALSE),"")</f>
        <v/>
      </c>
      <c r="W133" s="148" t="str">
        <f>IFERROR(VLOOKUP(W132,'P2'!$B$4:$J$48,9,FALSE),"")</f>
        <v/>
      </c>
      <c r="X133" s="148" t="str">
        <f>IFERROR(VLOOKUP(X132,'P2'!$B$4:$J$48,9,FALSE),"")</f>
        <v/>
      </c>
      <c r="Y133" s="148" t="str">
        <f>IFERROR(VLOOKUP(Y132,'P2'!$B$4:$J$48,9,FALSE),"")</f>
        <v/>
      </c>
      <c r="Z133" s="148" t="str">
        <f>IFERROR(VLOOKUP(Z132,'P2'!$B$4:$J$48,9,FALSE),"")</f>
        <v/>
      </c>
      <c r="AA133" s="148" t="str">
        <f>IFERROR(VLOOKUP(AA132,'P2'!$B$4:$J$48,9,FALSE),"")</f>
        <v/>
      </c>
      <c r="AB133" s="148" t="str">
        <f>IFERROR(VLOOKUP(AB132,'P2'!$B$4:$J$48,9,FALSE),"")</f>
        <v/>
      </c>
      <c r="AC133" s="148" t="str">
        <f>IFERROR(VLOOKUP(AC132,'P2'!$B$4:$J$48,9,FALSE),"")</f>
        <v/>
      </c>
      <c r="AD133" s="148" t="str">
        <f>IFERROR(VLOOKUP(AD132,'P2'!$B$4:$J$48,9,FALSE),"")</f>
        <v/>
      </c>
      <c r="AE133" s="148" t="str">
        <f>IFERROR(VLOOKUP(AE132,'P2'!$B$4:$J$48,9,FALSE),"")</f>
        <v/>
      </c>
      <c r="AF133" s="148" t="str">
        <f>IFERROR(VLOOKUP(AF132,'P2'!$B$4:$J$48,9,FALSE),"")</f>
        <v/>
      </c>
      <c r="AG133" s="148" t="str">
        <f>IFERROR(VLOOKUP(AG132,'P2'!$B$4:$J$48,9,FALSE),"")</f>
        <v/>
      </c>
      <c r="AH133" s="148" t="str">
        <f>IFERROR(VLOOKUP(AH132,'P2'!$B$4:$J$48,9,FALSE),"")</f>
        <v/>
      </c>
      <c r="AI133" s="148" t="str">
        <f>IFERROR(VLOOKUP(AI132,'P2'!$B$4:$J$48,9,FALSE),"")</f>
        <v/>
      </c>
      <c r="AJ133" s="148" t="str">
        <f>IFERROR(VLOOKUP(AJ132,'P2'!$B$4:$J$48,9,FALSE),"")</f>
        <v/>
      </c>
      <c r="AK133" s="148" t="str">
        <f>IFERROR(VLOOKUP(AK132,'P2'!$B$4:$J$48,9,FALSE),"")</f>
        <v/>
      </c>
      <c r="AL133" s="148" t="str">
        <f>IFERROR(VLOOKUP(AL132,'P2'!$B$4:$J$48,9,FALSE),"")</f>
        <v/>
      </c>
      <c r="AM133" s="148" t="str">
        <f>IFERROR(VLOOKUP(AM132,'P2'!$B$4:$J$48,9,FALSE),"")</f>
        <v/>
      </c>
      <c r="AN133" s="148" t="str">
        <f>IFERROR(VLOOKUP(AN132,'P2'!$B$4:$J$48,9,FALSE),"")</f>
        <v/>
      </c>
      <c r="AO133" s="148" t="str">
        <f>IFERROR(VLOOKUP(AO132,'P2'!$B$4:$J$48,9,FALSE),"")</f>
        <v/>
      </c>
      <c r="AP133" s="148" t="str">
        <f>IFERROR(VLOOKUP(AP132,'P2'!$B$4:$J$48,9,FALSE),"")</f>
        <v/>
      </c>
      <c r="AQ133" s="148" t="str">
        <f>IFERROR(VLOOKUP(AQ132,'P2'!$B$4:$J$48,9,FALSE),"")</f>
        <v/>
      </c>
      <c r="AR133" s="148" t="str">
        <f>IFERROR(VLOOKUP(AR132,'P2'!$B$4:$J$48,9,FALSE),"")</f>
        <v/>
      </c>
      <c r="AS133" s="148" t="str">
        <f>IFERROR(VLOOKUP(AS132,'P2'!$B$4:$J$48,9,FALSE),"")</f>
        <v/>
      </c>
      <c r="AT133" s="148" t="str">
        <f>IFERROR(VLOOKUP(AT132,'P2'!$B$4:$J$48,9,FALSE),"")</f>
        <v/>
      </c>
      <c r="AU133" s="148" t="str">
        <f>IFERROR(VLOOKUP(AU132,'P2'!$B$4:$J$48,9,FALSE),"")</f>
        <v/>
      </c>
      <c r="AV133" s="149">
        <f>SUM(Q133:AU133)</f>
        <v>0</v>
      </c>
      <c r="AW133" s="487"/>
      <c r="AX133" s="489"/>
      <c r="AY133" s="150"/>
      <c r="AZ133" s="150"/>
    </row>
    <row r="134" spans="2:52" ht="17.100000000000001" customHeight="1" x14ac:dyDescent="0.15">
      <c r="B134" s="470">
        <f t="shared" si="8"/>
        <v>55</v>
      </c>
      <c r="C134" s="472"/>
      <c r="D134" s="473"/>
      <c r="E134" s="473"/>
      <c r="F134" s="473"/>
      <c r="G134" s="473"/>
      <c r="H134" s="474"/>
      <c r="I134" s="478"/>
      <c r="J134" s="479"/>
      <c r="K134" s="479"/>
      <c r="L134" s="479"/>
      <c r="M134" s="480"/>
      <c r="N134" s="484"/>
      <c r="O134" s="485"/>
      <c r="P134" s="474"/>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44">
        <f>COUNTA(Q134:AU134)</f>
        <v>0</v>
      </c>
      <c r="AW134" s="486">
        <f>AV135</f>
        <v>0</v>
      </c>
      <c r="AX134" s="488" t="str">
        <f>IFERROR(ROUNDDOWN(AV135/$AT$3,1),"")</f>
        <v/>
      </c>
      <c r="AY134" s="145"/>
      <c r="AZ134" s="145"/>
    </row>
    <row r="135" spans="2:52" ht="17.100000000000001" customHeight="1" x14ac:dyDescent="0.15">
      <c r="B135" s="471"/>
      <c r="C135" s="475"/>
      <c r="D135" s="476"/>
      <c r="E135" s="476"/>
      <c r="F135" s="476"/>
      <c r="G135" s="476"/>
      <c r="H135" s="477"/>
      <c r="I135" s="481"/>
      <c r="J135" s="482"/>
      <c r="K135" s="482"/>
      <c r="L135" s="482"/>
      <c r="M135" s="483"/>
      <c r="N135" s="475"/>
      <c r="O135" s="476"/>
      <c r="P135" s="477"/>
      <c r="Q135" s="148" t="str">
        <f>IFERROR(VLOOKUP(Q134,'P2'!$B$4:$J$48,9,FALSE),"")</f>
        <v/>
      </c>
      <c r="R135" s="148" t="str">
        <f>IFERROR(VLOOKUP(R134,'P2'!$B$4:$J$48,9,FALSE),"")</f>
        <v/>
      </c>
      <c r="S135" s="148" t="str">
        <f>IFERROR(VLOOKUP(S134,'P2'!$B$4:$J$48,9,FALSE),"")</f>
        <v/>
      </c>
      <c r="T135" s="148" t="str">
        <f>IFERROR(VLOOKUP(T134,'P2'!$B$4:$J$48,9,FALSE),"")</f>
        <v/>
      </c>
      <c r="U135" s="148" t="str">
        <f>IFERROR(VLOOKUP(U134,'P2'!$B$4:$J$48,9,FALSE),"")</f>
        <v/>
      </c>
      <c r="V135" s="148" t="str">
        <f>IFERROR(VLOOKUP(V134,'P2'!$B$4:$J$48,9,FALSE),"")</f>
        <v/>
      </c>
      <c r="W135" s="148" t="str">
        <f>IFERROR(VLOOKUP(W134,'P2'!$B$4:$J$48,9,FALSE),"")</f>
        <v/>
      </c>
      <c r="X135" s="148" t="str">
        <f>IFERROR(VLOOKUP(X134,'P2'!$B$4:$J$48,9,FALSE),"")</f>
        <v/>
      </c>
      <c r="Y135" s="148" t="str">
        <f>IFERROR(VLOOKUP(Y134,'P2'!$B$4:$J$48,9,FALSE),"")</f>
        <v/>
      </c>
      <c r="Z135" s="148" t="str">
        <f>IFERROR(VLOOKUP(Z134,'P2'!$B$4:$J$48,9,FALSE),"")</f>
        <v/>
      </c>
      <c r="AA135" s="148" t="str">
        <f>IFERROR(VLOOKUP(AA134,'P2'!$B$4:$J$48,9,FALSE),"")</f>
        <v/>
      </c>
      <c r="AB135" s="148" t="str">
        <f>IFERROR(VLOOKUP(AB134,'P2'!$B$4:$J$48,9,FALSE),"")</f>
        <v/>
      </c>
      <c r="AC135" s="148" t="str">
        <f>IFERROR(VLOOKUP(AC134,'P2'!$B$4:$J$48,9,FALSE),"")</f>
        <v/>
      </c>
      <c r="AD135" s="148" t="str">
        <f>IFERROR(VLOOKUP(AD134,'P2'!$B$4:$J$48,9,FALSE),"")</f>
        <v/>
      </c>
      <c r="AE135" s="148" t="str">
        <f>IFERROR(VLOOKUP(AE134,'P2'!$B$4:$J$48,9,FALSE),"")</f>
        <v/>
      </c>
      <c r="AF135" s="148" t="str">
        <f>IFERROR(VLOOKUP(AF134,'P2'!$B$4:$J$48,9,FALSE),"")</f>
        <v/>
      </c>
      <c r="AG135" s="148" t="str">
        <f>IFERROR(VLOOKUP(AG134,'P2'!$B$4:$J$48,9,FALSE),"")</f>
        <v/>
      </c>
      <c r="AH135" s="148" t="str">
        <f>IFERROR(VLOOKUP(AH134,'P2'!$B$4:$J$48,9,FALSE),"")</f>
        <v/>
      </c>
      <c r="AI135" s="148" t="str">
        <f>IFERROR(VLOOKUP(AI134,'P2'!$B$4:$J$48,9,FALSE),"")</f>
        <v/>
      </c>
      <c r="AJ135" s="148" t="str">
        <f>IFERROR(VLOOKUP(AJ134,'P2'!$B$4:$J$48,9,FALSE),"")</f>
        <v/>
      </c>
      <c r="AK135" s="148" t="str">
        <f>IFERROR(VLOOKUP(AK134,'P2'!$B$4:$J$48,9,FALSE),"")</f>
        <v/>
      </c>
      <c r="AL135" s="148" t="str">
        <f>IFERROR(VLOOKUP(AL134,'P2'!$B$4:$J$48,9,FALSE),"")</f>
        <v/>
      </c>
      <c r="AM135" s="148" t="str">
        <f>IFERROR(VLOOKUP(AM134,'P2'!$B$4:$J$48,9,FALSE),"")</f>
        <v/>
      </c>
      <c r="AN135" s="148" t="str">
        <f>IFERROR(VLOOKUP(AN134,'P2'!$B$4:$J$48,9,FALSE),"")</f>
        <v/>
      </c>
      <c r="AO135" s="148" t="str">
        <f>IFERROR(VLOOKUP(AO134,'P2'!$B$4:$J$48,9,FALSE),"")</f>
        <v/>
      </c>
      <c r="AP135" s="148" t="str">
        <f>IFERROR(VLOOKUP(AP134,'P2'!$B$4:$J$48,9,FALSE),"")</f>
        <v/>
      </c>
      <c r="AQ135" s="148" t="str">
        <f>IFERROR(VLOOKUP(AQ134,'P2'!$B$4:$J$48,9,FALSE),"")</f>
        <v/>
      </c>
      <c r="AR135" s="148" t="str">
        <f>IFERROR(VLOOKUP(AR134,'P2'!$B$4:$J$48,9,FALSE),"")</f>
        <v/>
      </c>
      <c r="AS135" s="148" t="str">
        <f>IFERROR(VLOOKUP(AS134,'P2'!$B$4:$J$48,9,FALSE),"")</f>
        <v/>
      </c>
      <c r="AT135" s="148" t="str">
        <f>IFERROR(VLOOKUP(AT134,'P2'!$B$4:$J$48,9,FALSE),"")</f>
        <v/>
      </c>
      <c r="AU135" s="148" t="str">
        <f>IFERROR(VLOOKUP(AU134,'P2'!$B$4:$J$48,9,FALSE),"")</f>
        <v/>
      </c>
      <c r="AV135" s="149">
        <f>SUM(Q135:AU135)</f>
        <v>0</v>
      </c>
      <c r="AW135" s="487"/>
      <c r="AX135" s="489"/>
      <c r="AY135" s="150"/>
      <c r="AZ135" s="150"/>
    </row>
    <row r="136" spans="2:52" ht="17.100000000000001" customHeight="1" x14ac:dyDescent="0.15">
      <c r="B136" s="470">
        <f t="shared" si="8"/>
        <v>56</v>
      </c>
      <c r="C136" s="472"/>
      <c r="D136" s="473"/>
      <c r="E136" s="473"/>
      <c r="F136" s="473"/>
      <c r="G136" s="473"/>
      <c r="H136" s="474"/>
      <c r="I136" s="478"/>
      <c r="J136" s="479"/>
      <c r="K136" s="479"/>
      <c r="L136" s="479"/>
      <c r="M136" s="480"/>
      <c r="N136" s="484"/>
      <c r="O136" s="485"/>
      <c r="P136" s="474"/>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44">
        <f>COUNTA(Q136:AU136)</f>
        <v>0</v>
      </c>
      <c r="AW136" s="486">
        <f>AV137</f>
        <v>0</v>
      </c>
      <c r="AX136" s="488" t="str">
        <f>IFERROR(ROUNDDOWN(AV137/$AT$3,1),"")</f>
        <v/>
      </c>
      <c r="AY136" s="145"/>
      <c r="AZ136" s="145"/>
    </row>
    <row r="137" spans="2:52" ht="17.100000000000001" customHeight="1" x14ac:dyDescent="0.15">
      <c r="B137" s="471"/>
      <c r="C137" s="475"/>
      <c r="D137" s="476"/>
      <c r="E137" s="476"/>
      <c r="F137" s="476"/>
      <c r="G137" s="476"/>
      <c r="H137" s="477"/>
      <c r="I137" s="481"/>
      <c r="J137" s="482"/>
      <c r="K137" s="482"/>
      <c r="L137" s="482"/>
      <c r="M137" s="483"/>
      <c r="N137" s="475"/>
      <c r="O137" s="476"/>
      <c r="P137" s="477"/>
      <c r="Q137" s="148" t="str">
        <f>IFERROR(VLOOKUP(Q136,'P2'!$B$4:$J$48,9,FALSE),"")</f>
        <v/>
      </c>
      <c r="R137" s="148" t="str">
        <f>IFERROR(VLOOKUP(R136,'P2'!$B$4:$J$48,9,FALSE),"")</f>
        <v/>
      </c>
      <c r="S137" s="148" t="str">
        <f>IFERROR(VLOOKUP(S136,'P2'!$B$4:$J$48,9,FALSE),"")</f>
        <v/>
      </c>
      <c r="T137" s="148" t="str">
        <f>IFERROR(VLOOKUP(T136,'P2'!$B$4:$J$48,9,FALSE),"")</f>
        <v/>
      </c>
      <c r="U137" s="148" t="str">
        <f>IFERROR(VLOOKUP(U136,'P2'!$B$4:$J$48,9,FALSE),"")</f>
        <v/>
      </c>
      <c r="V137" s="148" t="str">
        <f>IFERROR(VLOOKUP(V136,'P2'!$B$4:$J$48,9,FALSE),"")</f>
        <v/>
      </c>
      <c r="W137" s="148" t="str">
        <f>IFERROR(VLOOKUP(W136,'P2'!$B$4:$J$48,9,FALSE),"")</f>
        <v/>
      </c>
      <c r="X137" s="148" t="str">
        <f>IFERROR(VLOOKUP(X136,'P2'!$B$4:$J$48,9,FALSE),"")</f>
        <v/>
      </c>
      <c r="Y137" s="148" t="str">
        <f>IFERROR(VLOOKUP(Y136,'P2'!$B$4:$J$48,9,FALSE),"")</f>
        <v/>
      </c>
      <c r="Z137" s="148" t="str">
        <f>IFERROR(VLOOKUP(Z136,'P2'!$B$4:$J$48,9,FALSE),"")</f>
        <v/>
      </c>
      <c r="AA137" s="148" t="str">
        <f>IFERROR(VLOOKUP(AA136,'P2'!$B$4:$J$48,9,FALSE),"")</f>
        <v/>
      </c>
      <c r="AB137" s="148" t="str">
        <f>IFERROR(VLOOKUP(AB136,'P2'!$B$4:$J$48,9,FALSE),"")</f>
        <v/>
      </c>
      <c r="AC137" s="148" t="str">
        <f>IFERROR(VLOOKUP(AC136,'P2'!$B$4:$J$48,9,FALSE),"")</f>
        <v/>
      </c>
      <c r="AD137" s="148" t="str">
        <f>IFERROR(VLOOKUP(AD136,'P2'!$B$4:$J$48,9,FALSE),"")</f>
        <v/>
      </c>
      <c r="AE137" s="148" t="str">
        <f>IFERROR(VLOOKUP(AE136,'P2'!$B$4:$J$48,9,FALSE),"")</f>
        <v/>
      </c>
      <c r="AF137" s="148" t="str">
        <f>IFERROR(VLOOKUP(AF136,'P2'!$B$4:$J$48,9,FALSE),"")</f>
        <v/>
      </c>
      <c r="AG137" s="148" t="str">
        <f>IFERROR(VLOOKUP(AG136,'P2'!$B$4:$J$48,9,FALSE),"")</f>
        <v/>
      </c>
      <c r="AH137" s="148" t="str">
        <f>IFERROR(VLOOKUP(AH136,'P2'!$B$4:$J$48,9,FALSE),"")</f>
        <v/>
      </c>
      <c r="AI137" s="148" t="str">
        <f>IFERROR(VLOOKUP(AI136,'P2'!$B$4:$J$48,9,FALSE),"")</f>
        <v/>
      </c>
      <c r="AJ137" s="148" t="str">
        <f>IFERROR(VLOOKUP(AJ136,'P2'!$B$4:$J$48,9,FALSE),"")</f>
        <v/>
      </c>
      <c r="AK137" s="148" t="str">
        <f>IFERROR(VLOOKUP(AK136,'P2'!$B$4:$J$48,9,FALSE),"")</f>
        <v/>
      </c>
      <c r="AL137" s="148" t="str">
        <f>IFERROR(VLOOKUP(AL136,'P2'!$B$4:$J$48,9,FALSE),"")</f>
        <v/>
      </c>
      <c r="AM137" s="148" t="str">
        <f>IFERROR(VLOOKUP(AM136,'P2'!$B$4:$J$48,9,FALSE),"")</f>
        <v/>
      </c>
      <c r="AN137" s="148" t="str">
        <f>IFERROR(VLOOKUP(AN136,'P2'!$B$4:$J$48,9,FALSE),"")</f>
        <v/>
      </c>
      <c r="AO137" s="148" t="str">
        <f>IFERROR(VLOOKUP(AO136,'P2'!$B$4:$J$48,9,FALSE),"")</f>
        <v/>
      </c>
      <c r="AP137" s="148" t="str">
        <f>IFERROR(VLOOKUP(AP136,'P2'!$B$4:$J$48,9,FALSE),"")</f>
        <v/>
      </c>
      <c r="AQ137" s="148" t="str">
        <f>IFERROR(VLOOKUP(AQ136,'P2'!$B$4:$J$48,9,FALSE),"")</f>
        <v/>
      </c>
      <c r="AR137" s="148" t="str">
        <f>IFERROR(VLOOKUP(AR136,'P2'!$B$4:$J$48,9,FALSE),"")</f>
        <v/>
      </c>
      <c r="AS137" s="148" t="str">
        <f>IFERROR(VLOOKUP(AS136,'P2'!$B$4:$J$48,9,FALSE),"")</f>
        <v/>
      </c>
      <c r="AT137" s="148" t="str">
        <f>IFERROR(VLOOKUP(AT136,'P2'!$B$4:$J$48,9,FALSE),"")</f>
        <v/>
      </c>
      <c r="AU137" s="148" t="str">
        <f>IFERROR(VLOOKUP(AU136,'P2'!$B$4:$J$48,9,FALSE),"")</f>
        <v/>
      </c>
      <c r="AV137" s="149">
        <f>SUM(Q137:AU137)</f>
        <v>0</v>
      </c>
      <c r="AW137" s="487"/>
      <c r="AX137" s="489"/>
      <c r="AY137" s="150"/>
      <c r="AZ137" s="150"/>
    </row>
    <row r="138" spans="2:52" ht="17.100000000000001" customHeight="1" x14ac:dyDescent="0.15">
      <c r="B138" s="470">
        <f t="shared" si="8"/>
        <v>57</v>
      </c>
      <c r="C138" s="472"/>
      <c r="D138" s="473"/>
      <c r="E138" s="473"/>
      <c r="F138" s="473"/>
      <c r="G138" s="473"/>
      <c r="H138" s="474"/>
      <c r="I138" s="478"/>
      <c r="J138" s="479"/>
      <c r="K138" s="479"/>
      <c r="L138" s="479"/>
      <c r="M138" s="480"/>
      <c r="N138" s="484"/>
      <c r="O138" s="485"/>
      <c r="P138" s="474"/>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44">
        <f>COUNTA(Q138:AU138)</f>
        <v>0</v>
      </c>
      <c r="AW138" s="486">
        <f>AV139</f>
        <v>0</v>
      </c>
      <c r="AX138" s="488" t="str">
        <f>IFERROR(ROUNDDOWN(AV139/$AT$3,1),"")</f>
        <v/>
      </c>
      <c r="AY138" s="145"/>
      <c r="AZ138" s="145"/>
    </row>
    <row r="139" spans="2:52" ht="17.100000000000001" customHeight="1" x14ac:dyDescent="0.15">
      <c r="B139" s="471"/>
      <c r="C139" s="475"/>
      <c r="D139" s="476"/>
      <c r="E139" s="476"/>
      <c r="F139" s="476"/>
      <c r="G139" s="476"/>
      <c r="H139" s="477"/>
      <c r="I139" s="481"/>
      <c r="J139" s="482"/>
      <c r="K139" s="482"/>
      <c r="L139" s="482"/>
      <c r="M139" s="483"/>
      <c r="N139" s="475"/>
      <c r="O139" s="476"/>
      <c r="P139" s="477"/>
      <c r="Q139" s="148" t="str">
        <f>IFERROR(VLOOKUP(Q138,'P2'!$B$4:$J$48,9,FALSE),"")</f>
        <v/>
      </c>
      <c r="R139" s="148" t="str">
        <f>IFERROR(VLOOKUP(R138,'P2'!$B$4:$J$48,9,FALSE),"")</f>
        <v/>
      </c>
      <c r="S139" s="148" t="str">
        <f>IFERROR(VLOOKUP(S138,'P2'!$B$4:$J$48,9,FALSE),"")</f>
        <v/>
      </c>
      <c r="T139" s="148" t="str">
        <f>IFERROR(VLOOKUP(T138,'P2'!$B$4:$J$48,9,FALSE),"")</f>
        <v/>
      </c>
      <c r="U139" s="148" t="str">
        <f>IFERROR(VLOOKUP(U138,'P2'!$B$4:$J$48,9,FALSE),"")</f>
        <v/>
      </c>
      <c r="V139" s="148" t="str">
        <f>IFERROR(VLOOKUP(V138,'P2'!$B$4:$J$48,9,FALSE),"")</f>
        <v/>
      </c>
      <c r="W139" s="148" t="str">
        <f>IFERROR(VLOOKUP(W138,'P2'!$B$4:$J$48,9,FALSE),"")</f>
        <v/>
      </c>
      <c r="X139" s="148" t="str">
        <f>IFERROR(VLOOKUP(X138,'P2'!$B$4:$J$48,9,FALSE),"")</f>
        <v/>
      </c>
      <c r="Y139" s="148" t="str">
        <f>IFERROR(VLOOKUP(Y138,'P2'!$B$4:$J$48,9,FALSE),"")</f>
        <v/>
      </c>
      <c r="Z139" s="148" t="str">
        <f>IFERROR(VLOOKUP(Z138,'P2'!$B$4:$J$48,9,FALSE),"")</f>
        <v/>
      </c>
      <c r="AA139" s="148" t="str">
        <f>IFERROR(VLOOKUP(AA138,'P2'!$B$4:$J$48,9,FALSE),"")</f>
        <v/>
      </c>
      <c r="AB139" s="148" t="str">
        <f>IFERROR(VLOOKUP(AB138,'P2'!$B$4:$J$48,9,FALSE),"")</f>
        <v/>
      </c>
      <c r="AC139" s="148" t="str">
        <f>IFERROR(VLOOKUP(AC138,'P2'!$B$4:$J$48,9,FALSE),"")</f>
        <v/>
      </c>
      <c r="AD139" s="148" t="str">
        <f>IFERROR(VLOOKUP(AD138,'P2'!$B$4:$J$48,9,FALSE),"")</f>
        <v/>
      </c>
      <c r="AE139" s="148" t="str">
        <f>IFERROR(VLOOKUP(AE138,'P2'!$B$4:$J$48,9,FALSE),"")</f>
        <v/>
      </c>
      <c r="AF139" s="148" t="str">
        <f>IFERROR(VLOOKUP(AF138,'P2'!$B$4:$J$48,9,FALSE),"")</f>
        <v/>
      </c>
      <c r="AG139" s="148" t="str">
        <f>IFERROR(VLOOKUP(AG138,'P2'!$B$4:$J$48,9,FALSE),"")</f>
        <v/>
      </c>
      <c r="AH139" s="148" t="str">
        <f>IFERROR(VLOOKUP(AH138,'P2'!$B$4:$J$48,9,FALSE),"")</f>
        <v/>
      </c>
      <c r="AI139" s="148" t="str">
        <f>IFERROR(VLOOKUP(AI138,'P2'!$B$4:$J$48,9,FALSE),"")</f>
        <v/>
      </c>
      <c r="AJ139" s="148" t="str">
        <f>IFERROR(VLOOKUP(AJ138,'P2'!$B$4:$J$48,9,FALSE),"")</f>
        <v/>
      </c>
      <c r="AK139" s="148" t="str">
        <f>IFERROR(VLOOKUP(AK138,'P2'!$B$4:$J$48,9,FALSE),"")</f>
        <v/>
      </c>
      <c r="AL139" s="148" t="str">
        <f>IFERROR(VLOOKUP(AL138,'P2'!$B$4:$J$48,9,FALSE),"")</f>
        <v/>
      </c>
      <c r="AM139" s="148" t="str">
        <f>IFERROR(VLOOKUP(AM138,'P2'!$B$4:$J$48,9,FALSE),"")</f>
        <v/>
      </c>
      <c r="AN139" s="148" t="str">
        <f>IFERROR(VLOOKUP(AN138,'P2'!$B$4:$J$48,9,FALSE),"")</f>
        <v/>
      </c>
      <c r="AO139" s="148" t="str">
        <f>IFERROR(VLOOKUP(AO138,'P2'!$B$4:$J$48,9,FALSE),"")</f>
        <v/>
      </c>
      <c r="AP139" s="148" t="str">
        <f>IFERROR(VLOOKUP(AP138,'P2'!$B$4:$J$48,9,FALSE),"")</f>
        <v/>
      </c>
      <c r="AQ139" s="148" t="str">
        <f>IFERROR(VLOOKUP(AQ138,'P2'!$B$4:$J$48,9,FALSE),"")</f>
        <v/>
      </c>
      <c r="AR139" s="148" t="str">
        <f>IFERROR(VLOOKUP(AR138,'P2'!$B$4:$J$48,9,FALSE),"")</f>
        <v/>
      </c>
      <c r="AS139" s="148" t="str">
        <f>IFERROR(VLOOKUP(AS138,'P2'!$B$4:$J$48,9,FALSE),"")</f>
        <v/>
      </c>
      <c r="AT139" s="148" t="str">
        <f>IFERROR(VLOOKUP(AT138,'P2'!$B$4:$J$48,9,FALSE),"")</f>
        <v/>
      </c>
      <c r="AU139" s="148" t="str">
        <f>IFERROR(VLOOKUP(AU138,'P2'!$B$4:$J$48,9,FALSE),"")</f>
        <v/>
      </c>
      <c r="AV139" s="149">
        <f>SUM(Q139:AU139)</f>
        <v>0</v>
      </c>
      <c r="AW139" s="487"/>
      <c r="AX139" s="489"/>
      <c r="AY139" s="150"/>
      <c r="AZ139" s="150"/>
    </row>
    <row r="140" spans="2:52" ht="17.100000000000001" customHeight="1" x14ac:dyDescent="0.15">
      <c r="B140" s="470">
        <f t="shared" si="8"/>
        <v>58</v>
      </c>
      <c r="C140" s="472"/>
      <c r="D140" s="473"/>
      <c r="E140" s="473"/>
      <c r="F140" s="473"/>
      <c r="G140" s="473"/>
      <c r="H140" s="474"/>
      <c r="I140" s="478"/>
      <c r="J140" s="479"/>
      <c r="K140" s="479"/>
      <c r="L140" s="479"/>
      <c r="M140" s="480"/>
      <c r="N140" s="484"/>
      <c r="O140" s="485"/>
      <c r="P140" s="474"/>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44">
        <f>COUNTA(Q140:AU140)</f>
        <v>0</v>
      </c>
      <c r="AW140" s="486">
        <f>AV141</f>
        <v>0</v>
      </c>
      <c r="AX140" s="488" t="str">
        <f>IFERROR(ROUNDDOWN(AV141/$AT$3,1),"")</f>
        <v/>
      </c>
      <c r="AY140" s="145"/>
      <c r="AZ140" s="145"/>
    </row>
    <row r="141" spans="2:52" ht="17.100000000000001" customHeight="1" x14ac:dyDescent="0.15">
      <c r="B141" s="471"/>
      <c r="C141" s="475"/>
      <c r="D141" s="476"/>
      <c r="E141" s="476"/>
      <c r="F141" s="476"/>
      <c r="G141" s="476"/>
      <c r="H141" s="477"/>
      <c r="I141" s="481"/>
      <c r="J141" s="482"/>
      <c r="K141" s="482"/>
      <c r="L141" s="482"/>
      <c r="M141" s="483"/>
      <c r="N141" s="475"/>
      <c r="O141" s="476"/>
      <c r="P141" s="477"/>
      <c r="Q141" s="148" t="str">
        <f>IFERROR(VLOOKUP(Q140,'P2'!$B$4:$J$48,9,FALSE),"")</f>
        <v/>
      </c>
      <c r="R141" s="148" t="str">
        <f>IFERROR(VLOOKUP(R140,'P2'!$B$4:$J$48,9,FALSE),"")</f>
        <v/>
      </c>
      <c r="S141" s="148" t="str">
        <f>IFERROR(VLOOKUP(S140,'P2'!$B$4:$J$48,9,FALSE),"")</f>
        <v/>
      </c>
      <c r="T141" s="148" t="str">
        <f>IFERROR(VLOOKUP(T140,'P2'!$B$4:$J$48,9,FALSE),"")</f>
        <v/>
      </c>
      <c r="U141" s="148" t="str">
        <f>IFERROR(VLOOKUP(U140,'P2'!$B$4:$J$48,9,FALSE),"")</f>
        <v/>
      </c>
      <c r="V141" s="148" t="str">
        <f>IFERROR(VLOOKUP(V140,'P2'!$B$4:$J$48,9,FALSE),"")</f>
        <v/>
      </c>
      <c r="W141" s="148" t="str">
        <f>IFERROR(VLOOKUP(W140,'P2'!$B$4:$J$48,9,FALSE),"")</f>
        <v/>
      </c>
      <c r="X141" s="148" t="str">
        <f>IFERROR(VLOOKUP(X140,'P2'!$B$4:$J$48,9,FALSE),"")</f>
        <v/>
      </c>
      <c r="Y141" s="148" t="str">
        <f>IFERROR(VLOOKUP(Y140,'P2'!$B$4:$J$48,9,FALSE),"")</f>
        <v/>
      </c>
      <c r="Z141" s="148" t="str">
        <f>IFERROR(VLOOKUP(Z140,'P2'!$B$4:$J$48,9,FALSE),"")</f>
        <v/>
      </c>
      <c r="AA141" s="148" t="str">
        <f>IFERROR(VLOOKUP(AA140,'P2'!$B$4:$J$48,9,FALSE),"")</f>
        <v/>
      </c>
      <c r="AB141" s="148" t="str">
        <f>IFERROR(VLOOKUP(AB140,'P2'!$B$4:$J$48,9,FALSE),"")</f>
        <v/>
      </c>
      <c r="AC141" s="148" t="str">
        <f>IFERROR(VLOOKUP(AC140,'P2'!$B$4:$J$48,9,FALSE),"")</f>
        <v/>
      </c>
      <c r="AD141" s="148" t="str">
        <f>IFERROR(VLOOKUP(AD140,'P2'!$B$4:$J$48,9,FALSE),"")</f>
        <v/>
      </c>
      <c r="AE141" s="148" t="str">
        <f>IFERROR(VLOOKUP(AE140,'P2'!$B$4:$J$48,9,FALSE),"")</f>
        <v/>
      </c>
      <c r="AF141" s="148" t="str">
        <f>IFERROR(VLOOKUP(AF140,'P2'!$B$4:$J$48,9,FALSE),"")</f>
        <v/>
      </c>
      <c r="AG141" s="148" t="str">
        <f>IFERROR(VLOOKUP(AG140,'P2'!$B$4:$J$48,9,FALSE),"")</f>
        <v/>
      </c>
      <c r="AH141" s="148" t="str">
        <f>IFERROR(VLOOKUP(AH140,'P2'!$B$4:$J$48,9,FALSE),"")</f>
        <v/>
      </c>
      <c r="AI141" s="148" t="str">
        <f>IFERROR(VLOOKUP(AI140,'P2'!$B$4:$J$48,9,FALSE),"")</f>
        <v/>
      </c>
      <c r="AJ141" s="148" t="str">
        <f>IFERROR(VLOOKUP(AJ140,'P2'!$B$4:$J$48,9,FALSE),"")</f>
        <v/>
      </c>
      <c r="AK141" s="148" t="str">
        <f>IFERROR(VLOOKUP(AK140,'P2'!$B$4:$J$48,9,FALSE),"")</f>
        <v/>
      </c>
      <c r="AL141" s="148" t="str">
        <f>IFERROR(VLOOKUP(AL140,'P2'!$B$4:$J$48,9,FALSE),"")</f>
        <v/>
      </c>
      <c r="AM141" s="148" t="str">
        <f>IFERROR(VLOOKUP(AM140,'P2'!$B$4:$J$48,9,FALSE),"")</f>
        <v/>
      </c>
      <c r="AN141" s="148" t="str">
        <f>IFERROR(VLOOKUP(AN140,'P2'!$B$4:$J$48,9,FALSE),"")</f>
        <v/>
      </c>
      <c r="AO141" s="148" t="str">
        <f>IFERROR(VLOOKUP(AO140,'P2'!$B$4:$J$48,9,FALSE),"")</f>
        <v/>
      </c>
      <c r="AP141" s="148" t="str">
        <f>IFERROR(VLOOKUP(AP140,'P2'!$B$4:$J$48,9,FALSE),"")</f>
        <v/>
      </c>
      <c r="AQ141" s="148" t="str">
        <f>IFERROR(VLOOKUP(AQ140,'P2'!$B$4:$J$48,9,FALSE),"")</f>
        <v/>
      </c>
      <c r="AR141" s="148" t="str">
        <f>IFERROR(VLOOKUP(AR140,'P2'!$B$4:$J$48,9,FALSE),"")</f>
        <v/>
      </c>
      <c r="AS141" s="148" t="str">
        <f>IFERROR(VLOOKUP(AS140,'P2'!$B$4:$J$48,9,FALSE),"")</f>
        <v/>
      </c>
      <c r="AT141" s="148" t="str">
        <f>IFERROR(VLOOKUP(AT140,'P2'!$B$4:$J$48,9,FALSE),"")</f>
        <v/>
      </c>
      <c r="AU141" s="148" t="str">
        <f>IFERROR(VLOOKUP(AU140,'P2'!$B$4:$J$48,9,FALSE),"")</f>
        <v/>
      </c>
      <c r="AV141" s="149">
        <f>SUM(Q141:AU141)</f>
        <v>0</v>
      </c>
      <c r="AW141" s="487"/>
      <c r="AX141" s="489"/>
      <c r="AY141" s="150"/>
      <c r="AZ141" s="150"/>
    </row>
    <row r="142" spans="2:52" ht="17.100000000000001" customHeight="1" x14ac:dyDescent="0.15">
      <c r="B142" s="470">
        <f t="shared" si="8"/>
        <v>59</v>
      </c>
      <c r="C142" s="472"/>
      <c r="D142" s="473"/>
      <c r="E142" s="473"/>
      <c r="F142" s="473"/>
      <c r="G142" s="473"/>
      <c r="H142" s="474"/>
      <c r="I142" s="478"/>
      <c r="J142" s="479"/>
      <c r="K142" s="479"/>
      <c r="L142" s="479"/>
      <c r="M142" s="480"/>
      <c r="N142" s="484"/>
      <c r="O142" s="485"/>
      <c r="P142" s="474"/>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44">
        <f>COUNTA(Q142:AU142)</f>
        <v>0</v>
      </c>
      <c r="AW142" s="486">
        <f>AV143</f>
        <v>0</v>
      </c>
      <c r="AX142" s="488" t="str">
        <f>IFERROR(ROUNDDOWN(AV143/$AT$3,1),"")</f>
        <v/>
      </c>
      <c r="AY142" s="145"/>
      <c r="AZ142" s="145"/>
    </row>
    <row r="143" spans="2:52" ht="17.100000000000001" customHeight="1" x14ac:dyDescent="0.15">
      <c r="B143" s="471"/>
      <c r="C143" s="475"/>
      <c r="D143" s="476"/>
      <c r="E143" s="476"/>
      <c r="F143" s="476"/>
      <c r="G143" s="476"/>
      <c r="H143" s="477"/>
      <c r="I143" s="481"/>
      <c r="J143" s="482"/>
      <c r="K143" s="482"/>
      <c r="L143" s="482"/>
      <c r="M143" s="483"/>
      <c r="N143" s="475"/>
      <c r="O143" s="476"/>
      <c r="P143" s="477"/>
      <c r="Q143" s="148" t="str">
        <f>IFERROR(VLOOKUP(Q142,'P2'!$B$4:$J$48,9,FALSE),"")</f>
        <v/>
      </c>
      <c r="R143" s="148" t="str">
        <f>IFERROR(VLOOKUP(R142,'P2'!$B$4:$J$48,9,FALSE),"")</f>
        <v/>
      </c>
      <c r="S143" s="148" t="str">
        <f>IFERROR(VLOOKUP(S142,'P2'!$B$4:$J$48,9,FALSE),"")</f>
        <v/>
      </c>
      <c r="T143" s="148" t="str">
        <f>IFERROR(VLOOKUP(T142,'P2'!$B$4:$J$48,9,FALSE),"")</f>
        <v/>
      </c>
      <c r="U143" s="148" t="str">
        <f>IFERROR(VLOOKUP(U142,'P2'!$B$4:$J$48,9,FALSE),"")</f>
        <v/>
      </c>
      <c r="V143" s="148" t="str">
        <f>IFERROR(VLOOKUP(V142,'P2'!$B$4:$J$48,9,FALSE),"")</f>
        <v/>
      </c>
      <c r="W143" s="148" t="str">
        <f>IFERROR(VLOOKUP(W142,'P2'!$B$4:$J$48,9,FALSE),"")</f>
        <v/>
      </c>
      <c r="X143" s="148" t="str">
        <f>IFERROR(VLOOKUP(X142,'P2'!$B$4:$J$48,9,FALSE),"")</f>
        <v/>
      </c>
      <c r="Y143" s="148" t="str">
        <f>IFERROR(VLOOKUP(Y142,'P2'!$B$4:$J$48,9,FALSE),"")</f>
        <v/>
      </c>
      <c r="Z143" s="148" t="str">
        <f>IFERROR(VLOOKUP(Z142,'P2'!$B$4:$J$48,9,FALSE),"")</f>
        <v/>
      </c>
      <c r="AA143" s="148" t="str">
        <f>IFERROR(VLOOKUP(AA142,'P2'!$B$4:$J$48,9,FALSE),"")</f>
        <v/>
      </c>
      <c r="AB143" s="148" t="str">
        <f>IFERROR(VLOOKUP(AB142,'P2'!$B$4:$J$48,9,FALSE),"")</f>
        <v/>
      </c>
      <c r="AC143" s="148" t="str">
        <f>IFERROR(VLOOKUP(AC142,'P2'!$B$4:$J$48,9,FALSE),"")</f>
        <v/>
      </c>
      <c r="AD143" s="148" t="str">
        <f>IFERROR(VLOOKUP(AD142,'P2'!$B$4:$J$48,9,FALSE),"")</f>
        <v/>
      </c>
      <c r="AE143" s="148" t="str">
        <f>IFERROR(VLOOKUP(AE142,'P2'!$B$4:$J$48,9,FALSE),"")</f>
        <v/>
      </c>
      <c r="AF143" s="148" t="str">
        <f>IFERROR(VLOOKUP(AF142,'P2'!$B$4:$J$48,9,FALSE),"")</f>
        <v/>
      </c>
      <c r="AG143" s="148" t="str">
        <f>IFERROR(VLOOKUP(AG142,'P2'!$B$4:$J$48,9,FALSE),"")</f>
        <v/>
      </c>
      <c r="AH143" s="148" t="str">
        <f>IFERROR(VLOOKUP(AH142,'P2'!$B$4:$J$48,9,FALSE),"")</f>
        <v/>
      </c>
      <c r="AI143" s="148" t="str">
        <f>IFERROR(VLOOKUP(AI142,'P2'!$B$4:$J$48,9,FALSE),"")</f>
        <v/>
      </c>
      <c r="AJ143" s="148" t="str">
        <f>IFERROR(VLOOKUP(AJ142,'P2'!$B$4:$J$48,9,FALSE),"")</f>
        <v/>
      </c>
      <c r="AK143" s="148" t="str">
        <f>IFERROR(VLOOKUP(AK142,'P2'!$B$4:$J$48,9,FALSE),"")</f>
        <v/>
      </c>
      <c r="AL143" s="148" t="str">
        <f>IFERROR(VLOOKUP(AL142,'P2'!$B$4:$J$48,9,FALSE),"")</f>
        <v/>
      </c>
      <c r="AM143" s="148" t="str">
        <f>IFERROR(VLOOKUP(AM142,'P2'!$B$4:$J$48,9,FALSE),"")</f>
        <v/>
      </c>
      <c r="AN143" s="148" t="str">
        <f>IFERROR(VLOOKUP(AN142,'P2'!$B$4:$J$48,9,FALSE),"")</f>
        <v/>
      </c>
      <c r="AO143" s="148" t="str">
        <f>IFERROR(VLOOKUP(AO142,'P2'!$B$4:$J$48,9,FALSE),"")</f>
        <v/>
      </c>
      <c r="AP143" s="148" t="str">
        <f>IFERROR(VLOOKUP(AP142,'P2'!$B$4:$J$48,9,FALSE),"")</f>
        <v/>
      </c>
      <c r="AQ143" s="148" t="str">
        <f>IFERROR(VLOOKUP(AQ142,'P2'!$B$4:$J$48,9,FALSE),"")</f>
        <v/>
      </c>
      <c r="AR143" s="148" t="str">
        <f>IFERROR(VLOOKUP(AR142,'P2'!$B$4:$J$48,9,FALSE),"")</f>
        <v/>
      </c>
      <c r="AS143" s="148" t="str">
        <f>IFERROR(VLOOKUP(AS142,'P2'!$B$4:$J$48,9,FALSE),"")</f>
        <v/>
      </c>
      <c r="AT143" s="148" t="str">
        <f>IFERROR(VLOOKUP(AT142,'P2'!$B$4:$J$48,9,FALSE),"")</f>
        <v/>
      </c>
      <c r="AU143" s="148" t="str">
        <f>IFERROR(VLOOKUP(AU142,'P2'!$B$4:$J$48,9,FALSE),"")</f>
        <v/>
      </c>
      <c r="AV143" s="149">
        <f>SUM(Q143:AU143)</f>
        <v>0</v>
      </c>
      <c r="AW143" s="487"/>
      <c r="AX143" s="489"/>
      <c r="AY143" s="150"/>
      <c r="AZ143" s="150"/>
    </row>
    <row r="144" spans="2:52" ht="17.100000000000001" customHeight="1" x14ac:dyDescent="0.15">
      <c r="B144" s="470">
        <f t="shared" si="8"/>
        <v>60</v>
      </c>
      <c r="C144" s="472"/>
      <c r="D144" s="473"/>
      <c r="E144" s="473"/>
      <c r="F144" s="473"/>
      <c r="G144" s="473"/>
      <c r="H144" s="474"/>
      <c r="I144" s="478"/>
      <c r="J144" s="479"/>
      <c r="K144" s="479"/>
      <c r="L144" s="479"/>
      <c r="M144" s="480"/>
      <c r="N144" s="484"/>
      <c r="O144" s="485"/>
      <c r="P144" s="474"/>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44">
        <f>COUNTA(Q144:AU144)</f>
        <v>0</v>
      </c>
      <c r="AW144" s="486">
        <f>AV145</f>
        <v>0</v>
      </c>
      <c r="AX144" s="488" t="str">
        <f>IFERROR(ROUNDDOWN(AV145/$AT$3,1),"")</f>
        <v/>
      </c>
      <c r="AY144" s="145"/>
      <c r="AZ144" s="145"/>
    </row>
    <row r="145" spans="2:59" ht="17.100000000000001" customHeight="1" x14ac:dyDescent="0.15">
      <c r="B145" s="471"/>
      <c r="C145" s="475"/>
      <c r="D145" s="476"/>
      <c r="E145" s="476"/>
      <c r="F145" s="476"/>
      <c r="G145" s="476"/>
      <c r="H145" s="477"/>
      <c r="I145" s="481"/>
      <c r="J145" s="482"/>
      <c r="K145" s="482"/>
      <c r="L145" s="482"/>
      <c r="M145" s="483"/>
      <c r="N145" s="475"/>
      <c r="O145" s="476"/>
      <c r="P145" s="477"/>
      <c r="Q145" s="148" t="str">
        <f>IFERROR(VLOOKUP(Q144,'P2'!$B$4:$J$48,9,FALSE),"")</f>
        <v/>
      </c>
      <c r="R145" s="148" t="str">
        <f>IFERROR(VLOOKUP(R144,'P2'!$B$4:$J$48,9,FALSE),"")</f>
        <v/>
      </c>
      <c r="S145" s="148" t="str">
        <f>IFERROR(VLOOKUP(S144,'P2'!$B$4:$J$48,9,FALSE),"")</f>
        <v/>
      </c>
      <c r="T145" s="148" t="str">
        <f>IFERROR(VLOOKUP(T144,'P2'!$B$4:$J$48,9,FALSE),"")</f>
        <v/>
      </c>
      <c r="U145" s="148" t="str">
        <f>IFERROR(VLOOKUP(U144,'P2'!$B$4:$J$48,9,FALSE),"")</f>
        <v/>
      </c>
      <c r="V145" s="148" t="str">
        <f>IFERROR(VLOOKUP(V144,'P2'!$B$4:$J$48,9,FALSE),"")</f>
        <v/>
      </c>
      <c r="W145" s="148" t="str">
        <f>IFERROR(VLOOKUP(W144,'P2'!$B$4:$J$48,9,FALSE),"")</f>
        <v/>
      </c>
      <c r="X145" s="148" t="str">
        <f>IFERROR(VLOOKUP(X144,'P2'!$B$4:$J$48,9,FALSE),"")</f>
        <v/>
      </c>
      <c r="Y145" s="148" t="str">
        <f>IFERROR(VLOOKUP(Y144,'P2'!$B$4:$J$48,9,FALSE),"")</f>
        <v/>
      </c>
      <c r="Z145" s="148" t="str">
        <f>IFERROR(VLOOKUP(Z144,'P2'!$B$4:$J$48,9,FALSE),"")</f>
        <v/>
      </c>
      <c r="AA145" s="148" t="str">
        <f>IFERROR(VLOOKUP(AA144,'P2'!$B$4:$J$48,9,FALSE),"")</f>
        <v/>
      </c>
      <c r="AB145" s="148" t="str">
        <f>IFERROR(VLOOKUP(AB144,'P2'!$B$4:$J$48,9,FALSE),"")</f>
        <v/>
      </c>
      <c r="AC145" s="148" t="str">
        <f>IFERROR(VLOOKUP(AC144,'P2'!$B$4:$J$48,9,FALSE),"")</f>
        <v/>
      </c>
      <c r="AD145" s="148" t="str">
        <f>IFERROR(VLOOKUP(AD144,'P2'!$B$4:$J$48,9,FALSE),"")</f>
        <v/>
      </c>
      <c r="AE145" s="148" t="str">
        <f>IFERROR(VLOOKUP(AE144,'P2'!$B$4:$J$48,9,FALSE),"")</f>
        <v/>
      </c>
      <c r="AF145" s="148" t="str">
        <f>IFERROR(VLOOKUP(AF144,'P2'!$B$4:$J$48,9,FALSE),"")</f>
        <v/>
      </c>
      <c r="AG145" s="148" t="str">
        <f>IFERROR(VLOOKUP(AG144,'P2'!$B$4:$J$48,9,FALSE),"")</f>
        <v/>
      </c>
      <c r="AH145" s="148" t="str">
        <f>IFERROR(VLOOKUP(AH144,'P2'!$B$4:$J$48,9,FALSE),"")</f>
        <v/>
      </c>
      <c r="AI145" s="148" t="str">
        <f>IFERROR(VLOOKUP(AI144,'P2'!$B$4:$J$48,9,FALSE),"")</f>
        <v/>
      </c>
      <c r="AJ145" s="148" t="str">
        <f>IFERROR(VLOOKUP(AJ144,'P2'!$B$4:$J$48,9,FALSE),"")</f>
        <v/>
      </c>
      <c r="AK145" s="148" t="str">
        <f>IFERROR(VLOOKUP(AK144,'P2'!$B$4:$J$48,9,FALSE),"")</f>
        <v/>
      </c>
      <c r="AL145" s="148" t="str">
        <f>IFERROR(VLOOKUP(AL144,'P2'!$B$4:$J$48,9,FALSE),"")</f>
        <v/>
      </c>
      <c r="AM145" s="148" t="str">
        <f>IFERROR(VLOOKUP(AM144,'P2'!$B$4:$J$48,9,FALSE),"")</f>
        <v/>
      </c>
      <c r="AN145" s="148" t="str">
        <f>IFERROR(VLOOKUP(AN144,'P2'!$B$4:$J$48,9,FALSE),"")</f>
        <v/>
      </c>
      <c r="AO145" s="148" t="str">
        <f>IFERROR(VLOOKUP(AO144,'P2'!$B$4:$J$48,9,FALSE),"")</f>
        <v/>
      </c>
      <c r="AP145" s="148" t="str">
        <f>IFERROR(VLOOKUP(AP144,'P2'!$B$4:$J$48,9,FALSE),"")</f>
        <v/>
      </c>
      <c r="AQ145" s="148" t="str">
        <f>IFERROR(VLOOKUP(AQ144,'P2'!$B$4:$J$48,9,FALSE),"")</f>
        <v/>
      </c>
      <c r="AR145" s="148" t="str">
        <f>IFERROR(VLOOKUP(AR144,'P2'!$B$4:$J$48,9,FALSE),"")</f>
        <v/>
      </c>
      <c r="AS145" s="148" t="str">
        <f>IFERROR(VLOOKUP(AS144,'P2'!$B$4:$J$48,9,FALSE),"")</f>
        <v/>
      </c>
      <c r="AT145" s="148" t="str">
        <f>IFERROR(VLOOKUP(AT144,'P2'!$B$4:$J$48,9,FALSE),"")</f>
        <v/>
      </c>
      <c r="AU145" s="148" t="str">
        <f>IFERROR(VLOOKUP(AU144,'P2'!$B$4:$J$48,9,FALSE),"")</f>
        <v/>
      </c>
      <c r="AV145" s="149">
        <f>SUM(Q145:AU145)</f>
        <v>0</v>
      </c>
      <c r="AW145" s="487"/>
      <c r="AX145" s="489"/>
      <c r="AY145" s="150"/>
      <c r="AZ145" s="150"/>
    </row>
    <row r="146" spans="2:59" ht="17.100000000000001" customHeight="1" x14ac:dyDescent="0.15">
      <c r="B146" s="470">
        <f t="shared" si="8"/>
        <v>61</v>
      </c>
      <c r="C146" s="472"/>
      <c r="D146" s="473"/>
      <c r="E146" s="473"/>
      <c r="F146" s="473"/>
      <c r="G146" s="473"/>
      <c r="H146" s="474"/>
      <c r="I146" s="478"/>
      <c r="J146" s="479"/>
      <c r="K146" s="479"/>
      <c r="L146" s="479"/>
      <c r="M146" s="480"/>
      <c r="N146" s="484"/>
      <c r="O146" s="485"/>
      <c r="P146" s="474"/>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44">
        <f>COUNTA(Q146:AU146)</f>
        <v>0</v>
      </c>
      <c r="AW146" s="486">
        <f>AV147</f>
        <v>0</v>
      </c>
      <c r="AX146" s="488" t="str">
        <f>IFERROR(ROUNDDOWN(AV147/$AT$3,1),"")</f>
        <v/>
      </c>
      <c r="AY146" s="145"/>
      <c r="AZ146" s="145"/>
    </row>
    <row r="147" spans="2:59" ht="17.100000000000001" customHeight="1" x14ac:dyDescent="0.15">
      <c r="B147" s="471"/>
      <c r="C147" s="475"/>
      <c r="D147" s="476"/>
      <c r="E147" s="476"/>
      <c r="F147" s="476"/>
      <c r="G147" s="476"/>
      <c r="H147" s="477"/>
      <c r="I147" s="481"/>
      <c r="J147" s="482"/>
      <c r="K147" s="482"/>
      <c r="L147" s="482"/>
      <c r="M147" s="483"/>
      <c r="N147" s="475"/>
      <c r="O147" s="476"/>
      <c r="P147" s="477"/>
      <c r="Q147" s="148" t="str">
        <f>IFERROR(VLOOKUP(Q146,'P2'!$B$4:$J$48,9,FALSE),"")</f>
        <v/>
      </c>
      <c r="R147" s="148" t="str">
        <f>IFERROR(VLOOKUP(R146,'P2'!$B$4:$J$48,9,FALSE),"")</f>
        <v/>
      </c>
      <c r="S147" s="148" t="str">
        <f>IFERROR(VLOOKUP(S146,'P2'!$B$4:$J$48,9,FALSE),"")</f>
        <v/>
      </c>
      <c r="T147" s="148" t="str">
        <f>IFERROR(VLOOKUP(T146,'P2'!$B$4:$J$48,9,FALSE),"")</f>
        <v/>
      </c>
      <c r="U147" s="148" t="str">
        <f>IFERROR(VLOOKUP(U146,'P2'!$B$4:$J$48,9,FALSE),"")</f>
        <v/>
      </c>
      <c r="V147" s="148" t="str">
        <f>IFERROR(VLOOKUP(V146,'P2'!$B$4:$J$48,9,FALSE),"")</f>
        <v/>
      </c>
      <c r="W147" s="148" t="str">
        <f>IFERROR(VLOOKUP(W146,'P2'!$B$4:$J$48,9,FALSE),"")</f>
        <v/>
      </c>
      <c r="X147" s="148" t="str">
        <f>IFERROR(VLOOKUP(X146,'P2'!$B$4:$J$48,9,FALSE),"")</f>
        <v/>
      </c>
      <c r="Y147" s="148" t="str">
        <f>IFERROR(VLOOKUP(Y146,'P2'!$B$4:$J$48,9,FALSE),"")</f>
        <v/>
      </c>
      <c r="Z147" s="148" t="str">
        <f>IFERROR(VLOOKUP(Z146,'P2'!$B$4:$J$48,9,FALSE),"")</f>
        <v/>
      </c>
      <c r="AA147" s="148" t="str">
        <f>IFERROR(VLOOKUP(AA146,'P2'!$B$4:$J$48,9,FALSE),"")</f>
        <v/>
      </c>
      <c r="AB147" s="148" t="str">
        <f>IFERROR(VLOOKUP(AB146,'P2'!$B$4:$J$48,9,FALSE),"")</f>
        <v/>
      </c>
      <c r="AC147" s="148" t="str">
        <f>IFERROR(VLOOKUP(AC146,'P2'!$B$4:$J$48,9,FALSE),"")</f>
        <v/>
      </c>
      <c r="AD147" s="148" t="str">
        <f>IFERROR(VLOOKUP(AD146,'P2'!$B$4:$J$48,9,FALSE),"")</f>
        <v/>
      </c>
      <c r="AE147" s="148" t="str">
        <f>IFERROR(VLOOKUP(AE146,'P2'!$B$4:$J$48,9,FALSE),"")</f>
        <v/>
      </c>
      <c r="AF147" s="148" t="str">
        <f>IFERROR(VLOOKUP(AF146,'P2'!$B$4:$J$48,9,FALSE),"")</f>
        <v/>
      </c>
      <c r="AG147" s="148" t="str">
        <f>IFERROR(VLOOKUP(AG146,'P2'!$B$4:$J$48,9,FALSE),"")</f>
        <v/>
      </c>
      <c r="AH147" s="148" t="str">
        <f>IFERROR(VLOOKUP(AH146,'P2'!$B$4:$J$48,9,FALSE),"")</f>
        <v/>
      </c>
      <c r="AI147" s="148" t="str">
        <f>IFERROR(VLOOKUP(AI146,'P2'!$B$4:$J$48,9,FALSE),"")</f>
        <v/>
      </c>
      <c r="AJ147" s="148" t="str">
        <f>IFERROR(VLOOKUP(AJ146,'P2'!$B$4:$J$48,9,FALSE),"")</f>
        <v/>
      </c>
      <c r="AK147" s="148" t="str">
        <f>IFERROR(VLOOKUP(AK146,'P2'!$B$4:$J$48,9,FALSE),"")</f>
        <v/>
      </c>
      <c r="AL147" s="148" t="str">
        <f>IFERROR(VLOOKUP(AL146,'P2'!$B$4:$J$48,9,FALSE),"")</f>
        <v/>
      </c>
      <c r="AM147" s="148" t="str">
        <f>IFERROR(VLOOKUP(AM146,'P2'!$B$4:$J$48,9,FALSE),"")</f>
        <v/>
      </c>
      <c r="AN147" s="148" t="str">
        <f>IFERROR(VLOOKUP(AN146,'P2'!$B$4:$J$48,9,FALSE),"")</f>
        <v/>
      </c>
      <c r="AO147" s="148" t="str">
        <f>IFERROR(VLOOKUP(AO146,'P2'!$B$4:$J$48,9,FALSE),"")</f>
        <v/>
      </c>
      <c r="AP147" s="148" t="str">
        <f>IFERROR(VLOOKUP(AP146,'P2'!$B$4:$J$48,9,FALSE),"")</f>
        <v/>
      </c>
      <c r="AQ147" s="148" t="str">
        <f>IFERROR(VLOOKUP(AQ146,'P2'!$B$4:$J$48,9,FALSE),"")</f>
        <v/>
      </c>
      <c r="AR147" s="148" t="str">
        <f>IFERROR(VLOOKUP(AR146,'P2'!$B$4:$J$48,9,FALSE),"")</f>
        <v/>
      </c>
      <c r="AS147" s="148" t="str">
        <f>IFERROR(VLOOKUP(AS146,'P2'!$B$4:$J$48,9,FALSE),"")</f>
        <v/>
      </c>
      <c r="AT147" s="148" t="str">
        <f>IFERROR(VLOOKUP(AT146,'P2'!$B$4:$J$48,9,FALSE),"")</f>
        <v/>
      </c>
      <c r="AU147" s="148" t="str">
        <f>IFERROR(VLOOKUP(AU146,'P2'!$B$4:$J$48,9,FALSE),"")</f>
        <v/>
      </c>
      <c r="AV147" s="149">
        <f>SUM(Q147:AU147)</f>
        <v>0</v>
      </c>
      <c r="AW147" s="487"/>
      <c r="AX147" s="489"/>
      <c r="AY147" s="150"/>
      <c r="AZ147" s="150"/>
    </row>
    <row r="148" spans="2:59" ht="17.100000000000001" customHeight="1" x14ac:dyDescent="0.15">
      <c r="B148" s="470">
        <f t="shared" si="8"/>
        <v>62</v>
      </c>
      <c r="C148" s="472"/>
      <c r="D148" s="473"/>
      <c r="E148" s="473"/>
      <c r="F148" s="473"/>
      <c r="G148" s="473"/>
      <c r="H148" s="474"/>
      <c r="I148" s="478"/>
      <c r="J148" s="479"/>
      <c r="K148" s="479"/>
      <c r="L148" s="479"/>
      <c r="M148" s="480"/>
      <c r="N148" s="484"/>
      <c r="O148" s="485"/>
      <c r="P148" s="474"/>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44">
        <f>COUNTA(Q148:AU148)</f>
        <v>0</v>
      </c>
      <c r="AW148" s="486">
        <f>AV149</f>
        <v>0</v>
      </c>
      <c r="AX148" s="488" t="str">
        <f>IFERROR(ROUNDDOWN(AV149/$AT$3,1),"")</f>
        <v/>
      </c>
      <c r="AY148" s="145"/>
      <c r="AZ148" s="145"/>
    </row>
    <row r="149" spans="2:59" ht="17.100000000000001" customHeight="1" x14ac:dyDescent="0.15">
      <c r="B149" s="471"/>
      <c r="C149" s="475"/>
      <c r="D149" s="476"/>
      <c r="E149" s="476"/>
      <c r="F149" s="476"/>
      <c r="G149" s="476"/>
      <c r="H149" s="477"/>
      <c r="I149" s="481"/>
      <c r="J149" s="482"/>
      <c r="K149" s="482"/>
      <c r="L149" s="482"/>
      <c r="M149" s="483"/>
      <c r="N149" s="475"/>
      <c r="O149" s="476"/>
      <c r="P149" s="477"/>
      <c r="Q149" s="148" t="str">
        <f>IFERROR(VLOOKUP(Q148,'P2'!$B$4:$J$48,9,FALSE),"")</f>
        <v/>
      </c>
      <c r="R149" s="148" t="str">
        <f>IFERROR(VLOOKUP(R148,'P2'!$B$4:$J$48,9,FALSE),"")</f>
        <v/>
      </c>
      <c r="S149" s="148" t="str">
        <f>IFERROR(VLOOKUP(S148,'P2'!$B$4:$J$48,9,FALSE),"")</f>
        <v/>
      </c>
      <c r="T149" s="148" t="str">
        <f>IFERROR(VLOOKUP(T148,'P2'!$B$4:$J$48,9,FALSE),"")</f>
        <v/>
      </c>
      <c r="U149" s="148" t="str">
        <f>IFERROR(VLOOKUP(U148,'P2'!$B$4:$J$48,9,FALSE),"")</f>
        <v/>
      </c>
      <c r="V149" s="148" t="str">
        <f>IFERROR(VLOOKUP(V148,'P2'!$B$4:$J$48,9,FALSE),"")</f>
        <v/>
      </c>
      <c r="W149" s="148" t="str">
        <f>IFERROR(VLOOKUP(W148,'P2'!$B$4:$J$48,9,FALSE),"")</f>
        <v/>
      </c>
      <c r="X149" s="148" t="str">
        <f>IFERROR(VLOOKUP(X148,'P2'!$B$4:$J$48,9,FALSE),"")</f>
        <v/>
      </c>
      <c r="Y149" s="148" t="str">
        <f>IFERROR(VLOOKUP(Y148,'P2'!$B$4:$J$48,9,FALSE),"")</f>
        <v/>
      </c>
      <c r="Z149" s="148" t="str">
        <f>IFERROR(VLOOKUP(Z148,'P2'!$B$4:$J$48,9,FALSE),"")</f>
        <v/>
      </c>
      <c r="AA149" s="148" t="str">
        <f>IFERROR(VLOOKUP(AA148,'P2'!$B$4:$J$48,9,FALSE),"")</f>
        <v/>
      </c>
      <c r="AB149" s="148" t="str">
        <f>IFERROR(VLOOKUP(AB148,'P2'!$B$4:$J$48,9,FALSE),"")</f>
        <v/>
      </c>
      <c r="AC149" s="148" t="str">
        <f>IFERROR(VLOOKUP(AC148,'P2'!$B$4:$J$48,9,FALSE),"")</f>
        <v/>
      </c>
      <c r="AD149" s="148" t="str">
        <f>IFERROR(VLOOKUP(AD148,'P2'!$B$4:$J$48,9,FALSE),"")</f>
        <v/>
      </c>
      <c r="AE149" s="148" t="str">
        <f>IFERROR(VLOOKUP(AE148,'P2'!$B$4:$J$48,9,FALSE),"")</f>
        <v/>
      </c>
      <c r="AF149" s="148" t="str">
        <f>IFERROR(VLOOKUP(AF148,'P2'!$B$4:$J$48,9,FALSE),"")</f>
        <v/>
      </c>
      <c r="AG149" s="148" t="str">
        <f>IFERROR(VLOOKUP(AG148,'P2'!$B$4:$J$48,9,FALSE),"")</f>
        <v/>
      </c>
      <c r="AH149" s="148" t="str">
        <f>IFERROR(VLOOKUP(AH148,'P2'!$B$4:$J$48,9,FALSE),"")</f>
        <v/>
      </c>
      <c r="AI149" s="148" t="str">
        <f>IFERROR(VLOOKUP(AI148,'P2'!$B$4:$J$48,9,FALSE),"")</f>
        <v/>
      </c>
      <c r="AJ149" s="148" t="str">
        <f>IFERROR(VLOOKUP(AJ148,'P2'!$B$4:$J$48,9,FALSE),"")</f>
        <v/>
      </c>
      <c r="AK149" s="148" t="str">
        <f>IFERROR(VLOOKUP(AK148,'P2'!$B$4:$J$48,9,FALSE),"")</f>
        <v/>
      </c>
      <c r="AL149" s="148" t="str">
        <f>IFERROR(VLOOKUP(AL148,'P2'!$B$4:$J$48,9,FALSE),"")</f>
        <v/>
      </c>
      <c r="AM149" s="148" t="str">
        <f>IFERROR(VLOOKUP(AM148,'P2'!$B$4:$J$48,9,FALSE),"")</f>
        <v/>
      </c>
      <c r="AN149" s="148" t="str">
        <f>IFERROR(VLOOKUP(AN148,'P2'!$B$4:$J$48,9,FALSE),"")</f>
        <v/>
      </c>
      <c r="AO149" s="148" t="str">
        <f>IFERROR(VLOOKUP(AO148,'P2'!$B$4:$J$48,9,FALSE),"")</f>
        <v/>
      </c>
      <c r="AP149" s="148" t="str">
        <f>IFERROR(VLOOKUP(AP148,'P2'!$B$4:$J$48,9,FALSE),"")</f>
        <v/>
      </c>
      <c r="AQ149" s="148" t="str">
        <f>IFERROR(VLOOKUP(AQ148,'P2'!$B$4:$J$48,9,FALSE),"")</f>
        <v/>
      </c>
      <c r="AR149" s="148" t="str">
        <f>IFERROR(VLOOKUP(AR148,'P2'!$B$4:$J$48,9,FALSE),"")</f>
        <v/>
      </c>
      <c r="AS149" s="148" t="str">
        <f>IFERROR(VLOOKUP(AS148,'P2'!$B$4:$J$48,9,FALSE),"")</f>
        <v/>
      </c>
      <c r="AT149" s="148" t="str">
        <f>IFERROR(VLOOKUP(AT148,'P2'!$B$4:$J$48,9,FALSE),"")</f>
        <v/>
      </c>
      <c r="AU149" s="148" t="str">
        <f>IFERROR(VLOOKUP(AU148,'P2'!$B$4:$J$48,9,FALSE),"")</f>
        <v/>
      </c>
      <c r="AV149" s="149">
        <f>SUM(Q149:AU149)</f>
        <v>0</v>
      </c>
      <c r="AW149" s="487"/>
      <c r="AX149" s="489"/>
      <c r="AY149" s="150"/>
      <c r="AZ149" s="150"/>
    </row>
    <row r="150" spans="2:59" s="118" customFormat="1" ht="5.0999999999999996" customHeight="1" x14ac:dyDescent="0.15">
      <c r="B150" s="152"/>
      <c r="C150" s="153"/>
      <c r="D150" s="154"/>
      <c r="E150" s="154"/>
      <c r="F150" s="154"/>
      <c r="G150" s="154"/>
      <c r="H150" s="154"/>
      <c r="I150" s="153"/>
      <c r="J150" s="153"/>
      <c r="K150" s="153"/>
      <c r="L150" s="153"/>
      <c r="M150" s="153"/>
      <c r="N150" s="153"/>
      <c r="O150" s="153"/>
      <c r="P150" s="153"/>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6"/>
      <c r="BA150" s="100"/>
      <c r="BB150" s="100"/>
      <c r="BC150" s="100"/>
      <c r="BD150" s="100"/>
      <c r="BE150" s="100"/>
      <c r="BF150" s="100"/>
      <c r="BG150" s="100"/>
    </row>
    <row r="151" spans="2:59" s="116" customFormat="1" ht="5.0999999999999996" customHeight="1" x14ac:dyDescent="0.15">
      <c r="B151" s="163"/>
      <c r="AS151" s="138"/>
      <c r="AT151" s="138"/>
      <c r="AU151" s="138"/>
      <c r="AY151" s="100"/>
      <c r="AZ151" s="100"/>
      <c r="BA151" s="100"/>
      <c r="BB151" s="100"/>
      <c r="BC151" s="100"/>
      <c r="BD151" s="100"/>
      <c r="BE151" s="100"/>
      <c r="BF151" s="100"/>
      <c r="BG151" s="100"/>
    </row>
    <row r="152" spans="2:59" ht="21.95" customHeight="1" x14ac:dyDescent="0.15">
      <c r="B152" s="131" t="s">
        <v>415</v>
      </c>
      <c r="S152" s="164" t="s">
        <v>249</v>
      </c>
      <c r="T152" s="499" t="str">
        <f>$T$3</f>
        <v>令和　7</v>
      </c>
      <c r="U152" s="499"/>
      <c r="V152" s="165" t="s">
        <v>81</v>
      </c>
      <c r="W152" s="165">
        <f>$W$3</f>
        <v>4</v>
      </c>
      <c r="X152" s="166" t="s">
        <v>273</v>
      </c>
      <c r="Y152" s="165"/>
      <c r="Z152" s="167" t="s">
        <v>250</v>
      </c>
      <c r="AA152" s="137"/>
      <c r="AB152" s="133"/>
      <c r="AC152" s="133"/>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38" t="str">
        <f>"4 / "&amp;COUNTA(C$7,C$57,C$106,C$155,C$204)</f>
        <v>4 / 1</v>
      </c>
    </row>
    <row r="153" spans="2:59" s="138" customFormat="1" ht="15" customHeight="1" x14ac:dyDescent="0.15">
      <c r="B153" s="470"/>
      <c r="C153" s="490" t="s">
        <v>279</v>
      </c>
      <c r="D153" s="491"/>
      <c r="E153" s="491"/>
      <c r="F153" s="491"/>
      <c r="G153" s="491"/>
      <c r="H153" s="492"/>
      <c r="I153" s="490" t="s">
        <v>280</v>
      </c>
      <c r="J153" s="491"/>
      <c r="K153" s="491"/>
      <c r="L153" s="491"/>
      <c r="M153" s="492"/>
      <c r="N153" s="496" t="s">
        <v>281</v>
      </c>
      <c r="O153" s="491"/>
      <c r="P153" s="492"/>
      <c r="Q153" s="139">
        <f>Q$5</f>
        <v>45748</v>
      </c>
      <c r="R153" s="139">
        <f t="shared" ref="R153:AU153" si="9">R$5</f>
        <v>45749</v>
      </c>
      <c r="S153" s="139">
        <f t="shared" si="9"/>
        <v>45750</v>
      </c>
      <c r="T153" s="139">
        <f t="shared" si="9"/>
        <v>45751</v>
      </c>
      <c r="U153" s="139">
        <f t="shared" si="9"/>
        <v>45752</v>
      </c>
      <c r="V153" s="139">
        <f t="shared" si="9"/>
        <v>45753</v>
      </c>
      <c r="W153" s="139">
        <f t="shared" si="9"/>
        <v>45754</v>
      </c>
      <c r="X153" s="139">
        <f t="shared" si="9"/>
        <v>45755</v>
      </c>
      <c r="Y153" s="139">
        <f t="shared" si="9"/>
        <v>45756</v>
      </c>
      <c r="Z153" s="139">
        <f t="shared" si="9"/>
        <v>45757</v>
      </c>
      <c r="AA153" s="139">
        <f t="shared" si="9"/>
        <v>45758</v>
      </c>
      <c r="AB153" s="139">
        <f t="shared" si="9"/>
        <v>45759</v>
      </c>
      <c r="AC153" s="139">
        <f t="shared" si="9"/>
        <v>45760</v>
      </c>
      <c r="AD153" s="139">
        <f t="shared" si="9"/>
        <v>45761</v>
      </c>
      <c r="AE153" s="139">
        <f t="shared" si="9"/>
        <v>45762</v>
      </c>
      <c r="AF153" s="139">
        <f t="shared" si="9"/>
        <v>45763</v>
      </c>
      <c r="AG153" s="139">
        <f t="shared" si="9"/>
        <v>45764</v>
      </c>
      <c r="AH153" s="139">
        <f t="shared" si="9"/>
        <v>45765</v>
      </c>
      <c r="AI153" s="139">
        <f t="shared" si="9"/>
        <v>45766</v>
      </c>
      <c r="AJ153" s="139">
        <f t="shared" si="9"/>
        <v>45767</v>
      </c>
      <c r="AK153" s="139">
        <f t="shared" si="9"/>
        <v>45768</v>
      </c>
      <c r="AL153" s="139">
        <f t="shared" si="9"/>
        <v>45769</v>
      </c>
      <c r="AM153" s="139">
        <f t="shared" si="9"/>
        <v>45770</v>
      </c>
      <c r="AN153" s="139">
        <f t="shared" si="9"/>
        <v>45771</v>
      </c>
      <c r="AO153" s="139">
        <f t="shared" si="9"/>
        <v>45772</v>
      </c>
      <c r="AP153" s="139">
        <f t="shared" si="9"/>
        <v>45773</v>
      </c>
      <c r="AQ153" s="139">
        <f t="shared" si="9"/>
        <v>45774</v>
      </c>
      <c r="AR153" s="139">
        <f t="shared" si="9"/>
        <v>45775</v>
      </c>
      <c r="AS153" s="139">
        <f t="shared" si="9"/>
        <v>45776</v>
      </c>
      <c r="AT153" s="139">
        <f t="shared" si="9"/>
        <v>45777</v>
      </c>
      <c r="AU153" s="139" t="str">
        <f t="shared" si="9"/>
        <v/>
      </c>
      <c r="AV153" s="140" t="s">
        <v>282</v>
      </c>
      <c r="AW153" s="497"/>
      <c r="AX153" s="497" t="s">
        <v>283</v>
      </c>
      <c r="AY153" s="141"/>
      <c r="AZ153" s="141"/>
      <c r="BA153" s="100"/>
      <c r="BB153" s="100"/>
      <c r="BC153" s="100"/>
      <c r="BD153" s="100"/>
      <c r="BE153" s="100"/>
      <c r="BF153" s="100"/>
      <c r="BG153" s="100"/>
    </row>
    <row r="154" spans="2:59" s="138" customFormat="1" ht="15" customHeight="1" x14ac:dyDescent="0.15">
      <c r="B154" s="471"/>
      <c r="C154" s="493"/>
      <c r="D154" s="494"/>
      <c r="E154" s="494"/>
      <c r="F154" s="494"/>
      <c r="G154" s="494"/>
      <c r="H154" s="495"/>
      <c r="I154" s="493"/>
      <c r="J154" s="494"/>
      <c r="K154" s="494"/>
      <c r="L154" s="494"/>
      <c r="M154" s="495"/>
      <c r="N154" s="493"/>
      <c r="O154" s="494"/>
      <c r="P154" s="495"/>
      <c r="Q154" s="142" t="str">
        <f>Q$6</f>
        <v>火</v>
      </c>
      <c r="R154" s="142" t="str">
        <f t="shared" ref="R154:AU154" si="10">R$6</f>
        <v>水</v>
      </c>
      <c r="S154" s="142" t="str">
        <f t="shared" si="10"/>
        <v>木</v>
      </c>
      <c r="T154" s="142" t="str">
        <f t="shared" si="10"/>
        <v>金</v>
      </c>
      <c r="U154" s="142" t="str">
        <f t="shared" si="10"/>
        <v>土</v>
      </c>
      <c r="V154" s="142" t="str">
        <f t="shared" si="10"/>
        <v>日</v>
      </c>
      <c r="W154" s="142" t="str">
        <f t="shared" si="10"/>
        <v>月</v>
      </c>
      <c r="X154" s="142" t="str">
        <f t="shared" si="10"/>
        <v>火</v>
      </c>
      <c r="Y154" s="142" t="str">
        <f t="shared" si="10"/>
        <v>水</v>
      </c>
      <c r="Z154" s="142" t="str">
        <f t="shared" si="10"/>
        <v>木</v>
      </c>
      <c r="AA154" s="142" t="str">
        <f t="shared" si="10"/>
        <v>金</v>
      </c>
      <c r="AB154" s="142" t="str">
        <f t="shared" si="10"/>
        <v>土</v>
      </c>
      <c r="AC154" s="142" t="str">
        <f t="shared" si="10"/>
        <v>日</v>
      </c>
      <c r="AD154" s="142" t="str">
        <f t="shared" si="10"/>
        <v>月</v>
      </c>
      <c r="AE154" s="142" t="str">
        <f t="shared" si="10"/>
        <v>火</v>
      </c>
      <c r="AF154" s="142" t="str">
        <f t="shared" si="10"/>
        <v>水</v>
      </c>
      <c r="AG154" s="142" t="str">
        <f t="shared" si="10"/>
        <v>木</v>
      </c>
      <c r="AH154" s="142" t="str">
        <f t="shared" si="10"/>
        <v>金</v>
      </c>
      <c r="AI154" s="142" t="str">
        <f t="shared" si="10"/>
        <v>土</v>
      </c>
      <c r="AJ154" s="142" t="str">
        <f t="shared" si="10"/>
        <v>日</v>
      </c>
      <c r="AK154" s="142" t="str">
        <f t="shared" si="10"/>
        <v>月</v>
      </c>
      <c r="AL154" s="142" t="str">
        <f t="shared" si="10"/>
        <v>火</v>
      </c>
      <c r="AM154" s="142" t="str">
        <f t="shared" si="10"/>
        <v>水</v>
      </c>
      <c r="AN154" s="142" t="str">
        <f t="shared" si="10"/>
        <v>木</v>
      </c>
      <c r="AO154" s="142" t="str">
        <f t="shared" si="10"/>
        <v>金</v>
      </c>
      <c r="AP154" s="142" t="str">
        <f t="shared" si="10"/>
        <v>土</v>
      </c>
      <c r="AQ154" s="142" t="str">
        <f t="shared" si="10"/>
        <v>日</v>
      </c>
      <c r="AR154" s="142" t="str">
        <f t="shared" si="10"/>
        <v>月</v>
      </c>
      <c r="AS154" s="142" t="str">
        <f t="shared" si="10"/>
        <v>火</v>
      </c>
      <c r="AT154" s="142" t="str">
        <f t="shared" si="10"/>
        <v>水</v>
      </c>
      <c r="AU154" s="142" t="str">
        <f t="shared" si="10"/>
        <v/>
      </c>
      <c r="AV154" s="140" t="s">
        <v>284</v>
      </c>
      <c r="AW154" s="498"/>
      <c r="AX154" s="498"/>
      <c r="AY154" s="141"/>
      <c r="AZ154" s="141"/>
      <c r="BA154" s="100"/>
      <c r="BB154" s="100"/>
      <c r="BC154" s="100"/>
      <c r="BD154" s="100"/>
      <c r="BE154" s="100"/>
      <c r="BF154" s="100"/>
      <c r="BG154" s="100"/>
    </row>
    <row r="155" spans="2:59" ht="17.100000000000001" customHeight="1" x14ac:dyDescent="0.15">
      <c r="B155" s="470">
        <f>B148+1</f>
        <v>63</v>
      </c>
      <c r="C155" s="472"/>
      <c r="D155" s="473"/>
      <c r="E155" s="473"/>
      <c r="F155" s="473"/>
      <c r="G155" s="473"/>
      <c r="H155" s="474"/>
      <c r="I155" s="478"/>
      <c r="J155" s="479"/>
      <c r="K155" s="479"/>
      <c r="L155" s="479"/>
      <c r="M155" s="480"/>
      <c r="N155" s="484"/>
      <c r="O155" s="485"/>
      <c r="P155" s="474"/>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44">
        <f>COUNTA(Q155:AU155)</f>
        <v>0</v>
      </c>
      <c r="AW155" s="486">
        <f>AV156</f>
        <v>0</v>
      </c>
      <c r="AX155" s="488" t="str">
        <f>IFERROR(ROUNDDOWN(AV156/$AT$3,1),"")</f>
        <v/>
      </c>
      <c r="AY155" s="145"/>
      <c r="AZ155" s="145"/>
    </row>
    <row r="156" spans="2:59" ht="17.100000000000001" customHeight="1" x14ac:dyDescent="0.15">
      <c r="B156" s="471"/>
      <c r="C156" s="475"/>
      <c r="D156" s="476"/>
      <c r="E156" s="476"/>
      <c r="F156" s="476"/>
      <c r="G156" s="476"/>
      <c r="H156" s="477"/>
      <c r="I156" s="481"/>
      <c r="J156" s="482"/>
      <c r="K156" s="482"/>
      <c r="L156" s="482"/>
      <c r="M156" s="483"/>
      <c r="N156" s="475"/>
      <c r="O156" s="476"/>
      <c r="P156" s="477"/>
      <c r="Q156" s="148" t="str">
        <f>IFERROR(VLOOKUP(Q155,'P2'!$B$4:$J$48,9,FALSE),"")</f>
        <v/>
      </c>
      <c r="R156" s="148" t="str">
        <f>IFERROR(VLOOKUP(R155,'P2'!$B$4:$J$48,9,FALSE),"")</f>
        <v/>
      </c>
      <c r="S156" s="148" t="str">
        <f>IFERROR(VLOOKUP(S155,'P2'!$B$4:$J$48,9,FALSE),"")</f>
        <v/>
      </c>
      <c r="T156" s="148" t="str">
        <f>IFERROR(VLOOKUP(T155,'P2'!$B$4:$J$48,9,FALSE),"")</f>
        <v/>
      </c>
      <c r="U156" s="148" t="str">
        <f>IFERROR(VLOOKUP(U155,'P2'!$B$4:$J$48,9,FALSE),"")</f>
        <v/>
      </c>
      <c r="V156" s="148" t="str">
        <f>IFERROR(VLOOKUP(V155,'P2'!$B$4:$J$48,9,FALSE),"")</f>
        <v/>
      </c>
      <c r="W156" s="148" t="str">
        <f>IFERROR(VLOOKUP(W155,'P2'!$B$4:$J$48,9,FALSE),"")</f>
        <v/>
      </c>
      <c r="X156" s="148" t="str">
        <f>IFERROR(VLOOKUP(X155,'P2'!$B$4:$J$48,9,FALSE),"")</f>
        <v/>
      </c>
      <c r="Y156" s="148" t="str">
        <f>IFERROR(VLOOKUP(Y155,'P2'!$B$4:$J$48,9,FALSE),"")</f>
        <v/>
      </c>
      <c r="Z156" s="148" t="str">
        <f>IFERROR(VLOOKUP(Z155,'P2'!$B$4:$J$48,9,FALSE),"")</f>
        <v/>
      </c>
      <c r="AA156" s="148" t="str">
        <f>IFERROR(VLOOKUP(AA155,'P2'!$B$4:$J$48,9,FALSE),"")</f>
        <v/>
      </c>
      <c r="AB156" s="148" t="str">
        <f>IFERROR(VLOOKUP(AB155,'P2'!$B$4:$J$48,9,FALSE),"")</f>
        <v/>
      </c>
      <c r="AC156" s="148" t="str">
        <f>IFERROR(VLOOKUP(AC155,'P2'!$B$4:$J$48,9,FALSE),"")</f>
        <v/>
      </c>
      <c r="AD156" s="148" t="str">
        <f>IFERROR(VLOOKUP(AD155,'P2'!$B$4:$J$48,9,FALSE),"")</f>
        <v/>
      </c>
      <c r="AE156" s="148" t="str">
        <f>IFERROR(VLOOKUP(AE155,'P2'!$B$4:$J$48,9,FALSE),"")</f>
        <v/>
      </c>
      <c r="AF156" s="148" t="str">
        <f>IFERROR(VLOOKUP(AF155,'P2'!$B$4:$J$48,9,FALSE),"")</f>
        <v/>
      </c>
      <c r="AG156" s="148" t="str">
        <f>IFERROR(VLOOKUP(AG155,'P2'!$B$4:$J$48,9,FALSE),"")</f>
        <v/>
      </c>
      <c r="AH156" s="148" t="str">
        <f>IFERROR(VLOOKUP(AH155,'P2'!$B$4:$J$48,9,FALSE),"")</f>
        <v/>
      </c>
      <c r="AI156" s="148" t="str">
        <f>IFERROR(VLOOKUP(AI155,'P2'!$B$4:$J$48,9,FALSE),"")</f>
        <v/>
      </c>
      <c r="AJ156" s="148" t="str">
        <f>IFERROR(VLOOKUP(AJ155,'P2'!$B$4:$J$48,9,FALSE),"")</f>
        <v/>
      </c>
      <c r="AK156" s="148" t="str">
        <f>IFERROR(VLOOKUP(AK155,'P2'!$B$4:$J$48,9,FALSE),"")</f>
        <v/>
      </c>
      <c r="AL156" s="148" t="str">
        <f>IFERROR(VLOOKUP(AL155,'P2'!$B$4:$J$48,9,FALSE),"")</f>
        <v/>
      </c>
      <c r="AM156" s="148" t="str">
        <f>IFERROR(VLOOKUP(AM155,'P2'!$B$4:$J$48,9,FALSE),"")</f>
        <v/>
      </c>
      <c r="AN156" s="148" t="str">
        <f>IFERROR(VLOOKUP(AN155,'P2'!$B$4:$J$48,9,FALSE),"")</f>
        <v/>
      </c>
      <c r="AO156" s="148" t="str">
        <f>IFERROR(VLOOKUP(AO155,'P2'!$B$4:$J$48,9,FALSE),"")</f>
        <v/>
      </c>
      <c r="AP156" s="148" t="str">
        <f>IFERROR(VLOOKUP(AP155,'P2'!$B$4:$J$48,9,FALSE),"")</f>
        <v/>
      </c>
      <c r="AQ156" s="148" t="str">
        <f>IFERROR(VLOOKUP(AQ155,'P2'!$B$4:$J$48,9,FALSE),"")</f>
        <v/>
      </c>
      <c r="AR156" s="148" t="str">
        <f>IFERROR(VLOOKUP(AR155,'P2'!$B$4:$J$48,9,FALSE),"")</f>
        <v/>
      </c>
      <c r="AS156" s="148" t="str">
        <f>IFERROR(VLOOKUP(AS155,'P2'!$B$4:$J$48,9,FALSE),"")</f>
        <v/>
      </c>
      <c r="AT156" s="148" t="str">
        <f>IFERROR(VLOOKUP(AT155,'P2'!$B$4:$J$48,9,FALSE),"")</f>
        <v/>
      </c>
      <c r="AU156" s="148" t="str">
        <f>IFERROR(VLOOKUP(AU155,'P2'!$B$4:$J$48,9,FALSE),"")</f>
        <v/>
      </c>
      <c r="AV156" s="149">
        <f>SUM(Q156:AU156)</f>
        <v>0</v>
      </c>
      <c r="AW156" s="487"/>
      <c r="AX156" s="489"/>
      <c r="AY156" s="150"/>
      <c r="AZ156" s="150"/>
    </row>
    <row r="157" spans="2:59" ht="17.100000000000001" customHeight="1" x14ac:dyDescent="0.15">
      <c r="B157" s="470">
        <f t="shared" ref="B157:B197" si="11">B155+1</f>
        <v>64</v>
      </c>
      <c r="C157" s="472"/>
      <c r="D157" s="473"/>
      <c r="E157" s="473"/>
      <c r="F157" s="473"/>
      <c r="G157" s="473"/>
      <c r="H157" s="474"/>
      <c r="I157" s="478"/>
      <c r="J157" s="479"/>
      <c r="K157" s="479"/>
      <c r="L157" s="479"/>
      <c r="M157" s="480"/>
      <c r="N157" s="484"/>
      <c r="O157" s="485"/>
      <c r="P157" s="474"/>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44">
        <f>COUNTA(Q157:AU157)</f>
        <v>0</v>
      </c>
      <c r="AW157" s="486">
        <f>AV158</f>
        <v>0</v>
      </c>
      <c r="AX157" s="488" t="str">
        <f>IFERROR(ROUNDDOWN(AV158/$AT$3,1),"")</f>
        <v/>
      </c>
      <c r="AY157" s="145"/>
      <c r="AZ157" s="145"/>
    </row>
    <row r="158" spans="2:59" ht="17.100000000000001" customHeight="1" x14ac:dyDescent="0.15">
      <c r="B158" s="471"/>
      <c r="C158" s="475"/>
      <c r="D158" s="476"/>
      <c r="E158" s="476"/>
      <c r="F158" s="476"/>
      <c r="G158" s="476"/>
      <c r="H158" s="477"/>
      <c r="I158" s="481"/>
      <c r="J158" s="482"/>
      <c r="K158" s="482"/>
      <c r="L158" s="482"/>
      <c r="M158" s="483"/>
      <c r="N158" s="475"/>
      <c r="O158" s="476"/>
      <c r="P158" s="477"/>
      <c r="Q158" s="148" t="str">
        <f>IFERROR(VLOOKUP(Q157,'P2'!$B$4:$J$48,9,FALSE),"")</f>
        <v/>
      </c>
      <c r="R158" s="148" t="str">
        <f>IFERROR(VLOOKUP(R157,'P2'!$B$4:$J$48,9,FALSE),"")</f>
        <v/>
      </c>
      <c r="S158" s="148" t="str">
        <f>IFERROR(VLOOKUP(S157,'P2'!$B$4:$J$48,9,FALSE),"")</f>
        <v/>
      </c>
      <c r="T158" s="148" t="str">
        <f>IFERROR(VLOOKUP(T157,'P2'!$B$4:$J$48,9,FALSE),"")</f>
        <v/>
      </c>
      <c r="U158" s="148" t="str">
        <f>IFERROR(VLOOKUP(U157,'P2'!$B$4:$J$48,9,FALSE),"")</f>
        <v/>
      </c>
      <c r="V158" s="148" t="str">
        <f>IFERROR(VLOOKUP(V157,'P2'!$B$4:$J$48,9,FALSE),"")</f>
        <v/>
      </c>
      <c r="W158" s="148" t="str">
        <f>IFERROR(VLOOKUP(W157,'P2'!$B$4:$J$48,9,FALSE),"")</f>
        <v/>
      </c>
      <c r="X158" s="148" t="str">
        <f>IFERROR(VLOOKUP(X157,'P2'!$B$4:$J$48,9,FALSE),"")</f>
        <v/>
      </c>
      <c r="Y158" s="148" t="str">
        <f>IFERROR(VLOOKUP(Y157,'P2'!$B$4:$J$48,9,FALSE),"")</f>
        <v/>
      </c>
      <c r="Z158" s="148" t="str">
        <f>IFERROR(VLOOKUP(Z157,'P2'!$B$4:$J$48,9,FALSE),"")</f>
        <v/>
      </c>
      <c r="AA158" s="148" t="str">
        <f>IFERROR(VLOOKUP(AA157,'P2'!$B$4:$J$48,9,FALSE),"")</f>
        <v/>
      </c>
      <c r="AB158" s="148" t="str">
        <f>IFERROR(VLOOKUP(AB157,'P2'!$B$4:$J$48,9,FALSE),"")</f>
        <v/>
      </c>
      <c r="AC158" s="148" t="str">
        <f>IFERROR(VLOOKUP(AC157,'P2'!$B$4:$J$48,9,FALSE),"")</f>
        <v/>
      </c>
      <c r="AD158" s="148" t="str">
        <f>IFERROR(VLOOKUP(AD157,'P2'!$B$4:$J$48,9,FALSE),"")</f>
        <v/>
      </c>
      <c r="AE158" s="148" t="str">
        <f>IFERROR(VLOOKUP(AE157,'P2'!$B$4:$J$48,9,FALSE),"")</f>
        <v/>
      </c>
      <c r="AF158" s="148" t="str">
        <f>IFERROR(VLOOKUP(AF157,'P2'!$B$4:$J$48,9,FALSE),"")</f>
        <v/>
      </c>
      <c r="AG158" s="148" t="str">
        <f>IFERROR(VLOOKUP(AG157,'P2'!$B$4:$J$48,9,FALSE),"")</f>
        <v/>
      </c>
      <c r="AH158" s="148" t="str">
        <f>IFERROR(VLOOKUP(AH157,'P2'!$B$4:$J$48,9,FALSE),"")</f>
        <v/>
      </c>
      <c r="AI158" s="148" t="str">
        <f>IFERROR(VLOOKUP(AI157,'P2'!$B$4:$J$48,9,FALSE),"")</f>
        <v/>
      </c>
      <c r="AJ158" s="148" t="str">
        <f>IFERROR(VLOOKUP(AJ157,'P2'!$B$4:$J$48,9,FALSE),"")</f>
        <v/>
      </c>
      <c r="AK158" s="148" t="str">
        <f>IFERROR(VLOOKUP(AK157,'P2'!$B$4:$J$48,9,FALSE),"")</f>
        <v/>
      </c>
      <c r="AL158" s="148" t="str">
        <f>IFERROR(VLOOKUP(AL157,'P2'!$B$4:$J$48,9,FALSE),"")</f>
        <v/>
      </c>
      <c r="AM158" s="148" t="str">
        <f>IFERROR(VLOOKUP(AM157,'P2'!$B$4:$J$48,9,FALSE),"")</f>
        <v/>
      </c>
      <c r="AN158" s="148" t="str">
        <f>IFERROR(VLOOKUP(AN157,'P2'!$B$4:$J$48,9,FALSE),"")</f>
        <v/>
      </c>
      <c r="AO158" s="148" t="str">
        <f>IFERROR(VLOOKUP(AO157,'P2'!$B$4:$J$48,9,FALSE),"")</f>
        <v/>
      </c>
      <c r="AP158" s="148" t="str">
        <f>IFERROR(VLOOKUP(AP157,'P2'!$B$4:$J$48,9,FALSE),"")</f>
        <v/>
      </c>
      <c r="AQ158" s="148" t="str">
        <f>IFERROR(VLOOKUP(AQ157,'P2'!$B$4:$J$48,9,FALSE),"")</f>
        <v/>
      </c>
      <c r="AR158" s="148" t="str">
        <f>IFERROR(VLOOKUP(AR157,'P2'!$B$4:$J$48,9,FALSE),"")</f>
        <v/>
      </c>
      <c r="AS158" s="148" t="str">
        <f>IFERROR(VLOOKUP(AS157,'P2'!$B$4:$J$48,9,FALSE),"")</f>
        <v/>
      </c>
      <c r="AT158" s="148" t="str">
        <f>IFERROR(VLOOKUP(AT157,'P2'!$B$4:$J$48,9,FALSE),"")</f>
        <v/>
      </c>
      <c r="AU158" s="148" t="str">
        <f>IFERROR(VLOOKUP(AU157,'P2'!$B$4:$J$48,9,FALSE),"")</f>
        <v/>
      </c>
      <c r="AV158" s="149">
        <f>SUM(Q158:AU158)</f>
        <v>0</v>
      </c>
      <c r="AW158" s="487"/>
      <c r="AX158" s="489"/>
      <c r="AY158" s="150"/>
      <c r="AZ158" s="150"/>
    </row>
    <row r="159" spans="2:59" ht="17.100000000000001" customHeight="1" x14ac:dyDescent="0.15">
      <c r="B159" s="470">
        <f t="shared" si="11"/>
        <v>65</v>
      </c>
      <c r="C159" s="472"/>
      <c r="D159" s="473"/>
      <c r="E159" s="473"/>
      <c r="F159" s="473"/>
      <c r="G159" s="473"/>
      <c r="H159" s="474"/>
      <c r="I159" s="478"/>
      <c r="J159" s="479"/>
      <c r="K159" s="479"/>
      <c r="L159" s="479"/>
      <c r="M159" s="480"/>
      <c r="N159" s="484"/>
      <c r="O159" s="485"/>
      <c r="P159" s="474"/>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44">
        <f>COUNTA(Q159:AU159)</f>
        <v>0</v>
      </c>
      <c r="AW159" s="486">
        <f>AV160</f>
        <v>0</v>
      </c>
      <c r="AX159" s="488" t="str">
        <f>IFERROR(ROUNDDOWN(AV160/$AT$3,1),"")</f>
        <v/>
      </c>
      <c r="AY159" s="145"/>
      <c r="AZ159" s="145"/>
    </row>
    <row r="160" spans="2:59" ht="17.100000000000001" customHeight="1" x14ac:dyDescent="0.15">
      <c r="B160" s="471"/>
      <c r="C160" s="475"/>
      <c r="D160" s="476"/>
      <c r="E160" s="476"/>
      <c r="F160" s="476"/>
      <c r="G160" s="476"/>
      <c r="H160" s="477"/>
      <c r="I160" s="481"/>
      <c r="J160" s="482"/>
      <c r="K160" s="482"/>
      <c r="L160" s="482"/>
      <c r="M160" s="483"/>
      <c r="N160" s="475"/>
      <c r="O160" s="476"/>
      <c r="P160" s="477"/>
      <c r="Q160" s="148" t="str">
        <f>IFERROR(VLOOKUP(Q159,'P2'!$B$4:$J$48,9,FALSE),"")</f>
        <v/>
      </c>
      <c r="R160" s="148" t="str">
        <f>IFERROR(VLOOKUP(R159,'P2'!$B$4:$J$48,9,FALSE),"")</f>
        <v/>
      </c>
      <c r="S160" s="148" t="str">
        <f>IFERROR(VLOOKUP(S159,'P2'!$B$4:$J$48,9,FALSE),"")</f>
        <v/>
      </c>
      <c r="T160" s="148" t="str">
        <f>IFERROR(VLOOKUP(T159,'P2'!$B$4:$J$48,9,FALSE),"")</f>
        <v/>
      </c>
      <c r="U160" s="148" t="str">
        <f>IFERROR(VLOOKUP(U159,'P2'!$B$4:$J$48,9,FALSE),"")</f>
        <v/>
      </c>
      <c r="V160" s="148" t="str">
        <f>IFERROR(VLOOKUP(V159,'P2'!$B$4:$J$48,9,FALSE),"")</f>
        <v/>
      </c>
      <c r="W160" s="148" t="str">
        <f>IFERROR(VLOOKUP(W159,'P2'!$B$4:$J$48,9,FALSE),"")</f>
        <v/>
      </c>
      <c r="X160" s="148" t="str">
        <f>IFERROR(VLOOKUP(X159,'P2'!$B$4:$J$48,9,FALSE),"")</f>
        <v/>
      </c>
      <c r="Y160" s="148" t="str">
        <f>IFERROR(VLOOKUP(Y159,'P2'!$B$4:$J$48,9,FALSE),"")</f>
        <v/>
      </c>
      <c r="Z160" s="148" t="str">
        <f>IFERROR(VLOOKUP(Z159,'P2'!$B$4:$J$48,9,FALSE),"")</f>
        <v/>
      </c>
      <c r="AA160" s="148" t="str">
        <f>IFERROR(VLOOKUP(AA159,'P2'!$B$4:$J$48,9,FALSE),"")</f>
        <v/>
      </c>
      <c r="AB160" s="148" t="str">
        <f>IFERROR(VLOOKUP(AB159,'P2'!$B$4:$J$48,9,FALSE),"")</f>
        <v/>
      </c>
      <c r="AC160" s="148" t="str">
        <f>IFERROR(VLOOKUP(AC159,'P2'!$B$4:$J$48,9,FALSE),"")</f>
        <v/>
      </c>
      <c r="AD160" s="148" t="str">
        <f>IFERROR(VLOOKUP(AD159,'P2'!$B$4:$J$48,9,FALSE),"")</f>
        <v/>
      </c>
      <c r="AE160" s="148" t="str">
        <f>IFERROR(VLOOKUP(AE159,'P2'!$B$4:$J$48,9,FALSE),"")</f>
        <v/>
      </c>
      <c r="AF160" s="148" t="str">
        <f>IFERROR(VLOOKUP(AF159,'P2'!$B$4:$J$48,9,FALSE),"")</f>
        <v/>
      </c>
      <c r="AG160" s="148" t="str">
        <f>IFERROR(VLOOKUP(AG159,'P2'!$B$4:$J$48,9,FALSE),"")</f>
        <v/>
      </c>
      <c r="AH160" s="148" t="str">
        <f>IFERROR(VLOOKUP(AH159,'P2'!$B$4:$J$48,9,FALSE),"")</f>
        <v/>
      </c>
      <c r="AI160" s="148" t="str">
        <f>IFERROR(VLOOKUP(AI159,'P2'!$B$4:$J$48,9,FALSE),"")</f>
        <v/>
      </c>
      <c r="AJ160" s="148" t="str">
        <f>IFERROR(VLOOKUP(AJ159,'P2'!$B$4:$J$48,9,FALSE),"")</f>
        <v/>
      </c>
      <c r="AK160" s="148" t="str">
        <f>IFERROR(VLOOKUP(AK159,'P2'!$B$4:$J$48,9,FALSE),"")</f>
        <v/>
      </c>
      <c r="AL160" s="148" t="str">
        <f>IFERROR(VLOOKUP(AL159,'P2'!$B$4:$J$48,9,FALSE),"")</f>
        <v/>
      </c>
      <c r="AM160" s="148" t="str">
        <f>IFERROR(VLOOKUP(AM159,'P2'!$B$4:$J$48,9,FALSE),"")</f>
        <v/>
      </c>
      <c r="AN160" s="148" t="str">
        <f>IFERROR(VLOOKUP(AN159,'P2'!$B$4:$J$48,9,FALSE),"")</f>
        <v/>
      </c>
      <c r="AO160" s="148" t="str">
        <f>IFERROR(VLOOKUP(AO159,'P2'!$B$4:$J$48,9,FALSE),"")</f>
        <v/>
      </c>
      <c r="AP160" s="148" t="str">
        <f>IFERROR(VLOOKUP(AP159,'P2'!$B$4:$J$48,9,FALSE),"")</f>
        <v/>
      </c>
      <c r="AQ160" s="148" t="str">
        <f>IFERROR(VLOOKUP(AQ159,'P2'!$B$4:$J$48,9,FALSE),"")</f>
        <v/>
      </c>
      <c r="AR160" s="148" t="str">
        <f>IFERROR(VLOOKUP(AR159,'P2'!$B$4:$J$48,9,FALSE),"")</f>
        <v/>
      </c>
      <c r="AS160" s="148" t="str">
        <f>IFERROR(VLOOKUP(AS159,'P2'!$B$4:$J$48,9,FALSE),"")</f>
        <v/>
      </c>
      <c r="AT160" s="148" t="str">
        <f>IFERROR(VLOOKUP(AT159,'P2'!$B$4:$J$48,9,FALSE),"")</f>
        <v/>
      </c>
      <c r="AU160" s="148" t="str">
        <f>IFERROR(VLOOKUP(AU159,'P2'!$B$4:$J$48,9,FALSE),"")</f>
        <v/>
      </c>
      <c r="AV160" s="149">
        <f>SUM(Q160:AU160)</f>
        <v>0</v>
      </c>
      <c r="AW160" s="487"/>
      <c r="AX160" s="489"/>
      <c r="AY160" s="150"/>
      <c r="AZ160" s="150"/>
    </row>
    <row r="161" spans="2:52" ht="17.100000000000001" customHeight="1" x14ac:dyDescent="0.15">
      <c r="B161" s="470">
        <f t="shared" si="11"/>
        <v>66</v>
      </c>
      <c r="C161" s="472"/>
      <c r="D161" s="473"/>
      <c r="E161" s="473"/>
      <c r="F161" s="473"/>
      <c r="G161" s="473"/>
      <c r="H161" s="474"/>
      <c r="I161" s="478"/>
      <c r="J161" s="479"/>
      <c r="K161" s="479"/>
      <c r="L161" s="479"/>
      <c r="M161" s="480"/>
      <c r="N161" s="484"/>
      <c r="O161" s="485"/>
      <c r="P161" s="474"/>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44">
        <f>COUNTA(Q161:AU161)</f>
        <v>0</v>
      </c>
      <c r="AW161" s="486">
        <f>AV162</f>
        <v>0</v>
      </c>
      <c r="AX161" s="488" t="str">
        <f>IFERROR(ROUNDDOWN(AV162/$AT$3,1),"")</f>
        <v/>
      </c>
      <c r="AY161" s="145"/>
      <c r="AZ161" s="145"/>
    </row>
    <row r="162" spans="2:52" ht="17.100000000000001" customHeight="1" x14ac:dyDescent="0.15">
      <c r="B162" s="471"/>
      <c r="C162" s="475"/>
      <c r="D162" s="476"/>
      <c r="E162" s="476"/>
      <c r="F162" s="476"/>
      <c r="G162" s="476"/>
      <c r="H162" s="477"/>
      <c r="I162" s="481"/>
      <c r="J162" s="482"/>
      <c r="K162" s="482"/>
      <c r="L162" s="482"/>
      <c r="M162" s="483"/>
      <c r="N162" s="475"/>
      <c r="O162" s="476"/>
      <c r="P162" s="477"/>
      <c r="Q162" s="148" t="str">
        <f>IFERROR(VLOOKUP(Q161,'P2'!$B$4:$J$48,9,FALSE),"")</f>
        <v/>
      </c>
      <c r="R162" s="148" t="str">
        <f>IFERROR(VLOOKUP(R161,'P2'!$B$4:$J$48,9,FALSE),"")</f>
        <v/>
      </c>
      <c r="S162" s="148" t="str">
        <f>IFERROR(VLOOKUP(S161,'P2'!$B$4:$J$48,9,FALSE),"")</f>
        <v/>
      </c>
      <c r="T162" s="148" t="str">
        <f>IFERROR(VLOOKUP(T161,'P2'!$B$4:$J$48,9,FALSE),"")</f>
        <v/>
      </c>
      <c r="U162" s="148" t="str">
        <f>IFERROR(VLOOKUP(U161,'P2'!$B$4:$J$48,9,FALSE),"")</f>
        <v/>
      </c>
      <c r="V162" s="148" t="str">
        <f>IFERROR(VLOOKUP(V161,'P2'!$B$4:$J$48,9,FALSE),"")</f>
        <v/>
      </c>
      <c r="W162" s="148" t="str">
        <f>IFERROR(VLOOKUP(W161,'P2'!$B$4:$J$48,9,FALSE),"")</f>
        <v/>
      </c>
      <c r="X162" s="148" t="str">
        <f>IFERROR(VLOOKUP(X161,'P2'!$B$4:$J$48,9,FALSE),"")</f>
        <v/>
      </c>
      <c r="Y162" s="148" t="str">
        <f>IFERROR(VLOOKUP(Y161,'P2'!$B$4:$J$48,9,FALSE),"")</f>
        <v/>
      </c>
      <c r="Z162" s="148" t="str">
        <f>IFERROR(VLOOKUP(Z161,'P2'!$B$4:$J$48,9,FALSE),"")</f>
        <v/>
      </c>
      <c r="AA162" s="148" t="str">
        <f>IFERROR(VLOOKUP(AA161,'P2'!$B$4:$J$48,9,FALSE),"")</f>
        <v/>
      </c>
      <c r="AB162" s="148" t="str">
        <f>IFERROR(VLOOKUP(AB161,'P2'!$B$4:$J$48,9,FALSE),"")</f>
        <v/>
      </c>
      <c r="AC162" s="148" t="str">
        <f>IFERROR(VLOOKUP(AC161,'P2'!$B$4:$J$48,9,FALSE),"")</f>
        <v/>
      </c>
      <c r="AD162" s="148" t="str">
        <f>IFERROR(VLOOKUP(AD161,'P2'!$B$4:$J$48,9,FALSE),"")</f>
        <v/>
      </c>
      <c r="AE162" s="148" t="str">
        <f>IFERROR(VLOOKUP(AE161,'P2'!$B$4:$J$48,9,FALSE),"")</f>
        <v/>
      </c>
      <c r="AF162" s="148" t="str">
        <f>IFERROR(VLOOKUP(AF161,'P2'!$B$4:$J$48,9,FALSE),"")</f>
        <v/>
      </c>
      <c r="AG162" s="148" t="str">
        <f>IFERROR(VLOOKUP(AG161,'P2'!$B$4:$J$48,9,FALSE),"")</f>
        <v/>
      </c>
      <c r="AH162" s="148" t="str">
        <f>IFERROR(VLOOKUP(AH161,'P2'!$B$4:$J$48,9,FALSE),"")</f>
        <v/>
      </c>
      <c r="AI162" s="148" t="str">
        <f>IFERROR(VLOOKUP(AI161,'P2'!$B$4:$J$48,9,FALSE),"")</f>
        <v/>
      </c>
      <c r="AJ162" s="148" t="str">
        <f>IFERROR(VLOOKUP(AJ161,'P2'!$B$4:$J$48,9,FALSE),"")</f>
        <v/>
      </c>
      <c r="AK162" s="148" t="str">
        <f>IFERROR(VLOOKUP(AK161,'P2'!$B$4:$J$48,9,FALSE),"")</f>
        <v/>
      </c>
      <c r="AL162" s="148" t="str">
        <f>IFERROR(VLOOKUP(AL161,'P2'!$B$4:$J$48,9,FALSE),"")</f>
        <v/>
      </c>
      <c r="AM162" s="148" t="str">
        <f>IFERROR(VLOOKUP(AM161,'P2'!$B$4:$J$48,9,FALSE),"")</f>
        <v/>
      </c>
      <c r="AN162" s="148" t="str">
        <f>IFERROR(VLOOKUP(AN161,'P2'!$B$4:$J$48,9,FALSE),"")</f>
        <v/>
      </c>
      <c r="AO162" s="148" t="str">
        <f>IFERROR(VLOOKUP(AO161,'P2'!$B$4:$J$48,9,FALSE),"")</f>
        <v/>
      </c>
      <c r="AP162" s="148" t="str">
        <f>IFERROR(VLOOKUP(AP161,'P2'!$B$4:$J$48,9,FALSE),"")</f>
        <v/>
      </c>
      <c r="AQ162" s="148" t="str">
        <f>IFERROR(VLOOKUP(AQ161,'P2'!$B$4:$J$48,9,FALSE),"")</f>
        <v/>
      </c>
      <c r="AR162" s="148" t="str">
        <f>IFERROR(VLOOKUP(AR161,'P2'!$B$4:$J$48,9,FALSE),"")</f>
        <v/>
      </c>
      <c r="AS162" s="148" t="str">
        <f>IFERROR(VLOOKUP(AS161,'P2'!$B$4:$J$48,9,FALSE),"")</f>
        <v/>
      </c>
      <c r="AT162" s="148" t="str">
        <f>IFERROR(VLOOKUP(AT161,'P2'!$B$4:$J$48,9,FALSE),"")</f>
        <v/>
      </c>
      <c r="AU162" s="148" t="str">
        <f>IFERROR(VLOOKUP(AU161,'P2'!$B$4:$J$48,9,FALSE),"")</f>
        <v/>
      </c>
      <c r="AV162" s="149">
        <f>SUM(Q162:AU162)</f>
        <v>0</v>
      </c>
      <c r="AW162" s="487"/>
      <c r="AX162" s="489"/>
      <c r="AY162" s="150"/>
      <c r="AZ162" s="150"/>
    </row>
    <row r="163" spans="2:52" ht="17.100000000000001" customHeight="1" x14ac:dyDescent="0.15">
      <c r="B163" s="470">
        <f t="shared" si="11"/>
        <v>67</v>
      </c>
      <c r="C163" s="472"/>
      <c r="D163" s="473"/>
      <c r="E163" s="473"/>
      <c r="F163" s="473"/>
      <c r="G163" s="473"/>
      <c r="H163" s="474"/>
      <c r="I163" s="478"/>
      <c r="J163" s="479"/>
      <c r="K163" s="479"/>
      <c r="L163" s="479"/>
      <c r="M163" s="480"/>
      <c r="N163" s="484"/>
      <c r="O163" s="485"/>
      <c r="P163" s="474"/>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c r="AQ163" s="151"/>
      <c r="AR163" s="151"/>
      <c r="AS163" s="151"/>
      <c r="AT163" s="151"/>
      <c r="AU163" s="151"/>
      <c r="AV163" s="144">
        <f>COUNTA(Q163:AU163)</f>
        <v>0</v>
      </c>
      <c r="AW163" s="486">
        <f>AV164</f>
        <v>0</v>
      </c>
      <c r="AX163" s="488" t="str">
        <f>IFERROR(ROUNDDOWN(AV164/$AT$3,1),"")</f>
        <v/>
      </c>
      <c r="AY163" s="145"/>
      <c r="AZ163" s="145"/>
    </row>
    <row r="164" spans="2:52" ht="17.100000000000001" customHeight="1" x14ac:dyDescent="0.15">
      <c r="B164" s="471"/>
      <c r="C164" s="475"/>
      <c r="D164" s="476"/>
      <c r="E164" s="476"/>
      <c r="F164" s="476"/>
      <c r="G164" s="476"/>
      <c r="H164" s="477"/>
      <c r="I164" s="481"/>
      <c r="J164" s="482"/>
      <c r="K164" s="482"/>
      <c r="L164" s="482"/>
      <c r="M164" s="483"/>
      <c r="N164" s="475"/>
      <c r="O164" s="476"/>
      <c r="P164" s="477"/>
      <c r="Q164" s="148" t="str">
        <f>IFERROR(VLOOKUP(Q163,'P2'!$B$4:$J$48,9,FALSE),"")</f>
        <v/>
      </c>
      <c r="R164" s="148" t="str">
        <f>IFERROR(VLOOKUP(R163,'P2'!$B$4:$J$48,9,FALSE),"")</f>
        <v/>
      </c>
      <c r="S164" s="148" t="str">
        <f>IFERROR(VLOOKUP(S163,'P2'!$B$4:$J$48,9,FALSE),"")</f>
        <v/>
      </c>
      <c r="T164" s="148" t="str">
        <f>IFERROR(VLOOKUP(T163,'P2'!$B$4:$J$48,9,FALSE),"")</f>
        <v/>
      </c>
      <c r="U164" s="148" t="str">
        <f>IFERROR(VLOOKUP(U163,'P2'!$B$4:$J$48,9,FALSE),"")</f>
        <v/>
      </c>
      <c r="V164" s="148" t="str">
        <f>IFERROR(VLOOKUP(V163,'P2'!$B$4:$J$48,9,FALSE),"")</f>
        <v/>
      </c>
      <c r="W164" s="148" t="str">
        <f>IFERROR(VLOOKUP(W163,'P2'!$B$4:$J$48,9,FALSE),"")</f>
        <v/>
      </c>
      <c r="X164" s="148" t="str">
        <f>IFERROR(VLOOKUP(X163,'P2'!$B$4:$J$48,9,FALSE),"")</f>
        <v/>
      </c>
      <c r="Y164" s="148" t="str">
        <f>IFERROR(VLOOKUP(Y163,'P2'!$B$4:$J$48,9,FALSE),"")</f>
        <v/>
      </c>
      <c r="Z164" s="148" t="str">
        <f>IFERROR(VLOOKUP(Z163,'P2'!$B$4:$J$48,9,FALSE),"")</f>
        <v/>
      </c>
      <c r="AA164" s="148" t="str">
        <f>IFERROR(VLOOKUP(AA163,'P2'!$B$4:$J$48,9,FALSE),"")</f>
        <v/>
      </c>
      <c r="AB164" s="148" t="str">
        <f>IFERROR(VLOOKUP(AB163,'P2'!$B$4:$J$48,9,FALSE),"")</f>
        <v/>
      </c>
      <c r="AC164" s="148" t="str">
        <f>IFERROR(VLOOKUP(AC163,'P2'!$B$4:$J$48,9,FALSE),"")</f>
        <v/>
      </c>
      <c r="AD164" s="148" t="str">
        <f>IFERROR(VLOOKUP(AD163,'P2'!$B$4:$J$48,9,FALSE),"")</f>
        <v/>
      </c>
      <c r="AE164" s="148" t="str">
        <f>IFERROR(VLOOKUP(AE163,'P2'!$B$4:$J$48,9,FALSE),"")</f>
        <v/>
      </c>
      <c r="AF164" s="148" t="str">
        <f>IFERROR(VLOOKUP(AF163,'P2'!$B$4:$J$48,9,FALSE),"")</f>
        <v/>
      </c>
      <c r="AG164" s="148" t="str">
        <f>IFERROR(VLOOKUP(AG163,'P2'!$B$4:$J$48,9,FALSE),"")</f>
        <v/>
      </c>
      <c r="AH164" s="148" t="str">
        <f>IFERROR(VLOOKUP(AH163,'P2'!$B$4:$J$48,9,FALSE),"")</f>
        <v/>
      </c>
      <c r="AI164" s="148" t="str">
        <f>IFERROR(VLOOKUP(AI163,'P2'!$B$4:$J$48,9,FALSE),"")</f>
        <v/>
      </c>
      <c r="AJ164" s="148" t="str">
        <f>IFERROR(VLOOKUP(AJ163,'P2'!$B$4:$J$48,9,FALSE),"")</f>
        <v/>
      </c>
      <c r="AK164" s="148" t="str">
        <f>IFERROR(VLOOKUP(AK163,'P2'!$B$4:$J$48,9,FALSE),"")</f>
        <v/>
      </c>
      <c r="AL164" s="148" t="str">
        <f>IFERROR(VLOOKUP(AL163,'P2'!$B$4:$J$48,9,FALSE),"")</f>
        <v/>
      </c>
      <c r="AM164" s="148" t="str">
        <f>IFERROR(VLOOKUP(AM163,'P2'!$B$4:$J$48,9,FALSE),"")</f>
        <v/>
      </c>
      <c r="AN164" s="148" t="str">
        <f>IFERROR(VLOOKUP(AN163,'P2'!$B$4:$J$48,9,FALSE),"")</f>
        <v/>
      </c>
      <c r="AO164" s="148" t="str">
        <f>IFERROR(VLOOKUP(AO163,'P2'!$B$4:$J$48,9,FALSE),"")</f>
        <v/>
      </c>
      <c r="AP164" s="148" t="str">
        <f>IFERROR(VLOOKUP(AP163,'P2'!$B$4:$J$48,9,FALSE),"")</f>
        <v/>
      </c>
      <c r="AQ164" s="148" t="str">
        <f>IFERROR(VLOOKUP(AQ163,'P2'!$B$4:$J$48,9,FALSE),"")</f>
        <v/>
      </c>
      <c r="AR164" s="148" t="str">
        <f>IFERROR(VLOOKUP(AR163,'P2'!$B$4:$J$48,9,FALSE),"")</f>
        <v/>
      </c>
      <c r="AS164" s="148" t="str">
        <f>IFERROR(VLOOKUP(AS163,'P2'!$B$4:$J$48,9,FALSE),"")</f>
        <v/>
      </c>
      <c r="AT164" s="148" t="str">
        <f>IFERROR(VLOOKUP(AT163,'P2'!$B$4:$J$48,9,FALSE),"")</f>
        <v/>
      </c>
      <c r="AU164" s="148" t="str">
        <f>IFERROR(VLOOKUP(AU163,'P2'!$B$4:$J$48,9,FALSE),"")</f>
        <v/>
      </c>
      <c r="AV164" s="149">
        <f>SUM(Q164:AU164)</f>
        <v>0</v>
      </c>
      <c r="AW164" s="487"/>
      <c r="AX164" s="489"/>
      <c r="AY164" s="150"/>
      <c r="AZ164" s="150"/>
    </row>
    <row r="165" spans="2:52" ht="17.100000000000001" customHeight="1" x14ac:dyDescent="0.15">
      <c r="B165" s="470">
        <f t="shared" si="11"/>
        <v>68</v>
      </c>
      <c r="C165" s="472"/>
      <c r="D165" s="473"/>
      <c r="E165" s="473"/>
      <c r="F165" s="473"/>
      <c r="G165" s="473"/>
      <c r="H165" s="474"/>
      <c r="I165" s="478"/>
      <c r="J165" s="479"/>
      <c r="K165" s="479"/>
      <c r="L165" s="479"/>
      <c r="M165" s="480"/>
      <c r="N165" s="484"/>
      <c r="O165" s="485"/>
      <c r="P165" s="474"/>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c r="AQ165" s="151"/>
      <c r="AR165" s="151"/>
      <c r="AS165" s="151"/>
      <c r="AT165" s="151"/>
      <c r="AU165" s="151"/>
      <c r="AV165" s="144">
        <f>COUNTA(Q165:AU165)</f>
        <v>0</v>
      </c>
      <c r="AW165" s="486">
        <f>AV166</f>
        <v>0</v>
      </c>
      <c r="AX165" s="488" t="str">
        <f>IFERROR(ROUNDDOWN(AV166/$AT$3,1),"")</f>
        <v/>
      </c>
      <c r="AY165" s="145"/>
      <c r="AZ165" s="145"/>
    </row>
    <row r="166" spans="2:52" ht="17.100000000000001" customHeight="1" x14ac:dyDescent="0.15">
      <c r="B166" s="471"/>
      <c r="C166" s="475"/>
      <c r="D166" s="476"/>
      <c r="E166" s="476"/>
      <c r="F166" s="476"/>
      <c r="G166" s="476"/>
      <c r="H166" s="477"/>
      <c r="I166" s="481"/>
      <c r="J166" s="482"/>
      <c r="K166" s="482"/>
      <c r="L166" s="482"/>
      <c r="M166" s="483"/>
      <c r="N166" s="475"/>
      <c r="O166" s="476"/>
      <c r="P166" s="477"/>
      <c r="Q166" s="148" t="str">
        <f>IFERROR(VLOOKUP(Q165,'P2'!$B$4:$J$48,9,FALSE),"")</f>
        <v/>
      </c>
      <c r="R166" s="148" t="str">
        <f>IFERROR(VLOOKUP(R165,'P2'!$B$4:$J$48,9,FALSE),"")</f>
        <v/>
      </c>
      <c r="S166" s="148" t="str">
        <f>IFERROR(VLOOKUP(S165,'P2'!$B$4:$J$48,9,FALSE),"")</f>
        <v/>
      </c>
      <c r="T166" s="148" t="str">
        <f>IFERROR(VLOOKUP(T165,'P2'!$B$4:$J$48,9,FALSE),"")</f>
        <v/>
      </c>
      <c r="U166" s="148" t="str">
        <f>IFERROR(VLOOKUP(U165,'P2'!$B$4:$J$48,9,FALSE),"")</f>
        <v/>
      </c>
      <c r="V166" s="148" t="str">
        <f>IFERROR(VLOOKUP(V165,'P2'!$B$4:$J$48,9,FALSE),"")</f>
        <v/>
      </c>
      <c r="W166" s="148" t="str">
        <f>IFERROR(VLOOKUP(W165,'P2'!$B$4:$J$48,9,FALSE),"")</f>
        <v/>
      </c>
      <c r="X166" s="148" t="str">
        <f>IFERROR(VLOOKUP(X165,'P2'!$B$4:$J$48,9,FALSE),"")</f>
        <v/>
      </c>
      <c r="Y166" s="148" t="str">
        <f>IFERROR(VLOOKUP(Y165,'P2'!$B$4:$J$48,9,FALSE),"")</f>
        <v/>
      </c>
      <c r="Z166" s="148" t="str">
        <f>IFERROR(VLOOKUP(Z165,'P2'!$B$4:$J$48,9,FALSE),"")</f>
        <v/>
      </c>
      <c r="AA166" s="148" t="str">
        <f>IFERROR(VLOOKUP(AA165,'P2'!$B$4:$J$48,9,FALSE),"")</f>
        <v/>
      </c>
      <c r="AB166" s="148" t="str">
        <f>IFERROR(VLOOKUP(AB165,'P2'!$B$4:$J$48,9,FALSE),"")</f>
        <v/>
      </c>
      <c r="AC166" s="148" t="str">
        <f>IFERROR(VLOOKUP(AC165,'P2'!$B$4:$J$48,9,FALSE),"")</f>
        <v/>
      </c>
      <c r="AD166" s="148" t="str">
        <f>IFERROR(VLOOKUP(AD165,'P2'!$B$4:$J$48,9,FALSE),"")</f>
        <v/>
      </c>
      <c r="AE166" s="148" t="str">
        <f>IFERROR(VLOOKUP(AE165,'P2'!$B$4:$J$48,9,FALSE),"")</f>
        <v/>
      </c>
      <c r="AF166" s="148" t="str">
        <f>IFERROR(VLOOKUP(AF165,'P2'!$B$4:$J$48,9,FALSE),"")</f>
        <v/>
      </c>
      <c r="AG166" s="148" t="str">
        <f>IFERROR(VLOOKUP(AG165,'P2'!$B$4:$J$48,9,FALSE),"")</f>
        <v/>
      </c>
      <c r="AH166" s="148" t="str">
        <f>IFERROR(VLOOKUP(AH165,'P2'!$B$4:$J$48,9,FALSE),"")</f>
        <v/>
      </c>
      <c r="AI166" s="148" t="str">
        <f>IFERROR(VLOOKUP(AI165,'P2'!$B$4:$J$48,9,FALSE),"")</f>
        <v/>
      </c>
      <c r="AJ166" s="148" t="str">
        <f>IFERROR(VLOOKUP(AJ165,'P2'!$B$4:$J$48,9,FALSE),"")</f>
        <v/>
      </c>
      <c r="AK166" s="148" t="str">
        <f>IFERROR(VLOOKUP(AK165,'P2'!$B$4:$J$48,9,FALSE),"")</f>
        <v/>
      </c>
      <c r="AL166" s="148" t="str">
        <f>IFERROR(VLOOKUP(AL165,'P2'!$B$4:$J$48,9,FALSE),"")</f>
        <v/>
      </c>
      <c r="AM166" s="148" t="str">
        <f>IFERROR(VLOOKUP(AM165,'P2'!$B$4:$J$48,9,FALSE),"")</f>
        <v/>
      </c>
      <c r="AN166" s="148" t="str">
        <f>IFERROR(VLOOKUP(AN165,'P2'!$B$4:$J$48,9,FALSE),"")</f>
        <v/>
      </c>
      <c r="AO166" s="148" t="str">
        <f>IFERROR(VLOOKUP(AO165,'P2'!$B$4:$J$48,9,FALSE),"")</f>
        <v/>
      </c>
      <c r="AP166" s="148" t="str">
        <f>IFERROR(VLOOKUP(AP165,'P2'!$B$4:$J$48,9,FALSE),"")</f>
        <v/>
      </c>
      <c r="AQ166" s="148" t="str">
        <f>IFERROR(VLOOKUP(AQ165,'P2'!$B$4:$J$48,9,FALSE),"")</f>
        <v/>
      </c>
      <c r="AR166" s="148" t="str">
        <f>IFERROR(VLOOKUP(AR165,'P2'!$B$4:$J$48,9,FALSE),"")</f>
        <v/>
      </c>
      <c r="AS166" s="148" t="str">
        <f>IFERROR(VLOOKUP(AS165,'P2'!$B$4:$J$48,9,FALSE),"")</f>
        <v/>
      </c>
      <c r="AT166" s="148" t="str">
        <f>IFERROR(VLOOKUP(AT165,'P2'!$B$4:$J$48,9,FALSE),"")</f>
        <v/>
      </c>
      <c r="AU166" s="148" t="str">
        <f>IFERROR(VLOOKUP(AU165,'P2'!$B$4:$J$48,9,FALSE),"")</f>
        <v/>
      </c>
      <c r="AV166" s="149">
        <f>SUM(Q166:AU166)</f>
        <v>0</v>
      </c>
      <c r="AW166" s="487"/>
      <c r="AX166" s="489"/>
      <c r="AY166" s="150"/>
      <c r="AZ166" s="150"/>
    </row>
    <row r="167" spans="2:52" ht="17.100000000000001" customHeight="1" x14ac:dyDescent="0.15">
      <c r="B167" s="470">
        <f t="shared" si="11"/>
        <v>69</v>
      </c>
      <c r="C167" s="472"/>
      <c r="D167" s="473"/>
      <c r="E167" s="473"/>
      <c r="F167" s="473"/>
      <c r="G167" s="473"/>
      <c r="H167" s="474"/>
      <c r="I167" s="478"/>
      <c r="J167" s="479"/>
      <c r="K167" s="479"/>
      <c r="L167" s="479"/>
      <c r="M167" s="480"/>
      <c r="N167" s="484"/>
      <c r="O167" s="485"/>
      <c r="P167" s="474"/>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44">
        <f>COUNTA(Q167:AU167)</f>
        <v>0</v>
      </c>
      <c r="AW167" s="486">
        <f>AV168</f>
        <v>0</v>
      </c>
      <c r="AX167" s="488" t="str">
        <f>IFERROR(ROUNDDOWN(AV168/$AT$3,1),"")</f>
        <v/>
      </c>
      <c r="AY167" s="145"/>
      <c r="AZ167" s="145"/>
    </row>
    <row r="168" spans="2:52" ht="17.100000000000001" customHeight="1" x14ac:dyDescent="0.15">
      <c r="B168" s="471"/>
      <c r="C168" s="475"/>
      <c r="D168" s="476"/>
      <c r="E168" s="476"/>
      <c r="F168" s="476"/>
      <c r="G168" s="476"/>
      <c r="H168" s="477"/>
      <c r="I168" s="481"/>
      <c r="J168" s="482"/>
      <c r="K168" s="482"/>
      <c r="L168" s="482"/>
      <c r="M168" s="483"/>
      <c r="N168" s="475"/>
      <c r="O168" s="476"/>
      <c r="P168" s="477"/>
      <c r="Q168" s="148" t="str">
        <f>IFERROR(VLOOKUP(Q167,'P2'!$B$4:$J$48,9,FALSE),"")</f>
        <v/>
      </c>
      <c r="R168" s="148" t="str">
        <f>IFERROR(VLOOKUP(R167,'P2'!$B$4:$J$48,9,FALSE),"")</f>
        <v/>
      </c>
      <c r="S168" s="148" t="str">
        <f>IFERROR(VLOOKUP(S167,'P2'!$B$4:$J$48,9,FALSE),"")</f>
        <v/>
      </c>
      <c r="T168" s="148" t="str">
        <f>IFERROR(VLOOKUP(T167,'P2'!$B$4:$J$48,9,FALSE),"")</f>
        <v/>
      </c>
      <c r="U168" s="148" t="str">
        <f>IFERROR(VLOOKUP(U167,'P2'!$B$4:$J$48,9,FALSE),"")</f>
        <v/>
      </c>
      <c r="V168" s="148" t="str">
        <f>IFERROR(VLOOKUP(V167,'P2'!$B$4:$J$48,9,FALSE),"")</f>
        <v/>
      </c>
      <c r="W168" s="148" t="str">
        <f>IFERROR(VLOOKUP(W167,'P2'!$B$4:$J$48,9,FALSE),"")</f>
        <v/>
      </c>
      <c r="X168" s="148" t="str">
        <f>IFERROR(VLOOKUP(X167,'P2'!$B$4:$J$48,9,FALSE),"")</f>
        <v/>
      </c>
      <c r="Y168" s="148" t="str">
        <f>IFERROR(VLOOKUP(Y167,'P2'!$B$4:$J$48,9,FALSE),"")</f>
        <v/>
      </c>
      <c r="Z168" s="148" t="str">
        <f>IFERROR(VLOOKUP(Z167,'P2'!$B$4:$J$48,9,FALSE),"")</f>
        <v/>
      </c>
      <c r="AA168" s="148" t="str">
        <f>IFERROR(VLOOKUP(AA167,'P2'!$B$4:$J$48,9,FALSE),"")</f>
        <v/>
      </c>
      <c r="AB168" s="148" t="str">
        <f>IFERROR(VLOOKUP(AB167,'P2'!$B$4:$J$48,9,FALSE),"")</f>
        <v/>
      </c>
      <c r="AC168" s="148" t="str">
        <f>IFERROR(VLOOKUP(AC167,'P2'!$B$4:$J$48,9,FALSE),"")</f>
        <v/>
      </c>
      <c r="AD168" s="148" t="str">
        <f>IFERROR(VLOOKUP(AD167,'P2'!$B$4:$J$48,9,FALSE),"")</f>
        <v/>
      </c>
      <c r="AE168" s="148" t="str">
        <f>IFERROR(VLOOKUP(AE167,'P2'!$B$4:$J$48,9,FALSE),"")</f>
        <v/>
      </c>
      <c r="AF168" s="148" t="str">
        <f>IFERROR(VLOOKUP(AF167,'P2'!$B$4:$J$48,9,FALSE),"")</f>
        <v/>
      </c>
      <c r="AG168" s="148" t="str">
        <f>IFERROR(VLOOKUP(AG167,'P2'!$B$4:$J$48,9,FALSE),"")</f>
        <v/>
      </c>
      <c r="AH168" s="148" t="str">
        <f>IFERROR(VLOOKUP(AH167,'P2'!$B$4:$J$48,9,FALSE),"")</f>
        <v/>
      </c>
      <c r="AI168" s="148" t="str">
        <f>IFERROR(VLOOKUP(AI167,'P2'!$B$4:$J$48,9,FALSE),"")</f>
        <v/>
      </c>
      <c r="AJ168" s="148" t="str">
        <f>IFERROR(VLOOKUP(AJ167,'P2'!$B$4:$J$48,9,FALSE),"")</f>
        <v/>
      </c>
      <c r="AK168" s="148" t="str">
        <f>IFERROR(VLOOKUP(AK167,'P2'!$B$4:$J$48,9,FALSE),"")</f>
        <v/>
      </c>
      <c r="AL168" s="148" t="str">
        <f>IFERROR(VLOOKUP(AL167,'P2'!$B$4:$J$48,9,FALSE),"")</f>
        <v/>
      </c>
      <c r="AM168" s="148" t="str">
        <f>IFERROR(VLOOKUP(AM167,'P2'!$B$4:$J$48,9,FALSE),"")</f>
        <v/>
      </c>
      <c r="AN168" s="148" t="str">
        <f>IFERROR(VLOOKUP(AN167,'P2'!$B$4:$J$48,9,FALSE),"")</f>
        <v/>
      </c>
      <c r="AO168" s="148" t="str">
        <f>IFERROR(VLOOKUP(AO167,'P2'!$B$4:$J$48,9,FALSE),"")</f>
        <v/>
      </c>
      <c r="AP168" s="148" t="str">
        <f>IFERROR(VLOOKUP(AP167,'P2'!$B$4:$J$48,9,FALSE),"")</f>
        <v/>
      </c>
      <c r="AQ168" s="148" t="str">
        <f>IFERROR(VLOOKUP(AQ167,'P2'!$B$4:$J$48,9,FALSE),"")</f>
        <v/>
      </c>
      <c r="AR168" s="148" t="str">
        <f>IFERROR(VLOOKUP(AR167,'P2'!$B$4:$J$48,9,FALSE),"")</f>
        <v/>
      </c>
      <c r="AS168" s="148" t="str">
        <f>IFERROR(VLOOKUP(AS167,'P2'!$B$4:$J$48,9,FALSE),"")</f>
        <v/>
      </c>
      <c r="AT168" s="148" t="str">
        <f>IFERROR(VLOOKUP(AT167,'P2'!$B$4:$J$48,9,FALSE),"")</f>
        <v/>
      </c>
      <c r="AU168" s="148" t="str">
        <f>IFERROR(VLOOKUP(AU167,'P2'!$B$4:$J$48,9,FALSE),"")</f>
        <v/>
      </c>
      <c r="AV168" s="149">
        <f>SUM(Q168:AU168)</f>
        <v>0</v>
      </c>
      <c r="AW168" s="487"/>
      <c r="AX168" s="489"/>
      <c r="AY168" s="150"/>
      <c r="AZ168" s="150"/>
    </row>
    <row r="169" spans="2:52" ht="17.100000000000001" customHeight="1" x14ac:dyDescent="0.15">
      <c r="B169" s="470">
        <f t="shared" si="11"/>
        <v>70</v>
      </c>
      <c r="C169" s="472"/>
      <c r="D169" s="473"/>
      <c r="E169" s="473"/>
      <c r="F169" s="473"/>
      <c r="G169" s="473"/>
      <c r="H169" s="474"/>
      <c r="I169" s="478"/>
      <c r="J169" s="479"/>
      <c r="K169" s="479"/>
      <c r="L169" s="479"/>
      <c r="M169" s="480"/>
      <c r="N169" s="484"/>
      <c r="O169" s="485"/>
      <c r="P169" s="474"/>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44">
        <f>COUNTA(Q169:AU169)</f>
        <v>0</v>
      </c>
      <c r="AW169" s="486">
        <f>AV170</f>
        <v>0</v>
      </c>
      <c r="AX169" s="488" t="str">
        <f>IFERROR(ROUNDDOWN(AV170/$AT$3,1),"")</f>
        <v/>
      </c>
      <c r="AY169" s="145"/>
      <c r="AZ169" s="145"/>
    </row>
    <row r="170" spans="2:52" ht="17.100000000000001" customHeight="1" x14ac:dyDescent="0.15">
      <c r="B170" s="471"/>
      <c r="C170" s="475"/>
      <c r="D170" s="476"/>
      <c r="E170" s="476"/>
      <c r="F170" s="476"/>
      <c r="G170" s="476"/>
      <c r="H170" s="477"/>
      <c r="I170" s="481"/>
      <c r="J170" s="482"/>
      <c r="K170" s="482"/>
      <c r="L170" s="482"/>
      <c r="M170" s="483"/>
      <c r="N170" s="475"/>
      <c r="O170" s="476"/>
      <c r="P170" s="477"/>
      <c r="Q170" s="148" t="str">
        <f>IFERROR(VLOOKUP(Q169,'P2'!$B$4:$J$48,9,FALSE),"")</f>
        <v/>
      </c>
      <c r="R170" s="148" t="str">
        <f>IFERROR(VLOOKUP(R169,'P2'!$B$4:$J$48,9,FALSE),"")</f>
        <v/>
      </c>
      <c r="S170" s="148" t="str">
        <f>IFERROR(VLOOKUP(S169,'P2'!$B$4:$J$48,9,FALSE),"")</f>
        <v/>
      </c>
      <c r="T170" s="148" t="str">
        <f>IFERROR(VLOOKUP(T169,'P2'!$B$4:$J$48,9,FALSE),"")</f>
        <v/>
      </c>
      <c r="U170" s="148" t="str">
        <f>IFERROR(VLOOKUP(U169,'P2'!$B$4:$J$48,9,FALSE),"")</f>
        <v/>
      </c>
      <c r="V170" s="148" t="str">
        <f>IFERROR(VLOOKUP(V169,'P2'!$B$4:$J$48,9,FALSE),"")</f>
        <v/>
      </c>
      <c r="W170" s="148" t="str">
        <f>IFERROR(VLOOKUP(W169,'P2'!$B$4:$J$48,9,FALSE),"")</f>
        <v/>
      </c>
      <c r="X170" s="148" t="str">
        <f>IFERROR(VLOOKUP(X169,'P2'!$B$4:$J$48,9,FALSE),"")</f>
        <v/>
      </c>
      <c r="Y170" s="148" t="str">
        <f>IFERROR(VLOOKUP(Y169,'P2'!$B$4:$J$48,9,FALSE),"")</f>
        <v/>
      </c>
      <c r="Z170" s="148" t="str">
        <f>IFERROR(VLOOKUP(Z169,'P2'!$B$4:$J$48,9,FALSE),"")</f>
        <v/>
      </c>
      <c r="AA170" s="148" t="str">
        <f>IFERROR(VLOOKUP(AA169,'P2'!$B$4:$J$48,9,FALSE),"")</f>
        <v/>
      </c>
      <c r="AB170" s="148" t="str">
        <f>IFERROR(VLOOKUP(AB169,'P2'!$B$4:$J$48,9,FALSE),"")</f>
        <v/>
      </c>
      <c r="AC170" s="148" t="str">
        <f>IFERROR(VLOOKUP(AC169,'P2'!$B$4:$J$48,9,FALSE),"")</f>
        <v/>
      </c>
      <c r="AD170" s="148" t="str">
        <f>IFERROR(VLOOKUP(AD169,'P2'!$B$4:$J$48,9,FALSE),"")</f>
        <v/>
      </c>
      <c r="AE170" s="148" t="str">
        <f>IFERROR(VLOOKUP(AE169,'P2'!$B$4:$J$48,9,FALSE),"")</f>
        <v/>
      </c>
      <c r="AF170" s="148" t="str">
        <f>IFERROR(VLOOKUP(AF169,'P2'!$B$4:$J$48,9,FALSE),"")</f>
        <v/>
      </c>
      <c r="AG170" s="148" t="str">
        <f>IFERROR(VLOOKUP(AG169,'P2'!$B$4:$J$48,9,FALSE),"")</f>
        <v/>
      </c>
      <c r="AH170" s="148" t="str">
        <f>IFERROR(VLOOKUP(AH169,'P2'!$B$4:$J$48,9,FALSE),"")</f>
        <v/>
      </c>
      <c r="AI170" s="148" t="str">
        <f>IFERROR(VLOOKUP(AI169,'P2'!$B$4:$J$48,9,FALSE),"")</f>
        <v/>
      </c>
      <c r="AJ170" s="148" t="str">
        <f>IFERROR(VLOOKUP(AJ169,'P2'!$B$4:$J$48,9,FALSE),"")</f>
        <v/>
      </c>
      <c r="AK170" s="148" t="str">
        <f>IFERROR(VLOOKUP(AK169,'P2'!$B$4:$J$48,9,FALSE),"")</f>
        <v/>
      </c>
      <c r="AL170" s="148" t="str">
        <f>IFERROR(VLOOKUP(AL169,'P2'!$B$4:$J$48,9,FALSE),"")</f>
        <v/>
      </c>
      <c r="AM170" s="148" t="str">
        <f>IFERROR(VLOOKUP(AM169,'P2'!$B$4:$J$48,9,FALSE),"")</f>
        <v/>
      </c>
      <c r="AN170" s="148" t="str">
        <f>IFERROR(VLOOKUP(AN169,'P2'!$B$4:$J$48,9,FALSE),"")</f>
        <v/>
      </c>
      <c r="AO170" s="148" t="str">
        <f>IFERROR(VLOOKUP(AO169,'P2'!$B$4:$J$48,9,FALSE),"")</f>
        <v/>
      </c>
      <c r="AP170" s="148" t="str">
        <f>IFERROR(VLOOKUP(AP169,'P2'!$B$4:$J$48,9,FALSE),"")</f>
        <v/>
      </c>
      <c r="AQ170" s="148" t="str">
        <f>IFERROR(VLOOKUP(AQ169,'P2'!$B$4:$J$48,9,FALSE),"")</f>
        <v/>
      </c>
      <c r="AR170" s="148" t="str">
        <f>IFERROR(VLOOKUP(AR169,'P2'!$B$4:$J$48,9,FALSE),"")</f>
        <v/>
      </c>
      <c r="AS170" s="148" t="str">
        <f>IFERROR(VLOOKUP(AS169,'P2'!$B$4:$J$48,9,FALSE),"")</f>
        <v/>
      </c>
      <c r="AT170" s="148" t="str">
        <f>IFERROR(VLOOKUP(AT169,'P2'!$B$4:$J$48,9,FALSE),"")</f>
        <v/>
      </c>
      <c r="AU170" s="148" t="str">
        <f>IFERROR(VLOOKUP(AU169,'P2'!$B$4:$J$48,9,FALSE),"")</f>
        <v/>
      </c>
      <c r="AV170" s="149">
        <f>SUM(Q170:AU170)</f>
        <v>0</v>
      </c>
      <c r="AW170" s="487"/>
      <c r="AX170" s="489"/>
      <c r="AY170" s="150"/>
      <c r="AZ170" s="150"/>
    </row>
    <row r="171" spans="2:52" ht="17.100000000000001" customHeight="1" x14ac:dyDescent="0.15">
      <c r="B171" s="470">
        <f t="shared" si="11"/>
        <v>71</v>
      </c>
      <c r="C171" s="472"/>
      <c r="D171" s="473"/>
      <c r="E171" s="473"/>
      <c r="F171" s="473"/>
      <c r="G171" s="473"/>
      <c r="H171" s="474"/>
      <c r="I171" s="478"/>
      <c r="J171" s="479"/>
      <c r="K171" s="479"/>
      <c r="L171" s="479"/>
      <c r="M171" s="480"/>
      <c r="N171" s="484"/>
      <c r="O171" s="485"/>
      <c r="P171" s="474"/>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44">
        <f>COUNTA(Q171:AU171)</f>
        <v>0</v>
      </c>
      <c r="AW171" s="486">
        <f>AV172</f>
        <v>0</v>
      </c>
      <c r="AX171" s="488" t="str">
        <f>IFERROR(ROUNDDOWN(AV172/$AT$3,1),"")</f>
        <v/>
      </c>
      <c r="AY171" s="145"/>
      <c r="AZ171" s="145"/>
    </row>
    <row r="172" spans="2:52" ht="17.100000000000001" customHeight="1" x14ac:dyDescent="0.15">
      <c r="B172" s="471"/>
      <c r="C172" s="475"/>
      <c r="D172" s="476"/>
      <c r="E172" s="476"/>
      <c r="F172" s="476"/>
      <c r="G172" s="476"/>
      <c r="H172" s="477"/>
      <c r="I172" s="481"/>
      <c r="J172" s="482"/>
      <c r="K172" s="482"/>
      <c r="L172" s="482"/>
      <c r="M172" s="483"/>
      <c r="N172" s="475"/>
      <c r="O172" s="476"/>
      <c r="P172" s="477"/>
      <c r="Q172" s="148" t="str">
        <f>IFERROR(VLOOKUP(Q171,'P2'!$B$4:$J$48,9,FALSE),"")</f>
        <v/>
      </c>
      <c r="R172" s="148" t="str">
        <f>IFERROR(VLOOKUP(R171,'P2'!$B$4:$J$48,9,FALSE),"")</f>
        <v/>
      </c>
      <c r="S172" s="148" t="str">
        <f>IFERROR(VLOOKUP(S171,'P2'!$B$4:$J$48,9,FALSE),"")</f>
        <v/>
      </c>
      <c r="T172" s="148" t="str">
        <f>IFERROR(VLOOKUP(T171,'P2'!$B$4:$J$48,9,FALSE),"")</f>
        <v/>
      </c>
      <c r="U172" s="148" t="str">
        <f>IFERROR(VLOOKUP(U171,'P2'!$B$4:$J$48,9,FALSE),"")</f>
        <v/>
      </c>
      <c r="V172" s="148" t="str">
        <f>IFERROR(VLOOKUP(V171,'P2'!$B$4:$J$48,9,FALSE),"")</f>
        <v/>
      </c>
      <c r="W172" s="148" t="str">
        <f>IFERROR(VLOOKUP(W171,'P2'!$B$4:$J$48,9,FALSE),"")</f>
        <v/>
      </c>
      <c r="X172" s="148" t="str">
        <f>IFERROR(VLOOKUP(X171,'P2'!$B$4:$J$48,9,FALSE),"")</f>
        <v/>
      </c>
      <c r="Y172" s="148" t="str">
        <f>IFERROR(VLOOKUP(Y171,'P2'!$B$4:$J$48,9,FALSE),"")</f>
        <v/>
      </c>
      <c r="Z172" s="148" t="str">
        <f>IFERROR(VLOOKUP(Z171,'P2'!$B$4:$J$48,9,FALSE),"")</f>
        <v/>
      </c>
      <c r="AA172" s="148" t="str">
        <f>IFERROR(VLOOKUP(AA171,'P2'!$B$4:$J$48,9,FALSE),"")</f>
        <v/>
      </c>
      <c r="AB172" s="148" t="str">
        <f>IFERROR(VLOOKUP(AB171,'P2'!$B$4:$J$48,9,FALSE),"")</f>
        <v/>
      </c>
      <c r="AC172" s="148" t="str">
        <f>IFERROR(VLOOKUP(AC171,'P2'!$B$4:$J$48,9,FALSE),"")</f>
        <v/>
      </c>
      <c r="AD172" s="148" t="str">
        <f>IFERROR(VLOOKUP(AD171,'P2'!$B$4:$J$48,9,FALSE),"")</f>
        <v/>
      </c>
      <c r="AE172" s="148" t="str">
        <f>IFERROR(VLOOKUP(AE171,'P2'!$B$4:$J$48,9,FALSE),"")</f>
        <v/>
      </c>
      <c r="AF172" s="148" t="str">
        <f>IFERROR(VLOOKUP(AF171,'P2'!$B$4:$J$48,9,FALSE),"")</f>
        <v/>
      </c>
      <c r="AG172" s="148" t="str">
        <f>IFERROR(VLOOKUP(AG171,'P2'!$B$4:$J$48,9,FALSE),"")</f>
        <v/>
      </c>
      <c r="AH172" s="148" t="str">
        <f>IFERROR(VLOOKUP(AH171,'P2'!$B$4:$J$48,9,FALSE),"")</f>
        <v/>
      </c>
      <c r="AI172" s="148" t="str">
        <f>IFERROR(VLOOKUP(AI171,'P2'!$B$4:$J$48,9,FALSE),"")</f>
        <v/>
      </c>
      <c r="AJ172" s="148" t="str">
        <f>IFERROR(VLOOKUP(AJ171,'P2'!$B$4:$J$48,9,FALSE),"")</f>
        <v/>
      </c>
      <c r="AK172" s="148" t="str">
        <f>IFERROR(VLOOKUP(AK171,'P2'!$B$4:$J$48,9,FALSE),"")</f>
        <v/>
      </c>
      <c r="AL172" s="148" t="str">
        <f>IFERROR(VLOOKUP(AL171,'P2'!$B$4:$J$48,9,FALSE),"")</f>
        <v/>
      </c>
      <c r="AM172" s="148" t="str">
        <f>IFERROR(VLOOKUP(AM171,'P2'!$B$4:$J$48,9,FALSE),"")</f>
        <v/>
      </c>
      <c r="AN172" s="148" t="str">
        <f>IFERROR(VLOOKUP(AN171,'P2'!$B$4:$J$48,9,FALSE),"")</f>
        <v/>
      </c>
      <c r="AO172" s="148" t="str">
        <f>IFERROR(VLOOKUP(AO171,'P2'!$B$4:$J$48,9,FALSE),"")</f>
        <v/>
      </c>
      <c r="AP172" s="148" t="str">
        <f>IFERROR(VLOOKUP(AP171,'P2'!$B$4:$J$48,9,FALSE),"")</f>
        <v/>
      </c>
      <c r="AQ172" s="148" t="str">
        <f>IFERROR(VLOOKUP(AQ171,'P2'!$B$4:$J$48,9,FALSE),"")</f>
        <v/>
      </c>
      <c r="AR172" s="148" t="str">
        <f>IFERROR(VLOOKUP(AR171,'P2'!$B$4:$J$48,9,FALSE),"")</f>
        <v/>
      </c>
      <c r="AS172" s="148" t="str">
        <f>IFERROR(VLOOKUP(AS171,'P2'!$B$4:$J$48,9,FALSE),"")</f>
        <v/>
      </c>
      <c r="AT172" s="148" t="str">
        <f>IFERROR(VLOOKUP(AT171,'P2'!$B$4:$J$48,9,FALSE),"")</f>
        <v/>
      </c>
      <c r="AU172" s="148" t="str">
        <f>IFERROR(VLOOKUP(AU171,'P2'!$B$4:$J$48,9,FALSE),"")</f>
        <v/>
      </c>
      <c r="AV172" s="149">
        <f>SUM(Q172:AU172)</f>
        <v>0</v>
      </c>
      <c r="AW172" s="487"/>
      <c r="AX172" s="489"/>
      <c r="AY172" s="150"/>
      <c r="AZ172" s="150"/>
    </row>
    <row r="173" spans="2:52" ht="17.100000000000001" customHeight="1" x14ac:dyDescent="0.15">
      <c r="B173" s="470">
        <f t="shared" si="11"/>
        <v>72</v>
      </c>
      <c r="C173" s="472"/>
      <c r="D173" s="473"/>
      <c r="E173" s="473"/>
      <c r="F173" s="473"/>
      <c r="G173" s="473"/>
      <c r="H173" s="474"/>
      <c r="I173" s="478"/>
      <c r="J173" s="479"/>
      <c r="K173" s="479"/>
      <c r="L173" s="479"/>
      <c r="M173" s="480"/>
      <c r="N173" s="484"/>
      <c r="O173" s="485"/>
      <c r="P173" s="474"/>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44">
        <f>COUNTA(Q173:AU173)</f>
        <v>0</v>
      </c>
      <c r="AW173" s="486">
        <f>AV174</f>
        <v>0</v>
      </c>
      <c r="AX173" s="488" t="str">
        <f>IFERROR(ROUNDDOWN(AV174/$AT$3,1),"")</f>
        <v/>
      </c>
      <c r="AY173" s="145"/>
      <c r="AZ173" s="145"/>
    </row>
    <row r="174" spans="2:52" ht="17.100000000000001" customHeight="1" x14ac:dyDescent="0.15">
      <c r="B174" s="471"/>
      <c r="C174" s="475"/>
      <c r="D174" s="476"/>
      <c r="E174" s="476"/>
      <c r="F174" s="476"/>
      <c r="G174" s="476"/>
      <c r="H174" s="477"/>
      <c r="I174" s="481"/>
      <c r="J174" s="482"/>
      <c r="K174" s="482"/>
      <c r="L174" s="482"/>
      <c r="M174" s="483"/>
      <c r="N174" s="475"/>
      <c r="O174" s="476"/>
      <c r="P174" s="477"/>
      <c r="Q174" s="148" t="str">
        <f>IFERROR(VLOOKUP(Q173,'P2'!$B$4:$J$48,9,FALSE),"")</f>
        <v/>
      </c>
      <c r="R174" s="148" t="str">
        <f>IFERROR(VLOOKUP(R173,'P2'!$B$4:$J$48,9,FALSE),"")</f>
        <v/>
      </c>
      <c r="S174" s="148" t="str">
        <f>IFERROR(VLOOKUP(S173,'P2'!$B$4:$J$48,9,FALSE),"")</f>
        <v/>
      </c>
      <c r="T174" s="148" t="str">
        <f>IFERROR(VLOOKUP(T173,'P2'!$B$4:$J$48,9,FALSE),"")</f>
        <v/>
      </c>
      <c r="U174" s="148" t="str">
        <f>IFERROR(VLOOKUP(U173,'P2'!$B$4:$J$48,9,FALSE),"")</f>
        <v/>
      </c>
      <c r="V174" s="148" t="str">
        <f>IFERROR(VLOOKUP(V173,'P2'!$B$4:$J$48,9,FALSE),"")</f>
        <v/>
      </c>
      <c r="W174" s="148" t="str">
        <f>IFERROR(VLOOKUP(W173,'P2'!$B$4:$J$48,9,FALSE),"")</f>
        <v/>
      </c>
      <c r="X174" s="148" t="str">
        <f>IFERROR(VLOOKUP(X173,'P2'!$B$4:$J$48,9,FALSE),"")</f>
        <v/>
      </c>
      <c r="Y174" s="148" t="str">
        <f>IFERROR(VLOOKUP(Y173,'P2'!$B$4:$J$48,9,FALSE),"")</f>
        <v/>
      </c>
      <c r="Z174" s="148" t="str">
        <f>IFERROR(VLOOKUP(Z173,'P2'!$B$4:$J$48,9,FALSE),"")</f>
        <v/>
      </c>
      <c r="AA174" s="148" t="str">
        <f>IFERROR(VLOOKUP(AA173,'P2'!$B$4:$J$48,9,FALSE),"")</f>
        <v/>
      </c>
      <c r="AB174" s="148" t="str">
        <f>IFERROR(VLOOKUP(AB173,'P2'!$B$4:$J$48,9,FALSE),"")</f>
        <v/>
      </c>
      <c r="AC174" s="148" t="str">
        <f>IFERROR(VLOOKUP(AC173,'P2'!$B$4:$J$48,9,FALSE),"")</f>
        <v/>
      </c>
      <c r="AD174" s="148" t="str">
        <f>IFERROR(VLOOKUP(AD173,'P2'!$B$4:$J$48,9,FALSE),"")</f>
        <v/>
      </c>
      <c r="AE174" s="148" t="str">
        <f>IFERROR(VLOOKUP(AE173,'P2'!$B$4:$J$48,9,FALSE),"")</f>
        <v/>
      </c>
      <c r="AF174" s="148" t="str">
        <f>IFERROR(VLOOKUP(AF173,'P2'!$B$4:$J$48,9,FALSE),"")</f>
        <v/>
      </c>
      <c r="AG174" s="148" t="str">
        <f>IFERROR(VLOOKUP(AG173,'P2'!$B$4:$J$48,9,FALSE),"")</f>
        <v/>
      </c>
      <c r="AH174" s="148" t="str">
        <f>IFERROR(VLOOKUP(AH173,'P2'!$B$4:$J$48,9,FALSE),"")</f>
        <v/>
      </c>
      <c r="AI174" s="148" t="str">
        <f>IFERROR(VLOOKUP(AI173,'P2'!$B$4:$J$48,9,FALSE),"")</f>
        <v/>
      </c>
      <c r="AJ174" s="148" t="str">
        <f>IFERROR(VLOOKUP(AJ173,'P2'!$B$4:$J$48,9,FALSE),"")</f>
        <v/>
      </c>
      <c r="AK174" s="148" t="str">
        <f>IFERROR(VLOOKUP(AK173,'P2'!$B$4:$J$48,9,FALSE),"")</f>
        <v/>
      </c>
      <c r="AL174" s="148" t="str">
        <f>IFERROR(VLOOKUP(AL173,'P2'!$B$4:$J$48,9,FALSE),"")</f>
        <v/>
      </c>
      <c r="AM174" s="148" t="str">
        <f>IFERROR(VLOOKUP(AM173,'P2'!$B$4:$J$48,9,FALSE),"")</f>
        <v/>
      </c>
      <c r="AN174" s="148" t="str">
        <f>IFERROR(VLOOKUP(AN173,'P2'!$B$4:$J$48,9,FALSE),"")</f>
        <v/>
      </c>
      <c r="AO174" s="148" t="str">
        <f>IFERROR(VLOOKUP(AO173,'P2'!$B$4:$J$48,9,FALSE),"")</f>
        <v/>
      </c>
      <c r="AP174" s="148" t="str">
        <f>IFERROR(VLOOKUP(AP173,'P2'!$B$4:$J$48,9,FALSE),"")</f>
        <v/>
      </c>
      <c r="AQ174" s="148" t="str">
        <f>IFERROR(VLOOKUP(AQ173,'P2'!$B$4:$J$48,9,FALSE),"")</f>
        <v/>
      </c>
      <c r="AR174" s="148" t="str">
        <f>IFERROR(VLOOKUP(AR173,'P2'!$B$4:$J$48,9,FALSE),"")</f>
        <v/>
      </c>
      <c r="AS174" s="148" t="str">
        <f>IFERROR(VLOOKUP(AS173,'P2'!$B$4:$J$48,9,FALSE),"")</f>
        <v/>
      </c>
      <c r="AT174" s="148" t="str">
        <f>IFERROR(VLOOKUP(AT173,'P2'!$B$4:$J$48,9,FALSE),"")</f>
        <v/>
      </c>
      <c r="AU174" s="148" t="str">
        <f>IFERROR(VLOOKUP(AU173,'P2'!$B$4:$J$48,9,FALSE),"")</f>
        <v/>
      </c>
      <c r="AV174" s="149">
        <f>SUM(Q174:AU174)</f>
        <v>0</v>
      </c>
      <c r="AW174" s="487"/>
      <c r="AX174" s="489"/>
      <c r="AY174" s="150"/>
      <c r="AZ174" s="150"/>
    </row>
    <row r="175" spans="2:52" ht="17.100000000000001" customHeight="1" x14ac:dyDescent="0.15">
      <c r="B175" s="470">
        <f t="shared" si="11"/>
        <v>73</v>
      </c>
      <c r="C175" s="472"/>
      <c r="D175" s="473"/>
      <c r="E175" s="473"/>
      <c r="F175" s="473"/>
      <c r="G175" s="473"/>
      <c r="H175" s="474"/>
      <c r="I175" s="478"/>
      <c r="J175" s="479"/>
      <c r="K175" s="479"/>
      <c r="L175" s="479"/>
      <c r="M175" s="480"/>
      <c r="N175" s="484"/>
      <c r="O175" s="485"/>
      <c r="P175" s="474"/>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44">
        <f>COUNTA(Q175:AU175)</f>
        <v>0</v>
      </c>
      <c r="AW175" s="486">
        <f>AV176</f>
        <v>0</v>
      </c>
      <c r="AX175" s="488" t="str">
        <f>IFERROR(ROUNDDOWN(AV176/$AT$3,1),"")</f>
        <v/>
      </c>
      <c r="AY175" s="145"/>
      <c r="AZ175" s="145"/>
    </row>
    <row r="176" spans="2:52" ht="17.100000000000001" customHeight="1" x14ac:dyDescent="0.15">
      <c r="B176" s="471"/>
      <c r="C176" s="475"/>
      <c r="D176" s="476"/>
      <c r="E176" s="476"/>
      <c r="F176" s="476"/>
      <c r="G176" s="476"/>
      <c r="H176" s="477"/>
      <c r="I176" s="481"/>
      <c r="J176" s="482"/>
      <c r="K176" s="482"/>
      <c r="L176" s="482"/>
      <c r="M176" s="483"/>
      <c r="N176" s="475"/>
      <c r="O176" s="476"/>
      <c r="P176" s="477"/>
      <c r="Q176" s="148" t="str">
        <f>IFERROR(VLOOKUP(Q175,'P2'!$B$4:$J$48,9,FALSE),"")</f>
        <v/>
      </c>
      <c r="R176" s="148" t="str">
        <f>IFERROR(VLOOKUP(R175,'P2'!$B$4:$J$48,9,FALSE),"")</f>
        <v/>
      </c>
      <c r="S176" s="148" t="str">
        <f>IFERROR(VLOOKUP(S175,'P2'!$B$4:$J$48,9,FALSE),"")</f>
        <v/>
      </c>
      <c r="T176" s="148" t="str">
        <f>IFERROR(VLOOKUP(T175,'P2'!$B$4:$J$48,9,FALSE),"")</f>
        <v/>
      </c>
      <c r="U176" s="148" t="str">
        <f>IFERROR(VLOOKUP(U175,'P2'!$B$4:$J$48,9,FALSE),"")</f>
        <v/>
      </c>
      <c r="V176" s="148" t="str">
        <f>IFERROR(VLOOKUP(V175,'P2'!$B$4:$J$48,9,FALSE),"")</f>
        <v/>
      </c>
      <c r="W176" s="148" t="str">
        <f>IFERROR(VLOOKUP(W175,'P2'!$B$4:$J$48,9,FALSE),"")</f>
        <v/>
      </c>
      <c r="X176" s="148" t="str">
        <f>IFERROR(VLOOKUP(X175,'P2'!$B$4:$J$48,9,FALSE),"")</f>
        <v/>
      </c>
      <c r="Y176" s="148" t="str">
        <f>IFERROR(VLOOKUP(Y175,'P2'!$B$4:$J$48,9,FALSE),"")</f>
        <v/>
      </c>
      <c r="Z176" s="148" t="str">
        <f>IFERROR(VLOOKUP(Z175,'P2'!$B$4:$J$48,9,FALSE),"")</f>
        <v/>
      </c>
      <c r="AA176" s="148" t="str">
        <f>IFERROR(VLOOKUP(AA175,'P2'!$B$4:$J$48,9,FALSE),"")</f>
        <v/>
      </c>
      <c r="AB176" s="148" t="str">
        <f>IFERROR(VLOOKUP(AB175,'P2'!$B$4:$J$48,9,FALSE),"")</f>
        <v/>
      </c>
      <c r="AC176" s="148" t="str">
        <f>IFERROR(VLOOKUP(AC175,'P2'!$B$4:$J$48,9,FALSE),"")</f>
        <v/>
      </c>
      <c r="AD176" s="148" t="str">
        <f>IFERROR(VLOOKUP(AD175,'P2'!$B$4:$J$48,9,FALSE),"")</f>
        <v/>
      </c>
      <c r="AE176" s="148" t="str">
        <f>IFERROR(VLOOKUP(AE175,'P2'!$B$4:$J$48,9,FALSE),"")</f>
        <v/>
      </c>
      <c r="AF176" s="148" t="str">
        <f>IFERROR(VLOOKUP(AF175,'P2'!$B$4:$J$48,9,FALSE),"")</f>
        <v/>
      </c>
      <c r="AG176" s="148" t="str">
        <f>IFERROR(VLOOKUP(AG175,'P2'!$B$4:$J$48,9,FALSE),"")</f>
        <v/>
      </c>
      <c r="AH176" s="148" t="str">
        <f>IFERROR(VLOOKUP(AH175,'P2'!$B$4:$J$48,9,FALSE),"")</f>
        <v/>
      </c>
      <c r="AI176" s="148" t="str">
        <f>IFERROR(VLOOKUP(AI175,'P2'!$B$4:$J$48,9,FALSE),"")</f>
        <v/>
      </c>
      <c r="AJ176" s="148" t="str">
        <f>IFERROR(VLOOKUP(AJ175,'P2'!$B$4:$J$48,9,FALSE),"")</f>
        <v/>
      </c>
      <c r="AK176" s="148" t="str">
        <f>IFERROR(VLOOKUP(AK175,'P2'!$B$4:$J$48,9,FALSE),"")</f>
        <v/>
      </c>
      <c r="AL176" s="148" t="str">
        <f>IFERROR(VLOOKUP(AL175,'P2'!$B$4:$J$48,9,FALSE),"")</f>
        <v/>
      </c>
      <c r="AM176" s="148" t="str">
        <f>IFERROR(VLOOKUP(AM175,'P2'!$B$4:$J$48,9,FALSE),"")</f>
        <v/>
      </c>
      <c r="AN176" s="148" t="str">
        <f>IFERROR(VLOOKUP(AN175,'P2'!$B$4:$J$48,9,FALSE),"")</f>
        <v/>
      </c>
      <c r="AO176" s="148" t="str">
        <f>IFERROR(VLOOKUP(AO175,'P2'!$B$4:$J$48,9,FALSE),"")</f>
        <v/>
      </c>
      <c r="AP176" s="148" t="str">
        <f>IFERROR(VLOOKUP(AP175,'P2'!$B$4:$J$48,9,FALSE),"")</f>
        <v/>
      </c>
      <c r="AQ176" s="148" t="str">
        <f>IFERROR(VLOOKUP(AQ175,'P2'!$B$4:$J$48,9,FALSE),"")</f>
        <v/>
      </c>
      <c r="AR176" s="148" t="str">
        <f>IFERROR(VLOOKUP(AR175,'P2'!$B$4:$J$48,9,FALSE),"")</f>
        <v/>
      </c>
      <c r="AS176" s="148" t="str">
        <f>IFERROR(VLOOKUP(AS175,'P2'!$B$4:$J$48,9,FALSE),"")</f>
        <v/>
      </c>
      <c r="AT176" s="148" t="str">
        <f>IFERROR(VLOOKUP(AT175,'P2'!$B$4:$J$48,9,FALSE),"")</f>
        <v/>
      </c>
      <c r="AU176" s="148" t="str">
        <f>IFERROR(VLOOKUP(AU175,'P2'!$B$4:$J$48,9,FALSE),"")</f>
        <v/>
      </c>
      <c r="AV176" s="149">
        <f>SUM(Q176:AU176)</f>
        <v>0</v>
      </c>
      <c r="AW176" s="487"/>
      <c r="AX176" s="489"/>
      <c r="AY176" s="150"/>
      <c r="AZ176" s="150"/>
    </row>
    <row r="177" spans="2:52" ht="17.100000000000001" customHeight="1" x14ac:dyDescent="0.15">
      <c r="B177" s="470">
        <f t="shared" si="11"/>
        <v>74</v>
      </c>
      <c r="C177" s="472"/>
      <c r="D177" s="473"/>
      <c r="E177" s="473"/>
      <c r="F177" s="473"/>
      <c r="G177" s="473"/>
      <c r="H177" s="474"/>
      <c r="I177" s="478"/>
      <c r="J177" s="479"/>
      <c r="K177" s="479"/>
      <c r="L177" s="479"/>
      <c r="M177" s="480"/>
      <c r="N177" s="484"/>
      <c r="O177" s="485"/>
      <c r="P177" s="474"/>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44">
        <f>COUNTA(Q177:AU177)</f>
        <v>0</v>
      </c>
      <c r="AW177" s="486">
        <f>AV178</f>
        <v>0</v>
      </c>
      <c r="AX177" s="488" t="str">
        <f>IFERROR(ROUNDDOWN(AV178/$AT$3,1),"")</f>
        <v/>
      </c>
      <c r="AY177" s="145"/>
      <c r="AZ177" s="145"/>
    </row>
    <row r="178" spans="2:52" ht="17.100000000000001" customHeight="1" x14ac:dyDescent="0.15">
      <c r="B178" s="471"/>
      <c r="C178" s="475"/>
      <c r="D178" s="476"/>
      <c r="E178" s="476"/>
      <c r="F178" s="476"/>
      <c r="G178" s="476"/>
      <c r="H178" s="477"/>
      <c r="I178" s="481"/>
      <c r="J178" s="482"/>
      <c r="K178" s="482"/>
      <c r="L178" s="482"/>
      <c r="M178" s="483"/>
      <c r="N178" s="475"/>
      <c r="O178" s="476"/>
      <c r="P178" s="477"/>
      <c r="Q178" s="148" t="str">
        <f>IFERROR(VLOOKUP(Q177,'P2'!$B$4:$J$48,9,FALSE),"")</f>
        <v/>
      </c>
      <c r="R178" s="148" t="str">
        <f>IFERROR(VLOOKUP(R177,'P2'!$B$4:$J$48,9,FALSE),"")</f>
        <v/>
      </c>
      <c r="S178" s="148" t="str">
        <f>IFERROR(VLOOKUP(S177,'P2'!$B$4:$J$48,9,FALSE),"")</f>
        <v/>
      </c>
      <c r="T178" s="148" t="str">
        <f>IFERROR(VLOOKUP(T177,'P2'!$B$4:$J$48,9,FALSE),"")</f>
        <v/>
      </c>
      <c r="U178" s="148" t="str">
        <f>IFERROR(VLOOKUP(U177,'P2'!$B$4:$J$48,9,FALSE),"")</f>
        <v/>
      </c>
      <c r="V178" s="148" t="str">
        <f>IFERROR(VLOOKUP(V177,'P2'!$B$4:$J$48,9,FALSE),"")</f>
        <v/>
      </c>
      <c r="W178" s="148" t="str">
        <f>IFERROR(VLOOKUP(W177,'P2'!$B$4:$J$48,9,FALSE),"")</f>
        <v/>
      </c>
      <c r="X178" s="148" t="str">
        <f>IFERROR(VLOOKUP(X177,'P2'!$B$4:$J$48,9,FALSE),"")</f>
        <v/>
      </c>
      <c r="Y178" s="148" t="str">
        <f>IFERROR(VLOOKUP(Y177,'P2'!$B$4:$J$48,9,FALSE),"")</f>
        <v/>
      </c>
      <c r="Z178" s="148" t="str">
        <f>IFERROR(VLOOKUP(Z177,'P2'!$B$4:$J$48,9,FALSE),"")</f>
        <v/>
      </c>
      <c r="AA178" s="148" t="str">
        <f>IFERROR(VLOOKUP(AA177,'P2'!$B$4:$J$48,9,FALSE),"")</f>
        <v/>
      </c>
      <c r="AB178" s="148" t="str">
        <f>IFERROR(VLOOKUP(AB177,'P2'!$B$4:$J$48,9,FALSE),"")</f>
        <v/>
      </c>
      <c r="AC178" s="148" t="str">
        <f>IFERROR(VLOOKUP(AC177,'P2'!$B$4:$J$48,9,FALSE),"")</f>
        <v/>
      </c>
      <c r="AD178" s="148" t="str">
        <f>IFERROR(VLOOKUP(AD177,'P2'!$B$4:$J$48,9,FALSE),"")</f>
        <v/>
      </c>
      <c r="AE178" s="148" t="str">
        <f>IFERROR(VLOOKUP(AE177,'P2'!$B$4:$J$48,9,FALSE),"")</f>
        <v/>
      </c>
      <c r="AF178" s="148" t="str">
        <f>IFERROR(VLOOKUP(AF177,'P2'!$B$4:$J$48,9,FALSE),"")</f>
        <v/>
      </c>
      <c r="AG178" s="148" t="str">
        <f>IFERROR(VLOOKUP(AG177,'P2'!$B$4:$J$48,9,FALSE),"")</f>
        <v/>
      </c>
      <c r="AH178" s="148" t="str">
        <f>IFERROR(VLOOKUP(AH177,'P2'!$B$4:$J$48,9,FALSE),"")</f>
        <v/>
      </c>
      <c r="AI178" s="148" t="str">
        <f>IFERROR(VLOOKUP(AI177,'P2'!$B$4:$J$48,9,FALSE),"")</f>
        <v/>
      </c>
      <c r="AJ178" s="148" t="str">
        <f>IFERROR(VLOOKUP(AJ177,'P2'!$B$4:$J$48,9,FALSE),"")</f>
        <v/>
      </c>
      <c r="AK178" s="148" t="str">
        <f>IFERROR(VLOOKUP(AK177,'P2'!$B$4:$J$48,9,FALSE),"")</f>
        <v/>
      </c>
      <c r="AL178" s="148" t="str">
        <f>IFERROR(VLOOKUP(AL177,'P2'!$B$4:$J$48,9,FALSE),"")</f>
        <v/>
      </c>
      <c r="AM178" s="148" t="str">
        <f>IFERROR(VLOOKUP(AM177,'P2'!$B$4:$J$48,9,FALSE),"")</f>
        <v/>
      </c>
      <c r="AN178" s="148" t="str">
        <f>IFERROR(VLOOKUP(AN177,'P2'!$B$4:$J$48,9,FALSE),"")</f>
        <v/>
      </c>
      <c r="AO178" s="148" t="str">
        <f>IFERROR(VLOOKUP(AO177,'P2'!$B$4:$J$48,9,FALSE),"")</f>
        <v/>
      </c>
      <c r="AP178" s="148" t="str">
        <f>IFERROR(VLOOKUP(AP177,'P2'!$B$4:$J$48,9,FALSE),"")</f>
        <v/>
      </c>
      <c r="AQ178" s="148" t="str">
        <f>IFERROR(VLOOKUP(AQ177,'P2'!$B$4:$J$48,9,FALSE),"")</f>
        <v/>
      </c>
      <c r="AR178" s="148" t="str">
        <f>IFERROR(VLOOKUP(AR177,'P2'!$B$4:$J$48,9,FALSE),"")</f>
        <v/>
      </c>
      <c r="AS178" s="148" t="str">
        <f>IFERROR(VLOOKUP(AS177,'P2'!$B$4:$J$48,9,FALSE),"")</f>
        <v/>
      </c>
      <c r="AT178" s="148" t="str">
        <f>IFERROR(VLOOKUP(AT177,'P2'!$B$4:$J$48,9,FALSE),"")</f>
        <v/>
      </c>
      <c r="AU178" s="148" t="str">
        <f>IFERROR(VLOOKUP(AU177,'P2'!$B$4:$J$48,9,FALSE),"")</f>
        <v/>
      </c>
      <c r="AV178" s="149">
        <f>SUM(Q178:AU178)</f>
        <v>0</v>
      </c>
      <c r="AW178" s="487"/>
      <c r="AX178" s="489"/>
      <c r="AY178" s="150"/>
      <c r="AZ178" s="150"/>
    </row>
    <row r="179" spans="2:52" ht="17.100000000000001" customHeight="1" x14ac:dyDescent="0.15">
      <c r="B179" s="470">
        <f t="shared" si="11"/>
        <v>75</v>
      </c>
      <c r="C179" s="472"/>
      <c r="D179" s="473"/>
      <c r="E179" s="473"/>
      <c r="F179" s="473"/>
      <c r="G179" s="473"/>
      <c r="H179" s="474"/>
      <c r="I179" s="478"/>
      <c r="J179" s="479"/>
      <c r="K179" s="479"/>
      <c r="L179" s="479"/>
      <c r="M179" s="480"/>
      <c r="N179" s="484"/>
      <c r="O179" s="485"/>
      <c r="P179" s="474"/>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44">
        <f>COUNTA(Q179:AU179)</f>
        <v>0</v>
      </c>
      <c r="AW179" s="486">
        <f>AV180</f>
        <v>0</v>
      </c>
      <c r="AX179" s="488" t="str">
        <f>IFERROR(ROUNDDOWN(AV180/$AT$3,1),"")</f>
        <v/>
      </c>
      <c r="AY179" s="145"/>
      <c r="AZ179" s="145"/>
    </row>
    <row r="180" spans="2:52" ht="17.100000000000001" customHeight="1" x14ac:dyDescent="0.15">
      <c r="B180" s="471"/>
      <c r="C180" s="475"/>
      <c r="D180" s="476"/>
      <c r="E180" s="476"/>
      <c r="F180" s="476"/>
      <c r="G180" s="476"/>
      <c r="H180" s="477"/>
      <c r="I180" s="481"/>
      <c r="J180" s="482"/>
      <c r="K180" s="482"/>
      <c r="L180" s="482"/>
      <c r="M180" s="483"/>
      <c r="N180" s="475"/>
      <c r="O180" s="476"/>
      <c r="P180" s="477"/>
      <c r="Q180" s="148" t="str">
        <f>IFERROR(VLOOKUP(Q179,'P2'!$B$4:$J$48,9,FALSE),"")</f>
        <v/>
      </c>
      <c r="R180" s="148" t="str">
        <f>IFERROR(VLOOKUP(R179,'P2'!$B$4:$J$48,9,FALSE),"")</f>
        <v/>
      </c>
      <c r="S180" s="148" t="str">
        <f>IFERROR(VLOOKUP(S179,'P2'!$B$4:$J$48,9,FALSE),"")</f>
        <v/>
      </c>
      <c r="T180" s="148" t="str">
        <f>IFERROR(VLOOKUP(T179,'P2'!$B$4:$J$48,9,FALSE),"")</f>
        <v/>
      </c>
      <c r="U180" s="148" t="str">
        <f>IFERROR(VLOOKUP(U179,'P2'!$B$4:$J$48,9,FALSE),"")</f>
        <v/>
      </c>
      <c r="V180" s="148" t="str">
        <f>IFERROR(VLOOKUP(V179,'P2'!$B$4:$J$48,9,FALSE),"")</f>
        <v/>
      </c>
      <c r="W180" s="148" t="str">
        <f>IFERROR(VLOOKUP(W179,'P2'!$B$4:$J$48,9,FALSE),"")</f>
        <v/>
      </c>
      <c r="X180" s="148" t="str">
        <f>IFERROR(VLOOKUP(X179,'P2'!$B$4:$J$48,9,FALSE),"")</f>
        <v/>
      </c>
      <c r="Y180" s="148" t="str">
        <f>IFERROR(VLOOKUP(Y179,'P2'!$B$4:$J$48,9,FALSE),"")</f>
        <v/>
      </c>
      <c r="Z180" s="148" t="str">
        <f>IFERROR(VLOOKUP(Z179,'P2'!$B$4:$J$48,9,FALSE),"")</f>
        <v/>
      </c>
      <c r="AA180" s="148" t="str">
        <f>IFERROR(VLOOKUP(AA179,'P2'!$B$4:$J$48,9,FALSE),"")</f>
        <v/>
      </c>
      <c r="AB180" s="148" t="str">
        <f>IFERROR(VLOOKUP(AB179,'P2'!$B$4:$J$48,9,FALSE),"")</f>
        <v/>
      </c>
      <c r="AC180" s="148" t="str">
        <f>IFERROR(VLOOKUP(AC179,'P2'!$B$4:$J$48,9,FALSE),"")</f>
        <v/>
      </c>
      <c r="AD180" s="148" t="str">
        <f>IFERROR(VLOOKUP(AD179,'P2'!$B$4:$J$48,9,FALSE),"")</f>
        <v/>
      </c>
      <c r="AE180" s="148" t="str">
        <f>IFERROR(VLOOKUP(AE179,'P2'!$B$4:$J$48,9,FALSE),"")</f>
        <v/>
      </c>
      <c r="AF180" s="148" t="str">
        <f>IFERROR(VLOOKUP(AF179,'P2'!$B$4:$J$48,9,FALSE),"")</f>
        <v/>
      </c>
      <c r="AG180" s="148" t="str">
        <f>IFERROR(VLOOKUP(AG179,'P2'!$B$4:$J$48,9,FALSE),"")</f>
        <v/>
      </c>
      <c r="AH180" s="148" t="str">
        <f>IFERROR(VLOOKUP(AH179,'P2'!$B$4:$J$48,9,FALSE),"")</f>
        <v/>
      </c>
      <c r="AI180" s="148" t="str">
        <f>IFERROR(VLOOKUP(AI179,'P2'!$B$4:$J$48,9,FALSE),"")</f>
        <v/>
      </c>
      <c r="AJ180" s="148" t="str">
        <f>IFERROR(VLOOKUP(AJ179,'P2'!$B$4:$J$48,9,FALSE),"")</f>
        <v/>
      </c>
      <c r="AK180" s="148" t="str">
        <f>IFERROR(VLOOKUP(AK179,'P2'!$B$4:$J$48,9,FALSE),"")</f>
        <v/>
      </c>
      <c r="AL180" s="148" t="str">
        <f>IFERROR(VLOOKUP(AL179,'P2'!$B$4:$J$48,9,FALSE),"")</f>
        <v/>
      </c>
      <c r="AM180" s="148" t="str">
        <f>IFERROR(VLOOKUP(AM179,'P2'!$B$4:$J$48,9,FALSE),"")</f>
        <v/>
      </c>
      <c r="AN180" s="148" t="str">
        <f>IFERROR(VLOOKUP(AN179,'P2'!$B$4:$J$48,9,FALSE),"")</f>
        <v/>
      </c>
      <c r="AO180" s="148" t="str">
        <f>IFERROR(VLOOKUP(AO179,'P2'!$B$4:$J$48,9,FALSE),"")</f>
        <v/>
      </c>
      <c r="AP180" s="148" t="str">
        <f>IFERROR(VLOOKUP(AP179,'P2'!$B$4:$J$48,9,FALSE),"")</f>
        <v/>
      </c>
      <c r="AQ180" s="148" t="str">
        <f>IFERROR(VLOOKUP(AQ179,'P2'!$B$4:$J$48,9,FALSE),"")</f>
        <v/>
      </c>
      <c r="AR180" s="148" t="str">
        <f>IFERROR(VLOOKUP(AR179,'P2'!$B$4:$J$48,9,FALSE),"")</f>
        <v/>
      </c>
      <c r="AS180" s="148" t="str">
        <f>IFERROR(VLOOKUP(AS179,'P2'!$B$4:$J$48,9,FALSE),"")</f>
        <v/>
      </c>
      <c r="AT180" s="148" t="str">
        <f>IFERROR(VLOOKUP(AT179,'P2'!$B$4:$J$48,9,FALSE),"")</f>
        <v/>
      </c>
      <c r="AU180" s="148" t="str">
        <f>IFERROR(VLOOKUP(AU179,'P2'!$B$4:$J$48,9,FALSE),"")</f>
        <v/>
      </c>
      <c r="AV180" s="149">
        <f>SUM(Q180:AU180)</f>
        <v>0</v>
      </c>
      <c r="AW180" s="487"/>
      <c r="AX180" s="489"/>
      <c r="AY180" s="150"/>
      <c r="AZ180" s="150"/>
    </row>
    <row r="181" spans="2:52" ht="17.100000000000001" customHeight="1" x14ac:dyDescent="0.15">
      <c r="B181" s="470">
        <f t="shared" si="11"/>
        <v>76</v>
      </c>
      <c r="C181" s="472"/>
      <c r="D181" s="473"/>
      <c r="E181" s="473"/>
      <c r="F181" s="473"/>
      <c r="G181" s="473"/>
      <c r="H181" s="474"/>
      <c r="I181" s="478"/>
      <c r="J181" s="479"/>
      <c r="K181" s="479"/>
      <c r="L181" s="479"/>
      <c r="M181" s="480"/>
      <c r="N181" s="484"/>
      <c r="O181" s="485"/>
      <c r="P181" s="474"/>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44">
        <f>COUNTA(Q181:AU181)</f>
        <v>0</v>
      </c>
      <c r="AW181" s="486">
        <f>AV182</f>
        <v>0</v>
      </c>
      <c r="AX181" s="488" t="str">
        <f>IFERROR(ROUNDDOWN(AV182/$AT$3,1),"")</f>
        <v/>
      </c>
      <c r="AY181" s="145"/>
      <c r="AZ181" s="145"/>
    </row>
    <row r="182" spans="2:52" ht="17.100000000000001" customHeight="1" x14ac:dyDescent="0.15">
      <c r="B182" s="471"/>
      <c r="C182" s="475"/>
      <c r="D182" s="476"/>
      <c r="E182" s="476"/>
      <c r="F182" s="476"/>
      <c r="G182" s="476"/>
      <c r="H182" s="477"/>
      <c r="I182" s="481"/>
      <c r="J182" s="482"/>
      <c r="K182" s="482"/>
      <c r="L182" s="482"/>
      <c r="M182" s="483"/>
      <c r="N182" s="475"/>
      <c r="O182" s="476"/>
      <c r="P182" s="477"/>
      <c r="Q182" s="148" t="str">
        <f>IFERROR(VLOOKUP(Q181,'P2'!$B$4:$J$48,9,FALSE),"")</f>
        <v/>
      </c>
      <c r="R182" s="148" t="str">
        <f>IFERROR(VLOOKUP(R181,'P2'!$B$4:$J$48,9,FALSE),"")</f>
        <v/>
      </c>
      <c r="S182" s="148" t="str">
        <f>IFERROR(VLOOKUP(S181,'P2'!$B$4:$J$48,9,FALSE),"")</f>
        <v/>
      </c>
      <c r="T182" s="148" t="str">
        <f>IFERROR(VLOOKUP(T181,'P2'!$B$4:$J$48,9,FALSE),"")</f>
        <v/>
      </c>
      <c r="U182" s="148" t="str">
        <f>IFERROR(VLOOKUP(U181,'P2'!$B$4:$J$48,9,FALSE),"")</f>
        <v/>
      </c>
      <c r="V182" s="148" t="str">
        <f>IFERROR(VLOOKUP(V181,'P2'!$B$4:$J$48,9,FALSE),"")</f>
        <v/>
      </c>
      <c r="W182" s="148" t="str">
        <f>IFERROR(VLOOKUP(W181,'P2'!$B$4:$J$48,9,FALSE),"")</f>
        <v/>
      </c>
      <c r="X182" s="148" t="str">
        <f>IFERROR(VLOOKUP(X181,'P2'!$B$4:$J$48,9,FALSE),"")</f>
        <v/>
      </c>
      <c r="Y182" s="148" t="str">
        <f>IFERROR(VLOOKUP(Y181,'P2'!$B$4:$J$48,9,FALSE),"")</f>
        <v/>
      </c>
      <c r="Z182" s="148" t="str">
        <f>IFERROR(VLOOKUP(Z181,'P2'!$B$4:$J$48,9,FALSE),"")</f>
        <v/>
      </c>
      <c r="AA182" s="148" t="str">
        <f>IFERROR(VLOOKUP(AA181,'P2'!$B$4:$J$48,9,FALSE),"")</f>
        <v/>
      </c>
      <c r="AB182" s="148" t="str">
        <f>IFERROR(VLOOKUP(AB181,'P2'!$B$4:$J$48,9,FALSE),"")</f>
        <v/>
      </c>
      <c r="AC182" s="148" t="str">
        <f>IFERROR(VLOOKUP(AC181,'P2'!$B$4:$J$48,9,FALSE),"")</f>
        <v/>
      </c>
      <c r="AD182" s="148" t="str">
        <f>IFERROR(VLOOKUP(AD181,'P2'!$B$4:$J$48,9,FALSE),"")</f>
        <v/>
      </c>
      <c r="AE182" s="148" t="str">
        <f>IFERROR(VLOOKUP(AE181,'P2'!$B$4:$J$48,9,FALSE),"")</f>
        <v/>
      </c>
      <c r="AF182" s="148" t="str">
        <f>IFERROR(VLOOKUP(AF181,'P2'!$B$4:$J$48,9,FALSE),"")</f>
        <v/>
      </c>
      <c r="AG182" s="148" t="str">
        <f>IFERROR(VLOOKUP(AG181,'P2'!$B$4:$J$48,9,FALSE),"")</f>
        <v/>
      </c>
      <c r="AH182" s="148" t="str">
        <f>IFERROR(VLOOKUP(AH181,'P2'!$B$4:$J$48,9,FALSE),"")</f>
        <v/>
      </c>
      <c r="AI182" s="148" t="str">
        <f>IFERROR(VLOOKUP(AI181,'P2'!$B$4:$J$48,9,FALSE),"")</f>
        <v/>
      </c>
      <c r="AJ182" s="148" t="str">
        <f>IFERROR(VLOOKUP(AJ181,'P2'!$B$4:$J$48,9,FALSE),"")</f>
        <v/>
      </c>
      <c r="AK182" s="148" t="str">
        <f>IFERROR(VLOOKUP(AK181,'P2'!$B$4:$J$48,9,FALSE),"")</f>
        <v/>
      </c>
      <c r="AL182" s="148" t="str">
        <f>IFERROR(VLOOKUP(AL181,'P2'!$B$4:$J$48,9,FALSE),"")</f>
        <v/>
      </c>
      <c r="AM182" s="148" t="str">
        <f>IFERROR(VLOOKUP(AM181,'P2'!$B$4:$J$48,9,FALSE),"")</f>
        <v/>
      </c>
      <c r="AN182" s="148" t="str">
        <f>IFERROR(VLOOKUP(AN181,'P2'!$B$4:$J$48,9,FALSE),"")</f>
        <v/>
      </c>
      <c r="AO182" s="148" t="str">
        <f>IFERROR(VLOOKUP(AO181,'P2'!$B$4:$J$48,9,FALSE),"")</f>
        <v/>
      </c>
      <c r="AP182" s="148" t="str">
        <f>IFERROR(VLOOKUP(AP181,'P2'!$B$4:$J$48,9,FALSE),"")</f>
        <v/>
      </c>
      <c r="AQ182" s="148" t="str">
        <f>IFERROR(VLOOKUP(AQ181,'P2'!$B$4:$J$48,9,FALSE),"")</f>
        <v/>
      </c>
      <c r="AR182" s="148" t="str">
        <f>IFERROR(VLOOKUP(AR181,'P2'!$B$4:$J$48,9,FALSE),"")</f>
        <v/>
      </c>
      <c r="AS182" s="148" t="str">
        <f>IFERROR(VLOOKUP(AS181,'P2'!$B$4:$J$48,9,FALSE),"")</f>
        <v/>
      </c>
      <c r="AT182" s="148" t="str">
        <f>IFERROR(VLOOKUP(AT181,'P2'!$B$4:$J$48,9,FALSE),"")</f>
        <v/>
      </c>
      <c r="AU182" s="148" t="str">
        <f>IFERROR(VLOOKUP(AU181,'P2'!$B$4:$J$48,9,FALSE),"")</f>
        <v/>
      </c>
      <c r="AV182" s="149">
        <f>SUM(Q182:AU182)</f>
        <v>0</v>
      </c>
      <c r="AW182" s="487"/>
      <c r="AX182" s="489"/>
      <c r="AY182" s="150"/>
      <c r="AZ182" s="150"/>
    </row>
    <row r="183" spans="2:52" ht="17.100000000000001" customHeight="1" x14ac:dyDescent="0.15">
      <c r="B183" s="470">
        <f t="shared" si="11"/>
        <v>77</v>
      </c>
      <c r="C183" s="472"/>
      <c r="D183" s="473"/>
      <c r="E183" s="473"/>
      <c r="F183" s="473"/>
      <c r="G183" s="473"/>
      <c r="H183" s="474"/>
      <c r="I183" s="478"/>
      <c r="J183" s="479"/>
      <c r="K183" s="479"/>
      <c r="L183" s="479"/>
      <c r="M183" s="480"/>
      <c r="N183" s="484"/>
      <c r="O183" s="485"/>
      <c r="P183" s="474"/>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44">
        <f>COUNTA(Q183:AU183)</f>
        <v>0</v>
      </c>
      <c r="AW183" s="486">
        <f>AV184</f>
        <v>0</v>
      </c>
      <c r="AX183" s="488" t="str">
        <f>IFERROR(ROUNDDOWN(AV184/$AT$3,1),"")</f>
        <v/>
      </c>
      <c r="AY183" s="145"/>
      <c r="AZ183" s="145"/>
    </row>
    <row r="184" spans="2:52" ht="17.100000000000001" customHeight="1" x14ac:dyDescent="0.15">
      <c r="B184" s="471"/>
      <c r="C184" s="475"/>
      <c r="D184" s="476"/>
      <c r="E184" s="476"/>
      <c r="F184" s="476"/>
      <c r="G184" s="476"/>
      <c r="H184" s="477"/>
      <c r="I184" s="481"/>
      <c r="J184" s="482"/>
      <c r="K184" s="482"/>
      <c r="L184" s="482"/>
      <c r="M184" s="483"/>
      <c r="N184" s="475"/>
      <c r="O184" s="476"/>
      <c r="P184" s="477"/>
      <c r="Q184" s="148" t="str">
        <f>IFERROR(VLOOKUP(Q183,'P2'!$B$4:$J$48,9,FALSE),"")</f>
        <v/>
      </c>
      <c r="R184" s="148" t="str">
        <f>IFERROR(VLOOKUP(R183,'P2'!$B$4:$J$48,9,FALSE),"")</f>
        <v/>
      </c>
      <c r="S184" s="148" t="str">
        <f>IFERROR(VLOOKUP(S183,'P2'!$B$4:$J$48,9,FALSE),"")</f>
        <v/>
      </c>
      <c r="T184" s="148" t="str">
        <f>IFERROR(VLOOKUP(T183,'P2'!$B$4:$J$48,9,FALSE),"")</f>
        <v/>
      </c>
      <c r="U184" s="148" t="str">
        <f>IFERROR(VLOOKUP(U183,'P2'!$B$4:$J$48,9,FALSE),"")</f>
        <v/>
      </c>
      <c r="V184" s="148" t="str">
        <f>IFERROR(VLOOKUP(V183,'P2'!$B$4:$J$48,9,FALSE),"")</f>
        <v/>
      </c>
      <c r="W184" s="148" t="str">
        <f>IFERROR(VLOOKUP(W183,'P2'!$B$4:$J$48,9,FALSE),"")</f>
        <v/>
      </c>
      <c r="X184" s="148" t="str">
        <f>IFERROR(VLOOKUP(X183,'P2'!$B$4:$J$48,9,FALSE),"")</f>
        <v/>
      </c>
      <c r="Y184" s="148" t="str">
        <f>IFERROR(VLOOKUP(Y183,'P2'!$B$4:$J$48,9,FALSE),"")</f>
        <v/>
      </c>
      <c r="Z184" s="148" t="str">
        <f>IFERROR(VLOOKUP(Z183,'P2'!$B$4:$J$48,9,FALSE),"")</f>
        <v/>
      </c>
      <c r="AA184" s="148" t="str">
        <f>IFERROR(VLOOKUP(AA183,'P2'!$B$4:$J$48,9,FALSE),"")</f>
        <v/>
      </c>
      <c r="AB184" s="148" t="str">
        <f>IFERROR(VLOOKUP(AB183,'P2'!$B$4:$J$48,9,FALSE),"")</f>
        <v/>
      </c>
      <c r="AC184" s="148" t="str">
        <f>IFERROR(VLOOKUP(AC183,'P2'!$B$4:$J$48,9,FALSE),"")</f>
        <v/>
      </c>
      <c r="AD184" s="148" t="str">
        <f>IFERROR(VLOOKUP(AD183,'P2'!$B$4:$J$48,9,FALSE),"")</f>
        <v/>
      </c>
      <c r="AE184" s="148" t="str">
        <f>IFERROR(VLOOKUP(AE183,'P2'!$B$4:$J$48,9,FALSE),"")</f>
        <v/>
      </c>
      <c r="AF184" s="148" t="str">
        <f>IFERROR(VLOOKUP(AF183,'P2'!$B$4:$J$48,9,FALSE),"")</f>
        <v/>
      </c>
      <c r="AG184" s="148" t="str">
        <f>IFERROR(VLOOKUP(AG183,'P2'!$B$4:$J$48,9,FALSE),"")</f>
        <v/>
      </c>
      <c r="AH184" s="148" t="str">
        <f>IFERROR(VLOOKUP(AH183,'P2'!$B$4:$J$48,9,FALSE),"")</f>
        <v/>
      </c>
      <c r="AI184" s="148" t="str">
        <f>IFERROR(VLOOKUP(AI183,'P2'!$B$4:$J$48,9,FALSE),"")</f>
        <v/>
      </c>
      <c r="AJ184" s="148" t="str">
        <f>IFERROR(VLOOKUP(AJ183,'P2'!$B$4:$J$48,9,FALSE),"")</f>
        <v/>
      </c>
      <c r="AK184" s="148" t="str">
        <f>IFERROR(VLOOKUP(AK183,'P2'!$B$4:$J$48,9,FALSE),"")</f>
        <v/>
      </c>
      <c r="AL184" s="148" t="str">
        <f>IFERROR(VLOOKUP(AL183,'P2'!$B$4:$J$48,9,FALSE),"")</f>
        <v/>
      </c>
      <c r="AM184" s="148" t="str">
        <f>IFERROR(VLOOKUP(AM183,'P2'!$B$4:$J$48,9,FALSE),"")</f>
        <v/>
      </c>
      <c r="AN184" s="148" t="str">
        <f>IFERROR(VLOOKUP(AN183,'P2'!$B$4:$J$48,9,FALSE),"")</f>
        <v/>
      </c>
      <c r="AO184" s="148" t="str">
        <f>IFERROR(VLOOKUP(AO183,'P2'!$B$4:$J$48,9,FALSE),"")</f>
        <v/>
      </c>
      <c r="AP184" s="148" t="str">
        <f>IFERROR(VLOOKUP(AP183,'P2'!$B$4:$J$48,9,FALSE),"")</f>
        <v/>
      </c>
      <c r="AQ184" s="148" t="str">
        <f>IFERROR(VLOOKUP(AQ183,'P2'!$B$4:$J$48,9,FALSE),"")</f>
        <v/>
      </c>
      <c r="AR184" s="148" t="str">
        <f>IFERROR(VLOOKUP(AR183,'P2'!$B$4:$J$48,9,FALSE),"")</f>
        <v/>
      </c>
      <c r="AS184" s="148" t="str">
        <f>IFERROR(VLOOKUP(AS183,'P2'!$B$4:$J$48,9,FALSE),"")</f>
        <v/>
      </c>
      <c r="AT184" s="148" t="str">
        <f>IFERROR(VLOOKUP(AT183,'P2'!$B$4:$J$48,9,FALSE),"")</f>
        <v/>
      </c>
      <c r="AU184" s="148" t="str">
        <f>IFERROR(VLOOKUP(AU183,'P2'!$B$4:$J$48,9,FALSE),"")</f>
        <v/>
      </c>
      <c r="AV184" s="149">
        <f>SUM(Q184:AU184)</f>
        <v>0</v>
      </c>
      <c r="AW184" s="487"/>
      <c r="AX184" s="489"/>
      <c r="AY184" s="150"/>
      <c r="AZ184" s="150"/>
    </row>
    <row r="185" spans="2:52" ht="17.100000000000001" customHeight="1" x14ac:dyDescent="0.15">
      <c r="B185" s="470">
        <f t="shared" si="11"/>
        <v>78</v>
      </c>
      <c r="C185" s="472"/>
      <c r="D185" s="473"/>
      <c r="E185" s="473"/>
      <c r="F185" s="473"/>
      <c r="G185" s="473"/>
      <c r="H185" s="474"/>
      <c r="I185" s="478"/>
      <c r="J185" s="479"/>
      <c r="K185" s="479"/>
      <c r="L185" s="479"/>
      <c r="M185" s="480"/>
      <c r="N185" s="484"/>
      <c r="O185" s="485"/>
      <c r="P185" s="474"/>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44">
        <f>COUNTA(Q185:AU185)</f>
        <v>0</v>
      </c>
      <c r="AW185" s="486">
        <f>AV186</f>
        <v>0</v>
      </c>
      <c r="AX185" s="488" t="str">
        <f>IFERROR(ROUNDDOWN(AV186/$AT$3,1),"")</f>
        <v/>
      </c>
      <c r="AY185" s="145"/>
      <c r="AZ185" s="145"/>
    </row>
    <row r="186" spans="2:52" ht="17.100000000000001" customHeight="1" x14ac:dyDescent="0.15">
      <c r="B186" s="471"/>
      <c r="C186" s="475"/>
      <c r="D186" s="476"/>
      <c r="E186" s="476"/>
      <c r="F186" s="476"/>
      <c r="G186" s="476"/>
      <c r="H186" s="477"/>
      <c r="I186" s="481"/>
      <c r="J186" s="482"/>
      <c r="K186" s="482"/>
      <c r="L186" s="482"/>
      <c r="M186" s="483"/>
      <c r="N186" s="475"/>
      <c r="O186" s="476"/>
      <c r="P186" s="477"/>
      <c r="Q186" s="148" t="str">
        <f>IFERROR(VLOOKUP(Q185,'P2'!$B$4:$J$48,9,FALSE),"")</f>
        <v/>
      </c>
      <c r="R186" s="148" t="str">
        <f>IFERROR(VLOOKUP(R185,'P2'!$B$4:$J$48,9,FALSE),"")</f>
        <v/>
      </c>
      <c r="S186" s="148" t="str">
        <f>IFERROR(VLOOKUP(S185,'P2'!$B$4:$J$48,9,FALSE),"")</f>
        <v/>
      </c>
      <c r="T186" s="148" t="str">
        <f>IFERROR(VLOOKUP(T185,'P2'!$B$4:$J$48,9,FALSE),"")</f>
        <v/>
      </c>
      <c r="U186" s="148" t="str">
        <f>IFERROR(VLOOKUP(U185,'P2'!$B$4:$J$48,9,FALSE),"")</f>
        <v/>
      </c>
      <c r="V186" s="148" t="str">
        <f>IFERROR(VLOOKUP(V185,'P2'!$B$4:$J$48,9,FALSE),"")</f>
        <v/>
      </c>
      <c r="W186" s="148" t="str">
        <f>IFERROR(VLOOKUP(W185,'P2'!$B$4:$J$48,9,FALSE),"")</f>
        <v/>
      </c>
      <c r="X186" s="148" t="str">
        <f>IFERROR(VLOOKUP(X185,'P2'!$B$4:$J$48,9,FALSE),"")</f>
        <v/>
      </c>
      <c r="Y186" s="148" t="str">
        <f>IFERROR(VLOOKUP(Y185,'P2'!$B$4:$J$48,9,FALSE),"")</f>
        <v/>
      </c>
      <c r="Z186" s="148" t="str">
        <f>IFERROR(VLOOKUP(Z185,'P2'!$B$4:$J$48,9,FALSE),"")</f>
        <v/>
      </c>
      <c r="AA186" s="148" t="str">
        <f>IFERROR(VLOOKUP(AA185,'P2'!$B$4:$J$48,9,FALSE),"")</f>
        <v/>
      </c>
      <c r="AB186" s="148" t="str">
        <f>IFERROR(VLOOKUP(AB185,'P2'!$B$4:$J$48,9,FALSE),"")</f>
        <v/>
      </c>
      <c r="AC186" s="148" t="str">
        <f>IFERROR(VLOOKUP(AC185,'P2'!$B$4:$J$48,9,FALSE),"")</f>
        <v/>
      </c>
      <c r="AD186" s="148" t="str">
        <f>IFERROR(VLOOKUP(AD185,'P2'!$B$4:$J$48,9,FALSE),"")</f>
        <v/>
      </c>
      <c r="AE186" s="148" t="str">
        <f>IFERROR(VLOOKUP(AE185,'P2'!$B$4:$J$48,9,FALSE),"")</f>
        <v/>
      </c>
      <c r="AF186" s="148" t="str">
        <f>IFERROR(VLOOKUP(AF185,'P2'!$B$4:$J$48,9,FALSE),"")</f>
        <v/>
      </c>
      <c r="AG186" s="148" t="str">
        <f>IFERROR(VLOOKUP(AG185,'P2'!$B$4:$J$48,9,FALSE),"")</f>
        <v/>
      </c>
      <c r="AH186" s="148" t="str">
        <f>IFERROR(VLOOKUP(AH185,'P2'!$B$4:$J$48,9,FALSE),"")</f>
        <v/>
      </c>
      <c r="AI186" s="148" t="str">
        <f>IFERROR(VLOOKUP(AI185,'P2'!$B$4:$J$48,9,FALSE),"")</f>
        <v/>
      </c>
      <c r="AJ186" s="148" t="str">
        <f>IFERROR(VLOOKUP(AJ185,'P2'!$B$4:$J$48,9,FALSE),"")</f>
        <v/>
      </c>
      <c r="AK186" s="148" t="str">
        <f>IFERROR(VLOOKUP(AK185,'P2'!$B$4:$J$48,9,FALSE),"")</f>
        <v/>
      </c>
      <c r="AL186" s="148" t="str">
        <f>IFERROR(VLOOKUP(AL185,'P2'!$B$4:$J$48,9,FALSE),"")</f>
        <v/>
      </c>
      <c r="AM186" s="148" t="str">
        <f>IFERROR(VLOOKUP(AM185,'P2'!$B$4:$J$48,9,FALSE),"")</f>
        <v/>
      </c>
      <c r="AN186" s="148" t="str">
        <f>IFERROR(VLOOKUP(AN185,'P2'!$B$4:$J$48,9,FALSE),"")</f>
        <v/>
      </c>
      <c r="AO186" s="148" t="str">
        <f>IFERROR(VLOOKUP(AO185,'P2'!$B$4:$J$48,9,FALSE),"")</f>
        <v/>
      </c>
      <c r="AP186" s="148" t="str">
        <f>IFERROR(VLOOKUP(AP185,'P2'!$B$4:$J$48,9,FALSE),"")</f>
        <v/>
      </c>
      <c r="AQ186" s="148" t="str">
        <f>IFERROR(VLOOKUP(AQ185,'P2'!$B$4:$J$48,9,FALSE),"")</f>
        <v/>
      </c>
      <c r="AR186" s="148" t="str">
        <f>IFERROR(VLOOKUP(AR185,'P2'!$B$4:$J$48,9,FALSE),"")</f>
        <v/>
      </c>
      <c r="AS186" s="148" t="str">
        <f>IFERROR(VLOOKUP(AS185,'P2'!$B$4:$J$48,9,FALSE),"")</f>
        <v/>
      </c>
      <c r="AT186" s="148" t="str">
        <f>IFERROR(VLOOKUP(AT185,'P2'!$B$4:$J$48,9,FALSE),"")</f>
        <v/>
      </c>
      <c r="AU186" s="148" t="str">
        <f>IFERROR(VLOOKUP(AU185,'P2'!$B$4:$J$48,9,FALSE),"")</f>
        <v/>
      </c>
      <c r="AV186" s="149">
        <f>SUM(Q186:AU186)</f>
        <v>0</v>
      </c>
      <c r="AW186" s="487"/>
      <c r="AX186" s="489"/>
      <c r="AY186" s="150"/>
      <c r="AZ186" s="150"/>
    </row>
    <row r="187" spans="2:52" ht="17.100000000000001" customHeight="1" x14ac:dyDescent="0.15">
      <c r="B187" s="470">
        <f t="shared" si="11"/>
        <v>79</v>
      </c>
      <c r="C187" s="472"/>
      <c r="D187" s="473"/>
      <c r="E187" s="473"/>
      <c r="F187" s="473"/>
      <c r="G187" s="473"/>
      <c r="H187" s="474"/>
      <c r="I187" s="478"/>
      <c r="J187" s="479"/>
      <c r="K187" s="479"/>
      <c r="L187" s="479"/>
      <c r="M187" s="480"/>
      <c r="N187" s="484"/>
      <c r="O187" s="485"/>
      <c r="P187" s="474"/>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44">
        <f>COUNTA(Q187:AU187)</f>
        <v>0</v>
      </c>
      <c r="AW187" s="486">
        <f>AV188</f>
        <v>0</v>
      </c>
      <c r="AX187" s="488" t="str">
        <f>IFERROR(ROUNDDOWN(AV188/$AT$3,1),"")</f>
        <v/>
      </c>
      <c r="AY187" s="145"/>
      <c r="AZ187" s="145"/>
    </row>
    <row r="188" spans="2:52" ht="17.100000000000001" customHeight="1" x14ac:dyDescent="0.15">
      <c r="B188" s="471"/>
      <c r="C188" s="475"/>
      <c r="D188" s="476"/>
      <c r="E188" s="476"/>
      <c r="F188" s="476"/>
      <c r="G188" s="476"/>
      <c r="H188" s="477"/>
      <c r="I188" s="481"/>
      <c r="J188" s="482"/>
      <c r="K188" s="482"/>
      <c r="L188" s="482"/>
      <c r="M188" s="483"/>
      <c r="N188" s="475"/>
      <c r="O188" s="476"/>
      <c r="P188" s="477"/>
      <c r="Q188" s="148" t="str">
        <f>IFERROR(VLOOKUP(Q187,'P2'!$B$4:$J$48,9,FALSE),"")</f>
        <v/>
      </c>
      <c r="R188" s="148" t="str">
        <f>IFERROR(VLOOKUP(R187,'P2'!$B$4:$J$48,9,FALSE),"")</f>
        <v/>
      </c>
      <c r="S188" s="148" t="str">
        <f>IFERROR(VLOOKUP(S187,'P2'!$B$4:$J$48,9,FALSE),"")</f>
        <v/>
      </c>
      <c r="T188" s="148" t="str">
        <f>IFERROR(VLOOKUP(T187,'P2'!$B$4:$J$48,9,FALSE),"")</f>
        <v/>
      </c>
      <c r="U188" s="148" t="str">
        <f>IFERROR(VLOOKUP(U187,'P2'!$B$4:$J$48,9,FALSE),"")</f>
        <v/>
      </c>
      <c r="V188" s="148" t="str">
        <f>IFERROR(VLOOKUP(V187,'P2'!$B$4:$J$48,9,FALSE),"")</f>
        <v/>
      </c>
      <c r="W188" s="148" t="str">
        <f>IFERROR(VLOOKUP(W187,'P2'!$B$4:$J$48,9,FALSE),"")</f>
        <v/>
      </c>
      <c r="X188" s="148" t="str">
        <f>IFERROR(VLOOKUP(X187,'P2'!$B$4:$J$48,9,FALSE),"")</f>
        <v/>
      </c>
      <c r="Y188" s="148" t="str">
        <f>IFERROR(VLOOKUP(Y187,'P2'!$B$4:$J$48,9,FALSE),"")</f>
        <v/>
      </c>
      <c r="Z188" s="148" t="str">
        <f>IFERROR(VLOOKUP(Z187,'P2'!$B$4:$J$48,9,FALSE),"")</f>
        <v/>
      </c>
      <c r="AA188" s="148" t="str">
        <f>IFERROR(VLOOKUP(AA187,'P2'!$B$4:$J$48,9,FALSE),"")</f>
        <v/>
      </c>
      <c r="AB188" s="148" t="str">
        <f>IFERROR(VLOOKUP(AB187,'P2'!$B$4:$J$48,9,FALSE),"")</f>
        <v/>
      </c>
      <c r="AC188" s="148" t="str">
        <f>IFERROR(VLOOKUP(AC187,'P2'!$B$4:$J$48,9,FALSE),"")</f>
        <v/>
      </c>
      <c r="AD188" s="148" t="str">
        <f>IFERROR(VLOOKUP(AD187,'P2'!$B$4:$J$48,9,FALSE),"")</f>
        <v/>
      </c>
      <c r="AE188" s="148" t="str">
        <f>IFERROR(VLOOKUP(AE187,'P2'!$B$4:$J$48,9,FALSE),"")</f>
        <v/>
      </c>
      <c r="AF188" s="148" t="str">
        <f>IFERROR(VLOOKUP(AF187,'P2'!$B$4:$J$48,9,FALSE),"")</f>
        <v/>
      </c>
      <c r="AG188" s="148" t="str">
        <f>IFERROR(VLOOKUP(AG187,'P2'!$B$4:$J$48,9,FALSE),"")</f>
        <v/>
      </c>
      <c r="AH188" s="148" t="str">
        <f>IFERROR(VLOOKUP(AH187,'P2'!$B$4:$J$48,9,FALSE),"")</f>
        <v/>
      </c>
      <c r="AI188" s="148" t="str">
        <f>IFERROR(VLOOKUP(AI187,'P2'!$B$4:$J$48,9,FALSE),"")</f>
        <v/>
      </c>
      <c r="AJ188" s="148" t="str">
        <f>IFERROR(VLOOKUP(AJ187,'P2'!$B$4:$J$48,9,FALSE),"")</f>
        <v/>
      </c>
      <c r="AK188" s="148" t="str">
        <f>IFERROR(VLOOKUP(AK187,'P2'!$B$4:$J$48,9,FALSE),"")</f>
        <v/>
      </c>
      <c r="AL188" s="148" t="str">
        <f>IFERROR(VLOOKUP(AL187,'P2'!$B$4:$J$48,9,FALSE),"")</f>
        <v/>
      </c>
      <c r="AM188" s="148" t="str">
        <f>IFERROR(VLOOKUP(AM187,'P2'!$B$4:$J$48,9,FALSE),"")</f>
        <v/>
      </c>
      <c r="AN188" s="148" t="str">
        <f>IFERROR(VLOOKUP(AN187,'P2'!$B$4:$J$48,9,FALSE),"")</f>
        <v/>
      </c>
      <c r="AO188" s="148" t="str">
        <f>IFERROR(VLOOKUP(AO187,'P2'!$B$4:$J$48,9,FALSE),"")</f>
        <v/>
      </c>
      <c r="AP188" s="148" t="str">
        <f>IFERROR(VLOOKUP(AP187,'P2'!$B$4:$J$48,9,FALSE),"")</f>
        <v/>
      </c>
      <c r="AQ188" s="148" t="str">
        <f>IFERROR(VLOOKUP(AQ187,'P2'!$B$4:$J$48,9,FALSE),"")</f>
        <v/>
      </c>
      <c r="AR188" s="148" t="str">
        <f>IFERROR(VLOOKUP(AR187,'P2'!$B$4:$J$48,9,FALSE),"")</f>
        <v/>
      </c>
      <c r="AS188" s="148" t="str">
        <f>IFERROR(VLOOKUP(AS187,'P2'!$B$4:$J$48,9,FALSE),"")</f>
        <v/>
      </c>
      <c r="AT188" s="148" t="str">
        <f>IFERROR(VLOOKUP(AT187,'P2'!$B$4:$J$48,9,FALSE),"")</f>
        <v/>
      </c>
      <c r="AU188" s="148" t="str">
        <f>IFERROR(VLOOKUP(AU187,'P2'!$B$4:$J$48,9,FALSE),"")</f>
        <v/>
      </c>
      <c r="AV188" s="149">
        <f>SUM(Q188:AU188)</f>
        <v>0</v>
      </c>
      <c r="AW188" s="487"/>
      <c r="AX188" s="489"/>
      <c r="AY188" s="150"/>
      <c r="AZ188" s="150"/>
    </row>
    <row r="189" spans="2:52" ht="17.100000000000001" customHeight="1" x14ac:dyDescent="0.15">
      <c r="B189" s="470">
        <f t="shared" si="11"/>
        <v>80</v>
      </c>
      <c r="C189" s="472"/>
      <c r="D189" s="473"/>
      <c r="E189" s="473"/>
      <c r="F189" s="473"/>
      <c r="G189" s="473"/>
      <c r="H189" s="474"/>
      <c r="I189" s="478"/>
      <c r="J189" s="479"/>
      <c r="K189" s="479"/>
      <c r="L189" s="479"/>
      <c r="M189" s="480"/>
      <c r="N189" s="484"/>
      <c r="O189" s="485"/>
      <c r="P189" s="474"/>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44">
        <f>COUNTA(Q189:AU189)</f>
        <v>0</v>
      </c>
      <c r="AW189" s="486">
        <f>AV190</f>
        <v>0</v>
      </c>
      <c r="AX189" s="488" t="str">
        <f>IFERROR(ROUNDDOWN(AV190/$AT$3,1),"")</f>
        <v/>
      </c>
      <c r="AY189" s="145"/>
      <c r="AZ189" s="145"/>
    </row>
    <row r="190" spans="2:52" ht="17.100000000000001" customHeight="1" x14ac:dyDescent="0.15">
      <c r="B190" s="471"/>
      <c r="C190" s="475"/>
      <c r="D190" s="476"/>
      <c r="E190" s="476"/>
      <c r="F190" s="476"/>
      <c r="G190" s="476"/>
      <c r="H190" s="477"/>
      <c r="I190" s="481"/>
      <c r="J190" s="482"/>
      <c r="K190" s="482"/>
      <c r="L190" s="482"/>
      <c r="M190" s="483"/>
      <c r="N190" s="475"/>
      <c r="O190" s="476"/>
      <c r="P190" s="477"/>
      <c r="Q190" s="148" t="str">
        <f>IFERROR(VLOOKUP(Q189,'P2'!$B$4:$J$48,9,FALSE),"")</f>
        <v/>
      </c>
      <c r="R190" s="148" t="str">
        <f>IFERROR(VLOOKUP(R189,'P2'!$B$4:$J$48,9,FALSE),"")</f>
        <v/>
      </c>
      <c r="S190" s="148" t="str">
        <f>IFERROR(VLOOKUP(S189,'P2'!$B$4:$J$48,9,FALSE),"")</f>
        <v/>
      </c>
      <c r="T190" s="148" t="str">
        <f>IFERROR(VLOOKUP(T189,'P2'!$B$4:$J$48,9,FALSE),"")</f>
        <v/>
      </c>
      <c r="U190" s="148" t="str">
        <f>IFERROR(VLOOKUP(U189,'P2'!$B$4:$J$48,9,FALSE),"")</f>
        <v/>
      </c>
      <c r="V190" s="148" t="str">
        <f>IFERROR(VLOOKUP(V189,'P2'!$B$4:$J$48,9,FALSE),"")</f>
        <v/>
      </c>
      <c r="W190" s="148" t="str">
        <f>IFERROR(VLOOKUP(W189,'P2'!$B$4:$J$48,9,FALSE),"")</f>
        <v/>
      </c>
      <c r="X190" s="148" t="str">
        <f>IFERROR(VLOOKUP(X189,'P2'!$B$4:$J$48,9,FALSE),"")</f>
        <v/>
      </c>
      <c r="Y190" s="148" t="str">
        <f>IFERROR(VLOOKUP(Y189,'P2'!$B$4:$J$48,9,FALSE),"")</f>
        <v/>
      </c>
      <c r="Z190" s="148" t="str">
        <f>IFERROR(VLOOKUP(Z189,'P2'!$B$4:$J$48,9,FALSE),"")</f>
        <v/>
      </c>
      <c r="AA190" s="148" t="str">
        <f>IFERROR(VLOOKUP(AA189,'P2'!$B$4:$J$48,9,FALSE),"")</f>
        <v/>
      </c>
      <c r="AB190" s="148" t="str">
        <f>IFERROR(VLOOKUP(AB189,'P2'!$B$4:$J$48,9,FALSE),"")</f>
        <v/>
      </c>
      <c r="AC190" s="148" t="str">
        <f>IFERROR(VLOOKUP(AC189,'P2'!$B$4:$J$48,9,FALSE),"")</f>
        <v/>
      </c>
      <c r="AD190" s="148" t="str">
        <f>IFERROR(VLOOKUP(AD189,'P2'!$B$4:$J$48,9,FALSE),"")</f>
        <v/>
      </c>
      <c r="AE190" s="148" t="str">
        <f>IFERROR(VLOOKUP(AE189,'P2'!$B$4:$J$48,9,FALSE),"")</f>
        <v/>
      </c>
      <c r="AF190" s="148" t="str">
        <f>IFERROR(VLOOKUP(AF189,'P2'!$B$4:$J$48,9,FALSE),"")</f>
        <v/>
      </c>
      <c r="AG190" s="148" t="str">
        <f>IFERROR(VLOOKUP(AG189,'P2'!$B$4:$J$48,9,FALSE),"")</f>
        <v/>
      </c>
      <c r="AH190" s="148" t="str">
        <f>IFERROR(VLOOKUP(AH189,'P2'!$B$4:$J$48,9,FALSE),"")</f>
        <v/>
      </c>
      <c r="AI190" s="148" t="str">
        <f>IFERROR(VLOOKUP(AI189,'P2'!$B$4:$J$48,9,FALSE),"")</f>
        <v/>
      </c>
      <c r="AJ190" s="148" t="str">
        <f>IFERROR(VLOOKUP(AJ189,'P2'!$B$4:$J$48,9,FALSE),"")</f>
        <v/>
      </c>
      <c r="AK190" s="148" t="str">
        <f>IFERROR(VLOOKUP(AK189,'P2'!$B$4:$J$48,9,FALSE),"")</f>
        <v/>
      </c>
      <c r="AL190" s="148" t="str">
        <f>IFERROR(VLOOKUP(AL189,'P2'!$B$4:$J$48,9,FALSE),"")</f>
        <v/>
      </c>
      <c r="AM190" s="148" t="str">
        <f>IFERROR(VLOOKUP(AM189,'P2'!$B$4:$J$48,9,FALSE),"")</f>
        <v/>
      </c>
      <c r="AN190" s="148" t="str">
        <f>IFERROR(VLOOKUP(AN189,'P2'!$B$4:$J$48,9,FALSE),"")</f>
        <v/>
      </c>
      <c r="AO190" s="148" t="str">
        <f>IFERROR(VLOOKUP(AO189,'P2'!$B$4:$J$48,9,FALSE),"")</f>
        <v/>
      </c>
      <c r="AP190" s="148" t="str">
        <f>IFERROR(VLOOKUP(AP189,'P2'!$B$4:$J$48,9,FALSE),"")</f>
        <v/>
      </c>
      <c r="AQ190" s="148" t="str">
        <f>IFERROR(VLOOKUP(AQ189,'P2'!$B$4:$J$48,9,FALSE),"")</f>
        <v/>
      </c>
      <c r="AR190" s="148" t="str">
        <f>IFERROR(VLOOKUP(AR189,'P2'!$B$4:$J$48,9,FALSE),"")</f>
        <v/>
      </c>
      <c r="AS190" s="148" t="str">
        <f>IFERROR(VLOOKUP(AS189,'P2'!$B$4:$J$48,9,FALSE),"")</f>
        <v/>
      </c>
      <c r="AT190" s="148" t="str">
        <f>IFERROR(VLOOKUP(AT189,'P2'!$B$4:$J$48,9,FALSE),"")</f>
        <v/>
      </c>
      <c r="AU190" s="148" t="str">
        <f>IFERROR(VLOOKUP(AU189,'P2'!$B$4:$J$48,9,FALSE),"")</f>
        <v/>
      </c>
      <c r="AV190" s="149">
        <f>SUM(Q190:AU190)</f>
        <v>0</v>
      </c>
      <c r="AW190" s="487"/>
      <c r="AX190" s="489"/>
      <c r="AY190" s="150"/>
      <c r="AZ190" s="150"/>
    </row>
    <row r="191" spans="2:52" ht="17.100000000000001" customHeight="1" x14ac:dyDescent="0.15">
      <c r="B191" s="470">
        <f t="shared" si="11"/>
        <v>81</v>
      </c>
      <c r="C191" s="472"/>
      <c r="D191" s="473"/>
      <c r="E191" s="473"/>
      <c r="F191" s="473"/>
      <c r="G191" s="473"/>
      <c r="H191" s="474"/>
      <c r="I191" s="478"/>
      <c r="J191" s="479"/>
      <c r="K191" s="479"/>
      <c r="L191" s="479"/>
      <c r="M191" s="480"/>
      <c r="N191" s="484"/>
      <c r="O191" s="485"/>
      <c r="P191" s="474"/>
      <c r="Q191" s="151"/>
      <c r="R191" s="151"/>
      <c r="S191" s="151"/>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c r="AQ191" s="151"/>
      <c r="AR191" s="151"/>
      <c r="AS191" s="151"/>
      <c r="AT191" s="151"/>
      <c r="AU191" s="151"/>
      <c r="AV191" s="144">
        <f>COUNTA(Q191:AU191)</f>
        <v>0</v>
      </c>
      <c r="AW191" s="486">
        <f>AV192</f>
        <v>0</v>
      </c>
      <c r="AX191" s="488" t="str">
        <f>IFERROR(ROUNDDOWN(AV192/$AT$3,1),"")</f>
        <v/>
      </c>
      <c r="AY191" s="145"/>
      <c r="AZ191" s="145"/>
    </row>
    <row r="192" spans="2:52" ht="17.100000000000001" customHeight="1" x14ac:dyDescent="0.15">
      <c r="B192" s="471"/>
      <c r="C192" s="475"/>
      <c r="D192" s="476"/>
      <c r="E192" s="476"/>
      <c r="F192" s="476"/>
      <c r="G192" s="476"/>
      <c r="H192" s="477"/>
      <c r="I192" s="481"/>
      <c r="J192" s="482"/>
      <c r="K192" s="482"/>
      <c r="L192" s="482"/>
      <c r="M192" s="483"/>
      <c r="N192" s="475"/>
      <c r="O192" s="476"/>
      <c r="P192" s="477"/>
      <c r="Q192" s="148" t="str">
        <f>IFERROR(VLOOKUP(Q191,'P2'!$B$4:$J$48,9,FALSE),"")</f>
        <v/>
      </c>
      <c r="R192" s="148" t="str">
        <f>IFERROR(VLOOKUP(R191,'P2'!$B$4:$J$48,9,FALSE),"")</f>
        <v/>
      </c>
      <c r="S192" s="148" t="str">
        <f>IFERROR(VLOOKUP(S191,'P2'!$B$4:$J$48,9,FALSE),"")</f>
        <v/>
      </c>
      <c r="T192" s="148" t="str">
        <f>IFERROR(VLOOKUP(T191,'P2'!$B$4:$J$48,9,FALSE),"")</f>
        <v/>
      </c>
      <c r="U192" s="148" t="str">
        <f>IFERROR(VLOOKUP(U191,'P2'!$B$4:$J$48,9,FALSE),"")</f>
        <v/>
      </c>
      <c r="V192" s="148" t="str">
        <f>IFERROR(VLOOKUP(V191,'P2'!$B$4:$J$48,9,FALSE),"")</f>
        <v/>
      </c>
      <c r="W192" s="148" t="str">
        <f>IFERROR(VLOOKUP(W191,'P2'!$B$4:$J$48,9,FALSE),"")</f>
        <v/>
      </c>
      <c r="X192" s="148" t="str">
        <f>IFERROR(VLOOKUP(X191,'P2'!$B$4:$J$48,9,FALSE),"")</f>
        <v/>
      </c>
      <c r="Y192" s="148" t="str">
        <f>IFERROR(VLOOKUP(Y191,'P2'!$B$4:$J$48,9,FALSE),"")</f>
        <v/>
      </c>
      <c r="Z192" s="148" t="str">
        <f>IFERROR(VLOOKUP(Z191,'P2'!$B$4:$J$48,9,FALSE),"")</f>
        <v/>
      </c>
      <c r="AA192" s="148" t="str">
        <f>IFERROR(VLOOKUP(AA191,'P2'!$B$4:$J$48,9,FALSE),"")</f>
        <v/>
      </c>
      <c r="AB192" s="148" t="str">
        <f>IFERROR(VLOOKUP(AB191,'P2'!$B$4:$J$48,9,FALSE),"")</f>
        <v/>
      </c>
      <c r="AC192" s="148" t="str">
        <f>IFERROR(VLOOKUP(AC191,'P2'!$B$4:$J$48,9,FALSE),"")</f>
        <v/>
      </c>
      <c r="AD192" s="148" t="str">
        <f>IFERROR(VLOOKUP(AD191,'P2'!$B$4:$J$48,9,FALSE),"")</f>
        <v/>
      </c>
      <c r="AE192" s="148" t="str">
        <f>IFERROR(VLOOKUP(AE191,'P2'!$B$4:$J$48,9,FALSE),"")</f>
        <v/>
      </c>
      <c r="AF192" s="148" t="str">
        <f>IFERROR(VLOOKUP(AF191,'P2'!$B$4:$J$48,9,FALSE),"")</f>
        <v/>
      </c>
      <c r="AG192" s="148" t="str">
        <f>IFERROR(VLOOKUP(AG191,'P2'!$B$4:$J$48,9,FALSE),"")</f>
        <v/>
      </c>
      <c r="AH192" s="148" t="str">
        <f>IFERROR(VLOOKUP(AH191,'P2'!$B$4:$J$48,9,FALSE),"")</f>
        <v/>
      </c>
      <c r="AI192" s="148" t="str">
        <f>IFERROR(VLOOKUP(AI191,'P2'!$B$4:$J$48,9,FALSE),"")</f>
        <v/>
      </c>
      <c r="AJ192" s="148" t="str">
        <f>IFERROR(VLOOKUP(AJ191,'P2'!$B$4:$J$48,9,FALSE),"")</f>
        <v/>
      </c>
      <c r="AK192" s="148" t="str">
        <f>IFERROR(VLOOKUP(AK191,'P2'!$B$4:$J$48,9,FALSE),"")</f>
        <v/>
      </c>
      <c r="AL192" s="148" t="str">
        <f>IFERROR(VLOOKUP(AL191,'P2'!$B$4:$J$48,9,FALSE),"")</f>
        <v/>
      </c>
      <c r="AM192" s="148" t="str">
        <f>IFERROR(VLOOKUP(AM191,'P2'!$B$4:$J$48,9,FALSE),"")</f>
        <v/>
      </c>
      <c r="AN192" s="148" t="str">
        <f>IFERROR(VLOOKUP(AN191,'P2'!$B$4:$J$48,9,FALSE),"")</f>
        <v/>
      </c>
      <c r="AO192" s="148" t="str">
        <f>IFERROR(VLOOKUP(AO191,'P2'!$B$4:$J$48,9,FALSE),"")</f>
        <v/>
      </c>
      <c r="AP192" s="148" t="str">
        <f>IFERROR(VLOOKUP(AP191,'P2'!$B$4:$J$48,9,FALSE),"")</f>
        <v/>
      </c>
      <c r="AQ192" s="148" t="str">
        <f>IFERROR(VLOOKUP(AQ191,'P2'!$B$4:$J$48,9,FALSE),"")</f>
        <v/>
      </c>
      <c r="AR192" s="148" t="str">
        <f>IFERROR(VLOOKUP(AR191,'P2'!$B$4:$J$48,9,FALSE),"")</f>
        <v/>
      </c>
      <c r="AS192" s="148" t="str">
        <f>IFERROR(VLOOKUP(AS191,'P2'!$B$4:$J$48,9,FALSE),"")</f>
        <v/>
      </c>
      <c r="AT192" s="148" t="str">
        <f>IFERROR(VLOOKUP(AT191,'P2'!$B$4:$J$48,9,FALSE),"")</f>
        <v/>
      </c>
      <c r="AU192" s="148" t="str">
        <f>IFERROR(VLOOKUP(AU191,'P2'!$B$4:$J$48,9,FALSE),"")</f>
        <v/>
      </c>
      <c r="AV192" s="149">
        <f>SUM(Q192:AU192)</f>
        <v>0</v>
      </c>
      <c r="AW192" s="487"/>
      <c r="AX192" s="489"/>
      <c r="AY192" s="150"/>
      <c r="AZ192" s="150"/>
    </row>
    <row r="193" spans="2:59" ht="17.100000000000001" customHeight="1" x14ac:dyDescent="0.15">
      <c r="B193" s="470">
        <f t="shared" si="11"/>
        <v>82</v>
      </c>
      <c r="C193" s="472"/>
      <c r="D193" s="473"/>
      <c r="E193" s="473"/>
      <c r="F193" s="473"/>
      <c r="G193" s="473"/>
      <c r="H193" s="474"/>
      <c r="I193" s="478"/>
      <c r="J193" s="479"/>
      <c r="K193" s="479"/>
      <c r="L193" s="479"/>
      <c r="M193" s="480"/>
      <c r="N193" s="484"/>
      <c r="O193" s="485"/>
      <c r="P193" s="474"/>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44">
        <f>COUNTA(Q193:AU193)</f>
        <v>0</v>
      </c>
      <c r="AW193" s="486">
        <f>AV194</f>
        <v>0</v>
      </c>
      <c r="AX193" s="488" t="str">
        <f>IFERROR(ROUNDDOWN(AV194/$AT$3,1),"")</f>
        <v/>
      </c>
      <c r="AY193" s="145"/>
      <c r="AZ193" s="145"/>
    </row>
    <row r="194" spans="2:59" ht="17.100000000000001" customHeight="1" x14ac:dyDescent="0.15">
      <c r="B194" s="471"/>
      <c r="C194" s="475"/>
      <c r="D194" s="476"/>
      <c r="E194" s="476"/>
      <c r="F194" s="476"/>
      <c r="G194" s="476"/>
      <c r="H194" s="477"/>
      <c r="I194" s="481"/>
      <c r="J194" s="482"/>
      <c r="K194" s="482"/>
      <c r="L194" s="482"/>
      <c r="M194" s="483"/>
      <c r="N194" s="475"/>
      <c r="O194" s="476"/>
      <c r="P194" s="477"/>
      <c r="Q194" s="148" t="str">
        <f>IFERROR(VLOOKUP(Q193,'P2'!$B$4:$J$48,9,FALSE),"")</f>
        <v/>
      </c>
      <c r="R194" s="148" t="str">
        <f>IFERROR(VLOOKUP(R193,'P2'!$B$4:$J$48,9,FALSE),"")</f>
        <v/>
      </c>
      <c r="S194" s="148" t="str">
        <f>IFERROR(VLOOKUP(S193,'P2'!$B$4:$J$48,9,FALSE),"")</f>
        <v/>
      </c>
      <c r="T194" s="148" t="str">
        <f>IFERROR(VLOOKUP(T193,'P2'!$B$4:$J$48,9,FALSE),"")</f>
        <v/>
      </c>
      <c r="U194" s="148" t="str">
        <f>IFERROR(VLOOKUP(U193,'P2'!$B$4:$J$48,9,FALSE),"")</f>
        <v/>
      </c>
      <c r="V194" s="148" t="str">
        <f>IFERROR(VLOOKUP(V193,'P2'!$B$4:$J$48,9,FALSE),"")</f>
        <v/>
      </c>
      <c r="W194" s="148" t="str">
        <f>IFERROR(VLOOKUP(W193,'P2'!$B$4:$J$48,9,FALSE),"")</f>
        <v/>
      </c>
      <c r="X194" s="148" t="str">
        <f>IFERROR(VLOOKUP(X193,'P2'!$B$4:$J$48,9,FALSE),"")</f>
        <v/>
      </c>
      <c r="Y194" s="148" t="str">
        <f>IFERROR(VLOOKUP(Y193,'P2'!$B$4:$J$48,9,FALSE),"")</f>
        <v/>
      </c>
      <c r="Z194" s="148" t="str">
        <f>IFERROR(VLOOKUP(Z193,'P2'!$B$4:$J$48,9,FALSE),"")</f>
        <v/>
      </c>
      <c r="AA194" s="148" t="str">
        <f>IFERROR(VLOOKUP(AA193,'P2'!$B$4:$J$48,9,FALSE),"")</f>
        <v/>
      </c>
      <c r="AB194" s="148" t="str">
        <f>IFERROR(VLOOKUP(AB193,'P2'!$B$4:$J$48,9,FALSE),"")</f>
        <v/>
      </c>
      <c r="AC194" s="148" t="str">
        <f>IFERROR(VLOOKUP(AC193,'P2'!$B$4:$J$48,9,FALSE),"")</f>
        <v/>
      </c>
      <c r="AD194" s="148" t="str">
        <f>IFERROR(VLOOKUP(AD193,'P2'!$B$4:$J$48,9,FALSE),"")</f>
        <v/>
      </c>
      <c r="AE194" s="148" t="str">
        <f>IFERROR(VLOOKUP(AE193,'P2'!$B$4:$J$48,9,FALSE),"")</f>
        <v/>
      </c>
      <c r="AF194" s="148" t="str">
        <f>IFERROR(VLOOKUP(AF193,'P2'!$B$4:$J$48,9,FALSE),"")</f>
        <v/>
      </c>
      <c r="AG194" s="148" t="str">
        <f>IFERROR(VLOOKUP(AG193,'P2'!$B$4:$J$48,9,FALSE),"")</f>
        <v/>
      </c>
      <c r="AH194" s="148" t="str">
        <f>IFERROR(VLOOKUP(AH193,'P2'!$B$4:$J$48,9,FALSE),"")</f>
        <v/>
      </c>
      <c r="AI194" s="148" t="str">
        <f>IFERROR(VLOOKUP(AI193,'P2'!$B$4:$J$48,9,FALSE),"")</f>
        <v/>
      </c>
      <c r="AJ194" s="148" t="str">
        <f>IFERROR(VLOOKUP(AJ193,'P2'!$B$4:$J$48,9,FALSE),"")</f>
        <v/>
      </c>
      <c r="AK194" s="148" t="str">
        <f>IFERROR(VLOOKUP(AK193,'P2'!$B$4:$J$48,9,FALSE),"")</f>
        <v/>
      </c>
      <c r="AL194" s="148" t="str">
        <f>IFERROR(VLOOKUP(AL193,'P2'!$B$4:$J$48,9,FALSE),"")</f>
        <v/>
      </c>
      <c r="AM194" s="148" t="str">
        <f>IFERROR(VLOOKUP(AM193,'P2'!$B$4:$J$48,9,FALSE),"")</f>
        <v/>
      </c>
      <c r="AN194" s="148" t="str">
        <f>IFERROR(VLOOKUP(AN193,'P2'!$B$4:$J$48,9,FALSE),"")</f>
        <v/>
      </c>
      <c r="AO194" s="148" t="str">
        <f>IFERROR(VLOOKUP(AO193,'P2'!$B$4:$J$48,9,FALSE),"")</f>
        <v/>
      </c>
      <c r="AP194" s="148" t="str">
        <f>IFERROR(VLOOKUP(AP193,'P2'!$B$4:$J$48,9,FALSE),"")</f>
        <v/>
      </c>
      <c r="AQ194" s="148" t="str">
        <f>IFERROR(VLOOKUP(AQ193,'P2'!$B$4:$J$48,9,FALSE),"")</f>
        <v/>
      </c>
      <c r="AR194" s="148" t="str">
        <f>IFERROR(VLOOKUP(AR193,'P2'!$B$4:$J$48,9,FALSE),"")</f>
        <v/>
      </c>
      <c r="AS194" s="148" t="str">
        <f>IFERROR(VLOOKUP(AS193,'P2'!$B$4:$J$48,9,FALSE),"")</f>
        <v/>
      </c>
      <c r="AT194" s="148" t="str">
        <f>IFERROR(VLOOKUP(AT193,'P2'!$B$4:$J$48,9,FALSE),"")</f>
        <v/>
      </c>
      <c r="AU194" s="148" t="str">
        <f>IFERROR(VLOOKUP(AU193,'P2'!$B$4:$J$48,9,FALSE),"")</f>
        <v/>
      </c>
      <c r="AV194" s="149">
        <f>SUM(Q194:AU194)</f>
        <v>0</v>
      </c>
      <c r="AW194" s="487"/>
      <c r="AX194" s="489"/>
      <c r="AY194" s="150"/>
      <c r="AZ194" s="150"/>
    </row>
    <row r="195" spans="2:59" ht="17.100000000000001" customHeight="1" x14ac:dyDescent="0.15">
      <c r="B195" s="470">
        <f t="shared" si="11"/>
        <v>83</v>
      </c>
      <c r="C195" s="472"/>
      <c r="D195" s="473"/>
      <c r="E195" s="473"/>
      <c r="F195" s="473"/>
      <c r="G195" s="473"/>
      <c r="H195" s="474"/>
      <c r="I195" s="478"/>
      <c r="J195" s="479"/>
      <c r="K195" s="479"/>
      <c r="L195" s="479"/>
      <c r="M195" s="480"/>
      <c r="N195" s="484"/>
      <c r="O195" s="485"/>
      <c r="P195" s="474"/>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44">
        <f>COUNTA(Q195:AU195)</f>
        <v>0</v>
      </c>
      <c r="AW195" s="486">
        <f>AV196</f>
        <v>0</v>
      </c>
      <c r="AX195" s="488" t="str">
        <f>IFERROR(ROUNDDOWN(AV196/$AT$3,1),"")</f>
        <v/>
      </c>
      <c r="AY195" s="145"/>
      <c r="AZ195" s="145"/>
    </row>
    <row r="196" spans="2:59" ht="17.100000000000001" customHeight="1" x14ac:dyDescent="0.15">
      <c r="B196" s="471"/>
      <c r="C196" s="475"/>
      <c r="D196" s="476"/>
      <c r="E196" s="476"/>
      <c r="F196" s="476"/>
      <c r="G196" s="476"/>
      <c r="H196" s="477"/>
      <c r="I196" s="481"/>
      <c r="J196" s="482"/>
      <c r="K196" s="482"/>
      <c r="L196" s="482"/>
      <c r="M196" s="483"/>
      <c r="N196" s="475"/>
      <c r="O196" s="476"/>
      <c r="P196" s="477"/>
      <c r="Q196" s="148" t="str">
        <f>IFERROR(VLOOKUP(Q195,'P2'!$B$4:$J$48,9,FALSE),"")</f>
        <v/>
      </c>
      <c r="R196" s="148" t="str">
        <f>IFERROR(VLOOKUP(R195,'P2'!$B$4:$J$48,9,FALSE),"")</f>
        <v/>
      </c>
      <c r="S196" s="148" t="str">
        <f>IFERROR(VLOOKUP(S195,'P2'!$B$4:$J$48,9,FALSE),"")</f>
        <v/>
      </c>
      <c r="T196" s="148" t="str">
        <f>IFERROR(VLOOKUP(T195,'P2'!$B$4:$J$48,9,FALSE),"")</f>
        <v/>
      </c>
      <c r="U196" s="148" t="str">
        <f>IFERROR(VLOOKUP(U195,'P2'!$B$4:$J$48,9,FALSE),"")</f>
        <v/>
      </c>
      <c r="V196" s="148" t="str">
        <f>IFERROR(VLOOKUP(V195,'P2'!$B$4:$J$48,9,FALSE),"")</f>
        <v/>
      </c>
      <c r="W196" s="148" t="str">
        <f>IFERROR(VLOOKUP(W195,'P2'!$B$4:$J$48,9,FALSE),"")</f>
        <v/>
      </c>
      <c r="X196" s="148" t="str">
        <f>IFERROR(VLOOKUP(X195,'P2'!$B$4:$J$48,9,FALSE),"")</f>
        <v/>
      </c>
      <c r="Y196" s="148" t="str">
        <f>IFERROR(VLOOKUP(Y195,'P2'!$B$4:$J$48,9,FALSE),"")</f>
        <v/>
      </c>
      <c r="Z196" s="148" t="str">
        <f>IFERROR(VLOOKUP(Z195,'P2'!$B$4:$J$48,9,FALSE),"")</f>
        <v/>
      </c>
      <c r="AA196" s="148" t="str">
        <f>IFERROR(VLOOKUP(AA195,'P2'!$B$4:$J$48,9,FALSE),"")</f>
        <v/>
      </c>
      <c r="AB196" s="148" t="str">
        <f>IFERROR(VLOOKUP(AB195,'P2'!$B$4:$J$48,9,FALSE),"")</f>
        <v/>
      </c>
      <c r="AC196" s="148" t="str">
        <f>IFERROR(VLOOKUP(AC195,'P2'!$B$4:$J$48,9,FALSE),"")</f>
        <v/>
      </c>
      <c r="AD196" s="148" t="str">
        <f>IFERROR(VLOOKUP(AD195,'P2'!$B$4:$J$48,9,FALSE),"")</f>
        <v/>
      </c>
      <c r="AE196" s="148" t="str">
        <f>IFERROR(VLOOKUP(AE195,'P2'!$B$4:$J$48,9,FALSE),"")</f>
        <v/>
      </c>
      <c r="AF196" s="148" t="str">
        <f>IFERROR(VLOOKUP(AF195,'P2'!$B$4:$J$48,9,FALSE),"")</f>
        <v/>
      </c>
      <c r="AG196" s="148" t="str">
        <f>IFERROR(VLOOKUP(AG195,'P2'!$B$4:$J$48,9,FALSE),"")</f>
        <v/>
      </c>
      <c r="AH196" s="148" t="str">
        <f>IFERROR(VLOOKUP(AH195,'P2'!$B$4:$J$48,9,FALSE),"")</f>
        <v/>
      </c>
      <c r="AI196" s="148" t="str">
        <f>IFERROR(VLOOKUP(AI195,'P2'!$B$4:$J$48,9,FALSE),"")</f>
        <v/>
      </c>
      <c r="AJ196" s="148" t="str">
        <f>IFERROR(VLOOKUP(AJ195,'P2'!$B$4:$J$48,9,FALSE),"")</f>
        <v/>
      </c>
      <c r="AK196" s="148" t="str">
        <f>IFERROR(VLOOKUP(AK195,'P2'!$B$4:$J$48,9,FALSE),"")</f>
        <v/>
      </c>
      <c r="AL196" s="148" t="str">
        <f>IFERROR(VLOOKUP(AL195,'P2'!$B$4:$J$48,9,FALSE),"")</f>
        <v/>
      </c>
      <c r="AM196" s="148" t="str">
        <f>IFERROR(VLOOKUP(AM195,'P2'!$B$4:$J$48,9,FALSE),"")</f>
        <v/>
      </c>
      <c r="AN196" s="148" t="str">
        <f>IFERROR(VLOOKUP(AN195,'P2'!$B$4:$J$48,9,FALSE),"")</f>
        <v/>
      </c>
      <c r="AO196" s="148" t="str">
        <f>IFERROR(VLOOKUP(AO195,'P2'!$B$4:$J$48,9,FALSE),"")</f>
        <v/>
      </c>
      <c r="AP196" s="148" t="str">
        <f>IFERROR(VLOOKUP(AP195,'P2'!$B$4:$J$48,9,FALSE),"")</f>
        <v/>
      </c>
      <c r="AQ196" s="148" t="str">
        <f>IFERROR(VLOOKUP(AQ195,'P2'!$B$4:$J$48,9,FALSE),"")</f>
        <v/>
      </c>
      <c r="AR196" s="148" t="str">
        <f>IFERROR(VLOOKUP(AR195,'P2'!$B$4:$J$48,9,FALSE),"")</f>
        <v/>
      </c>
      <c r="AS196" s="148" t="str">
        <f>IFERROR(VLOOKUP(AS195,'P2'!$B$4:$J$48,9,FALSE),"")</f>
        <v/>
      </c>
      <c r="AT196" s="148" t="str">
        <f>IFERROR(VLOOKUP(AT195,'P2'!$B$4:$J$48,9,FALSE),"")</f>
        <v/>
      </c>
      <c r="AU196" s="148" t="str">
        <f>IFERROR(VLOOKUP(AU195,'P2'!$B$4:$J$48,9,FALSE),"")</f>
        <v/>
      </c>
      <c r="AV196" s="149">
        <f>SUM(Q196:AU196)</f>
        <v>0</v>
      </c>
      <c r="AW196" s="487"/>
      <c r="AX196" s="489"/>
      <c r="AY196" s="150"/>
      <c r="AZ196" s="150"/>
    </row>
    <row r="197" spans="2:59" ht="17.100000000000001" customHeight="1" x14ac:dyDescent="0.15">
      <c r="B197" s="470">
        <f t="shared" si="11"/>
        <v>84</v>
      </c>
      <c r="C197" s="472"/>
      <c r="D197" s="473"/>
      <c r="E197" s="473"/>
      <c r="F197" s="473"/>
      <c r="G197" s="473"/>
      <c r="H197" s="474"/>
      <c r="I197" s="478"/>
      <c r="J197" s="479"/>
      <c r="K197" s="479"/>
      <c r="L197" s="479"/>
      <c r="M197" s="480"/>
      <c r="N197" s="484"/>
      <c r="O197" s="485"/>
      <c r="P197" s="474"/>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44">
        <f>COUNTA(Q197:AU197)</f>
        <v>0</v>
      </c>
      <c r="AW197" s="486">
        <f>AV198</f>
        <v>0</v>
      </c>
      <c r="AX197" s="488" t="str">
        <f>IFERROR(ROUNDDOWN(AV198/$AT$3,1),"")</f>
        <v/>
      </c>
      <c r="AY197" s="145"/>
      <c r="AZ197" s="145"/>
    </row>
    <row r="198" spans="2:59" ht="17.100000000000001" customHeight="1" x14ac:dyDescent="0.15">
      <c r="B198" s="471"/>
      <c r="C198" s="475"/>
      <c r="D198" s="476"/>
      <c r="E198" s="476"/>
      <c r="F198" s="476"/>
      <c r="G198" s="476"/>
      <c r="H198" s="477"/>
      <c r="I198" s="481"/>
      <c r="J198" s="482"/>
      <c r="K198" s="482"/>
      <c r="L198" s="482"/>
      <c r="M198" s="483"/>
      <c r="N198" s="475"/>
      <c r="O198" s="476"/>
      <c r="P198" s="477"/>
      <c r="Q198" s="148" t="str">
        <f>IFERROR(VLOOKUP(Q197,'P2'!$B$4:$J$48,9,FALSE),"")</f>
        <v/>
      </c>
      <c r="R198" s="148" t="str">
        <f>IFERROR(VLOOKUP(R197,'P2'!$B$4:$J$48,9,FALSE),"")</f>
        <v/>
      </c>
      <c r="S198" s="148" t="str">
        <f>IFERROR(VLOOKUP(S197,'P2'!$B$4:$J$48,9,FALSE),"")</f>
        <v/>
      </c>
      <c r="T198" s="148" t="str">
        <f>IFERROR(VLOOKUP(T197,'P2'!$B$4:$J$48,9,FALSE),"")</f>
        <v/>
      </c>
      <c r="U198" s="148" t="str">
        <f>IFERROR(VLOOKUP(U197,'P2'!$B$4:$J$48,9,FALSE),"")</f>
        <v/>
      </c>
      <c r="V198" s="148" t="str">
        <f>IFERROR(VLOOKUP(V197,'P2'!$B$4:$J$48,9,FALSE),"")</f>
        <v/>
      </c>
      <c r="W198" s="148" t="str">
        <f>IFERROR(VLOOKUP(W197,'P2'!$B$4:$J$48,9,FALSE),"")</f>
        <v/>
      </c>
      <c r="X198" s="148" t="str">
        <f>IFERROR(VLOOKUP(X197,'P2'!$B$4:$J$48,9,FALSE),"")</f>
        <v/>
      </c>
      <c r="Y198" s="148" t="str">
        <f>IFERROR(VLOOKUP(Y197,'P2'!$B$4:$J$48,9,FALSE),"")</f>
        <v/>
      </c>
      <c r="Z198" s="148" t="str">
        <f>IFERROR(VLOOKUP(Z197,'P2'!$B$4:$J$48,9,FALSE),"")</f>
        <v/>
      </c>
      <c r="AA198" s="148" t="str">
        <f>IFERROR(VLOOKUP(AA197,'P2'!$B$4:$J$48,9,FALSE),"")</f>
        <v/>
      </c>
      <c r="AB198" s="148" t="str">
        <f>IFERROR(VLOOKUP(AB197,'P2'!$B$4:$J$48,9,FALSE),"")</f>
        <v/>
      </c>
      <c r="AC198" s="148" t="str">
        <f>IFERROR(VLOOKUP(AC197,'P2'!$B$4:$J$48,9,FALSE),"")</f>
        <v/>
      </c>
      <c r="AD198" s="148" t="str">
        <f>IFERROR(VLOOKUP(AD197,'P2'!$B$4:$J$48,9,FALSE),"")</f>
        <v/>
      </c>
      <c r="AE198" s="148" t="str">
        <f>IFERROR(VLOOKUP(AE197,'P2'!$B$4:$J$48,9,FALSE),"")</f>
        <v/>
      </c>
      <c r="AF198" s="148" t="str">
        <f>IFERROR(VLOOKUP(AF197,'P2'!$B$4:$J$48,9,FALSE),"")</f>
        <v/>
      </c>
      <c r="AG198" s="148" t="str">
        <f>IFERROR(VLOOKUP(AG197,'P2'!$B$4:$J$48,9,FALSE),"")</f>
        <v/>
      </c>
      <c r="AH198" s="148" t="str">
        <f>IFERROR(VLOOKUP(AH197,'P2'!$B$4:$J$48,9,FALSE),"")</f>
        <v/>
      </c>
      <c r="AI198" s="148" t="str">
        <f>IFERROR(VLOOKUP(AI197,'P2'!$B$4:$J$48,9,FALSE),"")</f>
        <v/>
      </c>
      <c r="AJ198" s="148" t="str">
        <f>IFERROR(VLOOKUP(AJ197,'P2'!$B$4:$J$48,9,FALSE),"")</f>
        <v/>
      </c>
      <c r="AK198" s="148" t="str">
        <f>IFERROR(VLOOKUP(AK197,'P2'!$B$4:$J$48,9,FALSE),"")</f>
        <v/>
      </c>
      <c r="AL198" s="148" t="str">
        <f>IFERROR(VLOOKUP(AL197,'P2'!$B$4:$J$48,9,FALSE),"")</f>
        <v/>
      </c>
      <c r="AM198" s="148" t="str">
        <f>IFERROR(VLOOKUP(AM197,'P2'!$B$4:$J$48,9,FALSE),"")</f>
        <v/>
      </c>
      <c r="AN198" s="148" t="str">
        <f>IFERROR(VLOOKUP(AN197,'P2'!$B$4:$J$48,9,FALSE),"")</f>
        <v/>
      </c>
      <c r="AO198" s="148" t="str">
        <f>IFERROR(VLOOKUP(AO197,'P2'!$B$4:$J$48,9,FALSE),"")</f>
        <v/>
      </c>
      <c r="AP198" s="148" t="str">
        <f>IFERROR(VLOOKUP(AP197,'P2'!$B$4:$J$48,9,FALSE),"")</f>
        <v/>
      </c>
      <c r="AQ198" s="148" t="str">
        <f>IFERROR(VLOOKUP(AQ197,'P2'!$B$4:$J$48,9,FALSE),"")</f>
        <v/>
      </c>
      <c r="AR198" s="148" t="str">
        <f>IFERROR(VLOOKUP(AR197,'P2'!$B$4:$J$48,9,FALSE),"")</f>
        <v/>
      </c>
      <c r="AS198" s="148" t="str">
        <f>IFERROR(VLOOKUP(AS197,'P2'!$B$4:$J$48,9,FALSE),"")</f>
        <v/>
      </c>
      <c r="AT198" s="148" t="str">
        <f>IFERROR(VLOOKUP(AT197,'P2'!$B$4:$J$48,9,FALSE),"")</f>
        <v/>
      </c>
      <c r="AU198" s="148" t="str">
        <f>IFERROR(VLOOKUP(AU197,'P2'!$B$4:$J$48,9,FALSE),"")</f>
        <v/>
      </c>
      <c r="AV198" s="149">
        <f>SUM(Q198:AU198)</f>
        <v>0</v>
      </c>
      <c r="AW198" s="487"/>
      <c r="AX198" s="489"/>
      <c r="AY198" s="150"/>
      <c r="AZ198" s="150"/>
    </row>
    <row r="199" spans="2:59" s="118" customFormat="1" ht="5.0999999999999996" customHeight="1" x14ac:dyDescent="0.15">
      <c r="B199" s="152"/>
      <c r="C199" s="153"/>
      <c r="D199" s="154"/>
      <c r="E199" s="154"/>
      <c r="F199" s="154"/>
      <c r="G199" s="154"/>
      <c r="H199" s="154"/>
      <c r="I199" s="153"/>
      <c r="J199" s="153"/>
      <c r="K199" s="153"/>
      <c r="L199" s="153"/>
      <c r="M199" s="153"/>
      <c r="N199" s="153"/>
      <c r="O199" s="153"/>
      <c r="P199" s="153"/>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6"/>
      <c r="BA199" s="100"/>
      <c r="BB199" s="100"/>
      <c r="BC199" s="100"/>
      <c r="BD199" s="100"/>
      <c r="BE199" s="100"/>
      <c r="BF199" s="100"/>
      <c r="BG199" s="100"/>
    </row>
    <row r="200" spans="2:59" s="116" customFormat="1" ht="5.0999999999999996" customHeight="1" x14ac:dyDescent="0.15">
      <c r="B200" s="163"/>
      <c r="AS200" s="138"/>
      <c r="AT200" s="138"/>
      <c r="AU200" s="138"/>
      <c r="AY200" s="100"/>
      <c r="AZ200" s="100"/>
      <c r="BA200" s="100"/>
      <c r="BB200" s="100"/>
      <c r="BC200" s="100"/>
      <c r="BD200" s="100"/>
      <c r="BE200" s="100"/>
      <c r="BF200" s="100"/>
      <c r="BG200" s="100"/>
    </row>
    <row r="201" spans="2:59" ht="21.95" customHeight="1" x14ac:dyDescent="0.15">
      <c r="B201" s="131" t="s">
        <v>415</v>
      </c>
      <c r="S201" s="164" t="s">
        <v>249</v>
      </c>
      <c r="T201" s="499" t="str">
        <f>$T$3</f>
        <v>令和　7</v>
      </c>
      <c r="U201" s="499"/>
      <c r="V201" s="165" t="s">
        <v>81</v>
      </c>
      <c r="W201" s="165">
        <f>$W$3</f>
        <v>4</v>
      </c>
      <c r="X201" s="166" t="s">
        <v>273</v>
      </c>
      <c r="Y201" s="165"/>
      <c r="Z201" s="167" t="s">
        <v>250</v>
      </c>
      <c r="AA201" s="137"/>
      <c r="AB201" s="133"/>
      <c r="AC201" s="133"/>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38" t="str">
        <f>"5 / "&amp;COUNTA(C$7,C$57,C$106,C$155,C$204)</f>
        <v>5 / 1</v>
      </c>
    </row>
    <row r="202" spans="2:59" s="138" customFormat="1" ht="15" customHeight="1" x14ac:dyDescent="0.15">
      <c r="B202" s="470"/>
      <c r="C202" s="490" t="s">
        <v>279</v>
      </c>
      <c r="D202" s="491"/>
      <c r="E202" s="491"/>
      <c r="F202" s="491"/>
      <c r="G202" s="491"/>
      <c r="H202" s="492"/>
      <c r="I202" s="490" t="s">
        <v>280</v>
      </c>
      <c r="J202" s="491"/>
      <c r="K202" s="491"/>
      <c r="L202" s="491"/>
      <c r="M202" s="492"/>
      <c r="N202" s="496" t="s">
        <v>281</v>
      </c>
      <c r="O202" s="491"/>
      <c r="P202" s="492"/>
      <c r="Q202" s="139">
        <f>Q$5</f>
        <v>45748</v>
      </c>
      <c r="R202" s="139">
        <f t="shared" ref="R202:AU202" si="12">R$5</f>
        <v>45749</v>
      </c>
      <c r="S202" s="139">
        <f t="shared" si="12"/>
        <v>45750</v>
      </c>
      <c r="T202" s="139">
        <f t="shared" si="12"/>
        <v>45751</v>
      </c>
      <c r="U202" s="139">
        <f t="shared" si="12"/>
        <v>45752</v>
      </c>
      <c r="V202" s="139">
        <f t="shared" si="12"/>
        <v>45753</v>
      </c>
      <c r="W202" s="139">
        <f t="shared" si="12"/>
        <v>45754</v>
      </c>
      <c r="X202" s="139">
        <f t="shared" si="12"/>
        <v>45755</v>
      </c>
      <c r="Y202" s="139">
        <f t="shared" si="12"/>
        <v>45756</v>
      </c>
      <c r="Z202" s="139">
        <f t="shared" si="12"/>
        <v>45757</v>
      </c>
      <c r="AA202" s="139">
        <f t="shared" si="12"/>
        <v>45758</v>
      </c>
      <c r="AB202" s="139">
        <f t="shared" si="12"/>
        <v>45759</v>
      </c>
      <c r="AC202" s="139">
        <f t="shared" si="12"/>
        <v>45760</v>
      </c>
      <c r="AD202" s="139">
        <f t="shared" si="12"/>
        <v>45761</v>
      </c>
      <c r="AE202" s="139">
        <f t="shared" si="12"/>
        <v>45762</v>
      </c>
      <c r="AF202" s="139">
        <f t="shared" si="12"/>
        <v>45763</v>
      </c>
      <c r="AG202" s="139">
        <f t="shared" si="12"/>
        <v>45764</v>
      </c>
      <c r="AH202" s="139">
        <f t="shared" si="12"/>
        <v>45765</v>
      </c>
      <c r="AI202" s="139">
        <f t="shared" si="12"/>
        <v>45766</v>
      </c>
      <c r="AJ202" s="139">
        <f t="shared" si="12"/>
        <v>45767</v>
      </c>
      <c r="AK202" s="139">
        <f t="shared" si="12"/>
        <v>45768</v>
      </c>
      <c r="AL202" s="139">
        <f t="shared" si="12"/>
        <v>45769</v>
      </c>
      <c r="AM202" s="139">
        <f t="shared" si="12"/>
        <v>45770</v>
      </c>
      <c r="AN202" s="139">
        <f t="shared" si="12"/>
        <v>45771</v>
      </c>
      <c r="AO202" s="139">
        <f t="shared" si="12"/>
        <v>45772</v>
      </c>
      <c r="AP202" s="139">
        <f t="shared" si="12"/>
        <v>45773</v>
      </c>
      <c r="AQ202" s="139">
        <f t="shared" si="12"/>
        <v>45774</v>
      </c>
      <c r="AR202" s="139">
        <f t="shared" si="12"/>
        <v>45775</v>
      </c>
      <c r="AS202" s="139">
        <f t="shared" si="12"/>
        <v>45776</v>
      </c>
      <c r="AT202" s="139">
        <f t="shared" si="12"/>
        <v>45777</v>
      </c>
      <c r="AU202" s="139" t="str">
        <f t="shared" si="12"/>
        <v/>
      </c>
      <c r="AV202" s="140" t="s">
        <v>282</v>
      </c>
      <c r="AW202" s="497"/>
      <c r="AX202" s="497" t="s">
        <v>283</v>
      </c>
      <c r="AY202" s="141"/>
      <c r="AZ202" s="141"/>
      <c r="BA202" s="100"/>
      <c r="BB202" s="100"/>
      <c r="BC202" s="100"/>
      <c r="BD202" s="100"/>
      <c r="BE202" s="100"/>
      <c r="BF202" s="100"/>
      <c r="BG202" s="100"/>
    </row>
    <row r="203" spans="2:59" s="138" customFormat="1" ht="15" customHeight="1" x14ac:dyDescent="0.15">
      <c r="B203" s="471"/>
      <c r="C203" s="493"/>
      <c r="D203" s="494"/>
      <c r="E203" s="494"/>
      <c r="F203" s="494"/>
      <c r="G203" s="494"/>
      <c r="H203" s="495"/>
      <c r="I203" s="493"/>
      <c r="J203" s="494"/>
      <c r="K203" s="494"/>
      <c r="L203" s="494"/>
      <c r="M203" s="495"/>
      <c r="N203" s="493"/>
      <c r="O203" s="494"/>
      <c r="P203" s="495"/>
      <c r="Q203" s="142" t="str">
        <f>Q$6</f>
        <v>火</v>
      </c>
      <c r="R203" s="142" t="str">
        <f t="shared" ref="R203:AU203" si="13">R$6</f>
        <v>水</v>
      </c>
      <c r="S203" s="142" t="str">
        <f t="shared" si="13"/>
        <v>木</v>
      </c>
      <c r="T203" s="142" t="str">
        <f t="shared" si="13"/>
        <v>金</v>
      </c>
      <c r="U203" s="142" t="str">
        <f t="shared" si="13"/>
        <v>土</v>
      </c>
      <c r="V203" s="142" t="str">
        <f t="shared" si="13"/>
        <v>日</v>
      </c>
      <c r="W203" s="142" t="str">
        <f t="shared" si="13"/>
        <v>月</v>
      </c>
      <c r="X203" s="142" t="str">
        <f t="shared" si="13"/>
        <v>火</v>
      </c>
      <c r="Y203" s="142" t="str">
        <f t="shared" si="13"/>
        <v>水</v>
      </c>
      <c r="Z203" s="142" t="str">
        <f t="shared" si="13"/>
        <v>木</v>
      </c>
      <c r="AA203" s="142" t="str">
        <f t="shared" si="13"/>
        <v>金</v>
      </c>
      <c r="AB203" s="142" t="str">
        <f t="shared" si="13"/>
        <v>土</v>
      </c>
      <c r="AC203" s="142" t="str">
        <f t="shared" si="13"/>
        <v>日</v>
      </c>
      <c r="AD203" s="142" t="str">
        <f t="shared" si="13"/>
        <v>月</v>
      </c>
      <c r="AE203" s="142" t="str">
        <f t="shared" si="13"/>
        <v>火</v>
      </c>
      <c r="AF203" s="142" t="str">
        <f t="shared" si="13"/>
        <v>水</v>
      </c>
      <c r="AG203" s="142" t="str">
        <f t="shared" si="13"/>
        <v>木</v>
      </c>
      <c r="AH203" s="142" t="str">
        <f t="shared" si="13"/>
        <v>金</v>
      </c>
      <c r="AI203" s="142" t="str">
        <f t="shared" si="13"/>
        <v>土</v>
      </c>
      <c r="AJ203" s="142" t="str">
        <f t="shared" si="13"/>
        <v>日</v>
      </c>
      <c r="AK203" s="142" t="str">
        <f t="shared" si="13"/>
        <v>月</v>
      </c>
      <c r="AL203" s="142" t="str">
        <f t="shared" si="13"/>
        <v>火</v>
      </c>
      <c r="AM203" s="142" t="str">
        <f t="shared" si="13"/>
        <v>水</v>
      </c>
      <c r="AN203" s="142" t="str">
        <f t="shared" si="13"/>
        <v>木</v>
      </c>
      <c r="AO203" s="142" t="str">
        <f t="shared" si="13"/>
        <v>金</v>
      </c>
      <c r="AP203" s="142" t="str">
        <f t="shared" si="13"/>
        <v>土</v>
      </c>
      <c r="AQ203" s="142" t="str">
        <f t="shared" si="13"/>
        <v>日</v>
      </c>
      <c r="AR203" s="142" t="str">
        <f t="shared" si="13"/>
        <v>月</v>
      </c>
      <c r="AS203" s="142" t="str">
        <f t="shared" si="13"/>
        <v>火</v>
      </c>
      <c r="AT203" s="142" t="str">
        <f t="shared" si="13"/>
        <v>水</v>
      </c>
      <c r="AU203" s="142" t="str">
        <f t="shared" si="13"/>
        <v/>
      </c>
      <c r="AV203" s="140" t="s">
        <v>284</v>
      </c>
      <c r="AW203" s="498"/>
      <c r="AX203" s="498"/>
      <c r="AY203" s="141"/>
      <c r="AZ203" s="141"/>
      <c r="BA203" s="100"/>
      <c r="BB203" s="100"/>
      <c r="BC203" s="100"/>
      <c r="BD203" s="100"/>
      <c r="BE203" s="100"/>
      <c r="BF203" s="100"/>
      <c r="BG203" s="100"/>
    </row>
    <row r="204" spans="2:59" ht="17.100000000000001" customHeight="1" x14ac:dyDescent="0.15">
      <c r="B204" s="470">
        <f>B197+1</f>
        <v>85</v>
      </c>
      <c r="C204" s="472"/>
      <c r="D204" s="473"/>
      <c r="E204" s="473"/>
      <c r="F204" s="473"/>
      <c r="G204" s="473"/>
      <c r="H204" s="474"/>
      <c r="I204" s="478"/>
      <c r="J204" s="479"/>
      <c r="K204" s="479"/>
      <c r="L204" s="479"/>
      <c r="M204" s="480"/>
      <c r="N204" s="484"/>
      <c r="O204" s="485"/>
      <c r="P204" s="474"/>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44">
        <f>COUNTA(Q204:AU204)</f>
        <v>0</v>
      </c>
      <c r="AW204" s="486">
        <f>AV205</f>
        <v>0</v>
      </c>
      <c r="AX204" s="488" t="str">
        <f>IFERROR(ROUNDDOWN(AV205/$AT$3,1),"")</f>
        <v/>
      </c>
      <c r="AY204" s="145"/>
      <c r="AZ204" s="145"/>
    </row>
    <row r="205" spans="2:59" ht="17.100000000000001" customHeight="1" x14ac:dyDescent="0.15">
      <c r="B205" s="471"/>
      <c r="C205" s="475"/>
      <c r="D205" s="476"/>
      <c r="E205" s="476"/>
      <c r="F205" s="476"/>
      <c r="G205" s="476"/>
      <c r="H205" s="477"/>
      <c r="I205" s="481"/>
      <c r="J205" s="482"/>
      <c r="K205" s="482"/>
      <c r="L205" s="482"/>
      <c r="M205" s="483"/>
      <c r="N205" s="475"/>
      <c r="O205" s="476"/>
      <c r="P205" s="477"/>
      <c r="Q205" s="148" t="str">
        <f>IFERROR(VLOOKUP(Q204,'P2'!$B$4:$J$48,9,FALSE),"")</f>
        <v/>
      </c>
      <c r="R205" s="148" t="str">
        <f>IFERROR(VLOOKUP(R204,'P2'!$B$4:$J$48,9,FALSE),"")</f>
        <v/>
      </c>
      <c r="S205" s="148" t="str">
        <f>IFERROR(VLOOKUP(S204,'P2'!$B$4:$J$48,9,FALSE),"")</f>
        <v/>
      </c>
      <c r="T205" s="148" t="str">
        <f>IFERROR(VLOOKUP(T204,'P2'!$B$4:$J$48,9,FALSE),"")</f>
        <v/>
      </c>
      <c r="U205" s="148" t="str">
        <f>IFERROR(VLOOKUP(U204,'P2'!$B$4:$J$48,9,FALSE),"")</f>
        <v/>
      </c>
      <c r="V205" s="148" t="str">
        <f>IFERROR(VLOOKUP(V204,'P2'!$B$4:$J$48,9,FALSE),"")</f>
        <v/>
      </c>
      <c r="W205" s="148" t="str">
        <f>IFERROR(VLOOKUP(W204,'P2'!$B$4:$J$48,9,FALSE),"")</f>
        <v/>
      </c>
      <c r="X205" s="148" t="str">
        <f>IFERROR(VLOOKUP(X204,'P2'!$B$4:$J$48,9,FALSE),"")</f>
        <v/>
      </c>
      <c r="Y205" s="148" t="str">
        <f>IFERROR(VLOOKUP(Y204,'P2'!$B$4:$J$48,9,FALSE),"")</f>
        <v/>
      </c>
      <c r="Z205" s="148" t="str">
        <f>IFERROR(VLOOKUP(Z204,'P2'!$B$4:$J$48,9,FALSE),"")</f>
        <v/>
      </c>
      <c r="AA205" s="148" t="str">
        <f>IFERROR(VLOOKUP(AA204,'P2'!$B$4:$J$48,9,FALSE),"")</f>
        <v/>
      </c>
      <c r="AB205" s="148" t="str">
        <f>IFERROR(VLOOKUP(AB204,'P2'!$B$4:$J$48,9,FALSE),"")</f>
        <v/>
      </c>
      <c r="AC205" s="148" t="str">
        <f>IFERROR(VLOOKUP(AC204,'P2'!$B$4:$J$48,9,FALSE),"")</f>
        <v/>
      </c>
      <c r="AD205" s="148" t="str">
        <f>IFERROR(VLOOKUP(AD204,'P2'!$B$4:$J$48,9,FALSE),"")</f>
        <v/>
      </c>
      <c r="AE205" s="148" t="str">
        <f>IFERROR(VLOOKUP(AE204,'P2'!$B$4:$J$48,9,FALSE),"")</f>
        <v/>
      </c>
      <c r="AF205" s="148" t="str">
        <f>IFERROR(VLOOKUP(AF204,'P2'!$B$4:$J$48,9,FALSE),"")</f>
        <v/>
      </c>
      <c r="AG205" s="148" t="str">
        <f>IFERROR(VLOOKUP(AG204,'P2'!$B$4:$J$48,9,FALSE),"")</f>
        <v/>
      </c>
      <c r="AH205" s="148" t="str">
        <f>IFERROR(VLOOKUP(AH204,'P2'!$B$4:$J$48,9,FALSE),"")</f>
        <v/>
      </c>
      <c r="AI205" s="148" t="str">
        <f>IFERROR(VLOOKUP(AI204,'P2'!$B$4:$J$48,9,FALSE),"")</f>
        <v/>
      </c>
      <c r="AJ205" s="148" t="str">
        <f>IFERROR(VLOOKUP(AJ204,'P2'!$B$4:$J$48,9,FALSE),"")</f>
        <v/>
      </c>
      <c r="AK205" s="148" t="str">
        <f>IFERROR(VLOOKUP(AK204,'P2'!$B$4:$J$48,9,FALSE),"")</f>
        <v/>
      </c>
      <c r="AL205" s="148" t="str">
        <f>IFERROR(VLOOKUP(AL204,'P2'!$B$4:$J$48,9,FALSE),"")</f>
        <v/>
      </c>
      <c r="AM205" s="148" t="str">
        <f>IFERROR(VLOOKUP(AM204,'P2'!$B$4:$J$48,9,FALSE),"")</f>
        <v/>
      </c>
      <c r="AN205" s="148" t="str">
        <f>IFERROR(VLOOKUP(AN204,'P2'!$B$4:$J$48,9,FALSE),"")</f>
        <v/>
      </c>
      <c r="AO205" s="148" t="str">
        <f>IFERROR(VLOOKUP(AO204,'P2'!$B$4:$J$48,9,FALSE),"")</f>
        <v/>
      </c>
      <c r="AP205" s="148" t="str">
        <f>IFERROR(VLOOKUP(AP204,'P2'!$B$4:$J$48,9,FALSE),"")</f>
        <v/>
      </c>
      <c r="AQ205" s="148" t="str">
        <f>IFERROR(VLOOKUP(AQ204,'P2'!$B$4:$J$48,9,FALSE),"")</f>
        <v/>
      </c>
      <c r="AR205" s="148" t="str">
        <f>IFERROR(VLOOKUP(AR204,'P2'!$B$4:$J$48,9,FALSE),"")</f>
        <v/>
      </c>
      <c r="AS205" s="148" t="str">
        <f>IFERROR(VLOOKUP(AS204,'P2'!$B$4:$J$48,9,FALSE),"")</f>
        <v/>
      </c>
      <c r="AT205" s="148" t="str">
        <f>IFERROR(VLOOKUP(AT204,'P2'!$B$4:$J$48,9,FALSE),"")</f>
        <v/>
      </c>
      <c r="AU205" s="148" t="str">
        <f>IFERROR(VLOOKUP(AU204,'P2'!$B$4:$J$48,9,FALSE),"")</f>
        <v/>
      </c>
      <c r="AV205" s="149">
        <f>SUM(Q205:AU205)</f>
        <v>0</v>
      </c>
      <c r="AW205" s="487"/>
      <c r="AX205" s="489"/>
      <c r="AY205" s="150"/>
      <c r="AZ205" s="150"/>
    </row>
    <row r="206" spans="2:59" ht="17.100000000000001" customHeight="1" x14ac:dyDescent="0.15">
      <c r="B206" s="470">
        <f t="shared" ref="B206:B246" si="14">B204+1</f>
        <v>86</v>
      </c>
      <c r="C206" s="472"/>
      <c r="D206" s="473"/>
      <c r="E206" s="473"/>
      <c r="F206" s="473"/>
      <c r="G206" s="473"/>
      <c r="H206" s="474"/>
      <c r="I206" s="478"/>
      <c r="J206" s="479"/>
      <c r="K206" s="479"/>
      <c r="L206" s="479"/>
      <c r="M206" s="480"/>
      <c r="N206" s="484"/>
      <c r="O206" s="485"/>
      <c r="P206" s="474"/>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c r="AQ206" s="151"/>
      <c r="AR206" s="151"/>
      <c r="AS206" s="151"/>
      <c r="AT206" s="151"/>
      <c r="AU206" s="151"/>
      <c r="AV206" s="144">
        <f>COUNTA(Q206:AU206)</f>
        <v>0</v>
      </c>
      <c r="AW206" s="486">
        <f>AV207</f>
        <v>0</v>
      </c>
      <c r="AX206" s="488" t="str">
        <f>IFERROR(ROUNDDOWN(AV207/$AT$3,1),"")</f>
        <v/>
      </c>
      <c r="AY206" s="145"/>
      <c r="AZ206" s="145"/>
    </row>
    <row r="207" spans="2:59" ht="17.100000000000001" customHeight="1" x14ac:dyDescent="0.15">
      <c r="B207" s="471"/>
      <c r="C207" s="475"/>
      <c r="D207" s="476"/>
      <c r="E207" s="476"/>
      <c r="F207" s="476"/>
      <c r="G207" s="476"/>
      <c r="H207" s="477"/>
      <c r="I207" s="481"/>
      <c r="J207" s="482"/>
      <c r="K207" s="482"/>
      <c r="L207" s="482"/>
      <c r="M207" s="483"/>
      <c r="N207" s="475"/>
      <c r="O207" s="476"/>
      <c r="P207" s="477"/>
      <c r="Q207" s="148" t="str">
        <f>IFERROR(VLOOKUP(Q206,'P2'!$B$4:$J$48,9,FALSE),"")</f>
        <v/>
      </c>
      <c r="R207" s="148" t="str">
        <f>IFERROR(VLOOKUP(R206,'P2'!$B$4:$J$48,9,FALSE),"")</f>
        <v/>
      </c>
      <c r="S207" s="148" t="str">
        <f>IFERROR(VLOOKUP(S206,'P2'!$B$4:$J$48,9,FALSE),"")</f>
        <v/>
      </c>
      <c r="T207" s="148" t="str">
        <f>IFERROR(VLOOKUP(T206,'P2'!$B$4:$J$48,9,FALSE),"")</f>
        <v/>
      </c>
      <c r="U207" s="148" t="str">
        <f>IFERROR(VLOOKUP(U206,'P2'!$B$4:$J$48,9,FALSE),"")</f>
        <v/>
      </c>
      <c r="V207" s="148" t="str">
        <f>IFERROR(VLOOKUP(V206,'P2'!$B$4:$J$48,9,FALSE),"")</f>
        <v/>
      </c>
      <c r="W207" s="148" t="str">
        <f>IFERROR(VLOOKUP(W206,'P2'!$B$4:$J$48,9,FALSE),"")</f>
        <v/>
      </c>
      <c r="X207" s="148" t="str">
        <f>IFERROR(VLOOKUP(X206,'P2'!$B$4:$J$48,9,FALSE),"")</f>
        <v/>
      </c>
      <c r="Y207" s="148" t="str">
        <f>IFERROR(VLOOKUP(Y206,'P2'!$B$4:$J$48,9,FALSE),"")</f>
        <v/>
      </c>
      <c r="Z207" s="148" t="str">
        <f>IFERROR(VLOOKUP(Z206,'P2'!$B$4:$J$48,9,FALSE),"")</f>
        <v/>
      </c>
      <c r="AA207" s="148" t="str">
        <f>IFERROR(VLOOKUP(AA206,'P2'!$B$4:$J$48,9,FALSE),"")</f>
        <v/>
      </c>
      <c r="AB207" s="148" t="str">
        <f>IFERROR(VLOOKUP(AB206,'P2'!$B$4:$J$48,9,FALSE),"")</f>
        <v/>
      </c>
      <c r="AC207" s="148" t="str">
        <f>IFERROR(VLOOKUP(AC206,'P2'!$B$4:$J$48,9,FALSE),"")</f>
        <v/>
      </c>
      <c r="AD207" s="148" t="str">
        <f>IFERROR(VLOOKUP(AD206,'P2'!$B$4:$J$48,9,FALSE),"")</f>
        <v/>
      </c>
      <c r="AE207" s="148" t="str">
        <f>IFERROR(VLOOKUP(AE206,'P2'!$B$4:$J$48,9,FALSE),"")</f>
        <v/>
      </c>
      <c r="AF207" s="148" t="str">
        <f>IFERROR(VLOOKUP(AF206,'P2'!$B$4:$J$48,9,FALSE),"")</f>
        <v/>
      </c>
      <c r="AG207" s="148" t="str">
        <f>IFERROR(VLOOKUP(AG206,'P2'!$B$4:$J$48,9,FALSE),"")</f>
        <v/>
      </c>
      <c r="AH207" s="148" t="str">
        <f>IFERROR(VLOOKUP(AH206,'P2'!$B$4:$J$48,9,FALSE),"")</f>
        <v/>
      </c>
      <c r="AI207" s="148" t="str">
        <f>IFERROR(VLOOKUP(AI206,'P2'!$B$4:$J$48,9,FALSE),"")</f>
        <v/>
      </c>
      <c r="AJ207" s="148" t="str">
        <f>IFERROR(VLOOKUP(AJ206,'P2'!$B$4:$J$48,9,FALSE),"")</f>
        <v/>
      </c>
      <c r="AK207" s="148" t="str">
        <f>IFERROR(VLOOKUP(AK206,'P2'!$B$4:$J$48,9,FALSE),"")</f>
        <v/>
      </c>
      <c r="AL207" s="148" t="str">
        <f>IFERROR(VLOOKUP(AL206,'P2'!$B$4:$J$48,9,FALSE),"")</f>
        <v/>
      </c>
      <c r="AM207" s="148" t="str">
        <f>IFERROR(VLOOKUP(AM206,'P2'!$B$4:$J$48,9,FALSE),"")</f>
        <v/>
      </c>
      <c r="AN207" s="148" t="str">
        <f>IFERROR(VLOOKUP(AN206,'P2'!$B$4:$J$48,9,FALSE),"")</f>
        <v/>
      </c>
      <c r="AO207" s="148" t="str">
        <f>IFERROR(VLOOKUP(AO206,'P2'!$B$4:$J$48,9,FALSE),"")</f>
        <v/>
      </c>
      <c r="AP207" s="148" t="str">
        <f>IFERROR(VLOOKUP(AP206,'P2'!$B$4:$J$48,9,FALSE),"")</f>
        <v/>
      </c>
      <c r="AQ207" s="148" t="str">
        <f>IFERROR(VLOOKUP(AQ206,'P2'!$B$4:$J$48,9,FALSE),"")</f>
        <v/>
      </c>
      <c r="AR207" s="148" t="str">
        <f>IFERROR(VLOOKUP(AR206,'P2'!$B$4:$J$48,9,FALSE),"")</f>
        <v/>
      </c>
      <c r="AS207" s="148" t="str">
        <f>IFERROR(VLOOKUP(AS206,'P2'!$B$4:$J$48,9,FALSE),"")</f>
        <v/>
      </c>
      <c r="AT207" s="148" t="str">
        <f>IFERROR(VLOOKUP(AT206,'P2'!$B$4:$J$48,9,FALSE),"")</f>
        <v/>
      </c>
      <c r="AU207" s="148" t="str">
        <f>IFERROR(VLOOKUP(AU206,'P2'!$B$4:$J$48,9,FALSE),"")</f>
        <v/>
      </c>
      <c r="AV207" s="149">
        <f>SUM(Q207:AU207)</f>
        <v>0</v>
      </c>
      <c r="AW207" s="487"/>
      <c r="AX207" s="489"/>
      <c r="AY207" s="150"/>
      <c r="AZ207" s="150"/>
    </row>
    <row r="208" spans="2:59" ht="17.100000000000001" customHeight="1" x14ac:dyDescent="0.15">
      <c r="B208" s="470">
        <f t="shared" si="14"/>
        <v>87</v>
      </c>
      <c r="C208" s="472"/>
      <c r="D208" s="473"/>
      <c r="E208" s="473"/>
      <c r="F208" s="473"/>
      <c r="G208" s="473"/>
      <c r="H208" s="474"/>
      <c r="I208" s="478"/>
      <c r="J208" s="479"/>
      <c r="K208" s="479"/>
      <c r="L208" s="479"/>
      <c r="M208" s="480"/>
      <c r="N208" s="484"/>
      <c r="O208" s="485"/>
      <c r="P208" s="474"/>
      <c r="Q208" s="151"/>
      <c r="R208" s="151"/>
      <c r="S208" s="151"/>
      <c r="T208" s="151"/>
      <c r="U208" s="151"/>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c r="AQ208" s="151"/>
      <c r="AR208" s="151"/>
      <c r="AS208" s="151"/>
      <c r="AT208" s="151"/>
      <c r="AU208" s="151"/>
      <c r="AV208" s="144">
        <f>COUNTA(Q208:AU208)</f>
        <v>0</v>
      </c>
      <c r="AW208" s="486">
        <f>AV209</f>
        <v>0</v>
      </c>
      <c r="AX208" s="488" t="str">
        <f>IFERROR(ROUNDDOWN(AV209/$AT$3,1),"")</f>
        <v/>
      </c>
      <c r="AY208" s="145"/>
      <c r="AZ208" s="145"/>
    </row>
    <row r="209" spans="2:52" ht="17.100000000000001" customHeight="1" x14ac:dyDescent="0.15">
      <c r="B209" s="471"/>
      <c r="C209" s="475"/>
      <c r="D209" s="476"/>
      <c r="E209" s="476"/>
      <c r="F209" s="476"/>
      <c r="G209" s="476"/>
      <c r="H209" s="477"/>
      <c r="I209" s="481"/>
      <c r="J209" s="482"/>
      <c r="K209" s="482"/>
      <c r="L209" s="482"/>
      <c r="M209" s="483"/>
      <c r="N209" s="475"/>
      <c r="O209" s="476"/>
      <c r="P209" s="477"/>
      <c r="Q209" s="148" t="str">
        <f>IFERROR(VLOOKUP(Q208,'P2'!$B$4:$J$48,9,FALSE),"")</f>
        <v/>
      </c>
      <c r="R209" s="148" t="str">
        <f>IFERROR(VLOOKUP(R208,'P2'!$B$4:$J$48,9,FALSE),"")</f>
        <v/>
      </c>
      <c r="S209" s="148" t="str">
        <f>IFERROR(VLOOKUP(S208,'P2'!$B$4:$J$48,9,FALSE),"")</f>
        <v/>
      </c>
      <c r="T209" s="148" t="str">
        <f>IFERROR(VLOOKUP(T208,'P2'!$B$4:$J$48,9,FALSE),"")</f>
        <v/>
      </c>
      <c r="U209" s="148" t="str">
        <f>IFERROR(VLOOKUP(U208,'P2'!$B$4:$J$48,9,FALSE),"")</f>
        <v/>
      </c>
      <c r="V209" s="148" t="str">
        <f>IFERROR(VLOOKUP(V208,'P2'!$B$4:$J$48,9,FALSE),"")</f>
        <v/>
      </c>
      <c r="W209" s="148" t="str">
        <f>IFERROR(VLOOKUP(W208,'P2'!$B$4:$J$48,9,FALSE),"")</f>
        <v/>
      </c>
      <c r="X209" s="148" t="str">
        <f>IFERROR(VLOOKUP(X208,'P2'!$B$4:$J$48,9,FALSE),"")</f>
        <v/>
      </c>
      <c r="Y209" s="148" t="str">
        <f>IFERROR(VLOOKUP(Y208,'P2'!$B$4:$J$48,9,FALSE),"")</f>
        <v/>
      </c>
      <c r="Z209" s="148" t="str">
        <f>IFERROR(VLOOKUP(Z208,'P2'!$B$4:$J$48,9,FALSE),"")</f>
        <v/>
      </c>
      <c r="AA209" s="148" t="str">
        <f>IFERROR(VLOOKUP(AA208,'P2'!$B$4:$J$48,9,FALSE),"")</f>
        <v/>
      </c>
      <c r="AB209" s="148" t="str">
        <f>IFERROR(VLOOKUP(AB208,'P2'!$B$4:$J$48,9,FALSE),"")</f>
        <v/>
      </c>
      <c r="AC209" s="148" t="str">
        <f>IFERROR(VLOOKUP(AC208,'P2'!$B$4:$J$48,9,FALSE),"")</f>
        <v/>
      </c>
      <c r="AD209" s="148" t="str">
        <f>IFERROR(VLOOKUP(AD208,'P2'!$B$4:$J$48,9,FALSE),"")</f>
        <v/>
      </c>
      <c r="AE209" s="148" t="str">
        <f>IFERROR(VLOOKUP(AE208,'P2'!$B$4:$J$48,9,FALSE),"")</f>
        <v/>
      </c>
      <c r="AF209" s="148" t="str">
        <f>IFERROR(VLOOKUP(AF208,'P2'!$B$4:$J$48,9,FALSE),"")</f>
        <v/>
      </c>
      <c r="AG209" s="148" t="str">
        <f>IFERROR(VLOOKUP(AG208,'P2'!$B$4:$J$48,9,FALSE),"")</f>
        <v/>
      </c>
      <c r="AH209" s="148" t="str">
        <f>IFERROR(VLOOKUP(AH208,'P2'!$B$4:$J$48,9,FALSE),"")</f>
        <v/>
      </c>
      <c r="AI209" s="148" t="str">
        <f>IFERROR(VLOOKUP(AI208,'P2'!$B$4:$J$48,9,FALSE),"")</f>
        <v/>
      </c>
      <c r="AJ209" s="148" t="str">
        <f>IFERROR(VLOOKUP(AJ208,'P2'!$B$4:$J$48,9,FALSE),"")</f>
        <v/>
      </c>
      <c r="AK209" s="148" t="str">
        <f>IFERROR(VLOOKUP(AK208,'P2'!$B$4:$J$48,9,FALSE),"")</f>
        <v/>
      </c>
      <c r="AL209" s="148" t="str">
        <f>IFERROR(VLOOKUP(AL208,'P2'!$B$4:$J$48,9,FALSE),"")</f>
        <v/>
      </c>
      <c r="AM209" s="148" t="str">
        <f>IFERROR(VLOOKUP(AM208,'P2'!$B$4:$J$48,9,FALSE),"")</f>
        <v/>
      </c>
      <c r="AN209" s="148" t="str">
        <f>IFERROR(VLOOKUP(AN208,'P2'!$B$4:$J$48,9,FALSE),"")</f>
        <v/>
      </c>
      <c r="AO209" s="148" t="str">
        <f>IFERROR(VLOOKUP(AO208,'P2'!$B$4:$J$48,9,FALSE),"")</f>
        <v/>
      </c>
      <c r="AP209" s="148" t="str">
        <f>IFERROR(VLOOKUP(AP208,'P2'!$B$4:$J$48,9,FALSE),"")</f>
        <v/>
      </c>
      <c r="AQ209" s="148" t="str">
        <f>IFERROR(VLOOKUP(AQ208,'P2'!$B$4:$J$48,9,FALSE),"")</f>
        <v/>
      </c>
      <c r="AR209" s="148" t="str">
        <f>IFERROR(VLOOKUP(AR208,'P2'!$B$4:$J$48,9,FALSE),"")</f>
        <v/>
      </c>
      <c r="AS209" s="148" t="str">
        <f>IFERROR(VLOOKUP(AS208,'P2'!$B$4:$J$48,9,FALSE),"")</f>
        <v/>
      </c>
      <c r="AT209" s="148" t="str">
        <f>IFERROR(VLOOKUP(AT208,'P2'!$B$4:$J$48,9,FALSE),"")</f>
        <v/>
      </c>
      <c r="AU209" s="148" t="str">
        <f>IFERROR(VLOOKUP(AU208,'P2'!$B$4:$J$48,9,FALSE),"")</f>
        <v/>
      </c>
      <c r="AV209" s="149">
        <f>SUM(Q209:AU209)</f>
        <v>0</v>
      </c>
      <c r="AW209" s="487"/>
      <c r="AX209" s="489"/>
      <c r="AY209" s="150"/>
      <c r="AZ209" s="150"/>
    </row>
    <row r="210" spans="2:52" ht="17.100000000000001" customHeight="1" x14ac:dyDescent="0.15">
      <c r="B210" s="470">
        <f t="shared" si="14"/>
        <v>88</v>
      </c>
      <c r="C210" s="472"/>
      <c r="D210" s="473"/>
      <c r="E210" s="473"/>
      <c r="F210" s="473"/>
      <c r="G210" s="473"/>
      <c r="H210" s="474"/>
      <c r="I210" s="478"/>
      <c r="J210" s="479"/>
      <c r="K210" s="479"/>
      <c r="L210" s="479"/>
      <c r="M210" s="480"/>
      <c r="N210" s="484"/>
      <c r="O210" s="485"/>
      <c r="P210" s="474"/>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c r="AQ210" s="151"/>
      <c r="AR210" s="151"/>
      <c r="AS210" s="151"/>
      <c r="AT210" s="151"/>
      <c r="AU210" s="151"/>
      <c r="AV210" s="144">
        <f>COUNTA(Q210:AU210)</f>
        <v>0</v>
      </c>
      <c r="AW210" s="486">
        <f>AV211</f>
        <v>0</v>
      </c>
      <c r="AX210" s="488" t="str">
        <f>IFERROR(ROUNDDOWN(AV211/$AT$3,1),"")</f>
        <v/>
      </c>
      <c r="AY210" s="145"/>
      <c r="AZ210" s="145"/>
    </row>
    <row r="211" spans="2:52" ht="17.100000000000001" customHeight="1" x14ac:dyDescent="0.15">
      <c r="B211" s="471"/>
      <c r="C211" s="475"/>
      <c r="D211" s="476"/>
      <c r="E211" s="476"/>
      <c r="F211" s="476"/>
      <c r="G211" s="476"/>
      <c r="H211" s="477"/>
      <c r="I211" s="481"/>
      <c r="J211" s="482"/>
      <c r="K211" s="482"/>
      <c r="L211" s="482"/>
      <c r="M211" s="483"/>
      <c r="N211" s="475"/>
      <c r="O211" s="476"/>
      <c r="P211" s="477"/>
      <c r="Q211" s="148" t="str">
        <f>IFERROR(VLOOKUP(Q210,'P2'!$B$4:$J$48,9,FALSE),"")</f>
        <v/>
      </c>
      <c r="R211" s="148" t="str">
        <f>IFERROR(VLOOKUP(R210,'P2'!$B$4:$J$48,9,FALSE),"")</f>
        <v/>
      </c>
      <c r="S211" s="148" t="str">
        <f>IFERROR(VLOOKUP(S210,'P2'!$B$4:$J$48,9,FALSE),"")</f>
        <v/>
      </c>
      <c r="T211" s="148" t="str">
        <f>IFERROR(VLOOKUP(T210,'P2'!$B$4:$J$48,9,FALSE),"")</f>
        <v/>
      </c>
      <c r="U211" s="148" t="str">
        <f>IFERROR(VLOOKUP(U210,'P2'!$B$4:$J$48,9,FALSE),"")</f>
        <v/>
      </c>
      <c r="V211" s="148" t="str">
        <f>IFERROR(VLOOKUP(V210,'P2'!$B$4:$J$48,9,FALSE),"")</f>
        <v/>
      </c>
      <c r="W211" s="148" t="str">
        <f>IFERROR(VLOOKUP(W210,'P2'!$B$4:$J$48,9,FALSE),"")</f>
        <v/>
      </c>
      <c r="X211" s="148" t="str">
        <f>IFERROR(VLOOKUP(X210,'P2'!$B$4:$J$48,9,FALSE),"")</f>
        <v/>
      </c>
      <c r="Y211" s="148" t="str">
        <f>IFERROR(VLOOKUP(Y210,'P2'!$B$4:$J$48,9,FALSE),"")</f>
        <v/>
      </c>
      <c r="Z211" s="148" t="str">
        <f>IFERROR(VLOOKUP(Z210,'P2'!$B$4:$J$48,9,FALSE),"")</f>
        <v/>
      </c>
      <c r="AA211" s="148" t="str">
        <f>IFERROR(VLOOKUP(AA210,'P2'!$B$4:$J$48,9,FALSE),"")</f>
        <v/>
      </c>
      <c r="AB211" s="148" t="str">
        <f>IFERROR(VLOOKUP(AB210,'P2'!$B$4:$J$48,9,FALSE),"")</f>
        <v/>
      </c>
      <c r="AC211" s="148" t="str">
        <f>IFERROR(VLOOKUP(AC210,'P2'!$B$4:$J$48,9,FALSE),"")</f>
        <v/>
      </c>
      <c r="AD211" s="148" t="str">
        <f>IFERROR(VLOOKUP(AD210,'P2'!$B$4:$J$48,9,FALSE),"")</f>
        <v/>
      </c>
      <c r="AE211" s="148" t="str">
        <f>IFERROR(VLOOKUP(AE210,'P2'!$B$4:$J$48,9,FALSE),"")</f>
        <v/>
      </c>
      <c r="AF211" s="148" t="str">
        <f>IFERROR(VLOOKUP(AF210,'P2'!$B$4:$J$48,9,FALSE),"")</f>
        <v/>
      </c>
      <c r="AG211" s="148" t="str">
        <f>IFERROR(VLOOKUP(AG210,'P2'!$B$4:$J$48,9,FALSE),"")</f>
        <v/>
      </c>
      <c r="AH211" s="148" t="str">
        <f>IFERROR(VLOOKUP(AH210,'P2'!$B$4:$J$48,9,FALSE),"")</f>
        <v/>
      </c>
      <c r="AI211" s="148" t="str">
        <f>IFERROR(VLOOKUP(AI210,'P2'!$B$4:$J$48,9,FALSE),"")</f>
        <v/>
      </c>
      <c r="AJ211" s="148" t="str">
        <f>IFERROR(VLOOKUP(AJ210,'P2'!$B$4:$J$48,9,FALSE),"")</f>
        <v/>
      </c>
      <c r="AK211" s="148" t="str">
        <f>IFERROR(VLOOKUP(AK210,'P2'!$B$4:$J$48,9,FALSE),"")</f>
        <v/>
      </c>
      <c r="AL211" s="148" t="str">
        <f>IFERROR(VLOOKUP(AL210,'P2'!$B$4:$J$48,9,FALSE),"")</f>
        <v/>
      </c>
      <c r="AM211" s="148" t="str">
        <f>IFERROR(VLOOKUP(AM210,'P2'!$B$4:$J$48,9,FALSE),"")</f>
        <v/>
      </c>
      <c r="AN211" s="148" t="str">
        <f>IFERROR(VLOOKUP(AN210,'P2'!$B$4:$J$48,9,FALSE),"")</f>
        <v/>
      </c>
      <c r="AO211" s="148" t="str">
        <f>IFERROR(VLOOKUP(AO210,'P2'!$B$4:$J$48,9,FALSE),"")</f>
        <v/>
      </c>
      <c r="AP211" s="148" t="str">
        <f>IFERROR(VLOOKUP(AP210,'P2'!$B$4:$J$48,9,FALSE),"")</f>
        <v/>
      </c>
      <c r="AQ211" s="148" t="str">
        <f>IFERROR(VLOOKUP(AQ210,'P2'!$B$4:$J$48,9,FALSE),"")</f>
        <v/>
      </c>
      <c r="AR211" s="148" t="str">
        <f>IFERROR(VLOOKUP(AR210,'P2'!$B$4:$J$48,9,FALSE),"")</f>
        <v/>
      </c>
      <c r="AS211" s="148" t="str">
        <f>IFERROR(VLOOKUP(AS210,'P2'!$B$4:$J$48,9,FALSE),"")</f>
        <v/>
      </c>
      <c r="AT211" s="148" t="str">
        <f>IFERROR(VLOOKUP(AT210,'P2'!$B$4:$J$48,9,FALSE),"")</f>
        <v/>
      </c>
      <c r="AU211" s="148" t="str">
        <f>IFERROR(VLOOKUP(AU210,'P2'!$B$4:$J$48,9,FALSE),"")</f>
        <v/>
      </c>
      <c r="AV211" s="149">
        <f>SUM(Q211:AU211)</f>
        <v>0</v>
      </c>
      <c r="AW211" s="487"/>
      <c r="AX211" s="489"/>
      <c r="AY211" s="150"/>
      <c r="AZ211" s="150"/>
    </row>
    <row r="212" spans="2:52" ht="17.100000000000001" customHeight="1" x14ac:dyDescent="0.15">
      <c r="B212" s="470">
        <f t="shared" si="14"/>
        <v>89</v>
      </c>
      <c r="C212" s="472"/>
      <c r="D212" s="473"/>
      <c r="E212" s="473"/>
      <c r="F212" s="473"/>
      <c r="G212" s="473"/>
      <c r="H212" s="474"/>
      <c r="I212" s="478"/>
      <c r="J212" s="479"/>
      <c r="K212" s="479"/>
      <c r="L212" s="479"/>
      <c r="M212" s="480"/>
      <c r="N212" s="484"/>
      <c r="O212" s="485"/>
      <c r="P212" s="474"/>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44">
        <f>COUNTA(Q212:AU212)</f>
        <v>0</v>
      </c>
      <c r="AW212" s="486">
        <f>AV213</f>
        <v>0</v>
      </c>
      <c r="AX212" s="488" t="str">
        <f>IFERROR(ROUNDDOWN(AV213/$AT$3,1),"")</f>
        <v/>
      </c>
      <c r="AY212" s="145"/>
      <c r="AZ212" s="145"/>
    </row>
    <row r="213" spans="2:52" ht="17.100000000000001" customHeight="1" x14ac:dyDescent="0.15">
      <c r="B213" s="471"/>
      <c r="C213" s="475"/>
      <c r="D213" s="476"/>
      <c r="E213" s="476"/>
      <c r="F213" s="476"/>
      <c r="G213" s="476"/>
      <c r="H213" s="477"/>
      <c r="I213" s="481"/>
      <c r="J213" s="482"/>
      <c r="K213" s="482"/>
      <c r="L213" s="482"/>
      <c r="M213" s="483"/>
      <c r="N213" s="475"/>
      <c r="O213" s="476"/>
      <c r="P213" s="477"/>
      <c r="Q213" s="148" t="str">
        <f>IFERROR(VLOOKUP(Q212,'P2'!$B$4:$J$48,9,FALSE),"")</f>
        <v/>
      </c>
      <c r="R213" s="148" t="str">
        <f>IFERROR(VLOOKUP(R212,'P2'!$B$4:$J$48,9,FALSE),"")</f>
        <v/>
      </c>
      <c r="S213" s="148" t="str">
        <f>IFERROR(VLOOKUP(S212,'P2'!$B$4:$J$48,9,FALSE),"")</f>
        <v/>
      </c>
      <c r="T213" s="148" t="str">
        <f>IFERROR(VLOOKUP(T212,'P2'!$B$4:$J$48,9,FALSE),"")</f>
        <v/>
      </c>
      <c r="U213" s="148" t="str">
        <f>IFERROR(VLOOKUP(U212,'P2'!$B$4:$J$48,9,FALSE),"")</f>
        <v/>
      </c>
      <c r="V213" s="148" t="str">
        <f>IFERROR(VLOOKUP(V212,'P2'!$B$4:$J$48,9,FALSE),"")</f>
        <v/>
      </c>
      <c r="W213" s="148" t="str">
        <f>IFERROR(VLOOKUP(W212,'P2'!$B$4:$J$48,9,FALSE),"")</f>
        <v/>
      </c>
      <c r="X213" s="148" t="str">
        <f>IFERROR(VLOOKUP(X212,'P2'!$B$4:$J$48,9,FALSE),"")</f>
        <v/>
      </c>
      <c r="Y213" s="148" t="str">
        <f>IFERROR(VLOOKUP(Y212,'P2'!$B$4:$J$48,9,FALSE),"")</f>
        <v/>
      </c>
      <c r="Z213" s="148" t="str">
        <f>IFERROR(VLOOKUP(Z212,'P2'!$B$4:$J$48,9,FALSE),"")</f>
        <v/>
      </c>
      <c r="AA213" s="148" t="str">
        <f>IFERROR(VLOOKUP(AA212,'P2'!$B$4:$J$48,9,FALSE),"")</f>
        <v/>
      </c>
      <c r="AB213" s="148" t="str">
        <f>IFERROR(VLOOKUP(AB212,'P2'!$B$4:$J$48,9,FALSE),"")</f>
        <v/>
      </c>
      <c r="AC213" s="148" t="str">
        <f>IFERROR(VLOOKUP(AC212,'P2'!$B$4:$J$48,9,FALSE),"")</f>
        <v/>
      </c>
      <c r="AD213" s="148" t="str">
        <f>IFERROR(VLOOKUP(AD212,'P2'!$B$4:$J$48,9,FALSE),"")</f>
        <v/>
      </c>
      <c r="AE213" s="148" t="str">
        <f>IFERROR(VLOOKUP(AE212,'P2'!$B$4:$J$48,9,FALSE),"")</f>
        <v/>
      </c>
      <c r="AF213" s="148" t="str">
        <f>IFERROR(VLOOKUP(AF212,'P2'!$B$4:$J$48,9,FALSE),"")</f>
        <v/>
      </c>
      <c r="AG213" s="148" t="str">
        <f>IFERROR(VLOOKUP(AG212,'P2'!$B$4:$J$48,9,FALSE),"")</f>
        <v/>
      </c>
      <c r="AH213" s="148" t="str">
        <f>IFERROR(VLOOKUP(AH212,'P2'!$B$4:$J$48,9,FALSE),"")</f>
        <v/>
      </c>
      <c r="AI213" s="148" t="str">
        <f>IFERROR(VLOOKUP(AI212,'P2'!$B$4:$J$48,9,FALSE),"")</f>
        <v/>
      </c>
      <c r="AJ213" s="148" t="str">
        <f>IFERROR(VLOOKUP(AJ212,'P2'!$B$4:$J$48,9,FALSE),"")</f>
        <v/>
      </c>
      <c r="AK213" s="148" t="str">
        <f>IFERROR(VLOOKUP(AK212,'P2'!$B$4:$J$48,9,FALSE),"")</f>
        <v/>
      </c>
      <c r="AL213" s="148" t="str">
        <f>IFERROR(VLOOKUP(AL212,'P2'!$B$4:$J$48,9,FALSE),"")</f>
        <v/>
      </c>
      <c r="AM213" s="148" t="str">
        <f>IFERROR(VLOOKUP(AM212,'P2'!$B$4:$J$48,9,FALSE),"")</f>
        <v/>
      </c>
      <c r="AN213" s="148" t="str">
        <f>IFERROR(VLOOKUP(AN212,'P2'!$B$4:$J$48,9,FALSE),"")</f>
        <v/>
      </c>
      <c r="AO213" s="148" t="str">
        <f>IFERROR(VLOOKUP(AO212,'P2'!$B$4:$J$48,9,FALSE),"")</f>
        <v/>
      </c>
      <c r="AP213" s="148" t="str">
        <f>IFERROR(VLOOKUP(AP212,'P2'!$B$4:$J$48,9,FALSE),"")</f>
        <v/>
      </c>
      <c r="AQ213" s="148" t="str">
        <f>IFERROR(VLOOKUP(AQ212,'P2'!$B$4:$J$48,9,FALSE),"")</f>
        <v/>
      </c>
      <c r="AR213" s="148" t="str">
        <f>IFERROR(VLOOKUP(AR212,'P2'!$B$4:$J$48,9,FALSE),"")</f>
        <v/>
      </c>
      <c r="AS213" s="148" t="str">
        <f>IFERROR(VLOOKUP(AS212,'P2'!$B$4:$J$48,9,FALSE),"")</f>
        <v/>
      </c>
      <c r="AT213" s="148" t="str">
        <f>IFERROR(VLOOKUP(AT212,'P2'!$B$4:$J$48,9,FALSE),"")</f>
        <v/>
      </c>
      <c r="AU213" s="148" t="str">
        <f>IFERROR(VLOOKUP(AU212,'P2'!$B$4:$J$48,9,FALSE),"")</f>
        <v/>
      </c>
      <c r="AV213" s="149">
        <f>SUM(Q213:AU213)</f>
        <v>0</v>
      </c>
      <c r="AW213" s="487"/>
      <c r="AX213" s="489"/>
      <c r="AY213" s="150"/>
      <c r="AZ213" s="150"/>
    </row>
    <row r="214" spans="2:52" ht="17.100000000000001" customHeight="1" x14ac:dyDescent="0.15">
      <c r="B214" s="470">
        <f t="shared" si="14"/>
        <v>90</v>
      </c>
      <c r="C214" s="472"/>
      <c r="D214" s="473"/>
      <c r="E214" s="473"/>
      <c r="F214" s="473"/>
      <c r="G214" s="473"/>
      <c r="H214" s="474"/>
      <c r="I214" s="478"/>
      <c r="J214" s="479"/>
      <c r="K214" s="479"/>
      <c r="L214" s="479"/>
      <c r="M214" s="480"/>
      <c r="N214" s="484"/>
      <c r="O214" s="485"/>
      <c r="P214" s="474"/>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51"/>
      <c r="AO214" s="151"/>
      <c r="AP214" s="151"/>
      <c r="AQ214" s="151"/>
      <c r="AR214" s="151"/>
      <c r="AS214" s="151"/>
      <c r="AT214" s="151"/>
      <c r="AU214" s="151"/>
      <c r="AV214" s="144">
        <f>COUNTA(Q214:AU214)</f>
        <v>0</v>
      </c>
      <c r="AW214" s="486">
        <f>AV215</f>
        <v>0</v>
      </c>
      <c r="AX214" s="488" t="str">
        <f>IFERROR(ROUNDDOWN(AV215/$AT$3,1),"")</f>
        <v/>
      </c>
      <c r="AY214" s="145"/>
      <c r="AZ214" s="145"/>
    </row>
    <row r="215" spans="2:52" ht="17.100000000000001" customHeight="1" x14ac:dyDescent="0.15">
      <c r="B215" s="471"/>
      <c r="C215" s="475"/>
      <c r="D215" s="476"/>
      <c r="E215" s="476"/>
      <c r="F215" s="476"/>
      <c r="G215" s="476"/>
      <c r="H215" s="477"/>
      <c r="I215" s="481"/>
      <c r="J215" s="482"/>
      <c r="K215" s="482"/>
      <c r="L215" s="482"/>
      <c r="M215" s="483"/>
      <c r="N215" s="475"/>
      <c r="O215" s="476"/>
      <c r="P215" s="477"/>
      <c r="Q215" s="148" t="str">
        <f>IFERROR(VLOOKUP(Q214,'P2'!$B$4:$J$48,9,FALSE),"")</f>
        <v/>
      </c>
      <c r="R215" s="148" t="str">
        <f>IFERROR(VLOOKUP(R214,'P2'!$B$4:$J$48,9,FALSE),"")</f>
        <v/>
      </c>
      <c r="S215" s="148" t="str">
        <f>IFERROR(VLOOKUP(S214,'P2'!$B$4:$J$48,9,FALSE),"")</f>
        <v/>
      </c>
      <c r="T215" s="148" t="str">
        <f>IFERROR(VLOOKUP(T214,'P2'!$B$4:$J$48,9,FALSE),"")</f>
        <v/>
      </c>
      <c r="U215" s="148" t="str">
        <f>IFERROR(VLOOKUP(U214,'P2'!$B$4:$J$48,9,FALSE),"")</f>
        <v/>
      </c>
      <c r="V215" s="148" t="str">
        <f>IFERROR(VLOOKUP(V214,'P2'!$B$4:$J$48,9,FALSE),"")</f>
        <v/>
      </c>
      <c r="W215" s="148" t="str">
        <f>IFERROR(VLOOKUP(W214,'P2'!$B$4:$J$48,9,FALSE),"")</f>
        <v/>
      </c>
      <c r="X215" s="148" t="str">
        <f>IFERROR(VLOOKUP(X214,'P2'!$B$4:$J$48,9,FALSE),"")</f>
        <v/>
      </c>
      <c r="Y215" s="148" t="str">
        <f>IFERROR(VLOOKUP(Y214,'P2'!$B$4:$J$48,9,FALSE),"")</f>
        <v/>
      </c>
      <c r="Z215" s="148" t="str">
        <f>IFERROR(VLOOKUP(Z214,'P2'!$B$4:$J$48,9,FALSE),"")</f>
        <v/>
      </c>
      <c r="AA215" s="148" t="str">
        <f>IFERROR(VLOOKUP(AA214,'P2'!$B$4:$J$48,9,FALSE),"")</f>
        <v/>
      </c>
      <c r="AB215" s="148" t="str">
        <f>IFERROR(VLOOKUP(AB214,'P2'!$B$4:$J$48,9,FALSE),"")</f>
        <v/>
      </c>
      <c r="AC215" s="148" t="str">
        <f>IFERROR(VLOOKUP(AC214,'P2'!$B$4:$J$48,9,FALSE),"")</f>
        <v/>
      </c>
      <c r="AD215" s="148" t="str">
        <f>IFERROR(VLOOKUP(AD214,'P2'!$B$4:$J$48,9,FALSE),"")</f>
        <v/>
      </c>
      <c r="AE215" s="148" t="str">
        <f>IFERROR(VLOOKUP(AE214,'P2'!$B$4:$J$48,9,FALSE),"")</f>
        <v/>
      </c>
      <c r="AF215" s="148" t="str">
        <f>IFERROR(VLOOKUP(AF214,'P2'!$B$4:$J$48,9,FALSE),"")</f>
        <v/>
      </c>
      <c r="AG215" s="148" t="str">
        <f>IFERROR(VLOOKUP(AG214,'P2'!$B$4:$J$48,9,FALSE),"")</f>
        <v/>
      </c>
      <c r="AH215" s="148" t="str">
        <f>IFERROR(VLOOKUP(AH214,'P2'!$B$4:$J$48,9,FALSE),"")</f>
        <v/>
      </c>
      <c r="AI215" s="148" t="str">
        <f>IFERROR(VLOOKUP(AI214,'P2'!$B$4:$J$48,9,FALSE),"")</f>
        <v/>
      </c>
      <c r="AJ215" s="148" t="str">
        <f>IFERROR(VLOOKUP(AJ214,'P2'!$B$4:$J$48,9,FALSE),"")</f>
        <v/>
      </c>
      <c r="AK215" s="148" t="str">
        <f>IFERROR(VLOOKUP(AK214,'P2'!$B$4:$J$48,9,FALSE),"")</f>
        <v/>
      </c>
      <c r="AL215" s="148" t="str">
        <f>IFERROR(VLOOKUP(AL214,'P2'!$B$4:$J$48,9,FALSE),"")</f>
        <v/>
      </c>
      <c r="AM215" s="148" t="str">
        <f>IFERROR(VLOOKUP(AM214,'P2'!$B$4:$J$48,9,FALSE),"")</f>
        <v/>
      </c>
      <c r="AN215" s="148" t="str">
        <f>IFERROR(VLOOKUP(AN214,'P2'!$B$4:$J$48,9,FALSE),"")</f>
        <v/>
      </c>
      <c r="AO215" s="148" t="str">
        <f>IFERROR(VLOOKUP(AO214,'P2'!$B$4:$J$48,9,FALSE),"")</f>
        <v/>
      </c>
      <c r="AP215" s="148" t="str">
        <f>IFERROR(VLOOKUP(AP214,'P2'!$B$4:$J$48,9,FALSE),"")</f>
        <v/>
      </c>
      <c r="AQ215" s="148" t="str">
        <f>IFERROR(VLOOKUP(AQ214,'P2'!$B$4:$J$48,9,FALSE),"")</f>
        <v/>
      </c>
      <c r="AR215" s="148" t="str">
        <f>IFERROR(VLOOKUP(AR214,'P2'!$B$4:$J$48,9,FALSE),"")</f>
        <v/>
      </c>
      <c r="AS215" s="148" t="str">
        <f>IFERROR(VLOOKUP(AS214,'P2'!$B$4:$J$48,9,FALSE),"")</f>
        <v/>
      </c>
      <c r="AT215" s="148" t="str">
        <f>IFERROR(VLOOKUP(AT214,'P2'!$B$4:$J$48,9,FALSE),"")</f>
        <v/>
      </c>
      <c r="AU215" s="148" t="str">
        <f>IFERROR(VLOOKUP(AU214,'P2'!$B$4:$J$48,9,FALSE),"")</f>
        <v/>
      </c>
      <c r="AV215" s="149">
        <f>SUM(Q215:AU215)</f>
        <v>0</v>
      </c>
      <c r="AW215" s="487"/>
      <c r="AX215" s="489"/>
      <c r="AY215" s="150"/>
      <c r="AZ215" s="150"/>
    </row>
    <row r="216" spans="2:52" ht="17.100000000000001" customHeight="1" x14ac:dyDescent="0.15">
      <c r="B216" s="470">
        <f t="shared" si="14"/>
        <v>91</v>
      </c>
      <c r="C216" s="472"/>
      <c r="D216" s="473"/>
      <c r="E216" s="473"/>
      <c r="F216" s="473"/>
      <c r="G216" s="473"/>
      <c r="H216" s="474"/>
      <c r="I216" s="478"/>
      <c r="J216" s="479"/>
      <c r="K216" s="479"/>
      <c r="L216" s="479"/>
      <c r="M216" s="480"/>
      <c r="N216" s="484"/>
      <c r="O216" s="485"/>
      <c r="P216" s="474"/>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151"/>
      <c r="AM216" s="151"/>
      <c r="AN216" s="151"/>
      <c r="AO216" s="151"/>
      <c r="AP216" s="151"/>
      <c r="AQ216" s="151"/>
      <c r="AR216" s="151"/>
      <c r="AS216" s="151"/>
      <c r="AT216" s="151"/>
      <c r="AU216" s="151"/>
      <c r="AV216" s="144">
        <f>COUNTA(Q216:AU216)</f>
        <v>0</v>
      </c>
      <c r="AW216" s="486">
        <f>AV217</f>
        <v>0</v>
      </c>
      <c r="AX216" s="488" t="str">
        <f>IFERROR(ROUNDDOWN(AV217/$AT$3,1),"")</f>
        <v/>
      </c>
      <c r="AY216" s="145"/>
      <c r="AZ216" s="145"/>
    </row>
    <row r="217" spans="2:52" ht="17.100000000000001" customHeight="1" x14ac:dyDescent="0.15">
      <c r="B217" s="471"/>
      <c r="C217" s="475"/>
      <c r="D217" s="476"/>
      <c r="E217" s="476"/>
      <c r="F217" s="476"/>
      <c r="G217" s="476"/>
      <c r="H217" s="477"/>
      <c r="I217" s="481"/>
      <c r="J217" s="482"/>
      <c r="K217" s="482"/>
      <c r="L217" s="482"/>
      <c r="M217" s="483"/>
      <c r="N217" s="475"/>
      <c r="O217" s="476"/>
      <c r="P217" s="477"/>
      <c r="Q217" s="148" t="str">
        <f>IFERROR(VLOOKUP(Q216,'P2'!$B$4:$J$48,9,FALSE),"")</f>
        <v/>
      </c>
      <c r="R217" s="148" t="str">
        <f>IFERROR(VLOOKUP(R216,'P2'!$B$4:$J$48,9,FALSE),"")</f>
        <v/>
      </c>
      <c r="S217" s="148" t="str">
        <f>IFERROR(VLOOKUP(S216,'P2'!$B$4:$J$48,9,FALSE),"")</f>
        <v/>
      </c>
      <c r="T217" s="148" t="str">
        <f>IFERROR(VLOOKUP(T216,'P2'!$B$4:$J$48,9,FALSE),"")</f>
        <v/>
      </c>
      <c r="U217" s="148" t="str">
        <f>IFERROR(VLOOKUP(U216,'P2'!$B$4:$J$48,9,FALSE),"")</f>
        <v/>
      </c>
      <c r="V217" s="148" t="str">
        <f>IFERROR(VLOOKUP(V216,'P2'!$B$4:$J$48,9,FALSE),"")</f>
        <v/>
      </c>
      <c r="W217" s="148" t="str">
        <f>IFERROR(VLOOKUP(W216,'P2'!$B$4:$J$48,9,FALSE),"")</f>
        <v/>
      </c>
      <c r="X217" s="148" t="str">
        <f>IFERROR(VLOOKUP(X216,'P2'!$B$4:$J$48,9,FALSE),"")</f>
        <v/>
      </c>
      <c r="Y217" s="148" t="str">
        <f>IFERROR(VLOOKUP(Y216,'P2'!$B$4:$J$48,9,FALSE),"")</f>
        <v/>
      </c>
      <c r="Z217" s="148" t="str">
        <f>IFERROR(VLOOKUP(Z216,'P2'!$B$4:$J$48,9,FALSE),"")</f>
        <v/>
      </c>
      <c r="AA217" s="148" t="str">
        <f>IFERROR(VLOOKUP(AA216,'P2'!$B$4:$J$48,9,FALSE),"")</f>
        <v/>
      </c>
      <c r="AB217" s="148" t="str">
        <f>IFERROR(VLOOKUP(AB216,'P2'!$B$4:$J$48,9,FALSE),"")</f>
        <v/>
      </c>
      <c r="AC217" s="148" t="str">
        <f>IFERROR(VLOOKUP(AC216,'P2'!$B$4:$J$48,9,FALSE),"")</f>
        <v/>
      </c>
      <c r="AD217" s="148" t="str">
        <f>IFERROR(VLOOKUP(AD216,'P2'!$B$4:$J$48,9,FALSE),"")</f>
        <v/>
      </c>
      <c r="AE217" s="148" t="str">
        <f>IFERROR(VLOOKUP(AE216,'P2'!$B$4:$J$48,9,FALSE),"")</f>
        <v/>
      </c>
      <c r="AF217" s="148" t="str">
        <f>IFERROR(VLOOKUP(AF216,'P2'!$B$4:$J$48,9,FALSE),"")</f>
        <v/>
      </c>
      <c r="AG217" s="148" t="str">
        <f>IFERROR(VLOOKUP(AG216,'P2'!$B$4:$J$48,9,FALSE),"")</f>
        <v/>
      </c>
      <c r="AH217" s="148" t="str">
        <f>IFERROR(VLOOKUP(AH216,'P2'!$B$4:$J$48,9,FALSE),"")</f>
        <v/>
      </c>
      <c r="AI217" s="148" t="str">
        <f>IFERROR(VLOOKUP(AI216,'P2'!$B$4:$J$48,9,FALSE),"")</f>
        <v/>
      </c>
      <c r="AJ217" s="148" t="str">
        <f>IFERROR(VLOOKUP(AJ216,'P2'!$B$4:$J$48,9,FALSE),"")</f>
        <v/>
      </c>
      <c r="AK217" s="148" t="str">
        <f>IFERROR(VLOOKUP(AK216,'P2'!$B$4:$J$48,9,FALSE),"")</f>
        <v/>
      </c>
      <c r="AL217" s="148" t="str">
        <f>IFERROR(VLOOKUP(AL216,'P2'!$B$4:$J$48,9,FALSE),"")</f>
        <v/>
      </c>
      <c r="AM217" s="148" t="str">
        <f>IFERROR(VLOOKUP(AM216,'P2'!$B$4:$J$48,9,FALSE),"")</f>
        <v/>
      </c>
      <c r="AN217" s="148" t="str">
        <f>IFERROR(VLOOKUP(AN216,'P2'!$B$4:$J$48,9,FALSE),"")</f>
        <v/>
      </c>
      <c r="AO217" s="148" t="str">
        <f>IFERROR(VLOOKUP(AO216,'P2'!$B$4:$J$48,9,FALSE),"")</f>
        <v/>
      </c>
      <c r="AP217" s="148" t="str">
        <f>IFERROR(VLOOKUP(AP216,'P2'!$B$4:$J$48,9,FALSE),"")</f>
        <v/>
      </c>
      <c r="AQ217" s="148" t="str">
        <f>IFERROR(VLOOKUP(AQ216,'P2'!$B$4:$J$48,9,FALSE),"")</f>
        <v/>
      </c>
      <c r="AR217" s="148" t="str">
        <f>IFERROR(VLOOKUP(AR216,'P2'!$B$4:$J$48,9,FALSE),"")</f>
        <v/>
      </c>
      <c r="AS217" s="148" t="str">
        <f>IFERROR(VLOOKUP(AS216,'P2'!$B$4:$J$48,9,FALSE),"")</f>
        <v/>
      </c>
      <c r="AT217" s="148" t="str">
        <f>IFERROR(VLOOKUP(AT216,'P2'!$B$4:$J$48,9,FALSE),"")</f>
        <v/>
      </c>
      <c r="AU217" s="148" t="str">
        <f>IFERROR(VLOOKUP(AU216,'P2'!$B$4:$J$48,9,FALSE),"")</f>
        <v/>
      </c>
      <c r="AV217" s="149">
        <f>SUM(Q217:AU217)</f>
        <v>0</v>
      </c>
      <c r="AW217" s="487"/>
      <c r="AX217" s="489"/>
      <c r="AY217" s="150"/>
      <c r="AZ217" s="150"/>
    </row>
    <row r="218" spans="2:52" ht="17.100000000000001" customHeight="1" x14ac:dyDescent="0.15">
      <c r="B218" s="470">
        <f t="shared" si="14"/>
        <v>92</v>
      </c>
      <c r="C218" s="472"/>
      <c r="D218" s="473"/>
      <c r="E218" s="473"/>
      <c r="F218" s="473"/>
      <c r="G218" s="473"/>
      <c r="H218" s="474"/>
      <c r="I218" s="478"/>
      <c r="J218" s="479"/>
      <c r="K218" s="479"/>
      <c r="L218" s="479"/>
      <c r="M218" s="480"/>
      <c r="N218" s="484"/>
      <c r="O218" s="485"/>
      <c r="P218" s="474"/>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1"/>
      <c r="AM218" s="151"/>
      <c r="AN218" s="151"/>
      <c r="AO218" s="151"/>
      <c r="AP218" s="151"/>
      <c r="AQ218" s="151"/>
      <c r="AR218" s="151"/>
      <c r="AS218" s="151"/>
      <c r="AT218" s="151"/>
      <c r="AU218" s="151"/>
      <c r="AV218" s="144">
        <f>COUNTA(Q218:AU218)</f>
        <v>0</v>
      </c>
      <c r="AW218" s="486">
        <f>AV219</f>
        <v>0</v>
      </c>
      <c r="AX218" s="488" t="str">
        <f>IFERROR(ROUNDDOWN(AV219/$AT$3,1),"")</f>
        <v/>
      </c>
      <c r="AY218" s="145"/>
      <c r="AZ218" s="145"/>
    </row>
    <row r="219" spans="2:52" ht="17.100000000000001" customHeight="1" x14ac:dyDescent="0.15">
      <c r="B219" s="471"/>
      <c r="C219" s="475"/>
      <c r="D219" s="476"/>
      <c r="E219" s="476"/>
      <c r="F219" s="476"/>
      <c r="G219" s="476"/>
      <c r="H219" s="477"/>
      <c r="I219" s="481"/>
      <c r="J219" s="482"/>
      <c r="K219" s="482"/>
      <c r="L219" s="482"/>
      <c r="M219" s="483"/>
      <c r="N219" s="475"/>
      <c r="O219" s="476"/>
      <c r="P219" s="477"/>
      <c r="Q219" s="148" t="str">
        <f>IFERROR(VLOOKUP(Q218,'P2'!$B$4:$J$48,9,FALSE),"")</f>
        <v/>
      </c>
      <c r="R219" s="148" t="str">
        <f>IFERROR(VLOOKUP(R218,'P2'!$B$4:$J$48,9,FALSE),"")</f>
        <v/>
      </c>
      <c r="S219" s="148" t="str">
        <f>IFERROR(VLOOKUP(S218,'P2'!$B$4:$J$48,9,FALSE),"")</f>
        <v/>
      </c>
      <c r="T219" s="148" t="str">
        <f>IFERROR(VLOOKUP(T218,'P2'!$B$4:$J$48,9,FALSE),"")</f>
        <v/>
      </c>
      <c r="U219" s="148" t="str">
        <f>IFERROR(VLOOKUP(U218,'P2'!$B$4:$J$48,9,FALSE),"")</f>
        <v/>
      </c>
      <c r="V219" s="148" t="str">
        <f>IFERROR(VLOOKUP(V218,'P2'!$B$4:$J$48,9,FALSE),"")</f>
        <v/>
      </c>
      <c r="W219" s="148" t="str">
        <f>IFERROR(VLOOKUP(W218,'P2'!$B$4:$J$48,9,FALSE),"")</f>
        <v/>
      </c>
      <c r="X219" s="148" t="str">
        <f>IFERROR(VLOOKUP(X218,'P2'!$B$4:$J$48,9,FALSE),"")</f>
        <v/>
      </c>
      <c r="Y219" s="148" t="str">
        <f>IFERROR(VLOOKUP(Y218,'P2'!$B$4:$J$48,9,FALSE),"")</f>
        <v/>
      </c>
      <c r="Z219" s="148" t="str">
        <f>IFERROR(VLOOKUP(Z218,'P2'!$B$4:$J$48,9,FALSE),"")</f>
        <v/>
      </c>
      <c r="AA219" s="148" t="str">
        <f>IFERROR(VLOOKUP(AA218,'P2'!$B$4:$J$48,9,FALSE),"")</f>
        <v/>
      </c>
      <c r="AB219" s="148" t="str">
        <f>IFERROR(VLOOKUP(AB218,'P2'!$B$4:$J$48,9,FALSE),"")</f>
        <v/>
      </c>
      <c r="AC219" s="148" t="str">
        <f>IFERROR(VLOOKUP(AC218,'P2'!$B$4:$J$48,9,FALSE),"")</f>
        <v/>
      </c>
      <c r="AD219" s="148" t="str">
        <f>IFERROR(VLOOKUP(AD218,'P2'!$B$4:$J$48,9,FALSE),"")</f>
        <v/>
      </c>
      <c r="AE219" s="148" t="str">
        <f>IFERROR(VLOOKUP(AE218,'P2'!$B$4:$J$48,9,FALSE),"")</f>
        <v/>
      </c>
      <c r="AF219" s="148" t="str">
        <f>IFERROR(VLOOKUP(AF218,'P2'!$B$4:$J$48,9,FALSE),"")</f>
        <v/>
      </c>
      <c r="AG219" s="148" t="str">
        <f>IFERROR(VLOOKUP(AG218,'P2'!$B$4:$J$48,9,FALSE),"")</f>
        <v/>
      </c>
      <c r="AH219" s="148" t="str">
        <f>IFERROR(VLOOKUP(AH218,'P2'!$B$4:$J$48,9,FALSE),"")</f>
        <v/>
      </c>
      <c r="AI219" s="148" t="str">
        <f>IFERROR(VLOOKUP(AI218,'P2'!$B$4:$J$48,9,FALSE),"")</f>
        <v/>
      </c>
      <c r="AJ219" s="148" t="str">
        <f>IFERROR(VLOOKUP(AJ218,'P2'!$B$4:$J$48,9,FALSE),"")</f>
        <v/>
      </c>
      <c r="AK219" s="148" t="str">
        <f>IFERROR(VLOOKUP(AK218,'P2'!$B$4:$J$48,9,FALSE),"")</f>
        <v/>
      </c>
      <c r="AL219" s="148" t="str">
        <f>IFERROR(VLOOKUP(AL218,'P2'!$B$4:$J$48,9,FALSE),"")</f>
        <v/>
      </c>
      <c r="AM219" s="148" t="str">
        <f>IFERROR(VLOOKUP(AM218,'P2'!$B$4:$J$48,9,FALSE),"")</f>
        <v/>
      </c>
      <c r="AN219" s="148" t="str">
        <f>IFERROR(VLOOKUP(AN218,'P2'!$B$4:$J$48,9,FALSE),"")</f>
        <v/>
      </c>
      <c r="AO219" s="148" t="str">
        <f>IFERROR(VLOOKUP(AO218,'P2'!$B$4:$J$48,9,FALSE),"")</f>
        <v/>
      </c>
      <c r="AP219" s="148" t="str">
        <f>IFERROR(VLOOKUP(AP218,'P2'!$B$4:$J$48,9,FALSE),"")</f>
        <v/>
      </c>
      <c r="AQ219" s="148" t="str">
        <f>IFERROR(VLOOKUP(AQ218,'P2'!$B$4:$J$48,9,FALSE),"")</f>
        <v/>
      </c>
      <c r="AR219" s="148" t="str">
        <f>IFERROR(VLOOKUP(AR218,'P2'!$B$4:$J$48,9,FALSE),"")</f>
        <v/>
      </c>
      <c r="AS219" s="148" t="str">
        <f>IFERROR(VLOOKUP(AS218,'P2'!$B$4:$J$48,9,FALSE),"")</f>
        <v/>
      </c>
      <c r="AT219" s="148" t="str">
        <f>IFERROR(VLOOKUP(AT218,'P2'!$B$4:$J$48,9,FALSE),"")</f>
        <v/>
      </c>
      <c r="AU219" s="148" t="str">
        <f>IFERROR(VLOOKUP(AU218,'P2'!$B$4:$J$48,9,FALSE),"")</f>
        <v/>
      </c>
      <c r="AV219" s="149">
        <f>SUM(Q219:AU219)</f>
        <v>0</v>
      </c>
      <c r="AW219" s="487"/>
      <c r="AX219" s="489"/>
      <c r="AY219" s="150"/>
      <c r="AZ219" s="150"/>
    </row>
    <row r="220" spans="2:52" ht="17.100000000000001" customHeight="1" x14ac:dyDescent="0.15">
      <c r="B220" s="470">
        <f t="shared" si="14"/>
        <v>93</v>
      </c>
      <c r="C220" s="472"/>
      <c r="D220" s="473"/>
      <c r="E220" s="473"/>
      <c r="F220" s="473"/>
      <c r="G220" s="473"/>
      <c r="H220" s="474"/>
      <c r="I220" s="478"/>
      <c r="J220" s="479"/>
      <c r="K220" s="479"/>
      <c r="L220" s="479"/>
      <c r="M220" s="480"/>
      <c r="N220" s="484"/>
      <c r="O220" s="485"/>
      <c r="P220" s="474"/>
      <c r="Q220" s="151"/>
      <c r="R220" s="151"/>
      <c r="S220" s="151"/>
      <c r="T220" s="151"/>
      <c r="U220" s="151"/>
      <c r="V220" s="151"/>
      <c r="W220" s="151"/>
      <c r="X220" s="151"/>
      <c r="Y220" s="151"/>
      <c r="Z220" s="151"/>
      <c r="AA220" s="151"/>
      <c r="AB220" s="151"/>
      <c r="AC220" s="151"/>
      <c r="AD220" s="151"/>
      <c r="AE220" s="151"/>
      <c r="AF220" s="151"/>
      <c r="AG220" s="151"/>
      <c r="AH220" s="151"/>
      <c r="AI220" s="151"/>
      <c r="AJ220" s="151"/>
      <c r="AK220" s="151"/>
      <c r="AL220" s="151"/>
      <c r="AM220" s="151"/>
      <c r="AN220" s="151"/>
      <c r="AO220" s="151"/>
      <c r="AP220" s="151"/>
      <c r="AQ220" s="151"/>
      <c r="AR220" s="151"/>
      <c r="AS220" s="151"/>
      <c r="AT220" s="151"/>
      <c r="AU220" s="151"/>
      <c r="AV220" s="144">
        <f>COUNTA(Q220:AU220)</f>
        <v>0</v>
      </c>
      <c r="AW220" s="486">
        <f>AV221</f>
        <v>0</v>
      </c>
      <c r="AX220" s="488" t="str">
        <f>IFERROR(ROUNDDOWN(AV221/$AT$3,1),"")</f>
        <v/>
      </c>
      <c r="AY220" s="145"/>
      <c r="AZ220" s="145"/>
    </row>
    <row r="221" spans="2:52" ht="17.100000000000001" customHeight="1" x14ac:dyDescent="0.15">
      <c r="B221" s="471"/>
      <c r="C221" s="475"/>
      <c r="D221" s="476"/>
      <c r="E221" s="476"/>
      <c r="F221" s="476"/>
      <c r="G221" s="476"/>
      <c r="H221" s="477"/>
      <c r="I221" s="481"/>
      <c r="J221" s="482"/>
      <c r="K221" s="482"/>
      <c r="L221" s="482"/>
      <c r="M221" s="483"/>
      <c r="N221" s="475"/>
      <c r="O221" s="476"/>
      <c r="P221" s="477"/>
      <c r="Q221" s="148" t="str">
        <f>IFERROR(VLOOKUP(Q220,'P2'!$B$4:$J$48,9,FALSE),"")</f>
        <v/>
      </c>
      <c r="R221" s="148" t="str">
        <f>IFERROR(VLOOKUP(R220,'P2'!$B$4:$J$48,9,FALSE),"")</f>
        <v/>
      </c>
      <c r="S221" s="148" t="str">
        <f>IFERROR(VLOOKUP(S220,'P2'!$B$4:$J$48,9,FALSE),"")</f>
        <v/>
      </c>
      <c r="T221" s="148" t="str">
        <f>IFERROR(VLOOKUP(T220,'P2'!$B$4:$J$48,9,FALSE),"")</f>
        <v/>
      </c>
      <c r="U221" s="148" t="str">
        <f>IFERROR(VLOOKUP(U220,'P2'!$B$4:$J$48,9,FALSE),"")</f>
        <v/>
      </c>
      <c r="V221" s="148" t="str">
        <f>IFERROR(VLOOKUP(V220,'P2'!$B$4:$J$48,9,FALSE),"")</f>
        <v/>
      </c>
      <c r="W221" s="148" t="str">
        <f>IFERROR(VLOOKUP(W220,'P2'!$B$4:$J$48,9,FALSE),"")</f>
        <v/>
      </c>
      <c r="X221" s="148" t="str">
        <f>IFERROR(VLOOKUP(X220,'P2'!$B$4:$J$48,9,FALSE),"")</f>
        <v/>
      </c>
      <c r="Y221" s="148" t="str">
        <f>IFERROR(VLOOKUP(Y220,'P2'!$B$4:$J$48,9,FALSE),"")</f>
        <v/>
      </c>
      <c r="Z221" s="148" t="str">
        <f>IFERROR(VLOOKUP(Z220,'P2'!$B$4:$J$48,9,FALSE),"")</f>
        <v/>
      </c>
      <c r="AA221" s="148" t="str">
        <f>IFERROR(VLOOKUP(AA220,'P2'!$B$4:$J$48,9,FALSE),"")</f>
        <v/>
      </c>
      <c r="AB221" s="148" t="str">
        <f>IFERROR(VLOOKUP(AB220,'P2'!$B$4:$J$48,9,FALSE),"")</f>
        <v/>
      </c>
      <c r="AC221" s="148" t="str">
        <f>IFERROR(VLOOKUP(AC220,'P2'!$B$4:$J$48,9,FALSE),"")</f>
        <v/>
      </c>
      <c r="AD221" s="148" t="str">
        <f>IFERROR(VLOOKUP(AD220,'P2'!$B$4:$J$48,9,FALSE),"")</f>
        <v/>
      </c>
      <c r="AE221" s="148" t="str">
        <f>IFERROR(VLOOKUP(AE220,'P2'!$B$4:$J$48,9,FALSE),"")</f>
        <v/>
      </c>
      <c r="AF221" s="148" t="str">
        <f>IFERROR(VLOOKUP(AF220,'P2'!$B$4:$J$48,9,FALSE),"")</f>
        <v/>
      </c>
      <c r="AG221" s="148" t="str">
        <f>IFERROR(VLOOKUP(AG220,'P2'!$B$4:$J$48,9,FALSE),"")</f>
        <v/>
      </c>
      <c r="AH221" s="148" t="str">
        <f>IFERROR(VLOOKUP(AH220,'P2'!$B$4:$J$48,9,FALSE),"")</f>
        <v/>
      </c>
      <c r="AI221" s="148" t="str">
        <f>IFERROR(VLOOKUP(AI220,'P2'!$B$4:$J$48,9,FALSE),"")</f>
        <v/>
      </c>
      <c r="AJ221" s="148" t="str">
        <f>IFERROR(VLOOKUP(AJ220,'P2'!$B$4:$J$48,9,FALSE),"")</f>
        <v/>
      </c>
      <c r="AK221" s="148" t="str">
        <f>IFERROR(VLOOKUP(AK220,'P2'!$B$4:$J$48,9,FALSE),"")</f>
        <v/>
      </c>
      <c r="AL221" s="148" t="str">
        <f>IFERROR(VLOOKUP(AL220,'P2'!$B$4:$J$48,9,FALSE),"")</f>
        <v/>
      </c>
      <c r="AM221" s="148" t="str">
        <f>IFERROR(VLOOKUP(AM220,'P2'!$B$4:$J$48,9,FALSE),"")</f>
        <v/>
      </c>
      <c r="AN221" s="148" t="str">
        <f>IFERROR(VLOOKUP(AN220,'P2'!$B$4:$J$48,9,FALSE),"")</f>
        <v/>
      </c>
      <c r="AO221" s="148" t="str">
        <f>IFERROR(VLOOKUP(AO220,'P2'!$B$4:$J$48,9,FALSE),"")</f>
        <v/>
      </c>
      <c r="AP221" s="148" t="str">
        <f>IFERROR(VLOOKUP(AP220,'P2'!$B$4:$J$48,9,FALSE),"")</f>
        <v/>
      </c>
      <c r="AQ221" s="148" t="str">
        <f>IFERROR(VLOOKUP(AQ220,'P2'!$B$4:$J$48,9,FALSE),"")</f>
        <v/>
      </c>
      <c r="AR221" s="148" t="str">
        <f>IFERROR(VLOOKUP(AR220,'P2'!$B$4:$J$48,9,FALSE),"")</f>
        <v/>
      </c>
      <c r="AS221" s="148" t="str">
        <f>IFERROR(VLOOKUP(AS220,'P2'!$B$4:$J$48,9,FALSE),"")</f>
        <v/>
      </c>
      <c r="AT221" s="148" t="str">
        <f>IFERROR(VLOOKUP(AT220,'P2'!$B$4:$J$48,9,FALSE),"")</f>
        <v/>
      </c>
      <c r="AU221" s="148" t="str">
        <f>IFERROR(VLOOKUP(AU220,'P2'!$B$4:$J$48,9,FALSE),"")</f>
        <v/>
      </c>
      <c r="AV221" s="149">
        <f>SUM(Q221:AU221)</f>
        <v>0</v>
      </c>
      <c r="AW221" s="487"/>
      <c r="AX221" s="489"/>
      <c r="AY221" s="150"/>
      <c r="AZ221" s="150"/>
    </row>
    <row r="222" spans="2:52" ht="17.100000000000001" customHeight="1" x14ac:dyDescent="0.15">
      <c r="B222" s="470">
        <f t="shared" si="14"/>
        <v>94</v>
      </c>
      <c r="C222" s="472"/>
      <c r="D222" s="473"/>
      <c r="E222" s="473"/>
      <c r="F222" s="473"/>
      <c r="G222" s="473"/>
      <c r="H222" s="474"/>
      <c r="I222" s="478"/>
      <c r="J222" s="479"/>
      <c r="K222" s="479"/>
      <c r="L222" s="479"/>
      <c r="M222" s="480"/>
      <c r="N222" s="484"/>
      <c r="O222" s="485"/>
      <c r="P222" s="474"/>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44">
        <f>COUNTA(Q222:AU222)</f>
        <v>0</v>
      </c>
      <c r="AW222" s="486">
        <f>AV223</f>
        <v>0</v>
      </c>
      <c r="AX222" s="488" t="str">
        <f>IFERROR(ROUNDDOWN(AV223/$AT$3,1),"")</f>
        <v/>
      </c>
      <c r="AY222" s="145"/>
      <c r="AZ222" s="145"/>
    </row>
    <row r="223" spans="2:52" ht="17.100000000000001" customHeight="1" x14ac:dyDescent="0.15">
      <c r="B223" s="471"/>
      <c r="C223" s="475"/>
      <c r="D223" s="476"/>
      <c r="E223" s="476"/>
      <c r="F223" s="476"/>
      <c r="G223" s="476"/>
      <c r="H223" s="477"/>
      <c r="I223" s="481"/>
      <c r="J223" s="482"/>
      <c r="K223" s="482"/>
      <c r="L223" s="482"/>
      <c r="M223" s="483"/>
      <c r="N223" s="475"/>
      <c r="O223" s="476"/>
      <c r="P223" s="477"/>
      <c r="Q223" s="148" t="str">
        <f>IFERROR(VLOOKUP(Q222,'P2'!$B$4:$J$48,9,FALSE),"")</f>
        <v/>
      </c>
      <c r="R223" s="148" t="str">
        <f>IFERROR(VLOOKUP(R222,'P2'!$B$4:$J$48,9,FALSE),"")</f>
        <v/>
      </c>
      <c r="S223" s="148" t="str">
        <f>IFERROR(VLOOKUP(S222,'P2'!$B$4:$J$48,9,FALSE),"")</f>
        <v/>
      </c>
      <c r="T223" s="148" t="str">
        <f>IFERROR(VLOOKUP(T222,'P2'!$B$4:$J$48,9,FALSE),"")</f>
        <v/>
      </c>
      <c r="U223" s="148" t="str">
        <f>IFERROR(VLOOKUP(U222,'P2'!$B$4:$J$48,9,FALSE),"")</f>
        <v/>
      </c>
      <c r="V223" s="148" t="str">
        <f>IFERROR(VLOOKUP(V222,'P2'!$B$4:$J$48,9,FALSE),"")</f>
        <v/>
      </c>
      <c r="W223" s="148" t="str">
        <f>IFERROR(VLOOKUP(W222,'P2'!$B$4:$J$48,9,FALSE),"")</f>
        <v/>
      </c>
      <c r="X223" s="148" t="str">
        <f>IFERROR(VLOOKUP(X222,'P2'!$B$4:$J$48,9,FALSE),"")</f>
        <v/>
      </c>
      <c r="Y223" s="148" t="str">
        <f>IFERROR(VLOOKUP(Y222,'P2'!$B$4:$J$48,9,FALSE),"")</f>
        <v/>
      </c>
      <c r="Z223" s="148" t="str">
        <f>IFERROR(VLOOKUP(Z222,'P2'!$B$4:$J$48,9,FALSE),"")</f>
        <v/>
      </c>
      <c r="AA223" s="148" t="str">
        <f>IFERROR(VLOOKUP(AA222,'P2'!$B$4:$J$48,9,FALSE),"")</f>
        <v/>
      </c>
      <c r="AB223" s="148" t="str">
        <f>IFERROR(VLOOKUP(AB222,'P2'!$B$4:$J$48,9,FALSE),"")</f>
        <v/>
      </c>
      <c r="AC223" s="148" t="str">
        <f>IFERROR(VLOOKUP(AC222,'P2'!$B$4:$J$48,9,FALSE),"")</f>
        <v/>
      </c>
      <c r="AD223" s="148" t="str">
        <f>IFERROR(VLOOKUP(AD222,'P2'!$B$4:$J$48,9,FALSE),"")</f>
        <v/>
      </c>
      <c r="AE223" s="148" t="str">
        <f>IFERROR(VLOOKUP(AE222,'P2'!$B$4:$J$48,9,FALSE),"")</f>
        <v/>
      </c>
      <c r="AF223" s="148" t="str">
        <f>IFERROR(VLOOKUP(AF222,'P2'!$B$4:$J$48,9,FALSE),"")</f>
        <v/>
      </c>
      <c r="AG223" s="148" t="str">
        <f>IFERROR(VLOOKUP(AG222,'P2'!$B$4:$J$48,9,FALSE),"")</f>
        <v/>
      </c>
      <c r="AH223" s="148" t="str">
        <f>IFERROR(VLOOKUP(AH222,'P2'!$B$4:$J$48,9,FALSE),"")</f>
        <v/>
      </c>
      <c r="AI223" s="148" t="str">
        <f>IFERROR(VLOOKUP(AI222,'P2'!$B$4:$J$48,9,FALSE),"")</f>
        <v/>
      </c>
      <c r="AJ223" s="148" t="str">
        <f>IFERROR(VLOOKUP(AJ222,'P2'!$B$4:$J$48,9,FALSE),"")</f>
        <v/>
      </c>
      <c r="AK223" s="148" t="str">
        <f>IFERROR(VLOOKUP(AK222,'P2'!$B$4:$J$48,9,FALSE),"")</f>
        <v/>
      </c>
      <c r="AL223" s="148" t="str">
        <f>IFERROR(VLOOKUP(AL222,'P2'!$B$4:$J$48,9,FALSE),"")</f>
        <v/>
      </c>
      <c r="AM223" s="148" t="str">
        <f>IFERROR(VLOOKUP(AM222,'P2'!$B$4:$J$48,9,FALSE),"")</f>
        <v/>
      </c>
      <c r="AN223" s="148" t="str">
        <f>IFERROR(VLOOKUP(AN222,'P2'!$B$4:$J$48,9,FALSE),"")</f>
        <v/>
      </c>
      <c r="AO223" s="148" t="str">
        <f>IFERROR(VLOOKUP(AO222,'P2'!$B$4:$J$48,9,FALSE),"")</f>
        <v/>
      </c>
      <c r="AP223" s="148" t="str">
        <f>IFERROR(VLOOKUP(AP222,'P2'!$B$4:$J$48,9,FALSE),"")</f>
        <v/>
      </c>
      <c r="AQ223" s="148" t="str">
        <f>IFERROR(VLOOKUP(AQ222,'P2'!$B$4:$J$48,9,FALSE),"")</f>
        <v/>
      </c>
      <c r="AR223" s="148" t="str">
        <f>IFERROR(VLOOKUP(AR222,'P2'!$B$4:$J$48,9,FALSE),"")</f>
        <v/>
      </c>
      <c r="AS223" s="148" t="str">
        <f>IFERROR(VLOOKUP(AS222,'P2'!$B$4:$J$48,9,FALSE),"")</f>
        <v/>
      </c>
      <c r="AT223" s="148" t="str">
        <f>IFERROR(VLOOKUP(AT222,'P2'!$B$4:$J$48,9,FALSE),"")</f>
        <v/>
      </c>
      <c r="AU223" s="148" t="str">
        <f>IFERROR(VLOOKUP(AU222,'P2'!$B$4:$J$48,9,FALSE),"")</f>
        <v/>
      </c>
      <c r="AV223" s="149">
        <f>SUM(Q223:AU223)</f>
        <v>0</v>
      </c>
      <c r="AW223" s="487"/>
      <c r="AX223" s="489"/>
      <c r="AY223" s="150"/>
      <c r="AZ223" s="150"/>
    </row>
    <row r="224" spans="2:52" ht="17.100000000000001" customHeight="1" x14ac:dyDescent="0.15">
      <c r="B224" s="470">
        <f t="shared" si="14"/>
        <v>95</v>
      </c>
      <c r="C224" s="472"/>
      <c r="D224" s="473"/>
      <c r="E224" s="473"/>
      <c r="F224" s="473"/>
      <c r="G224" s="473"/>
      <c r="H224" s="474"/>
      <c r="I224" s="478"/>
      <c r="J224" s="479"/>
      <c r="K224" s="479"/>
      <c r="L224" s="479"/>
      <c r="M224" s="480"/>
      <c r="N224" s="484"/>
      <c r="O224" s="485"/>
      <c r="P224" s="474"/>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1"/>
      <c r="AO224" s="151"/>
      <c r="AP224" s="151"/>
      <c r="AQ224" s="151"/>
      <c r="AR224" s="151"/>
      <c r="AS224" s="151"/>
      <c r="AT224" s="151"/>
      <c r="AU224" s="151"/>
      <c r="AV224" s="144">
        <f>COUNTA(Q224:AU224)</f>
        <v>0</v>
      </c>
      <c r="AW224" s="486">
        <f>AV225</f>
        <v>0</v>
      </c>
      <c r="AX224" s="488" t="str">
        <f>IFERROR(ROUNDDOWN(AV225/$AT$3,1),"")</f>
        <v/>
      </c>
      <c r="AY224" s="145"/>
      <c r="AZ224" s="145"/>
    </row>
    <row r="225" spans="2:52" ht="17.100000000000001" customHeight="1" x14ac:dyDescent="0.15">
      <c r="B225" s="471"/>
      <c r="C225" s="475"/>
      <c r="D225" s="476"/>
      <c r="E225" s="476"/>
      <c r="F225" s="476"/>
      <c r="G225" s="476"/>
      <c r="H225" s="477"/>
      <c r="I225" s="481"/>
      <c r="J225" s="482"/>
      <c r="K225" s="482"/>
      <c r="L225" s="482"/>
      <c r="M225" s="483"/>
      <c r="N225" s="475"/>
      <c r="O225" s="476"/>
      <c r="P225" s="477"/>
      <c r="Q225" s="148" t="str">
        <f>IFERROR(VLOOKUP(Q224,'P2'!$B$4:$J$48,9,FALSE),"")</f>
        <v/>
      </c>
      <c r="R225" s="148" t="str">
        <f>IFERROR(VLOOKUP(R224,'P2'!$B$4:$J$48,9,FALSE),"")</f>
        <v/>
      </c>
      <c r="S225" s="148" t="str">
        <f>IFERROR(VLOOKUP(S224,'P2'!$B$4:$J$48,9,FALSE),"")</f>
        <v/>
      </c>
      <c r="T225" s="148" t="str">
        <f>IFERROR(VLOOKUP(T224,'P2'!$B$4:$J$48,9,FALSE),"")</f>
        <v/>
      </c>
      <c r="U225" s="148" t="str">
        <f>IFERROR(VLOOKUP(U224,'P2'!$B$4:$J$48,9,FALSE),"")</f>
        <v/>
      </c>
      <c r="V225" s="148" t="str">
        <f>IFERROR(VLOOKUP(V224,'P2'!$B$4:$J$48,9,FALSE),"")</f>
        <v/>
      </c>
      <c r="W225" s="148" t="str">
        <f>IFERROR(VLOOKUP(W224,'P2'!$B$4:$J$48,9,FALSE),"")</f>
        <v/>
      </c>
      <c r="X225" s="148" t="str">
        <f>IFERROR(VLOOKUP(X224,'P2'!$B$4:$J$48,9,FALSE),"")</f>
        <v/>
      </c>
      <c r="Y225" s="148" t="str">
        <f>IFERROR(VLOOKUP(Y224,'P2'!$B$4:$J$48,9,FALSE),"")</f>
        <v/>
      </c>
      <c r="Z225" s="148" t="str">
        <f>IFERROR(VLOOKUP(Z224,'P2'!$B$4:$J$48,9,FALSE),"")</f>
        <v/>
      </c>
      <c r="AA225" s="148" t="str">
        <f>IFERROR(VLOOKUP(AA224,'P2'!$B$4:$J$48,9,FALSE),"")</f>
        <v/>
      </c>
      <c r="AB225" s="148" t="str">
        <f>IFERROR(VLOOKUP(AB224,'P2'!$B$4:$J$48,9,FALSE),"")</f>
        <v/>
      </c>
      <c r="AC225" s="148" t="str">
        <f>IFERROR(VLOOKUP(AC224,'P2'!$B$4:$J$48,9,FALSE),"")</f>
        <v/>
      </c>
      <c r="AD225" s="148" t="str">
        <f>IFERROR(VLOOKUP(AD224,'P2'!$B$4:$J$48,9,FALSE),"")</f>
        <v/>
      </c>
      <c r="AE225" s="148" t="str">
        <f>IFERROR(VLOOKUP(AE224,'P2'!$B$4:$J$48,9,FALSE),"")</f>
        <v/>
      </c>
      <c r="AF225" s="148" t="str">
        <f>IFERROR(VLOOKUP(AF224,'P2'!$B$4:$J$48,9,FALSE),"")</f>
        <v/>
      </c>
      <c r="AG225" s="148" t="str">
        <f>IFERROR(VLOOKUP(AG224,'P2'!$B$4:$J$48,9,FALSE),"")</f>
        <v/>
      </c>
      <c r="AH225" s="148" t="str">
        <f>IFERROR(VLOOKUP(AH224,'P2'!$B$4:$J$48,9,FALSE),"")</f>
        <v/>
      </c>
      <c r="AI225" s="148" t="str">
        <f>IFERROR(VLOOKUP(AI224,'P2'!$B$4:$J$48,9,FALSE),"")</f>
        <v/>
      </c>
      <c r="AJ225" s="148" t="str">
        <f>IFERROR(VLOOKUP(AJ224,'P2'!$B$4:$J$48,9,FALSE),"")</f>
        <v/>
      </c>
      <c r="AK225" s="148" t="str">
        <f>IFERROR(VLOOKUP(AK224,'P2'!$B$4:$J$48,9,FALSE),"")</f>
        <v/>
      </c>
      <c r="AL225" s="148" t="str">
        <f>IFERROR(VLOOKUP(AL224,'P2'!$B$4:$J$48,9,FALSE),"")</f>
        <v/>
      </c>
      <c r="AM225" s="148" t="str">
        <f>IFERROR(VLOOKUP(AM224,'P2'!$B$4:$J$48,9,FALSE),"")</f>
        <v/>
      </c>
      <c r="AN225" s="148" t="str">
        <f>IFERROR(VLOOKUP(AN224,'P2'!$B$4:$J$48,9,FALSE),"")</f>
        <v/>
      </c>
      <c r="AO225" s="148" t="str">
        <f>IFERROR(VLOOKUP(AO224,'P2'!$B$4:$J$48,9,FALSE),"")</f>
        <v/>
      </c>
      <c r="AP225" s="148" t="str">
        <f>IFERROR(VLOOKUP(AP224,'P2'!$B$4:$J$48,9,FALSE),"")</f>
        <v/>
      </c>
      <c r="AQ225" s="148" t="str">
        <f>IFERROR(VLOOKUP(AQ224,'P2'!$B$4:$J$48,9,FALSE),"")</f>
        <v/>
      </c>
      <c r="AR225" s="148" t="str">
        <f>IFERROR(VLOOKUP(AR224,'P2'!$B$4:$J$48,9,FALSE),"")</f>
        <v/>
      </c>
      <c r="AS225" s="148" t="str">
        <f>IFERROR(VLOOKUP(AS224,'P2'!$B$4:$J$48,9,FALSE),"")</f>
        <v/>
      </c>
      <c r="AT225" s="148" t="str">
        <f>IFERROR(VLOOKUP(AT224,'P2'!$B$4:$J$48,9,FALSE),"")</f>
        <v/>
      </c>
      <c r="AU225" s="148" t="str">
        <f>IFERROR(VLOOKUP(AU224,'P2'!$B$4:$J$48,9,FALSE),"")</f>
        <v/>
      </c>
      <c r="AV225" s="149">
        <f>SUM(Q225:AU225)</f>
        <v>0</v>
      </c>
      <c r="AW225" s="487"/>
      <c r="AX225" s="489"/>
      <c r="AY225" s="150"/>
      <c r="AZ225" s="150"/>
    </row>
    <row r="226" spans="2:52" ht="17.100000000000001" customHeight="1" x14ac:dyDescent="0.15">
      <c r="B226" s="470">
        <f t="shared" si="14"/>
        <v>96</v>
      </c>
      <c r="C226" s="472"/>
      <c r="D226" s="473"/>
      <c r="E226" s="473"/>
      <c r="F226" s="473"/>
      <c r="G226" s="473"/>
      <c r="H226" s="474"/>
      <c r="I226" s="478"/>
      <c r="J226" s="479"/>
      <c r="K226" s="479"/>
      <c r="L226" s="479"/>
      <c r="M226" s="480"/>
      <c r="N226" s="484"/>
      <c r="O226" s="485"/>
      <c r="P226" s="474"/>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51"/>
      <c r="AO226" s="151"/>
      <c r="AP226" s="151"/>
      <c r="AQ226" s="151"/>
      <c r="AR226" s="151"/>
      <c r="AS226" s="151"/>
      <c r="AT226" s="151"/>
      <c r="AU226" s="151"/>
      <c r="AV226" s="144">
        <f>COUNTA(Q226:AU226)</f>
        <v>0</v>
      </c>
      <c r="AW226" s="486">
        <f>AV227</f>
        <v>0</v>
      </c>
      <c r="AX226" s="488" t="str">
        <f>IFERROR(ROUNDDOWN(AV227/$AT$3,1),"")</f>
        <v/>
      </c>
      <c r="AY226" s="145"/>
      <c r="AZ226" s="145"/>
    </row>
    <row r="227" spans="2:52" ht="17.100000000000001" customHeight="1" x14ac:dyDescent="0.15">
      <c r="B227" s="471"/>
      <c r="C227" s="475"/>
      <c r="D227" s="476"/>
      <c r="E227" s="476"/>
      <c r="F227" s="476"/>
      <c r="G227" s="476"/>
      <c r="H227" s="477"/>
      <c r="I227" s="481"/>
      <c r="J227" s="482"/>
      <c r="K227" s="482"/>
      <c r="L227" s="482"/>
      <c r="M227" s="483"/>
      <c r="N227" s="475"/>
      <c r="O227" s="476"/>
      <c r="P227" s="477"/>
      <c r="Q227" s="148" t="str">
        <f>IFERROR(VLOOKUP(Q226,'P2'!$B$4:$J$48,9,FALSE),"")</f>
        <v/>
      </c>
      <c r="R227" s="148" t="str">
        <f>IFERROR(VLOOKUP(R226,'P2'!$B$4:$J$48,9,FALSE),"")</f>
        <v/>
      </c>
      <c r="S227" s="148" t="str">
        <f>IFERROR(VLOOKUP(S226,'P2'!$B$4:$J$48,9,FALSE),"")</f>
        <v/>
      </c>
      <c r="T227" s="148" t="str">
        <f>IFERROR(VLOOKUP(T226,'P2'!$B$4:$J$48,9,FALSE),"")</f>
        <v/>
      </c>
      <c r="U227" s="148" t="str">
        <f>IFERROR(VLOOKUP(U226,'P2'!$B$4:$J$48,9,FALSE),"")</f>
        <v/>
      </c>
      <c r="V227" s="148" t="str">
        <f>IFERROR(VLOOKUP(V226,'P2'!$B$4:$J$48,9,FALSE),"")</f>
        <v/>
      </c>
      <c r="W227" s="148" t="str">
        <f>IFERROR(VLOOKUP(W226,'P2'!$B$4:$J$48,9,FALSE),"")</f>
        <v/>
      </c>
      <c r="X227" s="148" t="str">
        <f>IFERROR(VLOOKUP(X226,'P2'!$B$4:$J$48,9,FALSE),"")</f>
        <v/>
      </c>
      <c r="Y227" s="148" t="str">
        <f>IFERROR(VLOOKUP(Y226,'P2'!$B$4:$J$48,9,FALSE),"")</f>
        <v/>
      </c>
      <c r="Z227" s="148" t="str">
        <f>IFERROR(VLOOKUP(Z226,'P2'!$B$4:$J$48,9,FALSE),"")</f>
        <v/>
      </c>
      <c r="AA227" s="148" t="str">
        <f>IFERROR(VLOOKUP(AA226,'P2'!$B$4:$J$48,9,FALSE),"")</f>
        <v/>
      </c>
      <c r="AB227" s="148" t="str">
        <f>IFERROR(VLOOKUP(AB226,'P2'!$B$4:$J$48,9,FALSE),"")</f>
        <v/>
      </c>
      <c r="AC227" s="148" t="str">
        <f>IFERROR(VLOOKUP(AC226,'P2'!$B$4:$J$48,9,FALSE),"")</f>
        <v/>
      </c>
      <c r="AD227" s="148" t="str">
        <f>IFERROR(VLOOKUP(AD226,'P2'!$B$4:$J$48,9,FALSE),"")</f>
        <v/>
      </c>
      <c r="AE227" s="148" t="str">
        <f>IFERROR(VLOOKUP(AE226,'P2'!$B$4:$J$48,9,FALSE),"")</f>
        <v/>
      </c>
      <c r="AF227" s="148" t="str">
        <f>IFERROR(VLOOKUP(AF226,'P2'!$B$4:$J$48,9,FALSE),"")</f>
        <v/>
      </c>
      <c r="AG227" s="148" t="str">
        <f>IFERROR(VLOOKUP(AG226,'P2'!$B$4:$J$48,9,FALSE),"")</f>
        <v/>
      </c>
      <c r="AH227" s="148" t="str">
        <f>IFERROR(VLOOKUP(AH226,'P2'!$B$4:$J$48,9,FALSE),"")</f>
        <v/>
      </c>
      <c r="AI227" s="148" t="str">
        <f>IFERROR(VLOOKUP(AI226,'P2'!$B$4:$J$48,9,FALSE),"")</f>
        <v/>
      </c>
      <c r="AJ227" s="148" t="str">
        <f>IFERROR(VLOOKUP(AJ226,'P2'!$B$4:$J$48,9,FALSE),"")</f>
        <v/>
      </c>
      <c r="AK227" s="148" t="str">
        <f>IFERROR(VLOOKUP(AK226,'P2'!$B$4:$J$48,9,FALSE),"")</f>
        <v/>
      </c>
      <c r="AL227" s="148" t="str">
        <f>IFERROR(VLOOKUP(AL226,'P2'!$B$4:$J$48,9,FALSE),"")</f>
        <v/>
      </c>
      <c r="AM227" s="148" t="str">
        <f>IFERROR(VLOOKUP(AM226,'P2'!$B$4:$J$48,9,FALSE),"")</f>
        <v/>
      </c>
      <c r="AN227" s="148" t="str">
        <f>IFERROR(VLOOKUP(AN226,'P2'!$B$4:$J$48,9,FALSE),"")</f>
        <v/>
      </c>
      <c r="AO227" s="148" t="str">
        <f>IFERROR(VLOOKUP(AO226,'P2'!$B$4:$J$48,9,FALSE),"")</f>
        <v/>
      </c>
      <c r="AP227" s="148" t="str">
        <f>IFERROR(VLOOKUP(AP226,'P2'!$B$4:$J$48,9,FALSE),"")</f>
        <v/>
      </c>
      <c r="AQ227" s="148" t="str">
        <f>IFERROR(VLOOKUP(AQ226,'P2'!$B$4:$J$48,9,FALSE),"")</f>
        <v/>
      </c>
      <c r="AR227" s="148" t="str">
        <f>IFERROR(VLOOKUP(AR226,'P2'!$B$4:$J$48,9,FALSE),"")</f>
        <v/>
      </c>
      <c r="AS227" s="148" t="str">
        <f>IFERROR(VLOOKUP(AS226,'P2'!$B$4:$J$48,9,FALSE),"")</f>
        <v/>
      </c>
      <c r="AT227" s="148" t="str">
        <f>IFERROR(VLOOKUP(AT226,'P2'!$B$4:$J$48,9,FALSE),"")</f>
        <v/>
      </c>
      <c r="AU227" s="148" t="str">
        <f>IFERROR(VLOOKUP(AU226,'P2'!$B$4:$J$48,9,FALSE),"")</f>
        <v/>
      </c>
      <c r="AV227" s="149">
        <f>SUM(Q227:AU227)</f>
        <v>0</v>
      </c>
      <c r="AW227" s="487"/>
      <c r="AX227" s="489"/>
      <c r="AY227" s="150"/>
      <c r="AZ227" s="150"/>
    </row>
    <row r="228" spans="2:52" ht="17.100000000000001" customHeight="1" x14ac:dyDescent="0.15">
      <c r="B228" s="470">
        <f t="shared" si="14"/>
        <v>97</v>
      </c>
      <c r="C228" s="472"/>
      <c r="D228" s="473"/>
      <c r="E228" s="473"/>
      <c r="F228" s="473"/>
      <c r="G228" s="473"/>
      <c r="H228" s="474"/>
      <c r="I228" s="478"/>
      <c r="J228" s="479"/>
      <c r="K228" s="479"/>
      <c r="L228" s="479"/>
      <c r="M228" s="480"/>
      <c r="N228" s="484"/>
      <c r="O228" s="485"/>
      <c r="P228" s="474"/>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51"/>
      <c r="AQ228" s="151"/>
      <c r="AR228" s="151"/>
      <c r="AS228" s="151"/>
      <c r="AT228" s="151"/>
      <c r="AU228" s="151"/>
      <c r="AV228" s="144">
        <f>COUNTA(Q228:AU228)</f>
        <v>0</v>
      </c>
      <c r="AW228" s="486">
        <f>AV229</f>
        <v>0</v>
      </c>
      <c r="AX228" s="488" t="str">
        <f>IFERROR(ROUNDDOWN(AV229/$AT$3,1),"")</f>
        <v/>
      </c>
      <c r="AY228" s="145"/>
      <c r="AZ228" s="145"/>
    </row>
    <row r="229" spans="2:52" ht="17.100000000000001" customHeight="1" x14ac:dyDescent="0.15">
      <c r="B229" s="471"/>
      <c r="C229" s="475"/>
      <c r="D229" s="476"/>
      <c r="E229" s="476"/>
      <c r="F229" s="476"/>
      <c r="G229" s="476"/>
      <c r="H229" s="477"/>
      <c r="I229" s="481"/>
      <c r="J229" s="482"/>
      <c r="K229" s="482"/>
      <c r="L229" s="482"/>
      <c r="M229" s="483"/>
      <c r="N229" s="475"/>
      <c r="O229" s="476"/>
      <c r="P229" s="477"/>
      <c r="Q229" s="148" t="str">
        <f>IFERROR(VLOOKUP(Q228,'P2'!$B$4:$J$48,9,FALSE),"")</f>
        <v/>
      </c>
      <c r="R229" s="148" t="str">
        <f>IFERROR(VLOOKUP(R228,'P2'!$B$4:$J$48,9,FALSE),"")</f>
        <v/>
      </c>
      <c r="S229" s="148" t="str">
        <f>IFERROR(VLOOKUP(S228,'P2'!$B$4:$J$48,9,FALSE),"")</f>
        <v/>
      </c>
      <c r="T229" s="148" t="str">
        <f>IFERROR(VLOOKUP(T228,'P2'!$B$4:$J$48,9,FALSE),"")</f>
        <v/>
      </c>
      <c r="U229" s="148" t="str">
        <f>IFERROR(VLOOKUP(U228,'P2'!$B$4:$J$48,9,FALSE),"")</f>
        <v/>
      </c>
      <c r="V229" s="148" t="str">
        <f>IFERROR(VLOOKUP(V228,'P2'!$B$4:$J$48,9,FALSE),"")</f>
        <v/>
      </c>
      <c r="W229" s="148" t="str">
        <f>IFERROR(VLOOKUP(W228,'P2'!$B$4:$J$48,9,FALSE),"")</f>
        <v/>
      </c>
      <c r="X229" s="148" t="str">
        <f>IFERROR(VLOOKUP(X228,'P2'!$B$4:$J$48,9,FALSE),"")</f>
        <v/>
      </c>
      <c r="Y229" s="148" t="str">
        <f>IFERROR(VLOOKUP(Y228,'P2'!$B$4:$J$48,9,FALSE),"")</f>
        <v/>
      </c>
      <c r="Z229" s="148" t="str">
        <f>IFERROR(VLOOKUP(Z228,'P2'!$B$4:$J$48,9,FALSE),"")</f>
        <v/>
      </c>
      <c r="AA229" s="148" t="str">
        <f>IFERROR(VLOOKUP(AA228,'P2'!$B$4:$J$48,9,FALSE),"")</f>
        <v/>
      </c>
      <c r="AB229" s="148" t="str">
        <f>IFERROR(VLOOKUP(AB228,'P2'!$B$4:$J$48,9,FALSE),"")</f>
        <v/>
      </c>
      <c r="AC229" s="148" t="str">
        <f>IFERROR(VLOOKUP(AC228,'P2'!$B$4:$J$48,9,FALSE),"")</f>
        <v/>
      </c>
      <c r="AD229" s="148" t="str">
        <f>IFERROR(VLOOKUP(AD228,'P2'!$B$4:$J$48,9,FALSE),"")</f>
        <v/>
      </c>
      <c r="AE229" s="148" t="str">
        <f>IFERROR(VLOOKUP(AE228,'P2'!$B$4:$J$48,9,FALSE),"")</f>
        <v/>
      </c>
      <c r="AF229" s="148" t="str">
        <f>IFERROR(VLOOKUP(AF228,'P2'!$B$4:$J$48,9,FALSE),"")</f>
        <v/>
      </c>
      <c r="AG229" s="148" t="str">
        <f>IFERROR(VLOOKUP(AG228,'P2'!$B$4:$J$48,9,FALSE),"")</f>
        <v/>
      </c>
      <c r="AH229" s="148" t="str">
        <f>IFERROR(VLOOKUP(AH228,'P2'!$B$4:$J$48,9,FALSE),"")</f>
        <v/>
      </c>
      <c r="AI229" s="148" t="str">
        <f>IFERROR(VLOOKUP(AI228,'P2'!$B$4:$J$48,9,FALSE),"")</f>
        <v/>
      </c>
      <c r="AJ229" s="148" t="str">
        <f>IFERROR(VLOOKUP(AJ228,'P2'!$B$4:$J$48,9,FALSE),"")</f>
        <v/>
      </c>
      <c r="AK229" s="148" t="str">
        <f>IFERROR(VLOOKUP(AK228,'P2'!$B$4:$J$48,9,FALSE),"")</f>
        <v/>
      </c>
      <c r="AL229" s="148" t="str">
        <f>IFERROR(VLOOKUP(AL228,'P2'!$B$4:$J$48,9,FALSE),"")</f>
        <v/>
      </c>
      <c r="AM229" s="148" t="str">
        <f>IFERROR(VLOOKUP(AM228,'P2'!$B$4:$J$48,9,FALSE),"")</f>
        <v/>
      </c>
      <c r="AN229" s="148" t="str">
        <f>IFERROR(VLOOKUP(AN228,'P2'!$B$4:$J$48,9,FALSE),"")</f>
        <v/>
      </c>
      <c r="AO229" s="148" t="str">
        <f>IFERROR(VLOOKUP(AO228,'P2'!$B$4:$J$48,9,FALSE),"")</f>
        <v/>
      </c>
      <c r="AP229" s="148" t="str">
        <f>IFERROR(VLOOKUP(AP228,'P2'!$B$4:$J$48,9,FALSE),"")</f>
        <v/>
      </c>
      <c r="AQ229" s="148" t="str">
        <f>IFERROR(VLOOKUP(AQ228,'P2'!$B$4:$J$48,9,FALSE),"")</f>
        <v/>
      </c>
      <c r="AR229" s="148" t="str">
        <f>IFERROR(VLOOKUP(AR228,'P2'!$B$4:$J$48,9,FALSE),"")</f>
        <v/>
      </c>
      <c r="AS229" s="148" t="str">
        <f>IFERROR(VLOOKUP(AS228,'P2'!$B$4:$J$48,9,FALSE),"")</f>
        <v/>
      </c>
      <c r="AT229" s="148" t="str">
        <f>IFERROR(VLOOKUP(AT228,'P2'!$B$4:$J$48,9,FALSE),"")</f>
        <v/>
      </c>
      <c r="AU229" s="148" t="str">
        <f>IFERROR(VLOOKUP(AU228,'P2'!$B$4:$J$48,9,FALSE),"")</f>
        <v/>
      </c>
      <c r="AV229" s="149">
        <f>SUM(Q229:AU229)</f>
        <v>0</v>
      </c>
      <c r="AW229" s="487"/>
      <c r="AX229" s="489"/>
      <c r="AY229" s="150"/>
      <c r="AZ229" s="150"/>
    </row>
    <row r="230" spans="2:52" ht="17.100000000000001" customHeight="1" x14ac:dyDescent="0.15">
      <c r="B230" s="470">
        <f t="shared" si="14"/>
        <v>98</v>
      </c>
      <c r="C230" s="472"/>
      <c r="D230" s="473"/>
      <c r="E230" s="473"/>
      <c r="F230" s="473"/>
      <c r="G230" s="473"/>
      <c r="H230" s="474"/>
      <c r="I230" s="478"/>
      <c r="J230" s="479"/>
      <c r="K230" s="479"/>
      <c r="L230" s="479"/>
      <c r="M230" s="480"/>
      <c r="N230" s="484"/>
      <c r="O230" s="485"/>
      <c r="P230" s="474"/>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151"/>
      <c r="AL230" s="151"/>
      <c r="AM230" s="151"/>
      <c r="AN230" s="151"/>
      <c r="AO230" s="151"/>
      <c r="AP230" s="151"/>
      <c r="AQ230" s="151"/>
      <c r="AR230" s="151"/>
      <c r="AS230" s="151"/>
      <c r="AT230" s="151"/>
      <c r="AU230" s="151"/>
      <c r="AV230" s="144">
        <f>COUNTA(Q230:AU230)</f>
        <v>0</v>
      </c>
      <c r="AW230" s="486">
        <f>AV231</f>
        <v>0</v>
      </c>
      <c r="AX230" s="488" t="str">
        <f>IFERROR(ROUNDDOWN(AV231/$AT$3,1),"")</f>
        <v/>
      </c>
      <c r="AY230" s="145"/>
      <c r="AZ230" s="145"/>
    </row>
    <row r="231" spans="2:52" ht="17.100000000000001" customHeight="1" x14ac:dyDescent="0.15">
      <c r="B231" s="471"/>
      <c r="C231" s="475"/>
      <c r="D231" s="476"/>
      <c r="E231" s="476"/>
      <c r="F231" s="476"/>
      <c r="G231" s="476"/>
      <c r="H231" s="477"/>
      <c r="I231" s="481"/>
      <c r="J231" s="482"/>
      <c r="K231" s="482"/>
      <c r="L231" s="482"/>
      <c r="M231" s="483"/>
      <c r="N231" s="475"/>
      <c r="O231" s="476"/>
      <c r="P231" s="477"/>
      <c r="Q231" s="148" t="str">
        <f>IFERROR(VLOOKUP(Q230,'P2'!$B$4:$J$48,9,FALSE),"")</f>
        <v/>
      </c>
      <c r="R231" s="148" t="str">
        <f>IFERROR(VLOOKUP(R230,'P2'!$B$4:$J$48,9,FALSE),"")</f>
        <v/>
      </c>
      <c r="S231" s="148" t="str">
        <f>IFERROR(VLOOKUP(S230,'P2'!$B$4:$J$48,9,FALSE),"")</f>
        <v/>
      </c>
      <c r="T231" s="148" t="str">
        <f>IFERROR(VLOOKUP(T230,'P2'!$B$4:$J$48,9,FALSE),"")</f>
        <v/>
      </c>
      <c r="U231" s="148" t="str">
        <f>IFERROR(VLOOKUP(U230,'P2'!$B$4:$J$48,9,FALSE),"")</f>
        <v/>
      </c>
      <c r="V231" s="148" t="str">
        <f>IFERROR(VLOOKUP(V230,'P2'!$B$4:$J$48,9,FALSE),"")</f>
        <v/>
      </c>
      <c r="W231" s="148" t="str">
        <f>IFERROR(VLOOKUP(W230,'P2'!$B$4:$J$48,9,FALSE),"")</f>
        <v/>
      </c>
      <c r="X231" s="148" t="str">
        <f>IFERROR(VLOOKUP(X230,'P2'!$B$4:$J$48,9,FALSE),"")</f>
        <v/>
      </c>
      <c r="Y231" s="148" t="str">
        <f>IFERROR(VLOOKUP(Y230,'P2'!$B$4:$J$48,9,FALSE),"")</f>
        <v/>
      </c>
      <c r="Z231" s="148" t="str">
        <f>IFERROR(VLOOKUP(Z230,'P2'!$B$4:$J$48,9,FALSE),"")</f>
        <v/>
      </c>
      <c r="AA231" s="148" t="str">
        <f>IFERROR(VLOOKUP(AA230,'P2'!$B$4:$J$48,9,FALSE),"")</f>
        <v/>
      </c>
      <c r="AB231" s="148" t="str">
        <f>IFERROR(VLOOKUP(AB230,'P2'!$B$4:$J$48,9,FALSE),"")</f>
        <v/>
      </c>
      <c r="AC231" s="148" t="str">
        <f>IFERROR(VLOOKUP(AC230,'P2'!$B$4:$J$48,9,FALSE),"")</f>
        <v/>
      </c>
      <c r="AD231" s="148" t="str">
        <f>IFERROR(VLOOKUP(AD230,'P2'!$B$4:$J$48,9,FALSE),"")</f>
        <v/>
      </c>
      <c r="AE231" s="148" t="str">
        <f>IFERROR(VLOOKUP(AE230,'P2'!$B$4:$J$48,9,FALSE),"")</f>
        <v/>
      </c>
      <c r="AF231" s="148" t="str">
        <f>IFERROR(VLOOKUP(AF230,'P2'!$B$4:$J$48,9,FALSE),"")</f>
        <v/>
      </c>
      <c r="AG231" s="148" t="str">
        <f>IFERROR(VLOOKUP(AG230,'P2'!$B$4:$J$48,9,FALSE),"")</f>
        <v/>
      </c>
      <c r="AH231" s="148" t="str">
        <f>IFERROR(VLOOKUP(AH230,'P2'!$B$4:$J$48,9,FALSE),"")</f>
        <v/>
      </c>
      <c r="AI231" s="148" t="str">
        <f>IFERROR(VLOOKUP(AI230,'P2'!$B$4:$J$48,9,FALSE),"")</f>
        <v/>
      </c>
      <c r="AJ231" s="148" t="str">
        <f>IFERROR(VLOOKUP(AJ230,'P2'!$B$4:$J$48,9,FALSE),"")</f>
        <v/>
      </c>
      <c r="AK231" s="148" t="str">
        <f>IFERROR(VLOOKUP(AK230,'P2'!$B$4:$J$48,9,FALSE),"")</f>
        <v/>
      </c>
      <c r="AL231" s="148" t="str">
        <f>IFERROR(VLOOKUP(AL230,'P2'!$B$4:$J$48,9,FALSE),"")</f>
        <v/>
      </c>
      <c r="AM231" s="148" t="str">
        <f>IFERROR(VLOOKUP(AM230,'P2'!$B$4:$J$48,9,FALSE),"")</f>
        <v/>
      </c>
      <c r="AN231" s="148" t="str">
        <f>IFERROR(VLOOKUP(AN230,'P2'!$B$4:$J$48,9,FALSE),"")</f>
        <v/>
      </c>
      <c r="AO231" s="148" t="str">
        <f>IFERROR(VLOOKUP(AO230,'P2'!$B$4:$J$48,9,FALSE),"")</f>
        <v/>
      </c>
      <c r="AP231" s="148" t="str">
        <f>IFERROR(VLOOKUP(AP230,'P2'!$B$4:$J$48,9,FALSE),"")</f>
        <v/>
      </c>
      <c r="AQ231" s="148" t="str">
        <f>IFERROR(VLOOKUP(AQ230,'P2'!$B$4:$J$48,9,FALSE),"")</f>
        <v/>
      </c>
      <c r="AR231" s="148" t="str">
        <f>IFERROR(VLOOKUP(AR230,'P2'!$B$4:$J$48,9,FALSE),"")</f>
        <v/>
      </c>
      <c r="AS231" s="148" t="str">
        <f>IFERROR(VLOOKUP(AS230,'P2'!$B$4:$J$48,9,FALSE),"")</f>
        <v/>
      </c>
      <c r="AT231" s="148" t="str">
        <f>IFERROR(VLOOKUP(AT230,'P2'!$B$4:$J$48,9,FALSE),"")</f>
        <v/>
      </c>
      <c r="AU231" s="148" t="str">
        <f>IFERROR(VLOOKUP(AU230,'P2'!$B$4:$J$48,9,FALSE),"")</f>
        <v/>
      </c>
      <c r="AV231" s="149">
        <f>SUM(Q231:AU231)</f>
        <v>0</v>
      </c>
      <c r="AW231" s="487"/>
      <c r="AX231" s="489"/>
      <c r="AY231" s="150"/>
      <c r="AZ231" s="150"/>
    </row>
    <row r="232" spans="2:52" ht="17.100000000000001" customHeight="1" x14ac:dyDescent="0.15">
      <c r="B232" s="470">
        <f t="shared" si="14"/>
        <v>99</v>
      </c>
      <c r="C232" s="472"/>
      <c r="D232" s="473"/>
      <c r="E232" s="473"/>
      <c r="F232" s="473"/>
      <c r="G232" s="473"/>
      <c r="H232" s="474"/>
      <c r="I232" s="478"/>
      <c r="J232" s="479"/>
      <c r="K232" s="479"/>
      <c r="L232" s="479"/>
      <c r="M232" s="480"/>
      <c r="N232" s="484"/>
      <c r="O232" s="485"/>
      <c r="P232" s="474"/>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44">
        <f>COUNTA(Q232:AU232)</f>
        <v>0</v>
      </c>
      <c r="AW232" s="486">
        <f>AV233</f>
        <v>0</v>
      </c>
      <c r="AX232" s="488" t="str">
        <f>IFERROR(ROUNDDOWN(AV233/$AT$3,1),"")</f>
        <v/>
      </c>
      <c r="AY232" s="145"/>
      <c r="AZ232" s="145"/>
    </row>
    <row r="233" spans="2:52" ht="17.100000000000001" customHeight="1" x14ac:dyDescent="0.15">
      <c r="B233" s="471"/>
      <c r="C233" s="475"/>
      <c r="D233" s="476"/>
      <c r="E233" s="476"/>
      <c r="F233" s="476"/>
      <c r="G233" s="476"/>
      <c r="H233" s="477"/>
      <c r="I233" s="481"/>
      <c r="J233" s="482"/>
      <c r="K233" s="482"/>
      <c r="L233" s="482"/>
      <c r="M233" s="483"/>
      <c r="N233" s="475"/>
      <c r="O233" s="476"/>
      <c r="P233" s="477"/>
      <c r="Q233" s="148" t="str">
        <f>IFERROR(VLOOKUP(Q232,'P2'!$B$4:$J$48,9,FALSE),"")</f>
        <v/>
      </c>
      <c r="R233" s="148" t="str">
        <f>IFERROR(VLOOKUP(R232,'P2'!$B$4:$J$48,9,FALSE),"")</f>
        <v/>
      </c>
      <c r="S233" s="148" t="str">
        <f>IFERROR(VLOOKUP(S232,'P2'!$B$4:$J$48,9,FALSE),"")</f>
        <v/>
      </c>
      <c r="T233" s="148" t="str">
        <f>IFERROR(VLOOKUP(T232,'P2'!$B$4:$J$48,9,FALSE),"")</f>
        <v/>
      </c>
      <c r="U233" s="148" t="str">
        <f>IFERROR(VLOOKUP(U232,'P2'!$B$4:$J$48,9,FALSE),"")</f>
        <v/>
      </c>
      <c r="V233" s="148" t="str">
        <f>IFERROR(VLOOKUP(V232,'P2'!$B$4:$J$48,9,FALSE),"")</f>
        <v/>
      </c>
      <c r="W233" s="148" t="str">
        <f>IFERROR(VLOOKUP(W232,'P2'!$B$4:$J$48,9,FALSE),"")</f>
        <v/>
      </c>
      <c r="X233" s="148" t="str">
        <f>IFERROR(VLOOKUP(X232,'P2'!$B$4:$J$48,9,FALSE),"")</f>
        <v/>
      </c>
      <c r="Y233" s="148" t="str">
        <f>IFERROR(VLOOKUP(Y232,'P2'!$B$4:$J$48,9,FALSE),"")</f>
        <v/>
      </c>
      <c r="Z233" s="148" t="str">
        <f>IFERROR(VLOOKUP(Z232,'P2'!$B$4:$J$48,9,FALSE),"")</f>
        <v/>
      </c>
      <c r="AA233" s="148" t="str">
        <f>IFERROR(VLOOKUP(AA232,'P2'!$B$4:$J$48,9,FALSE),"")</f>
        <v/>
      </c>
      <c r="AB233" s="148" t="str">
        <f>IFERROR(VLOOKUP(AB232,'P2'!$B$4:$J$48,9,FALSE),"")</f>
        <v/>
      </c>
      <c r="AC233" s="148" t="str">
        <f>IFERROR(VLOOKUP(AC232,'P2'!$B$4:$J$48,9,FALSE),"")</f>
        <v/>
      </c>
      <c r="AD233" s="148" t="str">
        <f>IFERROR(VLOOKUP(AD232,'P2'!$B$4:$J$48,9,FALSE),"")</f>
        <v/>
      </c>
      <c r="AE233" s="148" t="str">
        <f>IFERROR(VLOOKUP(AE232,'P2'!$B$4:$J$48,9,FALSE),"")</f>
        <v/>
      </c>
      <c r="AF233" s="148" t="str">
        <f>IFERROR(VLOOKUP(AF232,'P2'!$B$4:$J$48,9,FALSE),"")</f>
        <v/>
      </c>
      <c r="AG233" s="148" t="str">
        <f>IFERROR(VLOOKUP(AG232,'P2'!$B$4:$J$48,9,FALSE),"")</f>
        <v/>
      </c>
      <c r="AH233" s="148" t="str">
        <f>IFERROR(VLOOKUP(AH232,'P2'!$B$4:$J$48,9,FALSE),"")</f>
        <v/>
      </c>
      <c r="AI233" s="148" t="str">
        <f>IFERROR(VLOOKUP(AI232,'P2'!$B$4:$J$48,9,FALSE),"")</f>
        <v/>
      </c>
      <c r="AJ233" s="148" t="str">
        <f>IFERROR(VLOOKUP(AJ232,'P2'!$B$4:$J$48,9,FALSE),"")</f>
        <v/>
      </c>
      <c r="AK233" s="148" t="str">
        <f>IFERROR(VLOOKUP(AK232,'P2'!$B$4:$J$48,9,FALSE),"")</f>
        <v/>
      </c>
      <c r="AL233" s="148" t="str">
        <f>IFERROR(VLOOKUP(AL232,'P2'!$B$4:$J$48,9,FALSE),"")</f>
        <v/>
      </c>
      <c r="AM233" s="148" t="str">
        <f>IFERROR(VLOOKUP(AM232,'P2'!$B$4:$J$48,9,FALSE),"")</f>
        <v/>
      </c>
      <c r="AN233" s="148" t="str">
        <f>IFERROR(VLOOKUP(AN232,'P2'!$B$4:$J$48,9,FALSE),"")</f>
        <v/>
      </c>
      <c r="AO233" s="148" t="str">
        <f>IFERROR(VLOOKUP(AO232,'P2'!$B$4:$J$48,9,FALSE),"")</f>
        <v/>
      </c>
      <c r="AP233" s="148" t="str">
        <f>IFERROR(VLOOKUP(AP232,'P2'!$B$4:$J$48,9,FALSE),"")</f>
        <v/>
      </c>
      <c r="AQ233" s="148" t="str">
        <f>IFERROR(VLOOKUP(AQ232,'P2'!$B$4:$J$48,9,FALSE),"")</f>
        <v/>
      </c>
      <c r="AR233" s="148" t="str">
        <f>IFERROR(VLOOKUP(AR232,'P2'!$B$4:$J$48,9,FALSE),"")</f>
        <v/>
      </c>
      <c r="AS233" s="148" t="str">
        <f>IFERROR(VLOOKUP(AS232,'P2'!$B$4:$J$48,9,FALSE),"")</f>
        <v/>
      </c>
      <c r="AT233" s="148" t="str">
        <f>IFERROR(VLOOKUP(AT232,'P2'!$B$4:$J$48,9,FALSE),"")</f>
        <v/>
      </c>
      <c r="AU233" s="148" t="str">
        <f>IFERROR(VLOOKUP(AU232,'P2'!$B$4:$J$48,9,FALSE),"")</f>
        <v/>
      </c>
      <c r="AV233" s="149">
        <f>SUM(Q233:AU233)</f>
        <v>0</v>
      </c>
      <c r="AW233" s="487"/>
      <c r="AX233" s="489"/>
      <c r="AY233" s="150"/>
      <c r="AZ233" s="150"/>
    </row>
    <row r="234" spans="2:52" ht="17.100000000000001" customHeight="1" x14ac:dyDescent="0.15">
      <c r="B234" s="470">
        <f t="shared" si="14"/>
        <v>100</v>
      </c>
      <c r="C234" s="472"/>
      <c r="D234" s="473"/>
      <c r="E234" s="473"/>
      <c r="F234" s="473"/>
      <c r="G234" s="473"/>
      <c r="H234" s="474"/>
      <c r="I234" s="478"/>
      <c r="J234" s="479"/>
      <c r="K234" s="479"/>
      <c r="L234" s="479"/>
      <c r="M234" s="480"/>
      <c r="N234" s="484"/>
      <c r="O234" s="485"/>
      <c r="P234" s="474"/>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44">
        <f>COUNTA(Q234:AU234)</f>
        <v>0</v>
      </c>
      <c r="AW234" s="486">
        <f>AV235</f>
        <v>0</v>
      </c>
      <c r="AX234" s="488" t="str">
        <f>IFERROR(ROUNDDOWN(AV235/$AT$3,1),"")</f>
        <v/>
      </c>
      <c r="AY234" s="145"/>
      <c r="AZ234" s="145"/>
    </row>
    <row r="235" spans="2:52" ht="17.100000000000001" customHeight="1" x14ac:dyDescent="0.15">
      <c r="B235" s="471"/>
      <c r="C235" s="475"/>
      <c r="D235" s="476"/>
      <c r="E235" s="476"/>
      <c r="F235" s="476"/>
      <c r="G235" s="476"/>
      <c r="H235" s="477"/>
      <c r="I235" s="481"/>
      <c r="J235" s="482"/>
      <c r="K235" s="482"/>
      <c r="L235" s="482"/>
      <c r="M235" s="483"/>
      <c r="N235" s="475"/>
      <c r="O235" s="476"/>
      <c r="P235" s="477"/>
      <c r="Q235" s="148" t="str">
        <f>IFERROR(VLOOKUP(Q234,'P2'!$B$4:$J$48,9,FALSE),"")</f>
        <v/>
      </c>
      <c r="R235" s="148" t="str">
        <f>IFERROR(VLOOKUP(R234,'P2'!$B$4:$J$48,9,FALSE),"")</f>
        <v/>
      </c>
      <c r="S235" s="148" t="str">
        <f>IFERROR(VLOOKUP(S234,'P2'!$B$4:$J$48,9,FALSE),"")</f>
        <v/>
      </c>
      <c r="T235" s="148" t="str">
        <f>IFERROR(VLOOKUP(T234,'P2'!$B$4:$J$48,9,FALSE),"")</f>
        <v/>
      </c>
      <c r="U235" s="148" t="str">
        <f>IFERROR(VLOOKUP(U234,'P2'!$B$4:$J$48,9,FALSE),"")</f>
        <v/>
      </c>
      <c r="V235" s="148" t="str">
        <f>IFERROR(VLOOKUP(V234,'P2'!$B$4:$J$48,9,FALSE),"")</f>
        <v/>
      </c>
      <c r="W235" s="148" t="str">
        <f>IFERROR(VLOOKUP(W234,'P2'!$B$4:$J$48,9,FALSE),"")</f>
        <v/>
      </c>
      <c r="X235" s="148" t="str">
        <f>IFERROR(VLOOKUP(X234,'P2'!$B$4:$J$48,9,FALSE),"")</f>
        <v/>
      </c>
      <c r="Y235" s="148" t="str">
        <f>IFERROR(VLOOKUP(Y234,'P2'!$B$4:$J$48,9,FALSE),"")</f>
        <v/>
      </c>
      <c r="Z235" s="148" t="str">
        <f>IFERROR(VLOOKUP(Z234,'P2'!$B$4:$J$48,9,FALSE),"")</f>
        <v/>
      </c>
      <c r="AA235" s="148" t="str">
        <f>IFERROR(VLOOKUP(AA234,'P2'!$B$4:$J$48,9,FALSE),"")</f>
        <v/>
      </c>
      <c r="AB235" s="148" t="str">
        <f>IFERROR(VLOOKUP(AB234,'P2'!$B$4:$J$48,9,FALSE),"")</f>
        <v/>
      </c>
      <c r="AC235" s="148" t="str">
        <f>IFERROR(VLOOKUP(AC234,'P2'!$B$4:$J$48,9,FALSE),"")</f>
        <v/>
      </c>
      <c r="AD235" s="148" t="str">
        <f>IFERROR(VLOOKUP(AD234,'P2'!$B$4:$J$48,9,FALSE),"")</f>
        <v/>
      </c>
      <c r="AE235" s="148" t="str">
        <f>IFERROR(VLOOKUP(AE234,'P2'!$B$4:$J$48,9,FALSE),"")</f>
        <v/>
      </c>
      <c r="AF235" s="148" t="str">
        <f>IFERROR(VLOOKUP(AF234,'P2'!$B$4:$J$48,9,FALSE),"")</f>
        <v/>
      </c>
      <c r="AG235" s="148" t="str">
        <f>IFERROR(VLOOKUP(AG234,'P2'!$B$4:$J$48,9,FALSE),"")</f>
        <v/>
      </c>
      <c r="AH235" s="148" t="str">
        <f>IFERROR(VLOOKUP(AH234,'P2'!$B$4:$J$48,9,FALSE),"")</f>
        <v/>
      </c>
      <c r="AI235" s="148" t="str">
        <f>IFERROR(VLOOKUP(AI234,'P2'!$B$4:$J$48,9,FALSE),"")</f>
        <v/>
      </c>
      <c r="AJ235" s="148" t="str">
        <f>IFERROR(VLOOKUP(AJ234,'P2'!$B$4:$J$48,9,FALSE),"")</f>
        <v/>
      </c>
      <c r="AK235" s="148" t="str">
        <f>IFERROR(VLOOKUP(AK234,'P2'!$B$4:$J$48,9,FALSE),"")</f>
        <v/>
      </c>
      <c r="AL235" s="148" t="str">
        <f>IFERROR(VLOOKUP(AL234,'P2'!$B$4:$J$48,9,FALSE),"")</f>
        <v/>
      </c>
      <c r="AM235" s="148" t="str">
        <f>IFERROR(VLOOKUP(AM234,'P2'!$B$4:$J$48,9,FALSE),"")</f>
        <v/>
      </c>
      <c r="AN235" s="148" t="str">
        <f>IFERROR(VLOOKUP(AN234,'P2'!$B$4:$J$48,9,FALSE),"")</f>
        <v/>
      </c>
      <c r="AO235" s="148" t="str">
        <f>IFERROR(VLOOKUP(AO234,'P2'!$B$4:$J$48,9,FALSE),"")</f>
        <v/>
      </c>
      <c r="AP235" s="148" t="str">
        <f>IFERROR(VLOOKUP(AP234,'P2'!$B$4:$J$48,9,FALSE),"")</f>
        <v/>
      </c>
      <c r="AQ235" s="148" t="str">
        <f>IFERROR(VLOOKUP(AQ234,'P2'!$B$4:$J$48,9,FALSE),"")</f>
        <v/>
      </c>
      <c r="AR235" s="148" t="str">
        <f>IFERROR(VLOOKUP(AR234,'P2'!$B$4:$J$48,9,FALSE),"")</f>
        <v/>
      </c>
      <c r="AS235" s="148" t="str">
        <f>IFERROR(VLOOKUP(AS234,'P2'!$B$4:$J$48,9,FALSE),"")</f>
        <v/>
      </c>
      <c r="AT235" s="148" t="str">
        <f>IFERROR(VLOOKUP(AT234,'P2'!$B$4:$J$48,9,FALSE),"")</f>
        <v/>
      </c>
      <c r="AU235" s="148" t="str">
        <f>IFERROR(VLOOKUP(AU234,'P2'!$B$4:$J$48,9,FALSE),"")</f>
        <v/>
      </c>
      <c r="AV235" s="149">
        <f>SUM(Q235:AU235)</f>
        <v>0</v>
      </c>
      <c r="AW235" s="487"/>
      <c r="AX235" s="489"/>
      <c r="AY235" s="150"/>
      <c r="AZ235" s="150"/>
    </row>
    <row r="236" spans="2:52" ht="17.100000000000001" customHeight="1" x14ac:dyDescent="0.15">
      <c r="B236" s="470">
        <f t="shared" si="14"/>
        <v>101</v>
      </c>
      <c r="C236" s="472"/>
      <c r="D236" s="473"/>
      <c r="E236" s="473"/>
      <c r="F236" s="473"/>
      <c r="G236" s="473"/>
      <c r="H236" s="474"/>
      <c r="I236" s="478"/>
      <c r="J236" s="479"/>
      <c r="K236" s="479"/>
      <c r="L236" s="479"/>
      <c r="M236" s="480"/>
      <c r="N236" s="484"/>
      <c r="O236" s="485"/>
      <c r="P236" s="474"/>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44">
        <f>COUNTA(Q236:AU236)</f>
        <v>0</v>
      </c>
      <c r="AW236" s="486">
        <f>AV237</f>
        <v>0</v>
      </c>
      <c r="AX236" s="488" t="str">
        <f>IFERROR(ROUNDDOWN(AV237/$AT$3,1),"")</f>
        <v/>
      </c>
      <c r="AY236" s="145"/>
      <c r="AZ236" s="145"/>
    </row>
    <row r="237" spans="2:52" ht="17.100000000000001" customHeight="1" x14ac:dyDescent="0.15">
      <c r="B237" s="471"/>
      <c r="C237" s="475"/>
      <c r="D237" s="476"/>
      <c r="E237" s="476"/>
      <c r="F237" s="476"/>
      <c r="G237" s="476"/>
      <c r="H237" s="477"/>
      <c r="I237" s="481"/>
      <c r="J237" s="482"/>
      <c r="K237" s="482"/>
      <c r="L237" s="482"/>
      <c r="M237" s="483"/>
      <c r="N237" s="475"/>
      <c r="O237" s="476"/>
      <c r="P237" s="477"/>
      <c r="Q237" s="148" t="str">
        <f>IFERROR(VLOOKUP(Q236,'P2'!$B$4:$J$48,9,FALSE),"")</f>
        <v/>
      </c>
      <c r="R237" s="148" t="str">
        <f>IFERROR(VLOOKUP(R236,'P2'!$B$4:$J$48,9,FALSE),"")</f>
        <v/>
      </c>
      <c r="S237" s="148" t="str">
        <f>IFERROR(VLOOKUP(S236,'P2'!$B$4:$J$48,9,FALSE),"")</f>
        <v/>
      </c>
      <c r="T237" s="148" t="str">
        <f>IFERROR(VLOOKUP(T236,'P2'!$B$4:$J$48,9,FALSE),"")</f>
        <v/>
      </c>
      <c r="U237" s="148" t="str">
        <f>IFERROR(VLOOKUP(U236,'P2'!$B$4:$J$48,9,FALSE),"")</f>
        <v/>
      </c>
      <c r="V237" s="148" t="str">
        <f>IFERROR(VLOOKUP(V236,'P2'!$B$4:$J$48,9,FALSE),"")</f>
        <v/>
      </c>
      <c r="W237" s="148" t="str">
        <f>IFERROR(VLOOKUP(W236,'P2'!$B$4:$J$48,9,FALSE),"")</f>
        <v/>
      </c>
      <c r="X237" s="148" t="str">
        <f>IFERROR(VLOOKUP(X236,'P2'!$B$4:$J$48,9,FALSE),"")</f>
        <v/>
      </c>
      <c r="Y237" s="148" t="str">
        <f>IFERROR(VLOOKUP(Y236,'P2'!$B$4:$J$48,9,FALSE),"")</f>
        <v/>
      </c>
      <c r="Z237" s="148" t="str">
        <f>IFERROR(VLOOKUP(Z236,'P2'!$B$4:$J$48,9,FALSE),"")</f>
        <v/>
      </c>
      <c r="AA237" s="148" t="str">
        <f>IFERROR(VLOOKUP(AA236,'P2'!$B$4:$J$48,9,FALSE),"")</f>
        <v/>
      </c>
      <c r="AB237" s="148" t="str">
        <f>IFERROR(VLOOKUP(AB236,'P2'!$B$4:$J$48,9,FALSE),"")</f>
        <v/>
      </c>
      <c r="AC237" s="148" t="str">
        <f>IFERROR(VLOOKUP(AC236,'P2'!$B$4:$J$48,9,FALSE),"")</f>
        <v/>
      </c>
      <c r="AD237" s="148" t="str">
        <f>IFERROR(VLOOKUP(AD236,'P2'!$B$4:$J$48,9,FALSE),"")</f>
        <v/>
      </c>
      <c r="AE237" s="148" t="str">
        <f>IFERROR(VLOOKUP(AE236,'P2'!$B$4:$J$48,9,FALSE),"")</f>
        <v/>
      </c>
      <c r="AF237" s="148" t="str">
        <f>IFERROR(VLOOKUP(AF236,'P2'!$B$4:$J$48,9,FALSE),"")</f>
        <v/>
      </c>
      <c r="AG237" s="148" t="str">
        <f>IFERROR(VLOOKUP(AG236,'P2'!$B$4:$J$48,9,FALSE),"")</f>
        <v/>
      </c>
      <c r="AH237" s="148" t="str">
        <f>IFERROR(VLOOKUP(AH236,'P2'!$B$4:$J$48,9,FALSE),"")</f>
        <v/>
      </c>
      <c r="AI237" s="148" t="str">
        <f>IFERROR(VLOOKUP(AI236,'P2'!$B$4:$J$48,9,FALSE),"")</f>
        <v/>
      </c>
      <c r="AJ237" s="148" t="str">
        <f>IFERROR(VLOOKUP(AJ236,'P2'!$B$4:$J$48,9,FALSE),"")</f>
        <v/>
      </c>
      <c r="AK237" s="148" t="str">
        <f>IFERROR(VLOOKUP(AK236,'P2'!$B$4:$J$48,9,FALSE),"")</f>
        <v/>
      </c>
      <c r="AL237" s="148" t="str">
        <f>IFERROR(VLOOKUP(AL236,'P2'!$B$4:$J$48,9,FALSE),"")</f>
        <v/>
      </c>
      <c r="AM237" s="148" t="str">
        <f>IFERROR(VLOOKUP(AM236,'P2'!$B$4:$J$48,9,FALSE),"")</f>
        <v/>
      </c>
      <c r="AN237" s="148" t="str">
        <f>IFERROR(VLOOKUP(AN236,'P2'!$B$4:$J$48,9,FALSE),"")</f>
        <v/>
      </c>
      <c r="AO237" s="148" t="str">
        <f>IFERROR(VLOOKUP(AO236,'P2'!$B$4:$J$48,9,FALSE),"")</f>
        <v/>
      </c>
      <c r="AP237" s="148" t="str">
        <f>IFERROR(VLOOKUP(AP236,'P2'!$B$4:$J$48,9,FALSE),"")</f>
        <v/>
      </c>
      <c r="AQ237" s="148" t="str">
        <f>IFERROR(VLOOKUP(AQ236,'P2'!$B$4:$J$48,9,FALSE),"")</f>
        <v/>
      </c>
      <c r="AR237" s="148" t="str">
        <f>IFERROR(VLOOKUP(AR236,'P2'!$B$4:$J$48,9,FALSE),"")</f>
        <v/>
      </c>
      <c r="AS237" s="148" t="str">
        <f>IFERROR(VLOOKUP(AS236,'P2'!$B$4:$J$48,9,FALSE),"")</f>
        <v/>
      </c>
      <c r="AT237" s="148" t="str">
        <f>IFERROR(VLOOKUP(AT236,'P2'!$B$4:$J$48,9,FALSE),"")</f>
        <v/>
      </c>
      <c r="AU237" s="148" t="str">
        <f>IFERROR(VLOOKUP(AU236,'P2'!$B$4:$J$48,9,FALSE),"")</f>
        <v/>
      </c>
      <c r="AV237" s="149">
        <f>SUM(Q237:AU237)</f>
        <v>0</v>
      </c>
      <c r="AW237" s="487"/>
      <c r="AX237" s="489"/>
      <c r="AY237" s="150"/>
      <c r="AZ237" s="150"/>
    </row>
    <row r="238" spans="2:52" ht="17.100000000000001" customHeight="1" x14ac:dyDescent="0.15">
      <c r="B238" s="470">
        <f t="shared" si="14"/>
        <v>102</v>
      </c>
      <c r="C238" s="472"/>
      <c r="D238" s="473"/>
      <c r="E238" s="473"/>
      <c r="F238" s="473"/>
      <c r="G238" s="473"/>
      <c r="H238" s="474"/>
      <c r="I238" s="478"/>
      <c r="J238" s="479"/>
      <c r="K238" s="479"/>
      <c r="L238" s="479"/>
      <c r="M238" s="480"/>
      <c r="N238" s="484"/>
      <c r="O238" s="485"/>
      <c r="P238" s="474"/>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44">
        <f>COUNTA(Q238:AU238)</f>
        <v>0</v>
      </c>
      <c r="AW238" s="486">
        <f>AV239</f>
        <v>0</v>
      </c>
      <c r="AX238" s="488" t="str">
        <f>IFERROR(ROUNDDOWN(AV239/$AT$3,1),"")</f>
        <v/>
      </c>
      <c r="AY238" s="145"/>
      <c r="AZ238" s="145"/>
    </row>
    <row r="239" spans="2:52" ht="17.100000000000001" customHeight="1" x14ac:dyDescent="0.15">
      <c r="B239" s="471"/>
      <c r="C239" s="475"/>
      <c r="D239" s="476"/>
      <c r="E239" s="476"/>
      <c r="F239" s="476"/>
      <c r="G239" s="476"/>
      <c r="H239" s="477"/>
      <c r="I239" s="481"/>
      <c r="J239" s="482"/>
      <c r="K239" s="482"/>
      <c r="L239" s="482"/>
      <c r="M239" s="483"/>
      <c r="N239" s="475"/>
      <c r="O239" s="476"/>
      <c r="P239" s="477"/>
      <c r="Q239" s="148" t="str">
        <f>IFERROR(VLOOKUP(Q238,'P2'!$B$4:$J$48,9,FALSE),"")</f>
        <v/>
      </c>
      <c r="R239" s="148" t="str">
        <f>IFERROR(VLOOKUP(R238,'P2'!$B$4:$J$48,9,FALSE),"")</f>
        <v/>
      </c>
      <c r="S239" s="148" t="str">
        <f>IFERROR(VLOOKUP(S238,'P2'!$B$4:$J$48,9,FALSE),"")</f>
        <v/>
      </c>
      <c r="T239" s="148" t="str">
        <f>IFERROR(VLOOKUP(T238,'P2'!$B$4:$J$48,9,FALSE),"")</f>
        <v/>
      </c>
      <c r="U239" s="148" t="str">
        <f>IFERROR(VLOOKUP(U238,'P2'!$B$4:$J$48,9,FALSE),"")</f>
        <v/>
      </c>
      <c r="V239" s="148" t="str">
        <f>IFERROR(VLOOKUP(V238,'P2'!$B$4:$J$48,9,FALSE),"")</f>
        <v/>
      </c>
      <c r="W239" s="148" t="str">
        <f>IFERROR(VLOOKUP(W238,'P2'!$B$4:$J$48,9,FALSE),"")</f>
        <v/>
      </c>
      <c r="X239" s="148" t="str">
        <f>IFERROR(VLOOKUP(X238,'P2'!$B$4:$J$48,9,FALSE),"")</f>
        <v/>
      </c>
      <c r="Y239" s="148" t="str">
        <f>IFERROR(VLOOKUP(Y238,'P2'!$B$4:$J$48,9,FALSE),"")</f>
        <v/>
      </c>
      <c r="Z239" s="148" t="str">
        <f>IFERROR(VLOOKUP(Z238,'P2'!$B$4:$J$48,9,FALSE),"")</f>
        <v/>
      </c>
      <c r="AA239" s="148" t="str">
        <f>IFERROR(VLOOKUP(AA238,'P2'!$B$4:$J$48,9,FALSE),"")</f>
        <v/>
      </c>
      <c r="AB239" s="148" t="str">
        <f>IFERROR(VLOOKUP(AB238,'P2'!$B$4:$J$48,9,FALSE),"")</f>
        <v/>
      </c>
      <c r="AC239" s="148" t="str">
        <f>IFERROR(VLOOKUP(AC238,'P2'!$B$4:$J$48,9,FALSE),"")</f>
        <v/>
      </c>
      <c r="AD239" s="148" t="str">
        <f>IFERROR(VLOOKUP(AD238,'P2'!$B$4:$J$48,9,FALSE),"")</f>
        <v/>
      </c>
      <c r="AE239" s="148" t="str">
        <f>IFERROR(VLOOKUP(AE238,'P2'!$B$4:$J$48,9,FALSE),"")</f>
        <v/>
      </c>
      <c r="AF239" s="148" t="str">
        <f>IFERROR(VLOOKUP(AF238,'P2'!$B$4:$J$48,9,FALSE),"")</f>
        <v/>
      </c>
      <c r="AG239" s="148" t="str">
        <f>IFERROR(VLOOKUP(AG238,'P2'!$B$4:$J$48,9,FALSE),"")</f>
        <v/>
      </c>
      <c r="AH239" s="148" t="str">
        <f>IFERROR(VLOOKUP(AH238,'P2'!$B$4:$J$48,9,FALSE),"")</f>
        <v/>
      </c>
      <c r="AI239" s="148" t="str">
        <f>IFERROR(VLOOKUP(AI238,'P2'!$B$4:$J$48,9,FALSE),"")</f>
        <v/>
      </c>
      <c r="AJ239" s="148" t="str">
        <f>IFERROR(VLOOKUP(AJ238,'P2'!$B$4:$J$48,9,FALSE),"")</f>
        <v/>
      </c>
      <c r="AK239" s="148" t="str">
        <f>IFERROR(VLOOKUP(AK238,'P2'!$B$4:$J$48,9,FALSE),"")</f>
        <v/>
      </c>
      <c r="AL239" s="148" t="str">
        <f>IFERROR(VLOOKUP(AL238,'P2'!$B$4:$J$48,9,FALSE),"")</f>
        <v/>
      </c>
      <c r="AM239" s="148" t="str">
        <f>IFERROR(VLOOKUP(AM238,'P2'!$B$4:$J$48,9,FALSE),"")</f>
        <v/>
      </c>
      <c r="AN239" s="148" t="str">
        <f>IFERROR(VLOOKUP(AN238,'P2'!$B$4:$J$48,9,FALSE),"")</f>
        <v/>
      </c>
      <c r="AO239" s="148" t="str">
        <f>IFERROR(VLOOKUP(AO238,'P2'!$B$4:$J$48,9,FALSE),"")</f>
        <v/>
      </c>
      <c r="AP239" s="148" t="str">
        <f>IFERROR(VLOOKUP(AP238,'P2'!$B$4:$J$48,9,FALSE),"")</f>
        <v/>
      </c>
      <c r="AQ239" s="148" t="str">
        <f>IFERROR(VLOOKUP(AQ238,'P2'!$B$4:$J$48,9,FALSE),"")</f>
        <v/>
      </c>
      <c r="AR239" s="148" t="str">
        <f>IFERROR(VLOOKUP(AR238,'P2'!$B$4:$J$48,9,FALSE),"")</f>
        <v/>
      </c>
      <c r="AS239" s="148" t="str">
        <f>IFERROR(VLOOKUP(AS238,'P2'!$B$4:$J$48,9,FALSE),"")</f>
        <v/>
      </c>
      <c r="AT239" s="148" t="str">
        <f>IFERROR(VLOOKUP(AT238,'P2'!$B$4:$J$48,9,FALSE),"")</f>
        <v/>
      </c>
      <c r="AU239" s="148" t="str">
        <f>IFERROR(VLOOKUP(AU238,'P2'!$B$4:$J$48,9,FALSE),"")</f>
        <v/>
      </c>
      <c r="AV239" s="149">
        <f>SUM(Q239:AU239)</f>
        <v>0</v>
      </c>
      <c r="AW239" s="487"/>
      <c r="AX239" s="489"/>
      <c r="AY239" s="150"/>
      <c r="AZ239" s="150"/>
    </row>
    <row r="240" spans="2:52" ht="17.100000000000001" customHeight="1" x14ac:dyDescent="0.15">
      <c r="B240" s="470">
        <f t="shared" si="14"/>
        <v>103</v>
      </c>
      <c r="C240" s="472"/>
      <c r="D240" s="473"/>
      <c r="E240" s="473"/>
      <c r="F240" s="473"/>
      <c r="G240" s="473"/>
      <c r="H240" s="474"/>
      <c r="I240" s="478"/>
      <c r="J240" s="479"/>
      <c r="K240" s="479"/>
      <c r="L240" s="479"/>
      <c r="M240" s="480"/>
      <c r="N240" s="484"/>
      <c r="O240" s="485"/>
      <c r="P240" s="474"/>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1"/>
      <c r="AP240" s="151"/>
      <c r="AQ240" s="151"/>
      <c r="AR240" s="151"/>
      <c r="AS240" s="151"/>
      <c r="AT240" s="151"/>
      <c r="AU240" s="151"/>
      <c r="AV240" s="144">
        <f>COUNTA(Q240:AU240)</f>
        <v>0</v>
      </c>
      <c r="AW240" s="486">
        <f>AV241</f>
        <v>0</v>
      </c>
      <c r="AX240" s="488" t="str">
        <f>IFERROR(ROUNDDOWN(AV241/$AT$3,1),"")</f>
        <v/>
      </c>
      <c r="AY240" s="145"/>
      <c r="AZ240" s="145"/>
    </row>
    <row r="241" spans="2:59" ht="17.100000000000001" customHeight="1" x14ac:dyDescent="0.15">
      <c r="B241" s="471"/>
      <c r="C241" s="475"/>
      <c r="D241" s="476"/>
      <c r="E241" s="476"/>
      <c r="F241" s="476"/>
      <c r="G241" s="476"/>
      <c r="H241" s="477"/>
      <c r="I241" s="481"/>
      <c r="J241" s="482"/>
      <c r="K241" s="482"/>
      <c r="L241" s="482"/>
      <c r="M241" s="483"/>
      <c r="N241" s="475"/>
      <c r="O241" s="476"/>
      <c r="P241" s="477"/>
      <c r="Q241" s="148" t="str">
        <f>IFERROR(VLOOKUP(Q240,'P2'!$B$4:$J$48,9,FALSE),"")</f>
        <v/>
      </c>
      <c r="R241" s="148" t="str">
        <f>IFERROR(VLOOKUP(R240,'P2'!$B$4:$J$48,9,FALSE),"")</f>
        <v/>
      </c>
      <c r="S241" s="148" t="str">
        <f>IFERROR(VLOOKUP(S240,'P2'!$B$4:$J$48,9,FALSE),"")</f>
        <v/>
      </c>
      <c r="T241" s="148" t="str">
        <f>IFERROR(VLOOKUP(T240,'P2'!$B$4:$J$48,9,FALSE),"")</f>
        <v/>
      </c>
      <c r="U241" s="148" t="str">
        <f>IFERROR(VLOOKUP(U240,'P2'!$B$4:$J$48,9,FALSE),"")</f>
        <v/>
      </c>
      <c r="V241" s="148" t="str">
        <f>IFERROR(VLOOKUP(V240,'P2'!$B$4:$J$48,9,FALSE),"")</f>
        <v/>
      </c>
      <c r="W241" s="148" t="str">
        <f>IFERROR(VLOOKUP(W240,'P2'!$B$4:$J$48,9,FALSE),"")</f>
        <v/>
      </c>
      <c r="X241" s="148" t="str">
        <f>IFERROR(VLOOKUP(X240,'P2'!$B$4:$J$48,9,FALSE),"")</f>
        <v/>
      </c>
      <c r="Y241" s="148" t="str">
        <f>IFERROR(VLOOKUP(Y240,'P2'!$B$4:$J$48,9,FALSE),"")</f>
        <v/>
      </c>
      <c r="Z241" s="148" t="str">
        <f>IFERROR(VLOOKUP(Z240,'P2'!$B$4:$J$48,9,FALSE),"")</f>
        <v/>
      </c>
      <c r="AA241" s="148" t="str">
        <f>IFERROR(VLOOKUP(AA240,'P2'!$B$4:$J$48,9,FALSE),"")</f>
        <v/>
      </c>
      <c r="AB241" s="148" t="str">
        <f>IFERROR(VLOOKUP(AB240,'P2'!$B$4:$J$48,9,FALSE),"")</f>
        <v/>
      </c>
      <c r="AC241" s="148" t="str">
        <f>IFERROR(VLOOKUP(AC240,'P2'!$B$4:$J$48,9,FALSE),"")</f>
        <v/>
      </c>
      <c r="AD241" s="148" t="str">
        <f>IFERROR(VLOOKUP(AD240,'P2'!$B$4:$J$48,9,FALSE),"")</f>
        <v/>
      </c>
      <c r="AE241" s="148" t="str">
        <f>IFERROR(VLOOKUP(AE240,'P2'!$B$4:$J$48,9,FALSE),"")</f>
        <v/>
      </c>
      <c r="AF241" s="148" t="str">
        <f>IFERROR(VLOOKUP(AF240,'P2'!$B$4:$J$48,9,FALSE),"")</f>
        <v/>
      </c>
      <c r="AG241" s="148" t="str">
        <f>IFERROR(VLOOKUP(AG240,'P2'!$B$4:$J$48,9,FALSE),"")</f>
        <v/>
      </c>
      <c r="AH241" s="148" t="str">
        <f>IFERROR(VLOOKUP(AH240,'P2'!$B$4:$J$48,9,FALSE),"")</f>
        <v/>
      </c>
      <c r="AI241" s="148" t="str">
        <f>IFERROR(VLOOKUP(AI240,'P2'!$B$4:$J$48,9,FALSE),"")</f>
        <v/>
      </c>
      <c r="AJ241" s="148" t="str">
        <f>IFERROR(VLOOKUP(AJ240,'P2'!$B$4:$J$48,9,FALSE),"")</f>
        <v/>
      </c>
      <c r="AK241" s="148" t="str">
        <f>IFERROR(VLOOKUP(AK240,'P2'!$B$4:$J$48,9,FALSE),"")</f>
        <v/>
      </c>
      <c r="AL241" s="148" t="str">
        <f>IFERROR(VLOOKUP(AL240,'P2'!$B$4:$J$48,9,FALSE),"")</f>
        <v/>
      </c>
      <c r="AM241" s="148" t="str">
        <f>IFERROR(VLOOKUP(AM240,'P2'!$B$4:$J$48,9,FALSE),"")</f>
        <v/>
      </c>
      <c r="AN241" s="148" t="str">
        <f>IFERROR(VLOOKUP(AN240,'P2'!$B$4:$J$48,9,FALSE),"")</f>
        <v/>
      </c>
      <c r="AO241" s="148" t="str">
        <f>IFERROR(VLOOKUP(AO240,'P2'!$B$4:$J$48,9,FALSE),"")</f>
        <v/>
      </c>
      <c r="AP241" s="148" t="str">
        <f>IFERROR(VLOOKUP(AP240,'P2'!$B$4:$J$48,9,FALSE),"")</f>
        <v/>
      </c>
      <c r="AQ241" s="148" t="str">
        <f>IFERROR(VLOOKUP(AQ240,'P2'!$B$4:$J$48,9,FALSE),"")</f>
        <v/>
      </c>
      <c r="AR241" s="148" t="str">
        <f>IFERROR(VLOOKUP(AR240,'P2'!$B$4:$J$48,9,FALSE),"")</f>
        <v/>
      </c>
      <c r="AS241" s="148" t="str">
        <f>IFERROR(VLOOKUP(AS240,'P2'!$B$4:$J$48,9,FALSE),"")</f>
        <v/>
      </c>
      <c r="AT241" s="148" t="str">
        <f>IFERROR(VLOOKUP(AT240,'P2'!$B$4:$J$48,9,FALSE),"")</f>
        <v/>
      </c>
      <c r="AU241" s="148" t="str">
        <f>IFERROR(VLOOKUP(AU240,'P2'!$B$4:$J$48,9,FALSE),"")</f>
        <v/>
      </c>
      <c r="AV241" s="149">
        <f>SUM(Q241:AU241)</f>
        <v>0</v>
      </c>
      <c r="AW241" s="487"/>
      <c r="AX241" s="489"/>
      <c r="AY241" s="150"/>
      <c r="AZ241" s="150"/>
    </row>
    <row r="242" spans="2:59" ht="17.100000000000001" customHeight="1" x14ac:dyDescent="0.15">
      <c r="B242" s="470">
        <f t="shared" si="14"/>
        <v>104</v>
      </c>
      <c r="C242" s="472"/>
      <c r="D242" s="473"/>
      <c r="E242" s="473"/>
      <c r="F242" s="473"/>
      <c r="G242" s="473"/>
      <c r="H242" s="474"/>
      <c r="I242" s="478"/>
      <c r="J242" s="479"/>
      <c r="K242" s="479"/>
      <c r="L242" s="479"/>
      <c r="M242" s="480"/>
      <c r="N242" s="484"/>
      <c r="O242" s="485"/>
      <c r="P242" s="474"/>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44">
        <f>COUNTA(Q242:AU242)</f>
        <v>0</v>
      </c>
      <c r="AW242" s="486">
        <f>AV243</f>
        <v>0</v>
      </c>
      <c r="AX242" s="488" t="str">
        <f>IFERROR(ROUNDDOWN(AV243/$AT$3,1),"")</f>
        <v/>
      </c>
      <c r="AY242" s="145"/>
      <c r="AZ242" s="145"/>
    </row>
    <row r="243" spans="2:59" ht="17.100000000000001" customHeight="1" x14ac:dyDescent="0.15">
      <c r="B243" s="471"/>
      <c r="C243" s="475"/>
      <c r="D243" s="476"/>
      <c r="E243" s="476"/>
      <c r="F243" s="476"/>
      <c r="G243" s="476"/>
      <c r="H243" s="477"/>
      <c r="I243" s="481"/>
      <c r="J243" s="482"/>
      <c r="K243" s="482"/>
      <c r="L243" s="482"/>
      <c r="M243" s="483"/>
      <c r="N243" s="475"/>
      <c r="O243" s="476"/>
      <c r="P243" s="477"/>
      <c r="Q243" s="148" t="str">
        <f>IFERROR(VLOOKUP(Q242,'P2'!$B$4:$J$48,9,FALSE),"")</f>
        <v/>
      </c>
      <c r="R243" s="148" t="str">
        <f>IFERROR(VLOOKUP(R242,'P2'!$B$4:$J$48,9,FALSE),"")</f>
        <v/>
      </c>
      <c r="S243" s="148" t="str">
        <f>IFERROR(VLOOKUP(S242,'P2'!$B$4:$J$48,9,FALSE),"")</f>
        <v/>
      </c>
      <c r="T243" s="148" t="str">
        <f>IFERROR(VLOOKUP(T242,'P2'!$B$4:$J$48,9,FALSE),"")</f>
        <v/>
      </c>
      <c r="U243" s="148" t="str">
        <f>IFERROR(VLOOKUP(U242,'P2'!$B$4:$J$48,9,FALSE),"")</f>
        <v/>
      </c>
      <c r="V243" s="148" t="str">
        <f>IFERROR(VLOOKUP(V242,'P2'!$B$4:$J$48,9,FALSE),"")</f>
        <v/>
      </c>
      <c r="W243" s="148" t="str">
        <f>IFERROR(VLOOKUP(W242,'P2'!$B$4:$J$48,9,FALSE),"")</f>
        <v/>
      </c>
      <c r="X243" s="148" t="str">
        <f>IFERROR(VLOOKUP(X242,'P2'!$B$4:$J$48,9,FALSE),"")</f>
        <v/>
      </c>
      <c r="Y243" s="148" t="str">
        <f>IFERROR(VLOOKUP(Y242,'P2'!$B$4:$J$48,9,FALSE),"")</f>
        <v/>
      </c>
      <c r="Z243" s="148" t="str">
        <f>IFERROR(VLOOKUP(Z242,'P2'!$B$4:$J$48,9,FALSE),"")</f>
        <v/>
      </c>
      <c r="AA243" s="148" t="str">
        <f>IFERROR(VLOOKUP(AA242,'P2'!$B$4:$J$48,9,FALSE),"")</f>
        <v/>
      </c>
      <c r="AB243" s="148" t="str">
        <f>IFERROR(VLOOKUP(AB242,'P2'!$B$4:$J$48,9,FALSE),"")</f>
        <v/>
      </c>
      <c r="AC243" s="148" t="str">
        <f>IFERROR(VLOOKUP(AC242,'P2'!$B$4:$J$48,9,FALSE),"")</f>
        <v/>
      </c>
      <c r="AD243" s="148" t="str">
        <f>IFERROR(VLOOKUP(AD242,'P2'!$B$4:$J$48,9,FALSE),"")</f>
        <v/>
      </c>
      <c r="AE243" s="148" t="str">
        <f>IFERROR(VLOOKUP(AE242,'P2'!$B$4:$J$48,9,FALSE),"")</f>
        <v/>
      </c>
      <c r="AF243" s="148" t="str">
        <f>IFERROR(VLOOKUP(AF242,'P2'!$B$4:$J$48,9,FALSE),"")</f>
        <v/>
      </c>
      <c r="AG243" s="148" t="str">
        <f>IFERROR(VLOOKUP(AG242,'P2'!$B$4:$J$48,9,FALSE),"")</f>
        <v/>
      </c>
      <c r="AH243" s="148" t="str">
        <f>IFERROR(VLOOKUP(AH242,'P2'!$B$4:$J$48,9,FALSE),"")</f>
        <v/>
      </c>
      <c r="AI243" s="148" t="str">
        <f>IFERROR(VLOOKUP(AI242,'P2'!$B$4:$J$48,9,FALSE),"")</f>
        <v/>
      </c>
      <c r="AJ243" s="148" t="str">
        <f>IFERROR(VLOOKUP(AJ242,'P2'!$B$4:$J$48,9,FALSE),"")</f>
        <v/>
      </c>
      <c r="AK243" s="148" t="str">
        <f>IFERROR(VLOOKUP(AK242,'P2'!$B$4:$J$48,9,FALSE),"")</f>
        <v/>
      </c>
      <c r="AL243" s="148" t="str">
        <f>IFERROR(VLOOKUP(AL242,'P2'!$B$4:$J$48,9,FALSE),"")</f>
        <v/>
      </c>
      <c r="AM243" s="148" t="str">
        <f>IFERROR(VLOOKUP(AM242,'P2'!$B$4:$J$48,9,FALSE),"")</f>
        <v/>
      </c>
      <c r="AN243" s="148" t="str">
        <f>IFERROR(VLOOKUP(AN242,'P2'!$B$4:$J$48,9,FALSE),"")</f>
        <v/>
      </c>
      <c r="AO243" s="148" t="str">
        <f>IFERROR(VLOOKUP(AO242,'P2'!$B$4:$J$48,9,FALSE),"")</f>
        <v/>
      </c>
      <c r="AP243" s="148" t="str">
        <f>IFERROR(VLOOKUP(AP242,'P2'!$B$4:$J$48,9,FALSE),"")</f>
        <v/>
      </c>
      <c r="AQ243" s="148" t="str">
        <f>IFERROR(VLOOKUP(AQ242,'P2'!$B$4:$J$48,9,FALSE),"")</f>
        <v/>
      </c>
      <c r="AR243" s="148" t="str">
        <f>IFERROR(VLOOKUP(AR242,'P2'!$B$4:$J$48,9,FALSE),"")</f>
        <v/>
      </c>
      <c r="AS243" s="148" t="str">
        <f>IFERROR(VLOOKUP(AS242,'P2'!$B$4:$J$48,9,FALSE),"")</f>
        <v/>
      </c>
      <c r="AT243" s="148" t="str">
        <f>IFERROR(VLOOKUP(AT242,'P2'!$B$4:$J$48,9,FALSE),"")</f>
        <v/>
      </c>
      <c r="AU243" s="148" t="str">
        <f>IFERROR(VLOOKUP(AU242,'P2'!$B$4:$J$48,9,FALSE),"")</f>
        <v/>
      </c>
      <c r="AV243" s="149">
        <f>SUM(Q243:AU243)</f>
        <v>0</v>
      </c>
      <c r="AW243" s="487"/>
      <c r="AX243" s="489"/>
      <c r="AY243" s="150"/>
      <c r="AZ243" s="150"/>
    </row>
    <row r="244" spans="2:59" ht="17.100000000000001" customHeight="1" x14ac:dyDescent="0.15">
      <c r="B244" s="470">
        <f t="shared" si="14"/>
        <v>105</v>
      </c>
      <c r="C244" s="472"/>
      <c r="D244" s="473"/>
      <c r="E244" s="473"/>
      <c r="F244" s="473"/>
      <c r="G244" s="473"/>
      <c r="H244" s="474"/>
      <c r="I244" s="478"/>
      <c r="J244" s="479"/>
      <c r="K244" s="479"/>
      <c r="L244" s="479"/>
      <c r="M244" s="480"/>
      <c r="N244" s="484"/>
      <c r="O244" s="485"/>
      <c r="P244" s="474"/>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51"/>
      <c r="AO244" s="151"/>
      <c r="AP244" s="151"/>
      <c r="AQ244" s="151"/>
      <c r="AR244" s="151"/>
      <c r="AS244" s="151"/>
      <c r="AT244" s="151"/>
      <c r="AU244" s="151"/>
      <c r="AV244" s="144">
        <f>COUNTA(Q244:AU244)</f>
        <v>0</v>
      </c>
      <c r="AW244" s="486">
        <f>AV245</f>
        <v>0</v>
      </c>
      <c r="AX244" s="488" t="str">
        <f>IFERROR(ROUNDDOWN(AV245/$AT$3,1),"")</f>
        <v/>
      </c>
      <c r="AY244" s="145"/>
      <c r="AZ244" s="145"/>
    </row>
    <row r="245" spans="2:59" ht="17.100000000000001" customHeight="1" x14ac:dyDescent="0.15">
      <c r="B245" s="471"/>
      <c r="C245" s="475"/>
      <c r="D245" s="476"/>
      <c r="E245" s="476"/>
      <c r="F245" s="476"/>
      <c r="G245" s="476"/>
      <c r="H245" s="477"/>
      <c r="I245" s="481"/>
      <c r="J245" s="482"/>
      <c r="K245" s="482"/>
      <c r="L245" s="482"/>
      <c r="M245" s="483"/>
      <c r="N245" s="475"/>
      <c r="O245" s="476"/>
      <c r="P245" s="477"/>
      <c r="Q245" s="148" t="str">
        <f>IFERROR(VLOOKUP(Q244,'P2'!$B$4:$J$48,9,FALSE),"")</f>
        <v/>
      </c>
      <c r="R245" s="148" t="str">
        <f>IFERROR(VLOOKUP(R244,'P2'!$B$4:$J$48,9,FALSE),"")</f>
        <v/>
      </c>
      <c r="S245" s="148" t="str">
        <f>IFERROR(VLOOKUP(S244,'P2'!$B$4:$J$48,9,FALSE),"")</f>
        <v/>
      </c>
      <c r="T245" s="148" t="str">
        <f>IFERROR(VLOOKUP(T244,'P2'!$B$4:$J$48,9,FALSE),"")</f>
        <v/>
      </c>
      <c r="U245" s="148" t="str">
        <f>IFERROR(VLOOKUP(U244,'P2'!$B$4:$J$48,9,FALSE),"")</f>
        <v/>
      </c>
      <c r="V245" s="148" t="str">
        <f>IFERROR(VLOOKUP(V244,'P2'!$B$4:$J$48,9,FALSE),"")</f>
        <v/>
      </c>
      <c r="W245" s="148" t="str">
        <f>IFERROR(VLOOKUP(W244,'P2'!$B$4:$J$48,9,FALSE),"")</f>
        <v/>
      </c>
      <c r="X245" s="148" t="str">
        <f>IFERROR(VLOOKUP(X244,'P2'!$B$4:$J$48,9,FALSE),"")</f>
        <v/>
      </c>
      <c r="Y245" s="148" t="str">
        <f>IFERROR(VLOOKUP(Y244,'P2'!$B$4:$J$48,9,FALSE),"")</f>
        <v/>
      </c>
      <c r="Z245" s="148" t="str">
        <f>IFERROR(VLOOKUP(Z244,'P2'!$B$4:$J$48,9,FALSE),"")</f>
        <v/>
      </c>
      <c r="AA245" s="148" t="str">
        <f>IFERROR(VLOOKUP(AA244,'P2'!$B$4:$J$48,9,FALSE),"")</f>
        <v/>
      </c>
      <c r="AB245" s="148" t="str">
        <f>IFERROR(VLOOKUP(AB244,'P2'!$B$4:$J$48,9,FALSE),"")</f>
        <v/>
      </c>
      <c r="AC245" s="148" t="str">
        <f>IFERROR(VLOOKUP(AC244,'P2'!$B$4:$J$48,9,FALSE),"")</f>
        <v/>
      </c>
      <c r="AD245" s="148" t="str">
        <f>IFERROR(VLOOKUP(AD244,'P2'!$B$4:$J$48,9,FALSE),"")</f>
        <v/>
      </c>
      <c r="AE245" s="148" t="str">
        <f>IFERROR(VLOOKUP(AE244,'P2'!$B$4:$J$48,9,FALSE),"")</f>
        <v/>
      </c>
      <c r="AF245" s="148" t="str">
        <f>IFERROR(VLOOKUP(AF244,'P2'!$B$4:$J$48,9,FALSE),"")</f>
        <v/>
      </c>
      <c r="AG245" s="148" t="str">
        <f>IFERROR(VLOOKUP(AG244,'P2'!$B$4:$J$48,9,FALSE),"")</f>
        <v/>
      </c>
      <c r="AH245" s="148" t="str">
        <f>IFERROR(VLOOKUP(AH244,'P2'!$B$4:$J$48,9,FALSE),"")</f>
        <v/>
      </c>
      <c r="AI245" s="148" t="str">
        <f>IFERROR(VLOOKUP(AI244,'P2'!$B$4:$J$48,9,FALSE),"")</f>
        <v/>
      </c>
      <c r="AJ245" s="148" t="str">
        <f>IFERROR(VLOOKUP(AJ244,'P2'!$B$4:$J$48,9,FALSE),"")</f>
        <v/>
      </c>
      <c r="AK245" s="148" t="str">
        <f>IFERROR(VLOOKUP(AK244,'P2'!$B$4:$J$48,9,FALSE),"")</f>
        <v/>
      </c>
      <c r="AL245" s="148" t="str">
        <f>IFERROR(VLOOKUP(AL244,'P2'!$B$4:$J$48,9,FALSE),"")</f>
        <v/>
      </c>
      <c r="AM245" s="148" t="str">
        <f>IFERROR(VLOOKUP(AM244,'P2'!$B$4:$J$48,9,FALSE),"")</f>
        <v/>
      </c>
      <c r="AN245" s="148" t="str">
        <f>IFERROR(VLOOKUP(AN244,'P2'!$B$4:$J$48,9,FALSE),"")</f>
        <v/>
      </c>
      <c r="AO245" s="148" t="str">
        <f>IFERROR(VLOOKUP(AO244,'P2'!$B$4:$J$48,9,FALSE),"")</f>
        <v/>
      </c>
      <c r="AP245" s="148" t="str">
        <f>IFERROR(VLOOKUP(AP244,'P2'!$B$4:$J$48,9,FALSE),"")</f>
        <v/>
      </c>
      <c r="AQ245" s="148" t="str">
        <f>IFERROR(VLOOKUP(AQ244,'P2'!$B$4:$J$48,9,FALSE),"")</f>
        <v/>
      </c>
      <c r="AR245" s="148" t="str">
        <f>IFERROR(VLOOKUP(AR244,'P2'!$B$4:$J$48,9,FALSE),"")</f>
        <v/>
      </c>
      <c r="AS245" s="148" t="str">
        <f>IFERROR(VLOOKUP(AS244,'P2'!$B$4:$J$48,9,FALSE),"")</f>
        <v/>
      </c>
      <c r="AT245" s="148" t="str">
        <f>IFERROR(VLOOKUP(AT244,'P2'!$B$4:$J$48,9,FALSE),"")</f>
        <v/>
      </c>
      <c r="AU245" s="148" t="str">
        <f>IFERROR(VLOOKUP(AU244,'P2'!$B$4:$J$48,9,FALSE),"")</f>
        <v/>
      </c>
      <c r="AV245" s="149">
        <f>SUM(Q245:AU245)</f>
        <v>0</v>
      </c>
      <c r="AW245" s="487"/>
      <c r="AX245" s="489"/>
      <c r="AY245" s="150"/>
      <c r="AZ245" s="150"/>
    </row>
    <row r="246" spans="2:59" ht="17.100000000000001" customHeight="1" x14ac:dyDescent="0.15">
      <c r="B246" s="470">
        <f t="shared" si="14"/>
        <v>106</v>
      </c>
      <c r="C246" s="472"/>
      <c r="D246" s="473"/>
      <c r="E246" s="473"/>
      <c r="F246" s="473"/>
      <c r="G246" s="473"/>
      <c r="H246" s="474"/>
      <c r="I246" s="478"/>
      <c r="J246" s="479"/>
      <c r="K246" s="479"/>
      <c r="L246" s="479"/>
      <c r="M246" s="480"/>
      <c r="N246" s="484"/>
      <c r="O246" s="485"/>
      <c r="P246" s="474"/>
      <c r="Q246" s="151"/>
      <c r="R246" s="151"/>
      <c r="S246" s="151"/>
      <c r="T246" s="151"/>
      <c r="U246" s="151"/>
      <c r="V246" s="151"/>
      <c r="W246" s="151"/>
      <c r="X246" s="151"/>
      <c r="Y246" s="151"/>
      <c r="Z246" s="151"/>
      <c r="AA246" s="151"/>
      <c r="AB246" s="151"/>
      <c r="AC246" s="151"/>
      <c r="AD246" s="151"/>
      <c r="AE246" s="151"/>
      <c r="AF246" s="151"/>
      <c r="AG246" s="151"/>
      <c r="AH246" s="151"/>
      <c r="AI246" s="151"/>
      <c r="AJ246" s="151"/>
      <c r="AK246" s="151"/>
      <c r="AL246" s="151"/>
      <c r="AM246" s="151"/>
      <c r="AN246" s="151"/>
      <c r="AO246" s="151"/>
      <c r="AP246" s="151"/>
      <c r="AQ246" s="151"/>
      <c r="AR246" s="151"/>
      <c r="AS246" s="151"/>
      <c r="AT246" s="151"/>
      <c r="AU246" s="151"/>
      <c r="AV246" s="144">
        <f>COUNTA(Q246:AU246)</f>
        <v>0</v>
      </c>
      <c r="AW246" s="486">
        <f>AV247</f>
        <v>0</v>
      </c>
      <c r="AX246" s="488" t="str">
        <f>IFERROR(ROUNDDOWN(AV247/$AT$3,1),"")</f>
        <v/>
      </c>
      <c r="AY246" s="145"/>
      <c r="AZ246" s="145"/>
    </row>
    <row r="247" spans="2:59" ht="17.100000000000001" customHeight="1" x14ac:dyDescent="0.15">
      <c r="B247" s="471"/>
      <c r="C247" s="475"/>
      <c r="D247" s="476"/>
      <c r="E247" s="476"/>
      <c r="F247" s="476"/>
      <c r="G247" s="476"/>
      <c r="H247" s="477"/>
      <c r="I247" s="481"/>
      <c r="J247" s="482"/>
      <c r="K247" s="482"/>
      <c r="L247" s="482"/>
      <c r="M247" s="483"/>
      <c r="N247" s="475"/>
      <c r="O247" s="476"/>
      <c r="P247" s="477"/>
      <c r="Q247" s="148" t="str">
        <f>IFERROR(VLOOKUP(Q246,'P2'!$B$4:$J$48,9,FALSE),"")</f>
        <v/>
      </c>
      <c r="R247" s="148" t="str">
        <f>IFERROR(VLOOKUP(R246,'P2'!$B$4:$J$48,9,FALSE),"")</f>
        <v/>
      </c>
      <c r="S247" s="148" t="str">
        <f>IFERROR(VLOOKUP(S246,'P2'!$B$4:$J$48,9,FALSE),"")</f>
        <v/>
      </c>
      <c r="T247" s="148" t="str">
        <f>IFERROR(VLOOKUP(T246,'P2'!$B$4:$J$48,9,FALSE),"")</f>
        <v/>
      </c>
      <c r="U247" s="148" t="str">
        <f>IFERROR(VLOOKUP(U246,'P2'!$B$4:$J$48,9,FALSE),"")</f>
        <v/>
      </c>
      <c r="V247" s="148" t="str">
        <f>IFERROR(VLOOKUP(V246,'P2'!$B$4:$J$48,9,FALSE),"")</f>
        <v/>
      </c>
      <c r="W247" s="148" t="str">
        <f>IFERROR(VLOOKUP(W246,'P2'!$B$4:$J$48,9,FALSE),"")</f>
        <v/>
      </c>
      <c r="X247" s="148" t="str">
        <f>IFERROR(VLOOKUP(X246,'P2'!$B$4:$J$48,9,FALSE),"")</f>
        <v/>
      </c>
      <c r="Y247" s="148" t="str">
        <f>IFERROR(VLOOKUP(Y246,'P2'!$B$4:$J$48,9,FALSE),"")</f>
        <v/>
      </c>
      <c r="Z247" s="148" t="str">
        <f>IFERROR(VLOOKUP(Z246,'P2'!$B$4:$J$48,9,FALSE),"")</f>
        <v/>
      </c>
      <c r="AA247" s="148" t="str">
        <f>IFERROR(VLOOKUP(AA246,'P2'!$B$4:$J$48,9,FALSE),"")</f>
        <v/>
      </c>
      <c r="AB247" s="148" t="str">
        <f>IFERROR(VLOOKUP(AB246,'P2'!$B$4:$J$48,9,FALSE),"")</f>
        <v/>
      </c>
      <c r="AC247" s="148" t="str">
        <f>IFERROR(VLOOKUP(AC246,'P2'!$B$4:$J$48,9,FALSE),"")</f>
        <v/>
      </c>
      <c r="AD247" s="148" t="str">
        <f>IFERROR(VLOOKUP(AD246,'P2'!$B$4:$J$48,9,FALSE),"")</f>
        <v/>
      </c>
      <c r="AE247" s="148" t="str">
        <f>IFERROR(VLOOKUP(AE246,'P2'!$B$4:$J$48,9,FALSE),"")</f>
        <v/>
      </c>
      <c r="AF247" s="148" t="str">
        <f>IFERROR(VLOOKUP(AF246,'P2'!$B$4:$J$48,9,FALSE),"")</f>
        <v/>
      </c>
      <c r="AG247" s="148" t="str">
        <f>IFERROR(VLOOKUP(AG246,'P2'!$B$4:$J$48,9,FALSE),"")</f>
        <v/>
      </c>
      <c r="AH247" s="148" t="str">
        <f>IFERROR(VLOOKUP(AH246,'P2'!$B$4:$J$48,9,FALSE),"")</f>
        <v/>
      </c>
      <c r="AI247" s="148" t="str">
        <f>IFERROR(VLOOKUP(AI246,'P2'!$B$4:$J$48,9,FALSE),"")</f>
        <v/>
      </c>
      <c r="AJ247" s="148" t="str">
        <f>IFERROR(VLOOKUP(AJ246,'P2'!$B$4:$J$48,9,FALSE),"")</f>
        <v/>
      </c>
      <c r="AK247" s="148" t="str">
        <f>IFERROR(VLOOKUP(AK246,'P2'!$B$4:$J$48,9,FALSE),"")</f>
        <v/>
      </c>
      <c r="AL247" s="148" t="str">
        <f>IFERROR(VLOOKUP(AL246,'P2'!$B$4:$J$48,9,FALSE),"")</f>
        <v/>
      </c>
      <c r="AM247" s="148" t="str">
        <f>IFERROR(VLOOKUP(AM246,'P2'!$B$4:$J$48,9,FALSE),"")</f>
        <v/>
      </c>
      <c r="AN247" s="148" t="str">
        <f>IFERROR(VLOOKUP(AN246,'P2'!$B$4:$J$48,9,FALSE),"")</f>
        <v/>
      </c>
      <c r="AO247" s="148" t="str">
        <f>IFERROR(VLOOKUP(AO246,'P2'!$B$4:$J$48,9,FALSE),"")</f>
        <v/>
      </c>
      <c r="AP247" s="148" t="str">
        <f>IFERROR(VLOOKUP(AP246,'P2'!$B$4:$J$48,9,FALSE),"")</f>
        <v/>
      </c>
      <c r="AQ247" s="148" t="str">
        <f>IFERROR(VLOOKUP(AQ246,'P2'!$B$4:$J$48,9,FALSE),"")</f>
        <v/>
      </c>
      <c r="AR247" s="148" t="str">
        <f>IFERROR(VLOOKUP(AR246,'P2'!$B$4:$J$48,9,FALSE),"")</f>
        <v/>
      </c>
      <c r="AS247" s="148" t="str">
        <f>IFERROR(VLOOKUP(AS246,'P2'!$B$4:$J$48,9,FALSE),"")</f>
        <v/>
      </c>
      <c r="AT247" s="148" t="str">
        <f>IFERROR(VLOOKUP(AT246,'P2'!$B$4:$J$48,9,FALSE),"")</f>
        <v/>
      </c>
      <c r="AU247" s="148" t="str">
        <f>IFERROR(VLOOKUP(AU246,'P2'!$B$4:$J$48,9,FALSE),"")</f>
        <v/>
      </c>
      <c r="AV247" s="149">
        <f>SUM(Q247:AU247)</f>
        <v>0</v>
      </c>
      <c r="AW247" s="487"/>
      <c r="AX247" s="489"/>
      <c r="AY247" s="150"/>
      <c r="AZ247" s="150"/>
    </row>
    <row r="248" spans="2:59" s="118" customFormat="1" ht="5.0999999999999996" customHeight="1" x14ac:dyDescent="0.15">
      <c r="B248" s="152"/>
      <c r="C248" s="153"/>
      <c r="D248" s="154"/>
      <c r="E248" s="154"/>
      <c r="F248" s="154"/>
      <c r="G248" s="154"/>
      <c r="H248" s="154"/>
      <c r="I248" s="153"/>
      <c r="J248" s="153"/>
      <c r="K248" s="153"/>
      <c r="L248" s="153"/>
      <c r="M248" s="153"/>
      <c r="N248" s="153"/>
      <c r="O248" s="153"/>
      <c r="P248" s="153"/>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5"/>
      <c r="AR248" s="155"/>
      <c r="AS248" s="155"/>
      <c r="AT248" s="155"/>
      <c r="AU248" s="155"/>
      <c r="AV248" s="155"/>
      <c r="AW248" s="155"/>
      <c r="AX248" s="156"/>
      <c r="BA248" s="100"/>
      <c r="BB248" s="100"/>
      <c r="BC248" s="100"/>
      <c r="BD248" s="100"/>
      <c r="BE248" s="100"/>
      <c r="BF248" s="100"/>
      <c r="BG248" s="100"/>
    </row>
    <row r="249" spans="2:59" s="116" customFormat="1" ht="5.0999999999999996" customHeight="1" x14ac:dyDescent="0.15">
      <c r="B249" s="163"/>
      <c r="AS249" s="138"/>
      <c r="AT249" s="138"/>
      <c r="AU249" s="138"/>
      <c r="AY249" s="100"/>
      <c r="AZ249" s="100"/>
      <c r="BA249" s="100"/>
      <c r="BB249" s="100"/>
      <c r="BC249" s="100"/>
      <c r="BD249" s="100"/>
      <c r="BE249" s="100"/>
      <c r="BF249" s="100"/>
      <c r="BG249" s="100"/>
    </row>
    <row r="250" spans="2:59" s="116" customFormat="1" ht="18" customHeight="1" x14ac:dyDescent="0.15">
      <c r="B250" s="163"/>
      <c r="C250" s="168"/>
      <c r="D250" s="168"/>
      <c r="E250" s="168"/>
      <c r="F250" s="168"/>
      <c r="G250" s="168"/>
      <c r="H250" s="168"/>
      <c r="I250" s="169"/>
      <c r="J250" s="169"/>
      <c r="K250" s="169"/>
      <c r="L250" s="169"/>
      <c r="M250" s="169"/>
      <c r="N250" s="169"/>
      <c r="O250" s="169"/>
      <c r="P250" s="169"/>
      <c r="R250" s="170"/>
      <c r="S250" s="170"/>
      <c r="T250" s="170"/>
      <c r="U250" s="170"/>
      <c r="V250" s="170"/>
      <c r="W250" s="170"/>
      <c r="X250" s="170"/>
      <c r="Y250" s="170"/>
      <c r="Z250" s="170"/>
      <c r="AA250" s="170"/>
      <c r="AD250" s="170"/>
      <c r="AE250" s="170"/>
      <c r="AQ250" s="170"/>
      <c r="AR250" s="170"/>
      <c r="AS250" s="170"/>
      <c r="AT250" s="170"/>
      <c r="AU250" s="170"/>
      <c r="AX250" s="170"/>
      <c r="AY250" s="100"/>
      <c r="AZ250" s="100"/>
      <c r="BA250" s="100"/>
      <c r="BB250" s="100"/>
      <c r="BC250" s="100"/>
      <c r="BD250" s="100"/>
      <c r="BE250" s="100"/>
      <c r="BF250" s="100"/>
      <c r="BG250" s="100"/>
    </row>
    <row r="251" spans="2:59" s="116" customFormat="1" ht="18" customHeight="1" x14ac:dyDescent="0.15">
      <c r="B251" s="163"/>
      <c r="I251" s="161"/>
      <c r="J251" s="161"/>
      <c r="K251" s="161"/>
      <c r="L251" s="161"/>
      <c r="M251" s="161"/>
      <c r="N251" s="161"/>
      <c r="O251" s="161"/>
      <c r="P251" s="161"/>
      <c r="R251" s="138"/>
      <c r="S251" s="138"/>
      <c r="T251" s="138"/>
      <c r="U251" s="138"/>
      <c r="V251" s="138"/>
      <c r="W251" s="138"/>
      <c r="X251" s="138"/>
      <c r="Y251" s="138"/>
      <c r="Z251" s="138"/>
      <c r="AA251" s="138"/>
      <c r="AD251" s="138"/>
      <c r="AE251" s="138"/>
      <c r="AF251" s="138"/>
      <c r="AG251" s="138"/>
      <c r="AH251" s="138"/>
      <c r="AI251" s="138"/>
      <c r="AJ251" s="138"/>
      <c r="AK251" s="138"/>
      <c r="AL251" s="138"/>
      <c r="AM251" s="138"/>
      <c r="AN251" s="138"/>
      <c r="AO251" s="138"/>
      <c r="AP251" s="138"/>
      <c r="AQ251" s="138"/>
      <c r="AR251" s="138"/>
      <c r="AS251" s="138"/>
      <c r="AT251" s="138"/>
      <c r="AU251" s="138"/>
      <c r="AY251" s="100"/>
      <c r="AZ251" s="100"/>
      <c r="BA251" s="100"/>
      <c r="BB251" s="100"/>
      <c r="BC251" s="100"/>
      <c r="BD251" s="100"/>
      <c r="BE251" s="100"/>
      <c r="BF251" s="100"/>
      <c r="BG251" s="100"/>
    </row>
    <row r="252" spans="2:59" ht="18" customHeight="1" x14ac:dyDescent="0.15">
      <c r="Q252" s="100"/>
      <c r="U252" s="100"/>
      <c r="V252" s="100"/>
      <c r="W252" s="100"/>
      <c r="X252" s="100"/>
      <c r="Y252" s="100"/>
      <c r="Z252" s="100"/>
      <c r="AA252" s="100"/>
      <c r="AD252" s="100"/>
      <c r="AE252" s="100"/>
      <c r="AF252" s="100"/>
      <c r="AG252" s="100"/>
      <c r="AH252" s="100"/>
      <c r="AI252" s="100"/>
      <c r="AJ252" s="100"/>
      <c r="AK252" s="100"/>
      <c r="AL252" s="100"/>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AA3:AK3"/>
    <mergeCell ref="AL3:AM3"/>
    <mergeCell ref="AW5:AW6"/>
    <mergeCell ref="AX5:AX6"/>
    <mergeCell ref="B7:B8"/>
    <mergeCell ref="C7:H8"/>
    <mergeCell ref="I7:M8"/>
    <mergeCell ref="N7:P8"/>
    <mergeCell ref="AW7:AW8"/>
    <mergeCell ref="AX7:AX8"/>
    <mergeCell ref="AN3:AO3"/>
    <mergeCell ref="AP3:AQ3"/>
    <mergeCell ref="AR3:AS3"/>
    <mergeCell ref="AT3:AU3"/>
    <mergeCell ref="B5:B6"/>
    <mergeCell ref="C5:H6"/>
    <mergeCell ref="I5:M6"/>
    <mergeCell ref="N5:P6"/>
    <mergeCell ref="N3:O3"/>
    <mergeCell ref="T3:U3"/>
    <mergeCell ref="B11:B12"/>
    <mergeCell ref="C11:H12"/>
    <mergeCell ref="I11:M12"/>
    <mergeCell ref="N11:P12"/>
    <mergeCell ref="AW11:AW12"/>
    <mergeCell ref="AX11:AX12"/>
    <mergeCell ref="B9:B10"/>
    <mergeCell ref="C9:H10"/>
    <mergeCell ref="I9:M10"/>
    <mergeCell ref="N9:P10"/>
    <mergeCell ref="AW9:AW10"/>
    <mergeCell ref="AX9:AX10"/>
    <mergeCell ref="B15:B16"/>
    <mergeCell ref="C15:H16"/>
    <mergeCell ref="I15:M16"/>
    <mergeCell ref="N15:P16"/>
    <mergeCell ref="AW15:AW16"/>
    <mergeCell ref="AX15:AX16"/>
    <mergeCell ref="B13:B14"/>
    <mergeCell ref="C13:H14"/>
    <mergeCell ref="I13:M14"/>
    <mergeCell ref="N13:P14"/>
    <mergeCell ref="AW13:AW14"/>
    <mergeCell ref="AX13:AX14"/>
    <mergeCell ref="B19:B20"/>
    <mergeCell ref="C19:H20"/>
    <mergeCell ref="I19:M20"/>
    <mergeCell ref="N19:P20"/>
    <mergeCell ref="AW19:AW20"/>
    <mergeCell ref="AX19:AX20"/>
    <mergeCell ref="B17:B18"/>
    <mergeCell ref="C17:H18"/>
    <mergeCell ref="I17:M18"/>
    <mergeCell ref="N17:P18"/>
    <mergeCell ref="AW17:AW18"/>
    <mergeCell ref="AX17:AX18"/>
    <mergeCell ref="B23:B24"/>
    <mergeCell ref="C23:H24"/>
    <mergeCell ref="I23:M24"/>
    <mergeCell ref="N23:P24"/>
    <mergeCell ref="AW23:AW24"/>
    <mergeCell ref="AX23:AX24"/>
    <mergeCell ref="B21:B22"/>
    <mergeCell ref="C21:H22"/>
    <mergeCell ref="I21:M22"/>
    <mergeCell ref="N21:P22"/>
    <mergeCell ref="AW21:AW22"/>
    <mergeCell ref="AX21:AX22"/>
    <mergeCell ref="B27:B28"/>
    <mergeCell ref="C27:H28"/>
    <mergeCell ref="I27:M28"/>
    <mergeCell ref="N27:P28"/>
    <mergeCell ref="AW27:AW28"/>
    <mergeCell ref="AX27:AX28"/>
    <mergeCell ref="B25:B26"/>
    <mergeCell ref="C25:H26"/>
    <mergeCell ref="I25:M26"/>
    <mergeCell ref="N25:P26"/>
    <mergeCell ref="AW25:AW26"/>
    <mergeCell ref="AX25:AX26"/>
    <mergeCell ref="B31:B32"/>
    <mergeCell ref="C31:H32"/>
    <mergeCell ref="I31:M32"/>
    <mergeCell ref="N31:P32"/>
    <mergeCell ref="AW31:AW32"/>
    <mergeCell ref="AX31:AX32"/>
    <mergeCell ref="B29:B30"/>
    <mergeCell ref="C29:H30"/>
    <mergeCell ref="I29:M30"/>
    <mergeCell ref="N29:P30"/>
    <mergeCell ref="AW29:AW30"/>
    <mergeCell ref="AX29:AX30"/>
    <mergeCell ref="B35:B36"/>
    <mergeCell ref="C35:H36"/>
    <mergeCell ref="I35:M36"/>
    <mergeCell ref="N35:P36"/>
    <mergeCell ref="AW35:AW36"/>
    <mergeCell ref="AX35:AX36"/>
    <mergeCell ref="B33:B34"/>
    <mergeCell ref="C33:H34"/>
    <mergeCell ref="I33:M34"/>
    <mergeCell ref="N33:P34"/>
    <mergeCell ref="AW33:AW34"/>
    <mergeCell ref="AX33:AX34"/>
    <mergeCell ref="B39:B40"/>
    <mergeCell ref="C39:H40"/>
    <mergeCell ref="I39:M40"/>
    <mergeCell ref="N39:P40"/>
    <mergeCell ref="AW39:AW40"/>
    <mergeCell ref="AX39:AX40"/>
    <mergeCell ref="B37:B38"/>
    <mergeCell ref="C37:H38"/>
    <mergeCell ref="I37:M38"/>
    <mergeCell ref="N37:P38"/>
    <mergeCell ref="AW37:AW38"/>
    <mergeCell ref="AX37:AX38"/>
    <mergeCell ref="B43:B44"/>
    <mergeCell ref="C43:H44"/>
    <mergeCell ref="I43:M44"/>
    <mergeCell ref="N43:P44"/>
    <mergeCell ref="AW43:AW44"/>
    <mergeCell ref="AX43:AX44"/>
    <mergeCell ref="B41:B42"/>
    <mergeCell ref="C41:H42"/>
    <mergeCell ref="I41:M42"/>
    <mergeCell ref="N41:P42"/>
    <mergeCell ref="AW41:AW42"/>
    <mergeCell ref="AX41:AX42"/>
    <mergeCell ref="B47:B48"/>
    <mergeCell ref="C47:H48"/>
    <mergeCell ref="I47:M48"/>
    <mergeCell ref="N47:P48"/>
    <mergeCell ref="AW47:AW48"/>
    <mergeCell ref="AX47:AX48"/>
    <mergeCell ref="B45:B46"/>
    <mergeCell ref="C45:H46"/>
    <mergeCell ref="I45:M46"/>
    <mergeCell ref="N45:P46"/>
    <mergeCell ref="AW45:AW46"/>
    <mergeCell ref="AX45:AX46"/>
    <mergeCell ref="AX55:AX56"/>
    <mergeCell ref="B57:B58"/>
    <mergeCell ref="C57:H58"/>
    <mergeCell ref="I57:M58"/>
    <mergeCell ref="N57:P58"/>
    <mergeCell ref="AW57:AW58"/>
    <mergeCell ref="AX57:AX58"/>
    <mergeCell ref="T54:U54"/>
    <mergeCell ref="B55:B56"/>
    <mergeCell ref="C55:H56"/>
    <mergeCell ref="I55:M56"/>
    <mergeCell ref="N55:P56"/>
    <mergeCell ref="AW55:AW56"/>
    <mergeCell ref="B61:B62"/>
    <mergeCell ref="C61:H62"/>
    <mergeCell ref="I61:M62"/>
    <mergeCell ref="N61:P62"/>
    <mergeCell ref="AW61:AW62"/>
    <mergeCell ref="AX61:AX62"/>
    <mergeCell ref="B59:B60"/>
    <mergeCell ref="C59:H60"/>
    <mergeCell ref="I59:M60"/>
    <mergeCell ref="N59:P60"/>
    <mergeCell ref="AW59:AW60"/>
    <mergeCell ref="AX59:AX60"/>
    <mergeCell ref="B65:B66"/>
    <mergeCell ref="C65:H66"/>
    <mergeCell ref="I65:M66"/>
    <mergeCell ref="N65:P66"/>
    <mergeCell ref="AW65:AW66"/>
    <mergeCell ref="AX65:AX66"/>
    <mergeCell ref="B63:B64"/>
    <mergeCell ref="C63:H64"/>
    <mergeCell ref="I63:M64"/>
    <mergeCell ref="N63:P64"/>
    <mergeCell ref="AW63:AW64"/>
    <mergeCell ref="AX63:AX64"/>
    <mergeCell ref="B69:B70"/>
    <mergeCell ref="C69:H70"/>
    <mergeCell ref="I69:M70"/>
    <mergeCell ref="N69:P70"/>
    <mergeCell ref="AW69:AW70"/>
    <mergeCell ref="AX69:AX70"/>
    <mergeCell ref="B67:B68"/>
    <mergeCell ref="C67:H68"/>
    <mergeCell ref="I67:M68"/>
    <mergeCell ref="N67:P68"/>
    <mergeCell ref="AW67:AW68"/>
    <mergeCell ref="AX67:AX68"/>
    <mergeCell ref="B73:B74"/>
    <mergeCell ref="C73:H74"/>
    <mergeCell ref="I73:M74"/>
    <mergeCell ref="N73:P74"/>
    <mergeCell ref="AW73:AW74"/>
    <mergeCell ref="AX73:AX74"/>
    <mergeCell ref="B71:B72"/>
    <mergeCell ref="C71:H72"/>
    <mergeCell ref="I71:M72"/>
    <mergeCell ref="N71:P72"/>
    <mergeCell ref="AW71:AW72"/>
    <mergeCell ref="AX71:AX72"/>
    <mergeCell ref="B77:B78"/>
    <mergeCell ref="C77:H78"/>
    <mergeCell ref="I77:M78"/>
    <mergeCell ref="N77:P78"/>
    <mergeCell ref="AW77:AW78"/>
    <mergeCell ref="AX77:AX78"/>
    <mergeCell ref="B75:B76"/>
    <mergeCell ref="C75:H76"/>
    <mergeCell ref="I75:M76"/>
    <mergeCell ref="N75:P76"/>
    <mergeCell ref="AW75:AW76"/>
    <mergeCell ref="AX75:AX76"/>
    <mergeCell ref="B81:B82"/>
    <mergeCell ref="C81:H82"/>
    <mergeCell ref="I81:M82"/>
    <mergeCell ref="N81:P82"/>
    <mergeCell ref="AW81:AW82"/>
    <mergeCell ref="AX81:AX82"/>
    <mergeCell ref="B79:B80"/>
    <mergeCell ref="C79:H80"/>
    <mergeCell ref="I79:M80"/>
    <mergeCell ref="N79:P80"/>
    <mergeCell ref="AW79:AW80"/>
    <mergeCell ref="AX79:AX80"/>
    <mergeCell ref="B85:B86"/>
    <mergeCell ref="C85:H86"/>
    <mergeCell ref="I85:M86"/>
    <mergeCell ref="N85:P86"/>
    <mergeCell ref="AW85:AW86"/>
    <mergeCell ref="AX85:AX86"/>
    <mergeCell ref="B83:B84"/>
    <mergeCell ref="C83:H84"/>
    <mergeCell ref="I83:M84"/>
    <mergeCell ref="N83:P84"/>
    <mergeCell ref="AW83:AW84"/>
    <mergeCell ref="AX83:AX84"/>
    <mergeCell ref="B89:B90"/>
    <mergeCell ref="C89:H90"/>
    <mergeCell ref="I89:M90"/>
    <mergeCell ref="N89:P90"/>
    <mergeCell ref="AW89:AW90"/>
    <mergeCell ref="AX89:AX90"/>
    <mergeCell ref="B87:B88"/>
    <mergeCell ref="C87:H88"/>
    <mergeCell ref="I87:M88"/>
    <mergeCell ref="N87:P88"/>
    <mergeCell ref="AW87:AW88"/>
    <mergeCell ref="AX87:AX88"/>
    <mergeCell ref="B93:B94"/>
    <mergeCell ref="C93:H94"/>
    <mergeCell ref="I93:M94"/>
    <mergeCell ref="N93:P94"/>
    <mergeCell ref="AW93:AW94"/>
    <mergeCell ref="AX93:AX94"/>
    <mergeCell ref="B91:B92"/>
    <mergeCell ref="C91:H92"/>
    <mergeCell ref="I91:M92"/>
    <mergeCell ref="N91:P92"/>
    <mergeCell ref="AW91:AW92"/>
    <mergeCell ref="AX91:AX92"/>
    <mergeCell ref="AX99:AX100"/>
    <mergeCell ref="B97:B98"/>
    <mergeCell ref="C97:H98"/>
    <mergeCell ref="I97:M98"/>
    <mergeCell ref="N97:P98"/>
    <mergeCell ref="AW97:AW98"/>
    <mergeCell ref="AX97:AX98"/>
    <mergeCell ref="B95:B96"/>
    <mergeCell ref="C95:H96"/>
    <mergeCell ref="I95:M96"/>
    <mergeCell ref="N95:P96"/>
    <mergeCell ref="AW95:AW96"/>
    <mergeCell ref="AX95:AX96"/>
    <mergeCell ref="T103:U103"/>
    <mergeCell ref="B104:B105"/>
    <mergeCell ref="C104:H105"/>
    <mergeCell ref="I104:M105"/>
    <mergeCell ref="N104:P105"/>
    <mergeCell ref="AW104:AW105"/>
    <mergeCell ref="B99:B100"/>
    <mergeCell ref="C99:H100"/>
    <mergeCell ref="I99:M100"/>
    <mergeCell ref="N99:P100"/>
    <mergeCell ref="AW99:AW100"/>
    <mergeCell ref="B108:B109"/>
    <mergeCell ref="C108:H109"/>
    <mergeCell ref="I108:M109"/>
    <mergeCell ref="N108:P109"/>
    <mergeCell ref="AW108:AW109"/>
    <mergeCell ref="AX108:AX109"/>
    <mergeCell ref="AX104:AX105"/>
    <mergeCell ref="B106:B107"/>
    <mergeCell ref="C106:H107"/>
    <mergeCell ref="I106:M107"/>
    <mergeCell ref="N106:P107"/>
    <mergeCell ref="AW106:AW107"/>
    <mergeCell ref="AX106:AX107"/>
    <mergeCell ref="B112:B113"/>
    <mergeCell ref="C112:H113"/>
    <mergeCell ref="I112:M113"/>
    <mergeCell ref="N112:P113"/>
    <mergeCell ref="AW112:AW113"/>
    <mergeCell ref="AX112:AX113"/>
    <mergeCell ref="B110:B111"/>
    <mergeCell ref="C110:H111"/>
    <mergeCell ref="I110:M111"/>
    <mergeCell ref="N110:P111"/>
    <mergeCell ref="AW110:AW111"/>
    <mergeCell ref="AX110:AX111"/>
    <mergeCell ref="B116:B117"/>
    <mergeCell ref="C116:H117"/>
    <mergeCell ref="I116:M117"/>
    <mergeCell ref="N116:P117"/>
    <mergeCell ref="AW116:AW117"/>
    <mergeCell ref="AX116:AX117"/>
    <mergeCell ref="B114:B115"/>
    <mergeCell ref="C114:H115"/>
    <mergeCell ref="I114:M115"/>
    <mergeCell ref="N114:P115"/>
    <mergeCell ref="AW114:AW115"/>
    <mergeCell ref="AX114:AX115"/>
    <mergeCell ref="B120:B121"/>
    <mergeCell ref="C120:H121"/>
    <mergeCell ref="I120:M121"/>
    <mergeCell ref="N120:P121"/>
    <mergeCell ref="AW120:AW121"/>
    <mergeCell ref="AX120:AX121"/>
    <mergeCell ref="B118:B119"/>
    <mergeCell ref="C118:H119"/>
    <mergeCell ref="I118:M119"/>
    <mergeCell ref="N118:P119"/>
    <mergeCell ref="AW118:AW119"/>
    <mergeCell ref="AX118:AX119"/>
    <mergeCell ref="B124:B125"/>
    <mergeCell ref="C124:H125"/>
    <mergeCell ref="I124:M125"/>
    <mergeCell ref="N124:P125"/>
    <mergeCell ref="AW124:AW125"/>
    <mergeCell ref="AX124:AX125"/>
    <mergeCell ref="B122:B123"/>
    <mergeCell ref="C122:H123"/>
    <mergeCell ref="I122:M123"/>
    <mergeCell ref="N122:P123"/>
    <mergeCell ref="AW122:AW123"/>
    <mergeCell ref="AX122:AX123"/>
    <mergeCell ref="B128:B129"/>
    <mergeCell ref="C128:H129"/>
    <mergeCell ref="I128:M129"/>
    <mergeCell ref="N128:P129"/>
    <mergeCell ref="AW128:AW129"/>
    <mergeCell ref="AX128:AX129"/>
    <mergeCell ref="B126:B127"/>
    <mergeCell ref="C126:H127"/>
    <mergeCell ref="I126:M127"/>
    <mergeCell ref="N126:P127"/>
    <mergeCell ref="AW126:AW127"/>
    <mergeCell ref="AX126:AX127"/>
    <mergeCell ref="B132:B133"/>
    <mergeCell ref="C132:H133"/>
    <mergeCell ref="I132:M133"/>
    <mergeCell ref="N132:P133"/>
    <mergeCell ref="AW132:AW133"/>
    <mergeCell ref="AX132:AX133"/>
    <mergeCell ref="B130:B131"/>
    <mergeCell ref="C130:H131"/>
    <mergeCell ref="I130:M131"/>
    <mergeCell ref="N130:P131"/>
    <mergeCell ref="AW130:AW131"/>
    <mergeCell ref="AX130:AX131"/>
    <mergeCell ref="B136:B137"/>
    <mergeCell ref="C136:H137"/>
    <mergeCell ref="I136:M137"/>
    <mergeCell ref="N136:P137"/>
    <mergeCell ref="AW136:AW137"/>
    <mergeCell ref="AX136:AX137"/>
    <mergeCell ref="B134:B135"/>
    <mergeCell ref="C134:H135"/>
    <mergeCell ref="I134:M135"/>
    <mergeCell ref="N134:P135"/>
    <mergeCell ref="AW134:AW135"/>
    <mergeCell ref="AX134:AX135"/>
    <mergeCell ref="B140:B141"/>
    <mergeCell ref="C140:H141"/>
    <mergeCell ref="I140:M141"/>
    <mergeCell ref="N140:P141"/>
    <mergeCell ref="AW140:AW141"/>
    <mergeCell ref="AX140:AX141"/>
    <mergeCell ref="B138:B139"/>
    <mergeCell ref="C138:H139"/>
    <mergeCell ref="I138:M139"/>
    <mergeCell ref="N138:P139"/>
    <mergeCell ref="AW138:AW139"/>
    <mergeCell ref="AX138:AX139"/>
    <mergeCell ref="B144:B145"/>
    <mergeCell ref="C144:H145"/>
    <mergeCell ref="I144:M145"/>
    <mergeCell ref="N144:P145"/>
    <mergeCell ref="AW144:AW145"/>
    <mergeCell ref="AX144:AX145"/>
    <mergeCell ref="B142:B143"/>
    <mergeCell ref="C142:H143"/>
    <mergeCell ref="I142:M143"/>
    <mergeCell ref="N142:P143"/>
    <mergeCell ref="AW142:AW143"/>
    <mergeCell ref="AX142:AX143"/>
    <mergeCell ref="B148:B149"/>
    <mergeCell ref="C148:H149"/>
    <mergeCell ref="I148:M149"/>
    <mergeCell ref="N148:P149"/>
    <mergeCell ref="AW148:AW149"/>
    <mergeCell ref="AX148:AX149"/>
    <mergeCell ref="B146:B147"/>
    <mergeCell ref="C146:H147"/>
    <mergeCell ref="I146:M147"/>
    <mergeCell ref="N146:P147"/>
    <mergeCell ref="AW146:AW147"/>
    <mergeCell ref="AX146:AX147"/>
    <mergeCell ref="AX153:AX154"/>
    <mergeCell ref="B155:B156"/>
    <mergeCell ref="C155:H156"/>
    <mergeCell ref="I155:M156"/>
    <mergeCell ref="N155:P156"/>
    <mergeCell ref="AW155:AW156"/>
    <mergeCell ref="AX155:AX156"/>
    <mergeCell ref="T152:U152"/>
    <mergeCell ref="B153:B154"/>
    <mergeCell ref="C153:H154"/>
    <mergeCell ref="I153:M154"/>
    <mergeCell ref="N153:P154"/>
    <mergeCell ref="AW153:AW154"/>
    <mergeCell ref="B159:B160"/>
    <mergeCell ref="C159:H160"/>
    <mergeCell ref="I159:M160"/>
    <mergeCell ref="N159:P160"/>
    <mergeCell ref="AW159:AW160"/>
    <mergeCell ref="AX159:AX160"/>
    <mergeCell ref="B157:B158"/>
    <mergeCell ref="C157:H158"/>
    <mergeCell ref="I157:M158"/>
    <mergeCell ref="N157:P158"/>
    <mergeCell ref="AW157:AW158"/>
    <mergeCell ref="AX157:AX158"/>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AX197:AX198"/>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T201:U201"/>
    <mergeCell ref="B202:B203"/>
    <mergeCell ref="C202:H203"/>
    <mergeCell ref="I202:M203"/>
    <mergeCell ref="N202:P203"/>
    <mergeCell ref="AW202:AW203"/>
    <mergeCell ref="B197:B198"/>
    <mergeCell ref="C197:H198"/>
    <mergeCell ref="I197:M198"/>
    <mergeCell ref="N197:P198"/>
    <mergeCell ref="AW197:AW198"/>
    <mergeCell ref="B206:B207"/>
    <mergeCell ref="C206:H207"/>
    <mergeCell ref="I206:M207"/>
    <mergeCell ref="N206:P207"/>
    <mergeCell ref="AW206:AW207"/>
    <mergeCell ref="AX206:AX207"/>
    <mergeCell ref="AX202:AX203"/>
    <mergeCell ref="B204:B205"/>
    <mergeCell ref="C204:H205"/>
    <mergeCell ref="I204:M205"/>
    <mergeCell ref="N204:P205"/>
    <mergeCell ref="AW204:AW205"/>
    <mergeCell ref="AX204:AX205"/>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s>
  <phoneticPr fontId="2"/>
  <conditionalFormatting sqref="AV7:AW7 AY7:AZ26 AV8:AV26 AW9 AW11 AW13 AW15 AW17 AW19 AW21 AW23 AW25 AW29 AW31 AW33 AW35 AW37 AW47 AV29:AV34 AY29:AZ34 AY57:AZ70 AV57:AV70">
    <cfRule type="cellIs" dxfId="361" priority="181" stopIfTrue="1" operator="equal">
      <formula>0</formula>
    </cfRule>
  </conditionalFormatting>
  <conditionalFormatting sqref="AV35:AV36 AY35:AZ36">
    <cfRule type="cellIs" dxfId="360" priority="180" stopIfTrue="1" operator="equal">
      <formula>0</formula>
    </cfRule>
  </conditionalFormatting>
  <conditionalFormatting sqref="AV47:AV48 AY47:AZ48">
    <cfRule type="cellIs" dxfId="359" priority="179" stopIfTrue="1" operator="equal">
      <formula>0</formula>
    </cfRule>
  </conditionalFormatting>
  <conditionalFormatting sqref="AV37:AV38 AY37:AZ38">
    <cfRule type="cellIs" dxfId="358" priority="178" stopIfTrue="1" operator="equal">
      <formula>0</formula>
    </cfRule>
  </conditionalFormatting>
  <conditionalFormatting sqref="AX7">
    <cfRule type="cellIs" dxfId="357" priority="177" stopIfTrue="1" operator="equal">
      <formula>0</formula>
    </cfRule>
  </conditionalFormatting>
  <conditionalFormatting sqref="AX9">
    <cfRule type="cellIs" dxfId="356" priority="176" stopIfTrue="1" operator="equal">
      <formula>0</formula>
    </cfRule>
  </conditionalFormatting>
  <conditionalFormatting sqref="AX11">
    <cfRule type="cellIs" dxfId="355" priority="175" stopIfTrue="1" operator="equal">
      <formula>0</formula>
    </cfRule>
  </conditionalFormatting>
  <conditionalFormatting sqref="AX47">
    <cfRule type="cellIs" dxfId="354" priority="162" stopIfTrue="1" operator="equal">
      <formula>0</formula>
    </cfRule>
  </conditionalFormatting>
  <conditionalFormatting sqref="AX13">
    <cfRule type="cellIs" dxfId="353" priority="174" stopIfTrue="1" operator="equal">
      <formula>0</formula>
    </cfRule>
  </conditionalFormatting>
  <conditionalFormatting sqref="AX15">
    <cfRule type="cellIs" dxfId="352" priority="173" stopIfTrue="1" operator="equal">
      <formula>0</formula>
    </cfRule>
  </conditionalFormatting>
  <conditionalFormatting sqref="AX17">
    <cfRule type="cellIs" dxfId="351" priority="172" stopIfTrue="1" operator="equal">
      <formula>0</formula>
    </cfRule>
  </conditionalFormatting>
  <conditionalFormatting sqref="AX19">
    <cfRule type="cellIs" dxfId="350" priority="171" stopIfTrue="1" operator="equal">
      <formula>0</formula>
    </cfRule>
  </conditionalFormatting>
  <conditionalFormatting sqref="AX21">
    <cfRule type="cellIs" dxfId="349" priority="170" stopIfTrue="1" operator="equal">
      <formula>0</formula>
    </cfRule>
  </conditionalFormatting>
  <conditionalFormatting sqref="AX23">
    <cfRule type="cellIs" dxfId="348" priority="169" stopIfTrue="1" operator="equal">
      <formula>0</formula>
    </cfRule>
  </conditionalFormatting>
  <conditionalFormatting sqref="AX25">
    <cfRule type="cellIs" dxfId="347" priority="168" stopIfTrue="1" operator="equal">
      <formula>0</formula>
    </cfRule>
  </conditionalFormatting>
  <conditionalFormatting sqref="AX29">
    <cfRule type="cellIs" dxfId="346" priority="167" stopIfTrue="1" operator="equal">
      <formula>0</formula>
    </cfRule>
  </conditionalFormatting>
  <conditionalFormatting sqref="AX31">
    <cfRule type="cellIs" dxfId="345" priority="166" stopIfTrue="1" operator="equal">
      <formula>0</formula>
    </cfRule>
  </conditionalFormatting>
  <conditionalFormatting sqref="AX33">
    <cfRule type="cellIs" dxfId="344" priority="165" stopIfTrue="1" operator="equal">
      <formula>0</formula>
    </cfRule>
  </conditionalFormatting>
  <conditionalFormatting sqref="AX35">
    <cfRule type="cellIs" dxfId="343" priority="164" stopIfTrue="1" operator="equal">
      <formula>0</formula>
    </cfRule>
  </conditionalFormatting>
  <conditionalFormatting sqref="AV39:AV40 AY39:AZ40">
    <cfRule type="cellIs" dxfId="342" priority="157" stopIfTrue="1" operator="equal">
      <formula>0</formula>
    </cfRule>
  </conditionalFormatting>
  <conditionalFormatting sqref="AX37">
    <cfRule type="cellIs" dxfId="341" priority="163" stopIfTrue="1" operator="equal">
      <formula>0</formula>
    </cfRule>
  </conditionalFormatting>
  <conditionalFormatting sqref="AW43">
    <cfRule type="cellIs" dxfId="340" priority="161" stopIfTrue="1" operator="equal">
      <formula>0</formula>
    </cfRule>
  </conditionalFormatting>
  <conditionalFormatting sqref="AV43:AV44 AY43:AZ44">
    <cfRule type="cellIs" dxfId="339" priority="160" stopIfTrue="1" operator="equal">
      <formula>0</formula>
    </cfRule>
  </conditionalFormatting>
  <conditionalFormatting sqref="AX43">
    <cfRule type="cellIs" dxfId="338" priority="159" stopIfTrue="1" operator="equal">
      <formula>0</formula>
    </cfRule>
  </conditionalFormatting>
  <conditionalFormatting sqref="AW39 AW41">
    <cfRule type="cellIs" dxfId="337" priority="158" stopIfTrue="1" operator="equal">
      <formula>0</formula>
    </cfRule>
  </conditionalFormatting>
  <conditionalFormatting sqref="AX77">
    <cfRule type="cellIs" dxfId="336" priority="135" stopIfTrue="1" operator="equal">
      <formula>0</formula>
    </cfRule>
  </conditionalFormatting>
  <conditionalFormatting sqref="AV41:AV42 AY41:AZ42">
    <cfRule type="cellIs" dxfId="335" priority="156" stopIfTrue="1" operator="equal">
      <formula>0</formula>
    </cfRule>
  </conditionalFormatting>
  <conditionalFormatting sqref="AX39">
    <cfRule type="cellIs" dxfId="334" priority="155" stopIfTrue="1" operator="equal">
      <formula>0</formula>
    </cfRule>
  </conditionalFormatting>
  <conditionalFormatting sqref="AX41">
    <cfRule type="cellIs" dxfId="333" priority="154" stopIfTrue="1" operator="equal">
      <formula>0</formula>
    </cfRule>
  </conditionalFormatting>
  <conditionalFormatting sqref="AW45">
    <cfRule type="cellIs" dxfId="332" priority="153" stopIfTrue="1" operator="equal">
      <formula>0</formula>
    </cfRule>
  </conditionalFormatting>
  <conditionalFormatting sqref="AV45:AV46 AY45:AZ46">
    <cfRule type="cellIs" dxfId="331" priority="152" stopIfTrue="1" operator="equal">
      <formula>0</formula>
    </cfRule>
  </conditionalFormatting>
  <conditionalFormatting sqref="AX45">
    <cfRule type="cellIs" dxfId="330" priority="151" stopIfTrue="1" operator="equal">
      <formula>0</formula>
    </cfRule>
  </conditionalFormatting>
  <conditionalFormatting sqref="AX95">
    <cfRule type="cellIs" dxfId="329" priority="124" stopIfTrue="1" operator="equal">
      <formula>0</formula>
    </cfRule>
  </conditionalFormatting>
  <conditionalFormatting sqref="AV144:AV145 AY144:AZ145">
    <cfRule type="cellIs" dxfId="328" priority="90" stopIfTrue="1" operator="equal">
      <formula>0</formula>
    </cfRule>
  </conditionalFormatting>
  <conditionalFormatting sqref="AX144">
    <cfRule type="cellIs" dxfId="327" priority="88" stopIfTrue="1" operator="equal">
      <formula>0</formula>
    </cfRule>
  </conditionalFormatting>
  <conditionalFormatting sqref="AY27:AZ28 AV27:AV28 AW27">
    <cfRule type="cellIs" dxfId="326" priority="150" stopIfTrue="1" operator="equal">
      <formula>0</formula>
    </cfRule>
  </conditionalFormatting>
  <conditionalFormatting sqref="AX27">
    <cfRule type="cellIs" dxfId="325" priority="149" stopIfTrue="1" operator="equal">
      <formula>0</formula>
    </cfRule>
  </conditionalFormatting>
  <conditionalFormatting sqref="AY71:AZ72 AV71:AV72 AW71">
    <cfRule type="cellIs" dxfId="324" priority="123" stopIfTrue="1" operator="equal">
      <formula>0</formula>
    </cfRule>
  </conditionalFormatting>
  <conditionalFormatting sqref="AX71">
    <cfRule type="cellIs" dxfId="323" priority="122" stopIfTrue="1" operator="equal">
      <formula>0</formula>
    </cfRule>
  </conditionalFormatting>
  <conditionalFormatting sqref="AW57 AW59 AW61 AW63 AW65 AW67 AW69 AW73 AW75 AW77 AW89 AW91 AW99 AV73:AV78 AY73:AZ78">
    <cfRule type="cellIs" dxfId="322" priority="148" stopIfTrue="1" operator="equal">
      <formula>0</formula>
    </cfRule>
  </conditionalFormatting>
  <conditionalFormatting sqref="AV89:AV90 AY89:AZ90">
    <cfRule type="cellIs" dxfId="321" priority="147" stopIfTrue="1" operator="equal">
      <formula>0</formula>
    </cfRule>
  </conditionalFormatting>
  <conditionalFormatting sqref="AV99:AV100 AY99:AZ100">
    <cfRule type="cellIs" dxfId="320" priority="146" stopIfTrue="1" operator="equal">
      <formula>0</formula>
    </cfRule>
  </conditionalFormatting>
  <conditionalFormatting sqref="AV91:AV92 AY91:AZ92">
    <cfRule type="cellIs" dxfId="319" priority="145" stopIfTrue="1" operator="equal">
      <formula>0</formula>
    </cfRule>
  </conditionalFormatting>
  <conditionalFormatting sqref="AX99">
    <cfRule type="cellIs" dxfId="318" priority="132" stopIfTrue="1" operator="equal">
      <formula>0</formula>
    </cfRule>
  </conditionalFormatting>
  <conditionalFormatting sqref="AX57">
    <cfRule type="cellIs" dxfId="317" priority="144" stopIfTrue="1" operator="equal">
      <formula>0</formula>
    </cfRule>
  </conditionalFormatting>
  <conditionalFormatting sqref="AX59">
    <cfRule type="cellIs" dxfId="316" priority="143" stopIfTrue="1" operator="equal">
      <formula>0</formula>
    </cfRule>
  </conditionalFormatting>
  <conditionalFormatting sqref="AX61">
    <cfRule type="cellIs" dxfId="315" priority="142" stopIfTrue="1" operator="equal">
      <formula>0</formula>
    </cfRule>
  </conditionalFormatting>
  <conditionalFormatting sqref="AX63">
    <cfRule type="cellIs" dxfId="314" priority="141" stopIfTrue="1" operator="equal">
      <formula>0</formula>
    </cfRule>
  </conditionalFormatting>
  <conditionalFormatting sqref="AX65">
    <cfRule type="cellIs" dxfId="313" priority="140" stopIfTrue="1" operator="equal">
      <formula>0</formula>
    </cfRule>
  </conditionalFormatting>
  <conditionalFormatting sqref="AX67">
    <cfRule type="cellIs" dxfId="312" priority="139" stopIfTrue="1" operator="equal">
      <formula>0</formula>
    </cfRule>
  </conditionalFormatting>
  <conditionalFormatting sqref="AX69">
    <cfRule type="cellIs" dxfId="311" priority="138" stopIfTrue="1" operator="equal">
      <formula>0</formula>
    </cfRule>
  </conditionalFormatting>
  <conditionalFormatting sqref="AX73">
    <cfRule type="cellIs" dxfId="310" priority="137" stopIfTrue="1" operator="equal">
      <formula>0</formula>
    </cfRule>
  </conditionalFormatting>
  <conditionalFormatting sqref="AX75">
    <cfRule type="cellIs" dxfId="309" priority="136" stopIfTrue="1" operator="equal">
      <formula>0</formula>
    </cfRule>
  </conditionalFormatting>
  <conditionalFormatting sqref="AX89">
    <cfRule type="cellIs" dxfId="308" priority="134" stopIfTrue="1" operator="equal">
      <formula>0</formula>
    </cfRule>
  </conditionalFormatting>
  <conditionalFormatting sqref="AV93:AV94 AY93:AZ94">
    <cfRule type="cellIs" dxfId="307" priority="127" stopIfTrue="1" operator="equal">
      <formula>0</formula>
    </cfRule>
  </conditionalFormatting>
  <conditionalFormatting sqref="AX91">
    <cfRule type="cellIs" dxfId="306" priority="133" stopIfTrue="1" operator="equal">
      <formula>0</formula>
    </cfRule>
  </conditionalFormatting>
  <conditionalFormatting sqref="AW97">
    <cfRule type="cellIs" dxfId="305" priority="131" stopIfTrue="1" operator="equal">
      <formula>0</formula>
    </cfRule>
  </conditionalFormatting>
  <conditionalFormatting sqref="AV97:AV98 AY97:AZ98">
    <cfRule type="cellIs" dxfId="304" priority="130" stopIfTrue="1" operator="equal">
      <formula>0</formula>
    </cfRule>
  </conditionalFormatting>
  <conditionalFormatting sqref="AX97">
    <cfRule type="cellIs" dxfId="303" priority="129" stopIfTrue="1" operator="equal">
      <formula>0</formula>
    </cfRule>
  </conditionalFormatting>
  <conditionalFormatting sqref="AW93 AW95">
    <cfRule type="cellIs" dxfId="302" priority="128" stopIfTrue="1" operator="equal">
      <formula>0</formula>
    </cfRule>
  </conditionalFormatting>
  <conditionalFormatting sqref="AV95:AV96 AY95:AZ96">
    <cfRule type="cellIs" dxfId="301" priority="126" stopIfTrue="1" operator="equal">
      <formula>0</formula>
    </cfRule>
  </conditionalFormatting>
  <conditionalFormatting sqref="AX93">
    <cfRule type="cellIs" dxfId="300" priority="125" stopIfTrue="1" operator="equal">
      <formula>0</formula>
    </cfRule>
  </conditionalFormatting>
  <conditionalFormatting sqref="AY79:AZ80 AV79:AV80">
    <cfRule type="cellIs" dxfId="299" priority="121" stopIfTrue="1" operator="equal">
      <formula>0</formula>
    </cfRule>
  </conditionalFormatting>
  <conditionalFormatting sqref="AX87">
    <cfRule type="cellIs" dxfId="298" priority="116" stopIfTrue="1" operator="equal">
      <formula>0</formula>
    </cfRule>
  </conditionalFormatting>
  <conditionalFormatting sqref="AY81:AZ82 AV81:AV82 AW81">
    <cfRule type="cellIs" dxfId="297" priority="115" stopIfTrue="1" operator="equal">
      <formula>0</formula>
    </cfRule>
  </conditionalFormatting>
  <conditionalFormatting sqref="AX81">
    <cfRule type="cellIs" dxfId="296" priority="114" stopIfTrue="1" operator="equal">
      <formula>0</formula>
    </cfRule>
  </conditionalFormatting>
  <conditionalFormatting sqref="AW79 AW83 AW85 AW87 AV83:AV88 AY83:AZ88">
    <cfRule type="cellIs" dxfId="295" priority="120" stopIfTrue="1" operator="equal">
      <formula>0</formula>
    </cfRule>
  </conditionalFormatting>
  <conditionalFormatting sqref="AX79">
    <cfRule type="cellIs" dxfId="294" priority="119" stopIfTrue="1" operator="equal">
      <formula>0</formula>
    </cfRule>
  </conditionalFormatting>
  <conditionalFormatting sqref="AX83">
    <cfRule type="cellIs" dxfId="293" priority="118" stopIfTrue="1" operator="equal">
      <formula>0</formula>
    </cfRule>
  </conditionalFormatting>
  <conditionalFormatting sqref="AX85">
    <cfRule type="cellIs" dxfId="292" priority="117" stopIfTrue="1" operator="equal">
      <formula>0</formula>
    </cfRule>
  </conditionalFormatting>
  <conditionalFormatting sqref="AY106:AZ119 AV106:AV119">
    <cfRule type="cellIs" dxfId="291" priority="113" stopIfTrue="1" operator="equal">
      <formula>0</formula>
    </cfRule>
  </conditionalFormatting>
  <conditionalFormatting sqref="AX126">
    <cfRule type="cellIs" dxfId="290" priority="99" stopIfTrue="1" operator="equal">
      <formula>0</formula>
    </cfRule>
  </conditionalFormatting>
  <conditionalFormatting sqref="AX193">
    <cfRule type="cellIs" dxfId="289" priority="52" stopIfTrue="1" operator="equal">
      <formula>0</formula>
    </cfRule>
  </conditionalFormatting>
  <conditionalFormatting sqref="AY120:AZ121 AV120:AV121 AW120">
    <cfRule type="cellIs" dxfId="288" priority="87" stopIfTrue="1" operator="equal">
      <formula>0</formula>
    </cfRule>
  </conditionalFormatting>
  <conditionalFormatting sqref="AX120">
    <cfRule type="cellIs" dxfId="287" priority="86" stopIfTrue="1" operator="equal">
      <formula>0</formula>
    </cfRule>
  </conditionalFormatting>
  <conditionalFormatting sqref="AW106 AW108 AW110 AW112 AW114 AW116 AW118 AW122 AW124 AW126 AW138 AW140 AW148 AV122:AV127 AY122:AZ127">
    <cfRule type="cellIs" dxfId="286" priority="112" stopIfTrue="1" operator="equal">
      <formula>0</formula>
    </cfRule>
  </conditionalFormatting>
  <conditionalFormatting sqref="AV138:AV139 AY138:AZ139">
    <cfRule type="cellIs" dxfId="285" priority="111" stopIfTrue="1" operator="equal">
      <formula>0</formula>
    </cfRule>
  </conditionalFormatting>
  <conditionalFormatting sqref="AV148:AV149 AY148:AZ149">
    <cfRule type="cellIs" dxfId="284" priority="110" stopIfTrue="1" operator="equal">
      <formula>0</formula>
    </cfRule>
  </conditionalFormatting>
  <conditionalFormatting sqref="AV140:AV141 AY140:AZ141">
    <cfRule type="cellIs" dxfId="283" priority="109" stopIfTrue="1" operator="equal">
      <formula>0</formula>
    </cfRule>
  </conditionalFormatting>
  <conditionalFormatting sqref="AX148">
    <cfRule type="cellIs" dxfId="282" priority="96" stopIfTrue="1" operator="equal">
      <formula>0</formula>
    </cfRule>
  </conditionalFormatting>
  <conditionalFormatting sqref="AX106">
    <cfRule type="cellIs" dxfId="281" priority="108" stopIfTrue="1" operator="equal">
      <formula>0</formula>
    </cfRule>
  </conditionalFormatting>
  <conditionalFormatting sqref="AX108">
    <cfRule type="cellIs" dxfId="280" priority="107" stopIfTrue="1" operator="equal">
      <formula>0</formula>
    </cfRule>
  </conditionalFormatting>
  <conditionalFormatting sqref="AX110">
    <cfRule type="cellIs" dxfId="279" priority="106" stopIfTrue="1" operator="equal">
      <formula>0</formula>
    </cfRule>
  </conditionalFormatting>
  <conditionalFormatting sqref="AX112">
    <cfRule type="cellIs" dxfId="278" priority="105" stopIfTrue="1" operator="equal">
      <formula>0</formula>
    </cfRule>
  </conditionalFormatting>
  <conditionalFormatting sqref="AX114">
    <cfRule type="cellIs" dxfId="277" priority="104" stopIfTrue="1" operator="equal">
      <formula>0</formula>
    </cfRule>
  </conditionalFormatting>
  <conditionalFormatting sqref="AX116">
    <cfRule type="cellIs" dxfId="276" priority="103" stopIfTrue="1" operator="equal">
      <formula>0</formula>
    </cfRule>
  </conditionalFormatting>
  <conditionalFormatting sqref="AX118">
    <cfRule type="cellIs" dxfId="275" priority="102" stopIfTrue="1" operator="equal">
      <formula>0</formula>
    </cfRule>
  </conditionalFormatting>
  <conditionalFormatting sqref="AX122">
    <cfRule type="cellIs" dxfId="274" priority="101" stopIfTrue="1" operator="equal">
      <formula>0</formula>
    </cfRule>
  </conditionalFormatting>
  <conditionalFormatting sqref="AX124">
    <cfRule type="cellIs" dxfId="273" priority="100" stopIfTrue="1" operator="equal">
      <formula>0</formula>
    </cfRule>
  </conditionalFormatting>
  <conditionalFormatting sqref="AX138">
    <cfRule type="cellIs" dxfId="272" priority="98" stopIfTrue="1" operator="equal">
      <formula>0</formula>
    </cfRule>
  </conditionalFormatting>
  <conditionalFormatting sqref="AV142:AV143 AY142:AZ143">
    <cfRule type="cellIs" dxfId="271" priority="91" stopIfTrue="1" operator="equal">
      <formula>0</formula>
    </cfRule>
  </conditionalFormatting>
  <conditionalFormatting sqref="AX140">
    <cfRule type="cellIs" dxfId="270" priority="97" stopIfTrue="1" operator="equal">
      <formula>0</formula>
    </cfRule>
  </conditionalFormatting>
  <conditionalFormatting sqref="AW146">
    <cfRule type="cellIs" dxfId="269" priority="95" stopIfTrue="1" operator="equal">
      <formula>0</formula>
    </cfRule>
  </conditionalFormatting>
  <conditionalFormatting sqref="AV146:AV147 AY146:AZ147">
    <cfRule type="cellIs" dxfId="268" priority="94" stopIfTrue="1" operator="equal">
      <formula>0</formula>
    </cfRule>
  </conditionalFormatting>
  <conditionalFormatting sqref="AX146">
    <cfRule type="cellIs" dxfId="267" priority="93" stopIfTrue="1" operator="equal">
      <formula>0</formula>
    </cfRule>
  </conditionalFormatting>
  <conditionalFormatting sqref="AW142 AW144">
    <cfRule type="cellIs" dxfId="266" priority="92" stopIfTrue="1" operator="equal">
      <formula>0</formula>
    </cfRule>
  </conditionalFormatting>
  <conditionalFormatting sqref="AV193:AV194 AY193:AZ194">
    <cfRule type="cellIs" dxfId="265" priority="54" stopIfTrue="1" operator="equal">
      <formula>0</formula>
    </cfRule>
  </conditionalFormatting>
  <conditionalFormatting sqref="AX142">
    <cfRule type="cellIs" dxfId="264" priority="89" stopIfTrue="1" operator="equal">
      <formula>0</formula>
    </cfRule>
  </conditionalFormatting>
  <conditionalFormatting sqref="AY128:AZ129 AV128:AV129">
    <cfRule type="cellIs" dxfId="263" priority="85" stopIfTrue="1" operator="equal">
      <formula>0</formula>
    </cfRule>
  </conditionalFormatting>
  <conditionalFormatting sqref="AX136">
    <cfRule type="cellIs" dxfId="262" priority="80" stopIfTrue="1" operator="equal">
      <formula>0</formula>
    </cfRule>
  </conditionalFormatting>
  <conditionalFormatting sqref="AY130:AZ131 AV130:AV131 AW130">
    <cfRule type="cellIs" dxfId="261" priority="79" stopIfTrue="1" operator="equal">
      <formula>0</formula>
    </cfRule>
  </conditionalFormatting>
  <conditionalFormatting sqref="AX130">
    <cfRule type="cellIs" dxfId="260" priority="78" stopIfTrue="1" operator="equal">
      <formula>0</formula>
    </cfRule>
  </conditionalFormatting>
  <conditionalFormatting sqref="AW128 AW132 AW134 AW136 AV132:AV137 AY132:AZ137">
    <cfRule type="cellIs" dxfId="259" priority="84" stopIfTrue="1" operator="equal">
      <formula>0</formula>
    </cfRule>
  </conditionalFormatting>
  <conditionalFormatting sqref="AX128">
    <cfRule type="cellIs" dxfId="258" priority="83" stopIfTrue="1" operator="equal">
      <formula>0</formula>
    </cfRule>
  </conditionalFormatting>
  <conditionalFormatting sqref="AX132">
    <cfRule type="cellIs" dxfId="257" priority="82" stopIfTrue="1" operator="equal">
      <formula>0</formula>
    </cfRule>
  </conditionalFormatting>
  <conditionalFormatting sqref="AX134">
    <cfRule type="cellIs" dxfId="256" priority="81" stopIfTrue="1" operator="equal">
      <formula>0</formula>
    </cfRule>
  </conditionalFormatting>
  <conditionalFormatting sqref="AV242:AV243 AY242:AZ243">
    <cfRule type="cellIs" dxfId="255" priority="18" stopIfTrue="1" operator="equal">
      <formula>0</formula>
    </cfRule>
  </conditionalFormatting>
  <conditionalFormatting sqref="AX242">
    <cfRule type="cellIs" dxfId="254" priority="16" stopIfTrue="1" operator="equal">
      <formula>0</formula>
    </cfRule>
  </conditionalFormatting>
  <conditionalFormatting sqref="AY155:AZ168 AV155:AV168">
    <cfRule type="cellIs" dxfId="253" priority="77" stopIfTrue="1" operator="equal">
      <formula>0</formula>
    </cfRule>
  </conditionalFormatting>
  <conditionalFormatting sqref="AX175">
    <cfRule type="cellIs" dxfId="252" priority="63" stopIfTrue="1" operator="equal">
      <formula>0</formula>
    </cfRule>
  </conditionalFormatting>
  <conditionalFormatting sqref="AY169:AZ170 AV169:AV170 AW169">
    <cfRule type="cellIs" dxfId="251" priority="51" stopIfTrue="1" operator="equal">
      <formula>0</formula>
    </cfRule>
  </conditionalFormatting>
  <conditionalFormatting sqref="AX169">
    <cfRule type="cellIs" dxfId="250" priority="50" stopIfTrue="1" operator="equal">
      <formula>0</formula>
    </cfRule>
  </conditionalFormatting>
  <conditionalFormatting sqref="AW155 AW157 AW159 AW161 AW163 AW165 AW167 AW171 AW173 AW175 AW187 AW189 AW197 AV171:AV176 AY171:AZ176">
    <cfRule type="cellIs" dxfId="249" priority="76" stopIfTrue="1" operator="equal">
      <formula>0</formula>
    </cfRule>
  </conditionalFormatting>
  <conditionalFormatting sqref="AV187:AV188 AY187:AZ188">
    <cfRule type="cellIs" dxfId="248" priority="75" stopIfTrue="1" operator="equal">
      <formula>0</formula>
    </cfRule>
  </conditionalFormatting>
  <conditionalFormatting sqref="AV197:AV198 AY197:AZ198">
    <cfRule type="cellIs" dxfId="247" priority="74" stopIfTrue="1" operator="equal">
      <formula>0</formula>
    </cfRule>
  </conditionalFormatting>
  <conditionalFormatting sqref="AV189:AV190 AY189:AZ190">
    <cfRule type="cellIs" dxfId="246" priority="73" stopIfTrue="1" operator="equal">
      <formula>0</formula>
    </cfRule>
  </conditionalFormatting>
  <conditionalFormatting sqref="AX197">
    <cfRule type="cellIs" dxfId="245" priority="60" stopIfTrue="1" operator="equal">
      <formula>0</formula>
    </cfRule>
  </conditionalFormatting>
  <conditionalFormatting sqref="AX155">
    <cfRule type="cellIs" dxfId="244" priority="72" stopIfTrue="1" operator="equal">
      <formula>0</formula>
    </cfRule>
  </conditionalFormatting>
  <conditionalFormatting sqref="AX157">
    <cfRule type="cellIs" dxfId="243" priority="71" stopIfTrue="1" operator="equal">
      <formula>0</formula>
    </cfRule>
  </conditionalFormatting>
  <conditionalFormatting sqref="AX159">
    <cfRule type="cellIs" dxfId="242" priority="70" stopIfTrue="1" operator="equal">
      <formula>0</formula>
    </cfRule>
  </conditionalFormatting>
  <conditionalFormatting sqref="AX161">
    <cfRule type="cellIs" dxfId="241" priority="69" stopIfTrue="1" operator="equal">
      <formula>0</formula>
    </cfRule>
  </conditionalFormatting>
  <conditionalFormatting sqref="AX163">
    <cfRule type="cellIs" dxfId="240" priority="68" stopIfTrue="1" operator="equal">
      <formula>0</formula>
    </cfRule>
  </conditionalFormatting>
  <conditionalFormatting sqref="AX165">
    <cfRule type="cellIs" dxfId="239" priority="67" stopIfTrue="1" operator="equal">
      <formula>0</formula>
    </cfRule>
  </conditionalFormatting>
  <conditionalFormatting sqref="AX167">
    <cfRule type="cellIs" dxfId="238" priority="66" stopIfTrue="1" operator="equal">
      <formula>0</formula>
    </cfRule>
  </conditionalFormatting>
  <conditionalFormatting sqref="AX171">
    <cfRule type="cellIs" dxfId="237" priority="65" stopIfTrue="1" operator="equal">
      <formula>0</formula>
    </cfRule>
  </conditionalFormatting>
  <conditionalFormatting sqref="AX173">
    <cfRule type="cellIs" dxfId="236" priority="64" stopIfTrue="1" operator="equal">
      <formula>0</formula>
    </cfRule>
  </conditionalFormatting>
  <conditionalFormatting sqref="AX187">
    <cfRule type="cellIs" dxfId="235" priority="62" stopIfTrue="1" operator="equal">
      <formula>0</formula>
    </cfRule>
  </conditionalFormatting>
  <conditionalFormatting sqref="AV191:AV192 AY191:AZ192">
    <cfRule type="cellIs" dxfId="234" priority="55" stopIfTrue="1" operator="equal">
      <formula>0</formula>
    </cfRule>
  </conditionalFormatting>
  <conditionalFormatting sqref="AX189">
    <cfRule type="cellIs" dxfId="233" priority="61" stopIfTrue="1" operator="equal">
      <formula>0</formula>
    </cfRule>
  </conditionalFormatting>
  <conditionalFormatting sqref="AW195">
    <cfRule type="cellIs" dxfId="232" priority="59" stopIfTrue="1" operator="equal">
      <formula>0</formula>
    </cfRule>
  </conditionalFormatting>
  <conditionalFormatting sqref="AV195:AV196 AY195:AZ196">
    <cfRule type="cellIs" dxfId="231" priority="58" stopIfTrue="1" operator="equal">
      <formula>0</formula>
    </cfRule>
  </conditionalFormatting>
  <conditionalFormatting sqref="AX195">
    <cfRule type="cellIs" dxfId="230" priority="57" stopIfTrue="1" operator="equal">
      <formula>0</formula>
    </cfRule>
  </conditionalFormatting>
  <conditionalFormatting sqref="AW191 AW193">
    <cfRule type="cellIs" dxfId="229" priority="56" stopIfTrue="1" operator="equal">
      <formula>0</formula>
    </cfRule>
  </conditionalFormatting>
  <conditionalFormatting sqref="AX191">
    <cfRule type="cellIs" dxfId="228" priority="53" stopIfTrue="1" operator="equal">
      <formula>0</formula>
    </cfRule>
  </conditionalFormatting>
  <conditionalFormatting sqref="AY177:AZ178 AV177:AV178">
    <cfRule type="cellIs" dxfId="227" priority="49" stopIfTrue="1" operator="equal">
      <formula>0</formula>
    </cfRule>
  </conditionalFormatting>
  <conditionalFormatting sqref="AX185">
    <cfRule type="cellIs" dxfId="226" priority="44" stopIfTrue="1" operator="equal">
      <formula>0</formula>
    </cfRule>
  </conditionalFormatting>
  <conditionalFormatting sqref="AY179:AZ180 AV179:AV180 AW179">
    <cfRule type="cellIs" dxfId="225" priority="43" stopIfTrue="1" operator="equal">
      <formula>0</formula>
    </cfRule>
  </conditionalFormatting>
  <conditionalFormatting sqref="AX179">
    <cfRule type="cellIs" dxfId="224" priority="42" stopIfTrue="1" operator="equal">
      <formula>0</formula>
    </cfRule>
  </conditionalFormatting>
  <conditionalFormatting sqref="AW177 AW181 AW183 AW185 AV181:AV186 AY181:AZ186">
    <cfRule type="cellIs" dxfId="223" priority="48" stopIfTrue="1" operator="equal">
      <formula>0</formula>
    </cfRule>
  </conditionalFormatting>
  <conditionalFormatting sqref="AX177">
    <cfRule type="cellIs" dxfId="222" priority="47" stopIfTrue="1" operator="equal">
      <formula>0</formula>
    </cfRule>
  </conditionalFormatting>
  <conditionalFormatting sqref="AX181">
    <cfRule type="cellIs" dxfId="221" priority="46" stopIfTrue="1" operator="equal">
      <formula>0</formula>
    </cfRule>
  </conditionalFormatting>
  <conditionalFormatting sqref="AX183">
    <cfRule type="cellIs" dxfId="220" priority="45" stopIfTrue="1" operator="equal">
      <formula>0</formula>
    </cfRule>
  </conditionalFormatting>
  <conditionalFormatting sqref="AY204:AZ217 AV204:AV217">
    <cfRule type="cellIs" dxfId="219" priority="41" stopIfTrue="1" operator="equal">
      <formula>0</formula>
    </cfRule>
  </conditionalFormatting>
  <conditionalFormatting sqref="AX224">
    <cfRule type="cellIs" dxfId="218" priority="27" stopIfTrue="1" operator="equal">
      <formula>0</formula>
    </cfRule>
  </conditionalFormatting>
  <conditionalFormatting sqref="AY218:AZ219 AV218:AV219 AW218">
    <cfRule type="cellIs" dxfId="217" priority="15" stopIfTrue="1" operator="equal">
      <formula>0</formula>
    </cfRule>
  </conditionalFormatting>
  <conditionalFormatting sqref="AX218">
    <cfRule type="cellIs" dxfId="216" priority="14" stopIfTrue="1" operator="equal">
      <formula>0</formula>
    </cfRule>
  </conditionalFormatting>
  <conditionalFormatting sqref="AW204 AW206 AW208 AW210 AW212 AW214 AW216 AW220 AW222 AW224 AW236 AW238 AW246 AV220:AV225 AY220:AZ225">
    <cfRule type="cellIs" dxfId="215" priority="40" stopIfTrue="1" operator="equal">
      <formula>0</formula>
    </cfRule>
  </conditionalFormatting>
  <conditionalFormatting sqref="AV236:AV237 AY236:AZ237">
    <cfRule type="cellIs" dxfId="214" priority="39" stopIfTrue="1" operator="equal">
      <formula>0</formula>
    </cfRule>
  </conditionalFormatting>
  <conditionalFormatting sqref="AV246:AV247 AY246:AZ247">
    <cfRule type="cellIs" dxfId="213" priority="38" stopIfTrue="1" operator="equal">
      <formula>0</formula>
    </cfRule>
  </conditionalFormatting>
  <conditionalFormatting sqref="AV238:AV239 AY238:AZ239">
    <cfRule type="cellIs" dxfId="212" priority="37" stopIfTrue="1" operator="equal">
      <formula>0</formula>
    </cfRule>
  </conditionalFormatting>
  <conditionalFormatting sqref="AX246">
    <cfRule type="cellIs" dxfId="211" priority="24" stopIfTrue="1" operator="equal">
      <formula>0</formula>
    </cfRule>
  </conditionalFormatting>
  <conditionalFormatting sqref="AX204">
    <cfRule type="cellIs" dxfId="210" priority="36" stopIfTrue="1" operator="equal">
      <formula>0</formula>
    </cfRule>
  </conditionalFormatting>
  <conditionalFormatting sqref="AX206">
    <cfRule type="cellIs" dxfId="209" priority="35" stopIfTrue="1" operator="equal">
      <formula>0</formula>
    </cfRule>
  </conditionalFormatting>
  <conditionalFormatting sqref="AX208">
    <cfRule type="cellIs" dxfId="208" priority="34" stopIfTrue="1" operator="equal">
      <formula>0</formula>
    </cfRule>
  </conditionalFormatting>
  <conditionalFormatting sqref="AX210">
    <cfRule type="cellIs" dxfId="207" priority="33" stopIfTrue="1" operator="equal">
      <formula>0</formula>
    </cfRule>
  </conditionalFormatting>
  <conditionalFormatting sqref="AX212">
    <cfRule type="cellIs" dxfId="206" priority="32" stopIfTrue="1" operator="equal">
      <formula>0</formula>
    </cfRule>
  </conditionalFormatting>
  <conditionalFormatting sqref="AX214">
    <cfRule type="cellIs" dxfId="205" priority="31" stopIfTrue="1" operator="equal">
      <formula>0</formula>
    </cfRule>
  </conditionalFormatting>
  <conditionalFormatting sqref="AX216">
    <cfRule type="cellIs" dxfId="204" priority="30" stopIfTrue="1" operator="equal">
      <formula>0</formula>
    </cfRule>
  </conditionalFormatting>
  <conditionalFormatting sqref="AX220">
    <cfRule type="cellIs" dxfId="203" priority="29" stopIfTrue="1" operator="equal">
      <formula>0</formula>
    </cfRule>
  </conditionalFormatting>
  <conditionalFormatting sqref="AX222">
    <cfRule type="cellIs" dxfId="202" priority="28" stopIfTrue="1" operator="equal">
      <formula>0</formula>
    </cfRule>
  </conditionalFormatting>
  <conditionalFormatting sqref="AX236">
    <cfRule type="cellIs" dxfId="201" priority="26" stopIfTrue="1" operator="equal">
      <formula>0</formula>
    </cfRule>
  </conditionalFormatting>
  <conditionalFormatting sqref="AV240:AV241 AY240:AZ241">
    <cfRule type="cellIs" dxfId="200" priority="19" stopIfTrue="1" operator="equal">
      <formula>0</formula>
    </cfRule>
  </conditionalFormatting>
  <conditionalFormatting sqref="AX238">
    <cfRule type="cellIs" dxfId="199" priority="25" stopIfTrue="1" operator="equal">
      <formula>0</formula>
    </cfRule>
  </conditionalFormatting>
  <conditionalFormatting sqref="AW244">
    <cfRule type="cellIs" dxfId="198" priority="23" stopIfTrue="1" operator="equal">
      <formula>0</formula>
    </cfRule>
  </conditionalFormatting>
  <conditionalFormatting sqref="AV244:AV245 AY244:AZ245">
    <cfRule type="cellIs" dxfId="197" priority="22" stopIfTrue="1" operator="equal">
      <formula>0</formula>
    </cfRule>
  </conditionalFormatting>
  <conditionalFormatting sqref="AX244">
    <cfRule type="cellIs" dxfId="196" priority="21" stopIfTrue="1" operator="equal">
      <formula>0</formula>
    </cfRule>
  </conditionalFormatting>
  <conditionalFormatting sqref="AW240 AW242">
    <cfRule type="cellIs" dxfId="195" priority="20" stopIfTrue="1" operator="equal">
      <formula>0</formula>
    </cfRule>
  </conditionalFormatting>
  <conditionalFormatting sqref="AX240">
    <cfRule type="cellIs" dxfId="194" priority="17" stopIfTrue="1" operator="equal">
      <formula>0</formula>
    </cfRule>
  </conditionalFormatting>
  <conditionalFormatting sqref="AY226:AZ227 AV226:AV227">
    <cfRule type="cellIs" dxfId="193" priority="13" stopIfTrue="1" operator="equal">
      <formula>0</formula>
    </cfRule>
  </conditionalFormatting>
  <conditionalFormatting sqref="AX234">
    <cfRule type="cellIs" dxfId="192" priority="8" stopIfTrue="1" operator="equal">
      <formula>0</formula>
    </cfRule>
  </conditionalFormatting>
  <conditionalFormatting sqref="AY228:AZ229 AV228:AV229 AW228">
    <cfRule type="cellIs" dxfId="191" priority="7" stopIfTrue="1" operator="equal">
      <formula>0</formula>
    </cfRule>
  </conditionalFormatting>
  <conditionalFormatting sqref="AX228">
    <cfRule type="cellIs" dxfId="190" priority="6" stopIfTrue="1" operator="equal">
      <formula>0</formula>
    </cfRule>
  </conditionalFormatting>
  <conditionalFormatting sqref="AW226 AW230 AW232 AW234 AV230:AV235 AY230:AZ235">
    <cfRule type="cellIs" dxfId="189" priority="12" stopIfTrue="1" operator="equal">
      <formula>0</formula>
    </cfRule>
  </conditionalFormatting>
  <conditionalFormatting sqref="AX226">
    <cfRule type="cellIs" dxfId="188" priority="11" stopIfTrue="1" operator="equal">
      <formula>0</formula>
    </cfRule>
  </conditionalFormatting>
  <conditionalFormatting sqref="AX230">
    <cfRule type="cellIs" dxfId="187" priority="10" stopIfTrue="1" operator="equal">
      <formula>0</formula>
    </cfRule>
  </conditionalFormatting>
  <conditionalFormatting sqref="AX232">
    <cfRule type="cellIs" dxfId="186" priority="9" stopIfTrue="1" operator="equal">
      <formula>0</formula>
    </cfRule>
  </conditionalFormatting>
  <conditionalFormatting sqref="AU202:AU247 AU153:AU198 AU104:AU149 AU55:AU100 AU5:AU48">
    <cfRule type="expression" dxfId="185" priority="3" stopIfTrue="1">
      <formula>$AU$5=""</formula>
    </cfRule>
  </conditionalFormatting>
  <conditionalFormatting sqref="AT5:AT10 AT55:AT100 AT104:AT149 AT153:AT198 AT202:AT247 AT12:AT48">
    <cfRule type="expression" dxfId="184" priority="2" stopIfTrue="1">
      <formula>$AT$5=""</formula>
    </cfRule>
  </conditionalFormatting>
  <conditionalFormatting sqref="AS5:AS10 AS55:AS100 AS104:AS149 AS153:AS198 AS202:AS247 AS12:AS48">
    <cfRule type="expression" dxfId="183" priority="1" stopIfTrue="1">
      <formula>$AS$5=""</formula>
    </cfRule>
  </conditionalFormatting>
  <conditionalFormatting sqref="Q5:AU6 Q55:AU56 Q104:AU105 Q153:AU154 Q202:AU203">
    <cfRule type="expression" dxfId="182" priority="4" stopIfTrue="1">
      <formula>WEEKDAY(Q$5,2)=7</formula>
    </cfRule>
    <cfRule type="expression" dxfId="181" priority="5" stopIfTrue="1">
      <formula>WEEKDAY(Q$5,2)=6</formula>
    </cfRule>
  </conditionalFormatting>
  <dataValidations count="4">
    <dataValidation type="decimal" operator="greaterThanOrEqual" allowBlank="1" showInputMessage="1" showErrorMessage="1" error="３２時間を下回ることはできません_x000a_" sqref="AT3:AU3 AP3:AQ3">
      <formula1>32</formula1>
    </dataValidation>
    <dataValidation imeMode="off" allowBlank="1" showInputMessage="1" showErrorMessage="1" sqref="N3:O3 W3 T54:U54 W54 T103:U103 W152 W201 W103 T152:U152 T201:U201"/>
    <dataValidation type="list" allowBlank="1" showInputMessage="1" showErrorMessage="1" sqref="C13:H48 C155:H198 C57:H100 C106:H149 C204:H247">
      <formula1>$BC$7:$BC$10</formula1>
    </dataValidation>
    <dataValidation type="list" allowBlank="1" showInputMessage="1" showErrorMessage="1" sqref="N106:P149 N204:P247 N7:P48 N155:P198 N57:P100">
      <formula1>$BG$7:$BJ$7</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S3 U3:V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AG17" sqref="AG17"/>
    </sheetView>
  </sheetViews>
  <sheetFormatPr defaultRowHeight="13.5" x14ac:dyDescent="0.15"/>
  <cols>
    <col min="1" max="1" width="1.625" style="100" customWidth="1"/>
    <col min="2" max="2" width="3.125" style="131" customWidth="1"/>
    <col min="3" max="13" width="3.125" style="100" customWidth="1"/>
    <col min="14" max="16" width="3.125" style="116" customWidth="1"/>
    <col min="17" max="47" width="4.125" style="303" customWidth="1"/>
    <col min="48" max="48" width="10.625" style="303" customWidth="1"/>
    <col min="49" max="49" width="10.625" style="303" hidden="1" customWidth="1"/>
    <col min="50" max="50" width="10.625" style="303" customWidth="1"/>
    <col min="51" max="51" width="1.625" style="100" customWidth="1"/>
    <col min="52" max="52" width="3.25" style="100" customWidth="1"/>
    <col min="53" max="65" width="4.625" style="100" hidden="1" customWidth="1"/>
    <col min="66" max="76" width="4.625" style="100" customWidth="1"/>
    <col min="77" max="16384" width="9" style="100"/>
  </cols>
  <sheetData>
    <row r="1" spans="2:65" ht="9.9499999999999993" customHeight="1" x14ac:dyDescent="0.15"/>
    <row r="2" spans="2:65" ht="5.0999999999999996" customHeight="1" x14ac:dyDescent="0.15">
      <c r="AY2" s="133"/>
      <c r="AZ2" s="133"/>
    </row>
    <row r="3" spans="2:65" ht="18.95" customHeight="1" x14ac:dyDescent="0.15">
      <c r="B3" s="131" t="s">
        <v>415</v>
      </c>
      <c r="N3" s="512">
        <f>YEAR(EOMONTH(DATE(SUM(2018+【共通】!L9),【共通】!N9,【共通】!P9),-2))</f>
        <v>2025</v>
      </c>
      <c r="O3" s="512"/>
      <c r="S3" s="134" t="s">
        <v>249</v>
      </c>
      <c r="T3" s="518" t="str">
        <f>IFERROR("令和　"&amp;VLOOKUP(N3,BL5:BM12,2,FALSE),"")</f>
        <v>令和　7</v>
      </c>
      <c r="U3" s="518"/>
      <c r="V3" s="303" t="s">
        <v>81</v>
      </c>
      <c r="W3" s="277">
        <f>MONTH(EOMONTH(DATE(2023,【共通】!N9,【共通】!P9),-4))</f>
        <v>3</v>
      </c>
      <c r="X3" s="133" t="s">
        <v>273</v>
      </c>
      <c r="Z3" s="135" t="s">
        <v>250</v>
      </c>
      <c r="AA3" s="513" t="s">
        <v>275</v>
      </c>
      <c r="AB3" s="514"/>
      <c r="AC3" s="514"/>
      <c r="AD3" s="514"/>
      <c r="AE3" s="514"/>
      <c r="AF3" s="514"/>
      <c r="AG3" s="514"/>
      <c r="AH3" s="514"/>
      <c r="AI3" s="514"/>
      <c r="AJ3" s="514"/>
      <c r="AK3" s="515"/>
      <c r="AL3" s="516"/>
      <c r="AM3" s="517"/>
      <c r="AN3" s="511" t="s">
        <v>276</v>
      </c>
      <c r="AO3" s="511"/>
      <c r="AP3" s="510"/>
      <c r="AQ3" s="510"/>
      <c r="AR3" s="511" t="s">
        <v>277</v>
      </c>
      <c r="AS3" s="511"/>
      <c r="AT3" s="510"/>
      <c r="AU3" s="510"/>
      <c r="AV3" s="301" t="s">
        <v>278</v>
      </c>
      <c r="AW3" s="137"/>
      <c r="AX3" s="138" t="str">
        <f>"1 / "&amp;COUNTA(C$7,C$57,C$106,C$155,C$204)</f>
        <v>1 / 1</v>
      </c>
      <c r="AY3" s="133"/>
      <c r="AZ3" s="133"/>
    </row>
    <row r="4" spans="2:65" ht="5.0999999999999996" customHeight="1" x14ac:dyDescent="0.15">
      <c r="AY4" s="133"/>
      <c r="AZ4" s="133"/>
    </row>
    <row r="5" spans="2:65" s="138" customFormat="1" ht="15" customHeight="1" x14ac:dyDescent="0.15">
      <c r="B5" s="470"/>
      <c r="C5" s="490" t="s">
        <v>279</v>
      </c>
      <c r="D5" s="491"/>
      <c r="E5" s="491"/>
      <c r="F5" s="491"/>
      <c r="G5" s="491"/>
      <c r="H5" s="492"/>
      <c r="I5" s="490" t="s">
        <v>280</v>
      </c>
      <c r="J5" s="491"/>
      <c r="K5" s="491"/>
      <c r="L5" s="491"/>
      <c r="M5" s="492"/>
      <c r="N5" s="496" t="s">
        <v>281</v>
      </c>
      <c r="O5" s="491"/>
      <c r="P5" s="492"/>
      <c r="Q5" s="139">
        <f>DATE($N$3,$W$3,1)</f>
        <v>45717</v>
      </c>
      <c r="R5" s="139">
        <f>Q5+1</f>
        <v>45718</v>
      </c>
      <c r="S5" s="139">
        <f>R5+1</f>
        <v>45719</v>
      </c>
      <c r="T5" s="139">
        <f t="shared" ref="T5:AQ5" si="0">S5+1</f>
        <v>45720</v>
      </c>
      <c r="U5" s="139">
        <f t="shared" si="0"/>
        <v>45721</v>
      </c>
      <c r="V5" s="139">
        <f t="shared" si="0"/>
        <v>45722</v>
      </c>
      <c r="W5" s="139">
        <f t="shared" si="0"/>
        <v>45723</v>
      </c>
      <c r="X5" s="139">
        <f t="shared" si="0"/>
        <v>45724</v>
      </c>
      <c r="Y5" s="139">
        <f t="shared" si="0"/>
        <v>45725</v>
      </c>
      <c r="Z5" s="139">
        <f t="shared" si="0"/>
        <v>45726</v>
      </c>
      <c r="AA5" s="139">
        <f t="shared" si="0"/>
        <v>45727</v>
      </c>
      <c r="AB5" s="139">
        <f t="shared" si="0"/>
        <v>45728</v>
      </c>
      <c r="AC5" s="139">
        <f t="shared" si="0"/>
        <v>45729</v>
      </c>
      <c r="AD5" s="139">
        <f t="shared" si="0"/>
        <v>45730</v>
      </c>
      <c r="AE5" s="139">
        <f t="shared" si="0"/>
        <v>45731</v>
      </c>
      <c r="AF5" s="139">
        <f t="shared" si="0"/>
        <v>45732</v>
      </c>
      <c r="AG5" s="139">
        <f t="shared" si="0"/>
        <v>45733</v>
      </c>
      <c r="AH5" s="139">
        <f t="shared" si="0"/>
        <v>45734</v>
      </c>
      <c r="AI5" s="139">
        <f t="shared" si="0"/>
        <v>45735</v>
      </c>
      <c r="AJ5" s="139">
        <f t="shared" si="0"/>
        <v>45736</v>
      </c>
      <c r="AK5" s="139">
        <f t="shared" si="0"/>
        <v>45737</v>
      </c>
      <c r="AL5" s="139">
        <f t="shared" si="0"/>
        <v>45738</v>
      </c>
      <c r="AM5" s="139">
        <f t="shared" si="0"/>
        <v>45739</v>
      </c>
      <c r="AN5" s="139">
        <f t="shared" si="0"/>
        <v>45740</v>
      </c>
      <c r="AO5" s="139">
        <f t="shared" si="0"/>
        <v>45741</v>
      </c>
      <c r="AP5" s="139">
        <f t="shared" si="0"/>
        <v>45742</v>
      </c>
      <c r="AQ5" s="139">
        <f t="shared" si="0"/>
        <v>45743</v>
      </c>
      <c r="AR5" s="139">
        <f>AQ5+1</f>
        <v>45744</v>
      </c>
      <c r="AS5" s="139">
        <f>IF(DAY(DATE($N$3,$W$3,29))=29,AR5+1,"")</f>
        <v>45745</v>
      </c>
      <c r="AT5" s="139">
        <f>IF(DAY(DATE($N$3,$W$3,30))=30,AS5+1,"")</f>
        <v>45746</v>
      </c>
      <c r="AU5" s="139">
        <f>IF(DAY(DATE($N$3,$W$3,31))=31,AT5+1,"")</f>
        <v>45747</v>
      </c>
      <c r="AV5" s="140" t="s">
        <v>282</v>
      </c>
      <c r="AW5" s="497"/>
      <c r="AX5" s="497" t="s">
        <v>283</v>
      </c>
      <c r="AY5" s="141"/>
      <c r="AZ5" s="141"/>
      <c r="BL5" s="140">
        <v>2023</v>
      </c>
      <c r="BM5" s="140">
        <v>5</v>
      </c>
    </row>
    <row r="6" spans="2:65" s="138" customFormat="1" ht="15" customHeight="1" x14ac:dyDescent="0.15">
      <c r="B6" s="471"/>
      <c r="C6" s="493"/>
      <c r="D6" s="494"/>
      <c r="E6" s="494"/>
      <c r="F6" s="494"/>
      <c r="G6" s="494"/>
      <c r="H6" s="495"/>
      <c r="I6" s="493"/>
      <c r="J6" s="494"/>
      <c r="K6" s="494"/>
      <c r="L6" s="494"/>
      <c r="M6" s="495"/>
      <c r="N6" s="493"/>
      <c r="O6" s="494"/>
      <c r="P6" s="495"/>
      <c r="Q6" s="142" t="str">
        <f t="shared" ref="Q6:AR6" si="1">VLOOKUP(WEEKDAY(Q5,2),$BA$7:$BB$14,2,FALSE)</f>
        <v>土</v>
      </c>
      <c r="R6" s="142" t="str">
        <f t="shared" si="1"/>
        <v>日</v>
      </c>
      <c r="S6" s="142" t="str">
        <f t="shared" si="1"/>
        <v>月</v>
      </c>
      <c r="T6" s="142" t="str">
        <f t="shared" si="1"/>
        <v>火</v>
      </c>
      <c r="U6" s="142" t="str">
        <f t="shared" si="1"/>
        <v>水</v>
      </c>
      <c r="V6" s="142" t="str">
        <f t="shared" si="1"/>
        <v>木</v>
      </c>
      <c r="W6" s="142" t="str">
        <f t="shared" si="1"/>
        <v>金</v>
      </c>
      <c r="X6" s="142" t="str">
        <f t="shared" si="1"/>
        <v>土</v>
      </c>
      <c r="Y6" s="142" t="str">
        <f t="shared" si="1"/>
        <v>日</v>
      </c>
      <c r="Z6" s="142" t="str">
        <f t="shared" si="1"/>
        <v>月</v>
      </c>
      <c r="AA6" s="142" t="str">
        <f t="shared" si="1"/>
        <v>火</v>
      </c>
      <c r="AB6" s="142" t="str">
        <f t="shared" si="1"/>
        <v>水</v>
      </c>
      <c r="AC6" s="142" t="str">
        <f t="shared" si="1"/>
        <v>木</v>
      </c>
      <c r="AD6" s="142" t="str">
        <f t="shared" si="1"/>
        <v>金</v>
      </c>
      <c r="AE6" s="142" t="str">
        <f t="shared" si="1"/>
        <v>土</v>
      </c>
      <c r="AF6" s="142" t="str">
        <f t="shared" si="1"/>
        <v>日</v>
      </c>
      <c r="AG6" s="142" t="str">
        <f t="shared" si="1"/>
        <v>月</v>
      </c>
      <c r="AH6" s="142" t="str">
        <f t="shared" si="1"/>
        <v>火</v>
      </c>
      <c r="AI6" s="142" t="str">
        <f t="shared" si="1"/>
        <v>水</v>
      </c>
      <c r="AJ6" s="142" t="str">
        <f t="shared" si="1"/>
        <v>木</v>
      </c>
      <c r="AK6" s="142" t="str">
        <f t="shared" si="1"/>
        <v>金</v>
      </c>
      <c r="AL6" s="142" t="str">
        <f t="shared" si="1"/>
        <v>土</v>
      </c>
      <c r="AM6" s="142" t="str">
        <f t="shared" si="1"/>
        <v>日</v>
      </c>
      <c r="AN6" s="142" t="str">
        <f t="shared" si="1"/>
        <v>月</v>
      </c>
      <c r="AO6" s="142" t="str">
        <f t="shared" si="1"/>
        <v>火</v>
      </c>
      <c r="AP6" s="142" t="str">
        <f t="shared" si="1"/>
        <v>水</v>
      </c>
      <c r="AQ6" s="142" t="str">
        <f t="shared" si="1"/>
        <v>木</v>
      </c>
      <c r="AR6" s="142" t="str">
        <f t="shared" si="1"/>
        <v>金</v>
      </c>
      <c r="AS6" s="142" t="str">
        <f>IF(AS5="","",VLOOKUP(WEEKDAY(AS5,2),$BA$7:$BB$14,2,FALSE))</f>
        <v>土</v>
      </c>
      <c r="AT6" s="142" t="str">
        <f>IF(AT5="","",VLOOKUP(WEEKDAY(AT5,2),$BA$7:$BB$14,2,FALSE))</f>
        <v>日</v>
      </c>
      <c r="AU6" s="142" t="str">
        <f>IF(AU5="","",VLOOKUP(WEEKDAY(AU5,2),$BA$7:$BB$14,2,FALSE))</f>
        <v>月</v>
      </c>
      <c r="AV6" s="140" t="s">
        <v>284</v>
      </c>
      <c r="AW6" s="498"/>
      <c r="AX6" s="498"/>
      <c r="AY6" s="141"/>
      <c r="AZ6" s="141"/>
      <c r="BL6" s="140">
        <f>BL5+1</f>
        <v>2024</v>
      </c>
      <c r="BM6" s="140">
        <f>BM5+1</f>
        <v>6</v>
      </c>
    </row>
    <row r="7" spans="2:65" ht="15" customHeight="1" x14ac:dyDescent="0.15">
      <c r="B7" s="470" t="s">
        <v>21</v>
      </c>
      <c r="C7" s="490" t="s">
        <v>7</v>
      </c>
      <c r="D7" s="491"/>
      <c r="E7" s="491"/>
      <c r="F7" s="491"/>
      <c r="G7" s="491"/>
      <c r="H7" s="492"/>
      <c r="I7" s="490" t="s">
        <v>22</v>
      </c>
      <c r="J7" s="491"/>
      <c r="K7" s="491"/>
      <c r="L7" s="491"/>
      <c r="M7" s="492"/>
      <c r="N7" s="504" t="s">
        <v>286</v>
      </c>
      <c r="O7" s="505"/>
      <c r="P7" s="506"/>
      <c r="Q7" s="143" t="s">
        <v>246</v>
      </c>
      <c r="R7" s="143" t="s">
        <v>246</v>
      </c>
      <c r="S7" s="143"/>
      <c r="T7" s="143"/>
      <c r="U7" s="143" t="s">
        <v>246</v>
      </c>
      <c r="V7" s="143" t="s">
        <v>246</v>
      </c>
      <c r="W7" s="143" t="s">
        <v>246</v>
      </c>
      <c r="X7" s="143" t="s">
        <v>246</v>
      </c>
      <c r="Y7" s="143" t="s">
        <v>246</v>
      </c>
      <c r="Z7" s="143"/>
      <c r="AA7" s="143"/>
      <c r="AB7" s="143" t="s">
        <v>246</v>
      </c>
      <c r="AC7" s="143" t="s">
        <v>246</v>
      </c>
      <c r="AD7" s="143" t="s">
        <v>246</v>
      </c>
      <c r="AE7" s="143" t="s">
        <v>246</v>
      </c>
      <c r="AF7" s="143" t="s">
        <v>246</v>
      </c>
      <c r="AG7" s="143"/>
      <c r="AH7" s="143"/>
      <c r="AI7" s="143" t="s">
        <v>246</v>
      </c>
      <c r="AJ7" s="143" t="s">
        <v>246</v>
      </c>
      <c r="AK7" s="143" t="s">
        <v>246</v>
      </c>
      <c r="AL7" s="143" t="s">
        <v>246</v>
      </c>
      <c r="AM7" s="143" t="s">
        <v>246</v>
      </c>
      <c r="AN7" s="143"/>
      <c r="AO7" s="143"/>
      <c r="AP7" s="143" t="s">
        <v>246</v>
      </c>
      <c r="AQ7" s="143" t="s">
        <v>246</v>
      </c>
      <c r="AR7" s="143" t="s">
        <v>246</v>
      </c>
      <c r="AS7" s="143" t="s">
        <v>246</v>
      </c>
      <c r="AT7" s="143" t="s">
        <v>246</v>
      </c>
      <c r="AU7" s="143"/>
      <c r="AV7" s="144">
        <f>COUNTA(Q7:AU7)</f>
        <v>22</v>
      </c>
      <c r="AW7" s="486">
        <f>AV8</f>
        <v>170.49999999999997</v>
      </c>
      <c r="AX7" s="488" t="str">
        <f>IFERROR(ROUNDDOWN(AV8/$AT$3,1),"")</f>
        <v/>
      </c>
      <c r="AY7" s="145"/>
      <c r="AZ7" s="145"/>
      <c r="BA7" s="146">
        <v>1</v>
      </c>
      <c r="BB7" s="146" t="s">
        <v>288</v>
      </c>
      <c r="BC7" s="100" t="s">
        <v>7</v>
      </c>
      <c r="BG7" s="147" t="s">
        <v>289</v>
      </c>
      <c r="BH7" s="147" t="s">
        <v>286</v>
      </c>
      <c r="BI7" s="147" t="s">
        <v>290</v>
      </c>
      <c r="BJ7" s="147" t="s">
        <v>291</v>
      </c>
      <c r="BL7" s="140">
        <f t="shared" ref="BL7:BM12" si="2">BL6+1</f>
        <v>2025</v>
      </c>
      <c r="BM7" s="140">
        <f t="shared" si="2"/>
        <v>7</v>
      </c>
    </row>
    <row r="8" spans="2:65" ht="15" customHeight="1" x14ac:dyDescent="0.15">
      <c r="B8" s="471"/>
      <c r="C8" s="493"/>
      <c r="D8" s="494"/>
      <c r="E8" s="494"/>
      <c r="F8" s="494"/>
      <c r="G8" s="494"/>
      <c r="H8" s="495"/>
      <c r="I8" s="493"/>
      <c r="J8" s="494"/>
      <c r="K8" s="494"/>
      <c r="L8" s="494"/>
      <c r="M8" s="495"/>
      <c r="N8" s="507"/>
      <c r="O8" s="508"/>
      <c r="P8" s="509"/>
      <c r="Q8" s="148">
        <f>IFERROR(VLOOKUP(Q7,'P2'!$B$59:$J$64,9,FALSE),"")</f>
        <v>7.7499999999999991</v>
      </c>
      <c r="R8" s="148">
        <f>IFERROR(VLOOKUP(R7,'P2'!$B$59:$J$64,9,FALSE),"")</f>
        <v>7.7499999999999991</v>
      </c>
      <c r="S8" s="148" t="str">
        <f>IFERROR(VLOOKUP(S7,'P2'!$B$59:$J$64,9,FALSE),"")</f>
        <v/>
      </c>
      <c r="T8" s="148" t="str">
        <f>IFERROR(VLOOKUP(T7,'P2'!$B$59:$J$64,9,FALSE),"")</f>
        <v/>
      </c>
      <c r="U8" s="148">
        <f>IFERROR(VLOOKUP(U7,'P2'!$B$59:$J$64,9,FALSE),"")</f>
        <v>7.7499999999999991</v>
      </c>
      <c r="V8" s="148">
        <f>IFERROR(VLOOKUP(V7,'P2'!$B$59:$J$64,9,FALSE),"")</f>
        <v>7.7499999999999991</v>
      </c>
      <c r="W8" s="148">
        <f>IFERROR(VLOOKUP(W7,'P2'!$B$59:$J$64,9,FALSE),"")</f>
        <v>7.7499999999999991</v>
      </c>
      <c r="X8" s="148">
        <f>IFERROR(VLOOKUP(X7,'P2'!$B$59:$J$64,9,FALSE),"")</f>
        <v>7.7499999999999991</v>
      </c>
      <c r="Y8" s="148">
        <f>IFERROR(VLOOKUP(Y7,'P2'!$B$59:$J$64,9,FALSE),"")</f>
        <v>7.7499999999999991</v>
      </c>
      <c r="Z8" s="148" t="str">
        <f>IFERROR(VLOOKUP(Z7,'P2'!$B$59:$J$64,9,FALSE),"")</f>
        <v/>
      </c>
      <c r="AA8" s="148" t="str">
        <f>IFERROR(VLOOKUP(AA7,'P2'!$B$59:$J$64,9,FALSE),"")</f>
        <v/>
      </c>
      <c r="AB8" s="148">
        <f>IFERROR(VLOOKUP(AB7,'P2'!$B$59:$J$64,9,FALSE),"")</f>
        <v>7.7499999999999991</v>
      </c>
      <c r="AC8" s="148">
        <f>IFERROR(VLOOKUP(AC7,'P2'!$B$59:$J$64,9,FALSE),"")</f>
        <v>7.7499999999999991</v>
      </c>
      <c r="AD8" s="148">
        <f>IFERROR(VLOOKUP(AD7,'P2'!$B$59:$J$64,9,FALSE),"")</f>
        <v>7.7499999999999991</v>
      </c>
      <c r="AE8" s="148">
        <f>IFERROR(VLOOKUP(AE7,'P2'!$B$59:$J$64,9,FALSE),"")</f>
        <v>7.7499999999999991</v>
      </c>
      <c r="AF8" s="148">
        <f>IFERROR(VLOOKUP(AF7,'P2'!$B$59:$J$64,9,FALSE),"")</f>
        <v>7.7499999999999991</v>
      </c>
      <c r="AG8" s="148" t="str">
        <f>IFERROR(VLOOKUP(AG7,'P2'!$B$59:$J$64,9,FALSE),"")</f>
        <v/>
      </c>
      <c r="AH8" s="148" t="str">
        <f>IFERROR(VLOOKUP(AH7,'P2'!$B$59:$J$64,9,FALSE),"")</f>
        <v/>
      </c>
      <c r="AI8" s="148">
        <f>IFERROR(VLOOKUP(AI7,'P2'!$B$59:$J$64,9,FALSE),"")</f>
        <v>7.7499999999999991</v>
      </c>
      <c r="AJ8" s="148">
        <f>IFERROR(VLOOKUP(AJ7,'P2'!$B$59:$J$64,9,FALSE),"")</f>
        <v>7.7499999999999991</v>
      </c>
      <c r="AK8" s="148">
        <f>IFERROR(VLOOKUP(AK7,'P2'!$B$59:$J$64,9,FALSE),"")</f>
        <v>7.7499999999999991</v>
      </c>
      <c r="AL8" s="148">
        <f>IFERROR(VLOOKUP(AL7,'P2'!$B$59:$J$64,9,FALSE),"")</f>
        <v>7.7499999999999991</v>
      </c>
      <c r="AM8" s="148">
        <f>IFERROR(VLOOKUP(AM7,'P2'!$B$59:$J$64,9,FALSE),"")</f>
        <v>7.7499999999999991</v>
      </c>
      <c r="AN8" s="148" t="str">
        <f>IFERROR(VLOOKUP(AN7,'P2'!$B$59:$J$64,9,FALSE),"")</f>
        <v/>
      </c>
      <c r="AO8" s="148" t="str">
        <f>IFERROR(VLOOKUP(AO7,'P2'!$B$59:$J$64,9,FALSE),"")</f>
        <v/>
      </c>
      <c r="AP8" s="148">
        <f>IFERROR(VLOOKUP(AP7,'P2'!$B$59:$J$64,9,FALSE),"")</f>
        <v>7.7499999999999991</v>
      </c>
      <c r="AQ8" s="148">
        <f>IFERROR(VLOOKUP(AQ7,'P2'!$B$59:$J$64,9,FALSE),"")</f>
        <v>7.7499999999999991</v>
      </c>
      <c r="AR8" s="148">
        <f>IFERROR(VLOOKUP(AR7,'P2'!$B$59:$J$64,9,FALSE),"")</f>
        <v>7.7499999999999991</v>
      </c>
      <c r="AS8" s="148">
        <f>IFERROR(VLOOKUP(AS7,'P2'!$B$59:$J$64,9,FALSE),"")</f>
        <v>7.7499999999999991</v>
      </c>
      <c r="AT8" s="148">
        <f>IFERROR(VLOOKUP(AT7,'P2'!$B$59:$J$64,9,FALSE),"")</f>
        <v>7.7499999999999991</v>
      </c>
      <c r="AU8" s="148" t="str">
        <f>IFERROR(VLOOKUP(AU7,'P2'!$B$59:$J$64,9,FALSE),"")</f>
        <v/>
      </c>
      <c r="AV8" s="149">
        <f>SUM(Q8:AU8)</f>
        <v>170.49999999999997</v>
      </c>
      <c r="AW8" s="487"/>
      <c r="AX8" s="489"/>
      <c r="AY8" s="150"/>
      <c r="AZ8" s="150"/>
      <c r="BA8" s="146">
        <v>2</v>
      </c>
      <c r="BB8" s="146" t="s">
        <v>82</v>
      </c>
      <c r="BC8" s="100" t="s">
        <v>23</v>
      </c>
      <c r="BL8" s="140">
        <f t="shared" si="2"/>
        <v>2026</v>
      </c>
      <c r="BM8" s="140">
        <f t="shared" si="2"/>
        <v>8</v>
      </c>
    </row>
    <row r="9" spans="2:65" ht="15" customHeight="1" x14ac:dyDescent="0.15">
      <c r="B9" s="470" t="s">
        <v>21</v>
      </c>
      <c r="C9" s="490" t="s">
        <v>295</v>
      </c>
      <c r="D9" s="491"/>
      <c r="E9" s="491"/>
      <c r="F9" s="491"/>
      <c r="G9" s="491"/>
      <c r="H9" s="492"/>
      <c r="I9" s="490" t="s">
        <v>292</v>
      </c>
      <c r="J9" s="491"/>
      <c r="K9" s="491"/>
      <c r="L9" s="491"/>
      <c r="M9" s="492"/>
      <c r="N9" s="504" t="s">
        <v>289</v>
      </c>
      <c r="O9" s="505"/>
      <c r="P9" s="506"/>
      <c r="Q9" s="143" t="s">
        <v>251</v>
      </c>
      <c r="R9" s="143" t="s">
        <v>251</v>
      </c>
      <c r="S9" s="143"/>
      <c r="T9" s="143"/>
      <c r="U9" s="143" t="s">
        <v>251</v>
      </c>
      <c r="V9" s="143" t="s">
        <v>251</v>
      </c>
      <c r="W9" s="143" t="s">
        <v>251</v>
      </c>
      <c r="X9" s="143" t="s">
        <v>251</v>
      </c>
      <c r="Y9" s="143" t="s">
        <v>251</v>
      </c>
      <c r="Z9" s="143"/>
      <c r="AA9" s="143"/>
      <c r="AB9" s="143" t="s">
        <v>251</v>
      </c>
      <c r="AC9" s="143" t="s">
        <v>251</v>
      </c>
      <c r="AD9" s="143" t="s">
        <v>251</v>
      </c>
      <c r="AE9" s="143" t="s">
        <v>251</v>
      </c>
      <c r="AF9" s="143" t="s">
        <v>251</v>
      </c>
      <c r="AG9" s="143"/>
      <c r="AH9" s="143"/>
      <c r="AI9" s="143" t="s">
        <v>251</v>
      </c>
      <c r="AJ9" s="143" t="s">
        <v>251</v>
      </c>
      <c r="AK9" s="143" t="s">
        <v>251</v>
      </c>
      <c r="AL9" s="143" t="s">
        <v>251</v>
      </c>
      <c r="AM9" s="143" t="s">
        <v>251</v>
      </c>
      <c r="AN9" s="143"/>
      <c r="AO9" s="143"/>
      <c r="AP9" s="143" t="s">
        <v>251</v>
      </c>
      <c r="AQ9" s="143" t="s">
        <v>251</v>
      </c>
      <c r="AR9" s="143" t="s">
        <v>251</v>
      </c>
      <c r="AS9" s="143" t="s">
        <v>251</v>
      </c>
      <c r="AT9" s="143" t="s">
        <v>251</v>
      </c>
      <c r="AU9" s="143"/>
      <c r="AV9" s="144">
        <f>COUNTA(Q9:AU9)</f>
        <v>22</v>
      </c>
      <c r="AW9" s="486">
        <f>AV10</f>
        <v>148.5</v>
      </c>
      <c r="AX9" s="488" t="str">
        <f>IFERROR(ROUNDDOWN(AV10/$AT$3,1),"")</f>
        <v/>
      </c>
      <c r="AY9" s="145"/>
      <c r="AZ9" s="145"/>
      <c r="BA9" s="146">
        <v>3</v>
      </c>
      <c r="BB9" s="146" t="s">
        <v>83</v>
      </c>
      <c r="BC9" s="100" t="s">
        <v>296</v>
      </c>
      <c r="BL9" s="140">
        <f t="shared" si="2"/>
        <v>2027</v>
      </c>
      <c r="BM9" s="140">
        <f t="shared" si="2"/>
        <v>9</v>
      </c>
    </row>
    <row r="10" spans="2:65" ht="15" customHeight="1" x14ac:dyDescent="0.15">
      <c r="B10" s="471"/>
      <c r="C10" s="493"/>
      <c r="D10" s="494"/>
      <c r="E10" s="494"/>
      <c r="F10" s="494"/>
      <c r="G10" s="494"/>
      <c r="H10" s="495"/>
      <c r="I10" s="493"/>
      <c r="J10" s="494"/>
      <c r="K10" s="494"/>
      <c r="L10" s="494"/>
      <c r="M10" s="495"/>
      <c r="N10" s="507"/>
      <c r="O10" s="508"/>
      <c r="P10" s="509"/>
      <c r="Q10" s="148">
        <f>IFERROR(VLOOKUP(Q9,'P2'!$B$59:$J$64,9,FALSE),"")</f>
        <v>6.75</v>
      </c>
      <c r="R10" s="148">
        <f>IFERROR(VLOOKUP(R9,'P2'!$B$59:$J$64,9,FALSE),"")</f>
        <v>6.75</v>
      </c>
      <c r="S10" s="148" t="str">
        <f>IFERROR(VLOOKUP(S9,'P2'!$B$59:$J$64,9,FALSE),"")</f>
        <v/>
      </c>
      <c r="T10" s="148" t="str">
        <f>IFERROR(VLOOKUP(T9,'P2'!$B$59:$J$64,9,FALSE),"")</f>
        <v/>
      </c>
      <c r="U10" s="148">
        <f>IFERROR(VLOOKUP(U9,'P2'!$B$59:$J$64,9,FALSE),"")</f>
        <v>6.75</v>
      </c>
      <c r="V10" s="148">
        <f>IFERROR(VLOOKUP(V9,'P2'!$B$59:$J$64,9,FALSE),"")</f>
        <v>6.75</v>
      </c>
      <c r="W10" s="148">
        <f>IFERROR(VLOOKUP(W9,'P2'!$B$59:$J$64,9,FALSE),"")</f>
        <v>6.75</v>
      </c>
      <c r="X10" s="148">
        <f>IFERROR(VLOOKUP(X9,'P2'!$B$59:$J$64,9,FALSE),"")</f>
        <v>6.75</v>
      </c>
      <c r="Y10" s="148">
        <f>IFERROR(VLOOKUP(Y9,'P2'!$B$59:$J$64,9,FALSE),"")</f>
        <v>6.75</v>
      </c>
      <c r="Z10" s="148" t="str">
        <f>IFERROR(VLOOKUP(Z9,'P2'!$B$59:$J$64,9,FALSE),"")</f>
        <v/>
      </c>
      <c r="AA10" s="148" t="str">
        <f>IFERROR(VLOOKUP(AA9,'P2'!$B$59:$J$64,9,FALSE),"")</f>
        <v/>
      </c>
      <c r="AB10" s="148">
        <f>IFERROR(VLOOKUP(AB9,'P2'!$B$59:$J$64,9,FALSE),"")</f>
        <v>6.75</v>
      </c>
      <c r="AC10" s="148">
        <f>IFERROR(VLOOKUP(AC9,'P2'!$B$59:$J$64,9,FALSE),"")</f>
        <v>6.75</v>
      </c>
      <c r="AD10" s="148">
        <f>IFERROR(VLOOKUP(AD9,'P2'!$B$59:$J$64,9,FALSE),"")</f>
        <v>6.75</v>
      </c>
      <c r="AE10" s="148">
        <f>IFERROR(VLOOKUP(AE9,'P2'!$B$59:$J$64,9,FALSE),"")</f>
        <v>6.75</v>
      </c>
      <c r="AF10" s="148">
        <f>IFERROR(VLOOKUP(AF9,'P2'!$B$59:$J$64,9,FALSE),"")</f>
        <v>6.75</v>
      </c>
      <c r="AG10" s="148" t="str">
        <f>IFERROR(VLOOKUP(AG9,'P2'!$B$59:$J$64,9,FALSE),"")</f>
        <v/>
      </c>
      <c r="AH10" s="148" t="str">
        <f>IFERROR(VLOOKUP(AH9,'P2'!$B$59:$J$64,9,FALSE),"")</f>
        <v/>
      </c>
      <c r="AI10" s="148">
        <f>IFERROR(VLOOKUP(AI9,'P2'!$B$59:$J$64,9,FALSE),"")</f>
        <v>6.75</v>
      </c>
      <c r="AJ10" s="148">
        <f>IFERROR(VLOOKUP(AJ9,'P2'!$B$59:$J$64,9,FALSE),"")</f>
        <v>6.75</v>
      </c>
      <c r="AK10" s="148">
        <f>IFERROR(VLOOKUP(AK9,'P2'!$B$59:$J$64,9,FALSE),"")</f>
        <v>6.75</v>
      </c>
      <c r="AL10" s="148">
        <f>IFERROR(VLOOKUP(AL9,'P2'!$B$59:$J$64,9,FALSE),"")</f>
        <v>6.75</v>
      </c>
      <c r="AM10" s="148">
        <f>IFERROR(VLOOKUP(AM9,'P2'!$B$59:$J$64,9,FALSE),"")</f>
        <v>6.75</v>
      </c>
      <c r="AN10" s="148" t="str">
        <f>IFERROR(VLOOKUP(AN9,'P2'!$B$59:$J$64,9,FALSE),"")</f>
        <v/>
      </c>
      <c r="AO10" s="148" t="str">
        <f>IFERROR(VLOOKUP(AO9,'P2'!$B$59:$J$64,9,FALSE),"")</f>
        <v/>
      </c>
      <c r="AP10" s="148">
        <f>IFERROR(VLOOKUP(AP9,'P2'!$B$59:$J$64,9,FALSE),"")</f>
        <v>6.75</v>
      </c>
      <c r="AQ10" s="148">
        <f>IFERROR(VLOOKUP(AQ9,'P2'!$B$59:$J$64,9,FALSE),"")</f>
        <v>6.75</v>
      </c>
      <c r="AR10" s="148">
        <f>IFERROR(VLOOKUP(AR9,'P2'!$B$59:$J$64,9,FALSE),"")</f>
        <v>6.75</v>
      </c>
      <c r="AS10" s="148">
        <f>IFERROR(VLOOKUP(AS9,'P2'!$B$59:$J$64,9,FALSE),"")</f>
        <v>6.75</v>
      </c>
      <c r="AT10" s="148">
        <f>IFERROR(VLOOKUP(AT9,'P2'!$B$59:$J$64,9,FALSE),"")</f>
        <v>6.75</v>
      </c>
      <c r="AU10" s="148"/>
      <c r="AV10" s="149">
        <f>SUM(Q10:AU10)</f>
        <v>148.5</v>
      </c>
      <c r="AW10" s="487"/>
      <c r="AX10" s="489"/>
      <c r="AY10" s="150"/>
      <c r="AZ10" s="150"/>
      <c r="BA10" s="146">
        <v>4</v>
      </c>
      <c r="BB10" s="146" t="s">
        <v>84</v>
      </c>
      <c r="BC10" s="100" t="s">
        <v>413</v>
      </c>
      <c r="BL10" s="140">
        <f t="shared" si="2"/>
        <v>2028</v>
      </c>
      <c r="BM10" s="140">
        <f t="shared" si="2"/>
        <v>10</v>
      </c>
    </row>
    <row r="11" spans="2:65" ht="15" customHeight="1" x14ac:dyDescent="0.15">
      <c r="B11" s="470" t="s">
        <v>21</v>
      </c>
      <c r="C11" s="490" t="s">
        <v>296</v>
      </c>
      <c r="D11" s="491"/>
      <c r="E11" s="491"/>
      <c r="F11" s="491"/>
      <c r="G11" s="491"/>
      <c r="H11" s="492"/>
      <c r="I11" s="490" t="s">
        <v>24</v>
      </c>
      <c r="J11" s="491"/>
      <c r="K11" s="491"/>
      <c r="L11" s="491"/>
      <c r="M11" s="492"/>
      <c r="N11" s="504" t="s">
        <v>291</v>
      </c>
      <c r="O11" s="505"/>
      <c r="P11" s="506"/>
      <c r="Q11" s="143" t="s">
        <v>432</v>
      </c>
      <c r="R11" s="143" t="s">
        <v>432</v>
      </c>
      <c r="S11" s="143"/>
      <c r="T11" s="143"/>
      <c r="U11" s="143" t="s">
        <v>433</v>
      </c>
      <c r="V11" s="143" t="s">
        <v>433</v>
      </c>
      <c r="W11" s="143"/>
      <c r="X11" s="143" t="s">
        <v>432</v>
      </c>
      <c r="Y11" s="143" t="s">
        <v>432</v>
      </c>
      <c r="Z11" s="143"/>
      <c r="AA11" s="143"/>
      <c r="AB11" s="143" t="s">
        <v>433</v>
      </c>
      <c r="AC11" s="143" t="s">
        <v>433</v>
      </c>
      <c r="AD11" s="143"/>
      <c r="AE11" s="143" t="s">
        <v>432</v>
      </c>
      <c r="AF11" s="143" t="s">
        <v>432</v>
      </c>
      <c r="AG11" s="143"/>
      <c r="AH11" s="143"/>
      <c r="AI11" s="143" t="s">
        <v>433</v>
      </c>
      <c r="AJ11" s="143" t="s">
        <v>433</v>
      </c>
      <c r="AK11" s="143"/>
      <c r="AL11" s="143" t="s">
        <v>432</v>
      </c>
      <c r="AM11" s="143" t="s">
        <v>432</v>
      </c>
      <c r="AN11" s="143"/>
      <c r="AO11" s="143"/>
      <c r="AP11" s="143" t="s">
        <v>433</v>
      </c>
      <c r="AQ11" s="143" t="s">
        <v>433</v>
      </c>
      <c r="AR11" s="143"/>
      <c r="AS11" s="143" t="s">
        <v>432</v>
      </c>
      <c r="AT11" s="143" t="s">
        <v>432</v>
      </c>
      <c r="AU11" s="143"/>
      <c r="AV11" s="144">
        <f>COUNTA(Q11:AU11)</f>
        <v>18</v>
      </c>
      <c r="AW11" s="486">
        <f>AV12</f>
        <v>39.5</v>
      </c>
      <c r="AX11" s="488" t="str">
        <f>IFERROR(ROUNDDOWN(AV12/$AT$3,1),"")</f>
        <v/>
      </c>
      <c r="AY11" s="145"/>
      <c r="AZ11" s="145"/>
      <c r="BA11" s="146">
        <v>5</v>
      </c>
      <c r="BB11" s="146" t="s">
        <v>85</v>
      </c>
      <c r="BL11" s="140">
        <f t="shared" si="2"/>
        <v>2029</v>
      </c>
      <c r="BM11" s="140">
        <f t="shared" si="2"/>
        <v>11</v>
      </c>
    </row>
    <row r="12" spans="2:65" ht="15" customHeight="1" x14ac:dyDescent="0.15">
      <c r="B12" s="471"/>
      <c r="C12" s="493"/>
      <c r="D12" s="494"/>
      <c r="E12" s="494"/>
      <c r="F12" s="494"/>
      <c r="G12" s="494"/>
      <c r="H12" s="495"/>
      <c r="I12" s="493"/>
      <c r="J12" s="494"/>
      <c r="K12" s="494"/>
      <c r="L12" s="494"/>
      <c r="M12" s="495"/>
      <c r="N12" s="507"/>
      <c r="O12" s="508"/>
      <c r="P12" s="509"/>
      <c r="Q12" s="148">
        <f>IFERROR(VLOOKUP(Q11,'P2'!$B$59:$J$64,9,FALSE),"")</f>
        <v>2.75</v>
      </c>
      <c r="R12" s="148">
        <f>IFERROR(VLOOKUP(R11,'P2'!$B$59:$J$64,9,FALSE),"")</f>
        <v>2.75</v>
      </c>
      <c r="S12" s="148" t="str">
        <f>IFERROR(VLOOKUP(S11,'P2'!$B$59:$J$64,9,FALSE),"")</f>
        <v/>
      </c>
      <c r="T12" s="148" t="str">
        <f>IFERROR(VLOOKUP(T11,'P2'!$B$59:$J$64,9,FALSE),"")</f>
        <v/>
      </c>
      <c r="U12" s="148">
        <f>IFERROR(VLOOKUP(U11,'P2'!$B$59:$J$64,9,FALSE),"")</f>
        <v>1.5</v>
      </c>
      <c r="V12" s="148">
        <f>IFERROR(VLOOKUP(V11,'P2'!$B$59:$J$64,9,FALSE),"")</f>
        <v>1.5</v>
      </c>
      <c r="W12" s="148" t="str">
        <f>IFERROR(VLOOKUP(W11,'P2'!$B$59:$J$64,9,FALSE),"")</f>
        <v/>
      </c>
      <c r="X12" s="148">
        <f>IFERROR(VLOOKUP(X11,'P2'!$B$59:$J$64,9,FALSE),"")</f>
        <v>2.75</v>
      </c>
      <c r="Y12" s="148">
        <f>IFERROR(VLOOKUP(Y11,'P2'!$B$59:$J$64,9,FALSE),"")</f>
        <v>2.75</v>
      </c>
      <c r="Z12" s="148" t="str">
        <f>IFERROR(VLOOKUP(Z11,'P2'!$B$59:$J$64,9,FALSE),"")</f>
        <v/>
      </c>
      <c r="AA12" s="148" t="str">
        <f>IFERROR(VLOOKUP(AA11,'P2'!$B$59:$J$64,9,FALSE),"")</f>
        <v/>
      </c>
      <c r="AB12" s="148">
        <f>IFERROR(VLOOKUP(AB11,'P2'!$B$59:$J$64,9,FALSE),"")</f>
        <v>1.5</v>
      </c>
      <c r="AC12" s="148">
        <f>IFERROR(VLOOKUP(AC11,'P2'!$B$59:$J$64,9,FALSE),"")</f>
        <v>1.5</v>
      </c>
      <c r="AD12" s="148" t="str">
        <f>IFERROR(VLOOKUP(AD11,'P2'!$B$59:$J$64,9,FALSE),"")</f>
        <v/>
      </c>
      <c r="AE12" s="148">
        <f>IFERROR(VLOOKUP(AE11,'P2'!$B$59:$J$64,9,FALSE),"")</f>
        <v>2.75</v>
      </c>
      <c r="AF12" s="148">
        <f>IFERROR(VLOOKUP(AF11,'P2'!$B$59:$J$64,9,FALSE),"")</f>
        <v>2.75</v>
      </c>
      <c r="AG12" s="148" t="str">
        <f>IFERROR(VLOOKUP(AG11,'P2'!$B$59:$J$64,9,FALSE),"")</f>
        <v/>
      </c>
      <c r="AH12" s="148" t="str">
        <f>IFERROR(VLOOKUP(AH11,'P2'!$B$59:$J$64,9,FALSE),"")</f>
        <v/>
      </c>
      <c r="AI12" s="148">
        <f>IFERROR(VLOOKUP(AI11,'P2'!$B$59:$J$64,9,FALSE),"")</f>
        <v>1.5</v>
      </c>
      <c r="AJ12" s="148">
        <f>IFERROR(VLOOKUP(AJ11,'P2'!$B$59:$J$64,9,FALSE),"")</f>
        <v>1.5</v>
      </c>
      <c r="AK12" s="148" t="str">
        <f>IFERROR(VLOOKUP(AK11,'P2'!$B$59:$J$64,9,FALSE),"")</f>
        <v/>
      </c>
      <c r="AL12" s="148">
        <f>IFERROR(VLOOKUP(AL11,'P2'!$B$59:$J$64,9,FALSE),"")</f>
        <v>2.75</v>
      </c>
      <c r="AM12" s="148">
        <f>IFERROR(VLOOKUP(AM11,'P2'!$B$59:$J$64,9,FALSE),"")</f>
        <v>2.75</v>
      </c>
      <c r="AN12" s="148" t="str">
        <f>IFERROR(VLOOKUP(AN11,'P2'!$B$59:$J$64,9,FALSE),"")</f>
        <v/>
      </c>
      <c r="AO12" s="148" t="str">
        <f>IFERROR(VLOOKUP(AO11,'P2'!$B$59:$J$64,9,FALSE),"")</f>
        <v/>
      </c>
      <c r="AP12" s="148">
        <f>IFERROR(VLOOKUP(AP11,'P2'!$B$59:$J$64,9,FALSE),"")</f>
        <v>1.5</v>
      </c>
      <c r="AQ12" s="148">
        <f>IFERROR(VLOOKUP(AQ11,'P2'!$B$59:$J$64,9,FALSE),"")</f>
        <v>1.5</v>
      </c>
      <c r="AR12" s="148" t="str">
        <f>IFERROR(VLOOKUP(AR11,'P2'!$B$59:$J$64,9,FALSE),"")</f>
        <v/>
      </c>
      <c r="AS12" s="148">
        <f>IFERROR(VLOOKUP(AS11,'P2'!$B$59:$J$64,9,FALSE),"")</f>
        <v>2.75</v>
      </c>
      <c r="AT12" s="148">
        <f>IFERROR(VLOOKUP(AT11,'P2'!$B$59:$J$64,9,FALSE),"")</f>
        <v>2.75</v>
      </c>
      <c r="AU12" s="148" t="str">
        <f>IFERROR(VLOOKUP(AU11,'P2'!$B$59:$J$64,9,FALSE),"")</f>
        <v/>
      </c>
      <c r="AV12" s="149">
        <f>SUM(Q12:AU12)</f>
        <v>39.5</v>
      </c>
      <c r="AW12" s="487"/>
      <c r="AX12" s="489"/>
      <c r="AY12" s="150"/>
      <c r="AZ12" s="150"/>
      <c r="BA12" s="146">
        <v>6</v>
      </c>
      <c r="BB12" s="146" t="s">
        <v>86</v>
      </c>
      <c r="BL12" s="140">
        <f t="shared" si="2"/>
        <v>2030</v>
      </c>
      <c r="BM12" s="140">
        <f t="shared" si="2"/>
        <v>12</v>
      </c>
    </row>
    <row r="13" spans="2:65" ht="17.100000000000001" customHeight="1" x14ac:dyDescent="0.15">
      <c r="B13" s="470">
        <f>ROW(B1)</f>
        <v>1</v>
      </c>
      <c r="C13" s="472"/>
      <c r="D13" s="473"/>
      <c r="E13" s="473"/>
      <c r="F13" s="473"/>
      <c r="G13" s="473"/>
      <c r="H13" s="474"/>
      <c r="I13" s="478"/>
      <c r="J13" s="479"/>
      <c r="K13" s="479"/>
      <c r="L13" s="479"/>
      <c r="M13" s="480"/>
      <c r="N13" s="484"/>
      <c r="O13" s="485"/>
      <c r="P13" s="474"/>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44">
        <f>COUNTA(Q13:AU13)</f>
        <v>0</v>
      </c>
      <c r="AW13" s="486">
        <f>AV14</f>
        <v>0</v>
      </c>
      <c r="AX13" s="488" t="str">
        <f>IFERROR(ROUNDDOWN(AV14/$AT$3,1),"")</f>
        <v/>
      </c>
      <c r="AY13" s="145"/>
      <c r="AZ13" s="145"/>
      <c r="BA13" s="146">
        <v>7</v>
      </c>
      <c r="BB13" s="146" t="s">
        <v>87</v>
      </c>
    </row>
    <row r="14" spans="2:65" ht="17.100000000000001" customHeight="1" x14ac:dyDescent="0.15">
      <c r="B14" s="471"/>
      <c r="C14" s="475"/>
      <c r="D14" s="476"/>
      <c r="E14" s="476"/>
      <c r="F14" s="476"/>
      <c r="G14" s="476"/>
      <c r="H14" s="477"/>
      <c r="I14" s="481"/>
      <c r="J14" s="482"/>
      <c r="K14" s="482"/>
      <c r="L14" s="482"/>
      <c r="M14" s="483"/>
      <c r="N14" s="475"/>
      <c r="O14" s="476"/>
      <c r="P14" s="477"/>
      <c r="Q14" s="148" t="str">
        <f>IFERROR(VLOOKUP(Q13,'P2'!$B$4:$J$48,9,FALSE),"")</f>
        <v/>
      </c>
      <c r="R14" s="148" t="str">
        <f>IFERROR(VLOOKUP(R13,'P2'!$B$4:$J$48,9,FALSE),"")</f>
        <v/>
      </c>
      <c r="S14" s="148" t="str">
        <f>IFERROR(VLOOKUP(S13,'P2'!$B$4:$J$48,9,FALSE),"")</f>
        <v/>
      </c>
      <c r="T14" s="148" t="str">
        <f>IFERROR(VLOOKUP(T13,'P2'!$B$4:$J$48,9,FALSE),"")</f>
        <v/>
      </c>
      <c r="U14" s="148" t="str">
        <f>IFERROR(VLOOKUP(U13,'P2'!$B$4:$J$48,9,FALSE),"")</f>
        <v/>
      </c>
      <c r="V14" s="148" t="str">
        <f>IFERROR(VLOOKUP(V13,'P2'!$B$4:$J$48,9,FALSE),"")</f>
        <v/>
      </c>
      <c r="W14" s="148" t="str">
        <f>IFERROR(VLOOKUP(W13,'P2'!$B$4:$J$48,9,FALSE),"")</f>
        <v/>
      </c>
      <c r="X14" s="148" t="str">
        <f>IFERROR(VLOOKUP(X13,'P2'!$B$4:$J$48,9,FALSE),"")</f>
        <v/>
      </c>
      <c r="Y14" s="148" t="str">
        <f>IFERROR(VLOOKUP(Y13,'P2'!$B$4:$J$48,9,FALSE),"")</f>
        <v/>
      </c>
      <c r="Z14" s="148" t="str">
        <f>IFERROR(VLOOKUP(Z13,'P2'!$B$4:$J$48,9,FALSE),"")</f>
        <v/>
      </c>
      <c r="AA14" s="148" t="str">
        <f>IFERROR(VLOOKUP(AA13,'P2'!$B$4:$J$48,9,FALSE),"")</f>
        <v/>
      </c>
      <c r="AB14" s="148" t="str">
        <f>IFERROR(VLOOKUP(AB13,'P2'!$B$4:$J$48,9,FALSE),"")</f>
        <v/>
      </c>
      <c r="AC14" s="148" t="str">
        <f>IFERROR(VLOOKUP(AC13,'P2'!$B$4:$J$48,9,FALSE),"")</f>
        <v/>
      </c>
      <c r="AD14" s="148" t="str">
        <f>IFERROR(VLOOKUP(AD13,'P2'!$B$4:$J$48,9,FALSE),"")</f>
        <v/>
      </c>
      <c r="AE14" s="148" t="str">
        <f>IFERROR(VLOOKUP(AE13,'P2'!$B$4:$J$48,9,FALSE),"")</f>
        <v/>
      </c>
      <c r="AF14" s="148" t="str">
        <f>IFERROR(VLOOKUP(AF13,'P2'!$B$4:$J$48,9,FALSE),"")</f>
        <v/>
      </c>
      <c r="AG14" s="148" t="str">
        <f>IFERROR(VLOOKUP(AG13,'P2'!$B$4:$J$48,9,FALSE),"")</f>
        <v/>
      </c>
      <c r="AH14" s="148" t="str">
        <f>IFERROR(VLOOKUP(AH13,'P2'!$B$4:$J$48,9,FALSE),"")</f>
        <v/>
      </c>
      <c r="AI14" s="148" t="str">
        <f>IFERROR(VLOOKUP(AI13,'P2'!$B$4:$J$48,9,FALSE),"")</f>
        <v/>
      </c>
      <c r="AJ14" s="148" t="str">
        <f>IFERROR(VLOOKUP(AJ13,'P2'!$B$4:$J$48,9,FALSE),"")</f>
        <v/>
      </c>
      <c r="AK14" s="148" t="str">
        <f>IFERROR(VLOOKUP(AK13,'P2'!$B$4:$J$48,9,FALSE),"")</f>
        <v/>
      </c>
      <c r="AL14" s="148" t="str">
        <f>IFERROR(VLOOKUP(AL13,'P2'!$B$4:$J$48,9,FALSE),"")</f>
        <v/>
      </c>
      <c r="AM14" s="148" t="str">
        <f>IFERROR(VLOOKUP(AM13,'P2'!$B$4:$J$48,9,FALSE),"")</f>
        <v/>
      </c>
      <c r="AN14" s="148" t="str">
        <f>IFERROR(VLOOKUP(AN13,'P2'!$B$4:$J$48,9,FALSE),"")</f>
        <v/>
      </c>
      <c r="AO14" s="148" t="str">
        <f>IFERROR(VLOOKUP(AO13,'P2'!$B$4:$J$48,9,FALSE),"")</f>
        <v/>
      </c>
      <c r="AP14" s="148" t="str">
        <f>IFERROR(VLOOKUP(AP13,'P2'!$B$4:$J$48,9,FALSE),"")</f>
        <v/>
      </c>
      <c r="AQ14" s="148" t="str">
        <f>IFERROR(VLOOKUP(AQ13,'P2'!$B$4:$J$48,9,FALSE),"")</f>
        <v/>
      </c>
      <c r="AR14" s="148" t="str">
        <f>IFERROR(VLOOKUP(AR13,'P2'!$B$4:$J$48,9,FALSE),"")</f>
        <v/>
      </c>
      <c r="AS14" s="148" t="str">
        <f>IFERROR(VLOOKUP(AS13,'P2'!$B$4:$J$48,9,FALSE),"")</f>
        <v/>
      </c>
      <c r="AT14" s="148" t="str">
        <f>IFERROR(VLOOKUP(AT13,'P2'!$B$4:$J$48,9,FALSE),"")</f>
        <v/>
      </c>
      <c r="AU14" s="148" t="str">
        <f>IFERROR(VLOOKUP(AU13,'P2'!$B$4:$J$48,9,FALSE),"")</f>
        <v/>
      </c>
      <c r="AV14" s="149">
        <f>SUM(Q14:AU14)</f>
        <v>0</v>
      </c>
      <c r="AW14" s="487"/>
      <c r="AX14" s="489"/>
      <c r="AY14" s="150"/>
      <c r="AZ14" s="150"/>
      <c r="BA14" s="146"/>
      <c r="BB14" s="146"/>
    </row>
    <row r="15" spans="2:65" ht="17.100000000000001" customHeight="1" x14ac:dyDescent="0.15">
      <c r="B15" s="470">
        <f>B13+1</f>
        <v>2</v>
      </c>
      <c r="C15" s="472"/>
      <c r="D15" s="473"/>
      <c r="E15" s="473"/>
      <c r="F15" s="473"/>
      <c r="G15" s="473"/>
      <c r="H15" s="474"/>
      <c r="I15" s="478"/>
      <c r="J15" s="479"/>
      <c r="K15" s="479"/>
      <c r="L15" s="479"/>
      <c r="M15" s="480"/>
      <c r="N15" s="484"/>
      <c r="O15" s="485"/>
      <c r="P15" s="474"/>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44">
        <f>COUNTA(Q15:AU15)</f>
        <v>0</v>
      </c>
      <c r="AW15" s="486">
        <f>AV16</f>
        <v>0</v>
      </c>
      <c r="AX15" s="488" t="str">
        <f>IFERROR(ROUNDDOWN(AV16/$AT$3,1),"")</f>
        <v/>
      </c>
      <c r="AY15" s="145"/>
      <c r="AZ15" s="145"/>
    </row>
    <row r="16" spans="2:65" ht="17.100000000000001" customHeight="1" x14ac:dyDescent="0.15">
      <c r="B16" s="471"/>
      <c r="C16" s="475"/>
      <c r="D16" s="476"/>
      <c r="E16" s="476"/>
      <c r="F16" s="476"/>
      <c r="G16" s="476"/>
      <c r="H16" s="477"/>
      <c r="I16" s="481"/>
      <c r="J16" s="482"/>
      <c r="K16" s="482"/>
      <c r="L16" s="482"/>
      <c r="M16" s="483"/>
      <c r="N16" s="475"/>
      <c r="O16" s="476"/>
      <c r="P16" s="477"/>
      <c r="Q16" s="148" t="str">
        <f>IFERROR(VLOOKUP(Q15,'P2'!$B$4:$J$48,9,FALSE),"")</f>
        <v/>
      </c>
      <c r="R16" s="148" t="str">
        <f>IFERROR(VLOOKUP(R15,'P2'!$B$4:$J$48,9,FALSE),"")</f>
        <v/>
      </c>
      <c r="S16" s="148" t="str">
        <f>IFERROR(VLOOKUP(S15,'P2'!$B$4:$J$48,9,FALSE),"")</f>
        <v/>
      </c>
      <c r="T16" s="148" t="str">
        <f>IFERROR(VLOOKUP(T15,'P2'!$B$4:$J$48,9,FALSE),"")</f>
        <v/>
      </c>
      <c r="U16" s="148" t="str">
        <f>IFERROR(VLOOKUP(U15,'P2'!$B$4:$J$48,9,FALSE),"")</f>
        <v/>
      </c>
      <c r="V16" s="148" t="str">
        <f>IFERROR(VLOOKUP(V15,'P2'!$B$4:$J$48,9,FALSE),"")</f>
        <v/>
      </c>
      <c r="W16" s="148" t="str">
        <f>IFERROR(VLOOKUP(W15,'P2'!$B$4:$J$48,9,FALSE),"")</f>
        <v/>
      </c>
      <c r="X16" s="148" t="str">
        <f>IFERROR(VLOOKUP(X15,'P2'!$B$4:$J$48,9,FALSE),"")</f>
        <v/>
      </c>
      <c r="Y16" s="148" t="str">
        <f>IFERROR(VLOOKUP(Y15,'P2'!$B$4:$J$48,9,FALSE),"")</f>
        <v/>
      </c>
      <c r="Z16" s="148" t="str">
        <f>IFERROR(VLOOKUP(Z15,'P2'!$B$4:$J$48,9,FALSE),"")</f>
        <v/>
      </c>
      <c r="AA16" s="148" t="str">
        <f>IFERROR(VLOOKUP(AA15,'P2'!$B$4:$J$48,9,FALSE),"")</f>
        <v/>
      </c>
      <c r="AB16" s="148" t="str">
        <f>IFERROR(VLOOKUP(AB15,'P2'!$B$4:$J$48,9,FALSE),"")</f>
        <v/>
      </c>
      <c r="AC16" s="148" t="str">
        <f>IFERROR(VLOOKUP(AC15,'P2'!$B$4:$J$48,9,FALSE),"")</f>
        <v/>
      </c>
      <c r="AD16" s="148" t="str">
        <f>IFERROR(VLOOKUP(AD15,'P2'!$B$4:$J$48,9,FALSE),"")</f>
        <v/>
      </c>
      <c r="AE16" s="148" t="str">
        <f>IFERROR(VLOOKUP(AE15,'P2'!$B$4:$J$48,9,FALSE),"")</f>
        <v/>
      </c>
      <c r="AF16" s="148" t="str">
        <f>IFERROR(VLOOKUP(AF15,'P2'!$B$4:$J$48,9,FALSE),"")</f>
        <v/>
      </c>
      <c r="AG16" s="148" t="str">
        <f>IFERROR(VLOOKUP(AG15,'P2'!$B$4:$J$48,9,FALSE),"")</f>
        <v/>
      </c>
      <c r="AH16" s="148" t="str">
        <f>IFERROR(VLOOKUP(AH15,'P2'!$B$4:$J$48,9,FALSE),"")</f>
        <v/>
      </c>
      <c r="AI16" s="148" t="str">
        <f>IFERROR(VLOOKUP(AI15,'P2'!$B$4:$J$48,9,FALSE),"")</f>
        <v/>
      </c>
      <c r="AJ16" s="148" t="str">
        <f>IFERROR(VLOOKUP(AJ15,'P2'!$B$4:$J$48,9,FALSE),"")</f>
        <v/>
      </c>
      <c r="AK16" s="148" t="str">
        <f>IFERROR(VLOOKUP(AK15,'P2'!$B$4:$J$48,9,FALSE),"")</f>
        <v/>
      </c>
      <c r="AL16" s="148" t="str">
        <f>IFERROR(VLOOKUP(AL15,'P2'!$B$4:$J$48,9,FALSE),"")</f>
        <v/>
      </c>
      <c r="AM16" s="148" t="str">
        <f>IFERROR(VLOOKUP(AM15,'P2'!$B$4:$J$48,9,FALSE),"")</f>
        <v/>
      </c>
      <c r="AN16" s="148" t="str">
        <f>IFERROR(VLOOKUP(AN15,'P2'!$B$4:$J$48,9,FALSE),"")</f>
        <v/>
      </c>
      <c r="AO16" s="148" t="str">
        <f>IFERROR(VLOOKUP(AO15,'P2'!$B$4:$J$48,9,FALSE),"")</f>
        <v/>
      </c>
      <c r="AP16" s="148" t="str">
        <f>IFERROR(VLOOKUP(AP15,'P2'!$B$4:$J$48,9,FALSE),"")</f>
        <v/>
      </c>
      <c r="AQ16" s="148" t="str">
        <f>IFERROR(VLOOKUP(AQ15,'P2'!$B$4:$J$48,9,FALSE),"")</f>
        <v/>
      </c>
      <c r="AR16" s="148" t="str">
        <f>IFERROR(VLOOKUP(AR15,'P2'!$B$4:$J$48,9,FALSE),"")</f>
        <v/>
      </c>
      <c r="AS16" s="148" t="str">
        <f>IFERROR(VLOOKUP(AS15,'P2'!$B$4:$J$48,9,FALSE),"")</f>
        <v/>
      </c>
      <c r="AT16" s="148" t="str">
        <f>IFERROR(VLOOKUP(AT15,'P2'!$B$4:$J$48,9,FALSE),"")</f>
        <v/>
      </c>
      <c r="AU16" s="148" t="str">
        <f>IFERROR(VLOOKUP(AU15,'P2'!$B$4:$J$48,9,FALSE),"")</f>
        <v/>
      </c>
      <c r="AV16" s="149">
        <f>SUM(Q16:AU16)</f>
        <v>0</v>
      </c>
      <c r="AW16" s="487"/>
      <c r="AX16" s="489"/>
      <c r="AY16" s="150"/>
      <c r="AZ16" s="150"/>
    </row>
    <row r="17" spans="2:52" ht="17.100000000000001" customHeight="1" x14ac:dyDescent="0.15">
      <c r="B17" s="470">
        <f>B15+1</f>
        <v>3</v>
      </c>
      <c r="C17" s="472"/>
      <c r="D17" s="473"/>
      <c r="E17" s="473"/>
      <c r="F17" s="473"/>
      <c r="G17" s="473"/>
      <c r="H17" s="474"/>
      <c r="I17" s="478"/>
      <c r="J17" s="479"/>
      <c r="K17" s="479"/>
      <c r="L17" s="479"/>
      <c r="M17" s="480"/>
      <c r="N17" s="484"/>
      <c r="O17" s="485"/>
      <c r="P17" s="474"/>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44">
        <f>COUNTA(Q17:AU17)</f>
        <v>0</v>
      </c>
      <c r="AW17" s="486">
        <f>AV18</f>
        <v>0</v>
      </c>
      <c r="AX17" s="488" t="str">
        <f>IFERROR(ROUNDDOWN(AV18/$AT$3,1),"")</f>
        <v/>
      </c>
      <c r="AY17" s="145"/>
      <c r="AZ17" s="145"/>
    </row>
    <row r="18" spans="2:52" ht="17.100000000000001" customHeight="1" x14ac:dyDescent="0.15">
      <c r="B18" s="471"/>
      <c r="C18" s="475"/>
      <c r="D18" s="476"/>
      <c r="E18" s="476"/>
      <c r="F18" s="476"/>
      <c r="G18" s="476"/>
      <c r="H18" s="477"/>
      <c r="I18" s="481"/>
      <c r="J18" s="482"/>
      <c r="K18" s="482"/>
      <c r="L18" s="482"/>
      <c r="M18" s="483"/>
      <c r="N18" s="475"/>
      <c r="O18" s="476"/>
      <c r="P18" s="477"/>
      <c r="Q18" s="148" t="str">
        <f>IFERROR(VLOOKUP(Q17,'P2'!$B$4:$J$48,9,FALSE),"")</f>
        <v/>
      </c>
      <c r="R18" s="148" t="str">
        <f>IFERROR(VLOOKUP(R17,'P2'!$B$4:$J$48,9,FALSE),"")</f>
        <v/>
      </c>
      <c r="S18" s="148" t="str">
        <f>IFERROR(VLOOKUP(S17,'P2'!$B$4:$J$48,9,FALSE),"")</f>
        <v/>
      </c>
      <c r="T18" s="148" t="str">
        <f>IFERROR(VLOOKUP(T17,'P2'!$B$4:$J$48,9,FALSE),"")</f>
        <v/>
      </c>
      <c r="U18" s="148" t="str">
        <f>IFERROR(VLOOKUP(U17,'P2'!$B$4:$J$48,9,FALSE),"")</f>
        <v/>
      </c>
      <c r="V18" s="148" t="str">
        <f>IFERROR(VLOOKUP(V17,'P2'!$B$4:$J$48,9,FALSE),"")</f>
        <v/>
      </c>
      <c r="W18" s="148" t="str">
        <f>IFERROR(VLOOKUP(W17,'P2'!$B$4:$J$48,9,FALSE),"")</f>
        <v/>
      </c>
      <c r="X18" s="148" t="str">
        <f>IFERROR(VLOOKUP(X17,'P2'!$B$4:$J$48,9,FALSE),"")</f>
        <v/>
      </c>
      <c r="Y18" s="148" t="str">
        <f>IFERROR(VLOOKUP(Y17,'P2'!$B$4:$J$48,9,FALSE),"")</f>
        <v/>
      </c>
      <c r="Z18" s="148" t="str">
        <f>IFERROR(VLOOKUP(Z17,'P2'!$B$4:$J$48,9,FALSE),"")</f>
        <v/>
      </c>
      <c r="AA18" s="148" t="str">
        <f>IFERROR(VLOOKUP(AA17,'P2'!$B$4:$J$48,9,FALSE),"")</f>
        <v/>
      </c>
      <c r="AB18" s="148" t="str">
        <f>IFERROR(VLOOKUP(AB17,'P2'!$B$4:$J$48,9,FALSE),"")</f>
        <v/>
      </c>
      <c r="AC18" s="148" t="str">
        <f>IFERROR(VLOOKUP(AC17,'P2'!$B$4:$J$48,9,FALSE),"")</f>
        <v/>
      </c>
      <c r="AD18" s="148" t="str">
        <f>IFERROR(VLOOKUP(AD17,'P2'!$B$4:$J$48,9,FALSE),"")</f>
        <v/>
      </c>
      <c r="AE18" s="148" t="str">
        <f>IFERROR(VLOOKUP(AE17,'P2'!$B$4:$J$48,9,FALSE),"")</f>
        <v/>
      </c>
      <c r="AF18" s="148" t="str">
        <f>IFERROR(VLOOKUP(AF17,'P2'!$B$4:$J$48,9,FALSE),"")</f>
        <v/>
      </c>
      <c r="AG18" s="148" t="str">
        <f>IFERROR(VLOOKUP(AG17,'P2'!$B$4:$J$48,9,FALSE),"")</f>
        <v/>
      </c>
      <c r="AH18" s="148" t="str">
        <f>IFERROR(VLOOKUP(AH17,'P2'!$B$4:$J$48,9,FALSE),"")</f>
        <v/>
      </c>
      <c r="AI18" s="148" t="str">
        <f>IFERROR(VLOOKUP(AI17,'P2'!$B$4:$J$48,9,FALSE),"")</f>
        <v/>
      </c>
      <c r="AJ18" s="148" t="str">
        <f>IFERROR(VLOOKUP(AJ17,'P2'!$B$4:$J$48,9,FALSE),"")</f>
        <v/>
      </c>
      <c r="AK18" s="148" t="str">
        <f>IFERROR(VLOOKUP(AK17,'P2'!$B$4:$J$48,9,FALSE),"")</f>
        <v/>
      </c>
      <c r="AL18" s="148" t="str">
        <f>IFERROR(VLOOKUP(AL17,'P2'!$B$4:$J$48,9,FALSE),"")</f>
        <v/>
      </c>
      <c r="AM18" s="148" t="str">
        <f>IFERROR(VLOOKUP(AM17,'P2'!$B$4:$J$48,9,FALSE),"")</f>
        <v/>
      </c>
      <c r="AN18" s="148" t="str">
        <f>IFERROR(VLOOKUP(AN17,'P2'!$B$4:$J$48,9,FALSE),"")</f>
        <v/>
      </c>
      <c r="AO18" s="148" t="str">
        <f>IFERROR(VLOOKUP(AO17,'P2'!$B$4:$J$48,9,FALSE),"")</f>
        <v/>
      </c>
      <c r="AP18" s="148" t="str">
        <f>IFERROR(VLOOKUP(AP17,'P2'!$B$4:$J$48,9,FALSE),"")</f>
        <v/>
      </c>
      <c r="AQ18" s="148" t="str">
        <f>IFERROR(VLOOKUP(AQ17,'P2'!$B$4:$J$48,9,FALSE),"")</f>
        <v/>
      </c>
      <c r="AR18" s="148" t="str">
        <f>IFERROR(VLOOKUP(AR17,'P2'!$B$4:$J$48,9,FALSE),"")</f>
        <v/>
      </c>
      <c r="AS18" s="148" t="str">
        <f>IFERROR(VLOOKUP(AS17,'P2'!$B$4:$J$48,9,FALSE),"")</f>
        <v/>
      </c>
      <c r="AT18" s="148" t="str">
        <f>IFERROR(VLOOKUP(AT17,'P2'!$B$4:$J$48,9,FALSE),"")</f>
        <v/>
      </c>
      <c r="AU18" s="148" t="str">
        <f>IFERROR(VLOOKUP(AU17,'P2'!$B$4:$J$48,9,FALSE),"")</f>
        <v/>
      </c>
      <c r="AV18" s="149">
        <f>SUM(Q18:AU18)</f>
        <v>0</v>
      </c>
      <c r="AW18" s="487"/>
      <c r="AX18" s="489"/>
      <c r="AY18" s="150"/>
      <c r="AZ18" s="150"/>
    </row>
    <row r="19" spans="2:52" ht="17.100000000000001" customHeight="1" x14ac:dyDescent="0.15">
      <c r="B19" s="470">
        <f>B17+1</f>
        <v>4</v>
      </c>
      <c r="C19" s="472"/>
      <c r="D19" s="473"/>
      <c r="E19" s="473"/>
      <c r="F19" s="473"/>
      <c r="G19" s="473"/>
      <c r="H19" s="474"/>
      <c r="I19" s="478"/>
      <c r="J19" s="479"/>
      <c r="K19" s="479"/>
      <c r="L19" s="479"/>
      <c r="M19" s="480"/>
      <c r="N19" s="484"/>
      <c r="O19" s="485"/>
      <c r="P19" s="474"/>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44">
        <f>COUNTA(Q19:AU19)</f>
        <v>0</v>
      </c>
      <c r="AW19" s="486">
        <f>AV20</f>
        <v>0</v>
      </c>
      <c r="AX19" s="488" t="str">
        <f>IFERROR(ROUNDDOWN(AV20/$AT$3,1),"")</f>
        <v/>
      </c>
      <c r="AY19" s="145"/>
      <c r="AZ19" s="145"/>
    </row>
    <row r="20" spans="2:52" ht="17.100000000000001" customHeight="1" x14ac:dyDescent="0.15">
      <c r="B20" s="471"/>
      <c r="C20" s="475"/>
      <c r="D20" s="476"/>
      <c r="E20" s="476"/>
      <c r="F20" s="476"/>
      <c r="G20" s="476"/>
      <c r="H20" s="477"/>
      <c r="I20" s="481"/>
      <c r="J20" s="482"/>
      <c r="K20" s="482"/>
      <c r="L20" s="482"/>
      <c r="M20" s="483"/>
      <c r="N20" s="475"/>
      <c r="O20" s="476"/>
      <c r="P20" s="477"/>
      <c r="Q20" s="148" t="str">
        <f>IFERROR(VLOOKUP(Q19,'P2'!$B$4:$J$48,9,FALSE),"")</f>
        <v/>
      </c>
      <c r="R20" s="148" t="str">
        <f>IFERROR(VLOOKUP(R19,'P2'!$B$4:$J$48,9,FALSE),"")</f>
        <v/>
      </c>
      <c r="S20" s="148" t="str">
        <f>IFERROR(VLOOKUP(S19,'P2'!$B$4:$J$48,9,FALSE),"")</f>
        <v/>
      </c>
      <c r="T20" s="148" t="str">
        <f>IFERROR(VLOOKUP(T19,'P2'!$B$4:$J$48,9,FALSE),"")</f>
        <v/>
      </c>
      <c r="U20" s="148" t="str">
        <f>IFERROR(VLOOKUP(U19,'P2'!$B$4:$J$48,9,FALSE),"")</f>
        <v/>
      </c>
      <c r="V20" s="148" t="str">
        <f>IFERROR(VLOOKUP(V19,'P2'!$B$4:$J$48,9,FALSE),"")</f>
        <v/>
      </c>
      <c r="W20" s="148" t="str">
        <f>IFERROR(VLOOKUP(W19,'P2'!$B$4:$J$48,9,FALSE),"")</f>
        <v/>
      </c>
      <c r="X20" s="148" t="str">
        <f>IFERROR(VLOOKUP(X19,'P2'!$B$4:$J$48,9,FALSE),"")</f>
        <v/>
      </c>
      <c r="Y20" s="148" t="str">
        <f>IFERROR(VLOOKUP(Y19,'P2'!$B$4:$J$48,9,FALSE),"")</f>
        <v/>
      </c>
      <c r="Z20" s="148" t="str">
        <f>IFERROR(VLOOKUP(Z19,'P2'!$B$4:$J$48,9,FALSE),"")</f>
        <v/>
      </c>
      <c r="AA20" s="148" t="str">
        <f>IFERROR(VLOOKUP(AA19,'P2'!$B$4:$J$48,9,FALSE),"")</f>
        <v/>
      </c>
      <c r="AB20" s="148" t="str">
        <f>IFERROR(VLOOKUP(AB19,'P2'!$B$4:$J$48,9,FALSE),"")</f>
        <v/>
      </c>
      <c r="AC20" s="148" t="str">
        <f>IFERROR(VLOOKUP(AC19,'P2'!$B$4:$J$48,9,FALSE),"")</f>
        <v/>
      </c>
      <c r="AD20" s="148" t="str">
        <f>IFERROR(VLOOKUP(AD19,'P2'!$B$4:$J$48,9,FALSE),"")</f>
        <v/>
      </c>
      <c r="AE20" s="148" t="str">
        <f>IFERROR(VLOOKUP(AE19,'P2'!$B$4:$J$48,9,FALSE),"")</f>
        <v/>
      </c>
      <c r="AF20" s="148" t="str">
        <f>IFERROR(VLOOKUP(AF19,'P2'!$B$4:$J$48,9,FALSE),"")</f>
        <v/>
      </c>
      <c r="AG20" s="148" t="str">
        <f>IFERROR(VLOOKUP(AG19,'P2'!$B$4:$J$48,9,FALSE),"")</f>
        <v/>
      </c>
      <c r="AH20" s="148" t="str">
        <f>IFERROR(VLOOKUP(AH19,'P2'!$B$4:$J$48,9,FALSE),"")</f>
        <v/>
      </c>
      <c r="AI20" s="148" t="str">
        <f>IFERROR(VLOOKUP(AI19,'P2'!$B$4:$J$48,9,FALSE),"")</f>
        <v/>
      </c>
      <c r="AJ20" s="148" t="str">
        <f>IFERROR(VLOOKUP(AJ19,'P2'!$B$4:$J$48,9,FALSE),"")</f>
        <v/>
      </c>
      <c r="AK20" s="148" t="str">
        <f>IFERROR(VLOOKUP(AK19,'P2'!$B$4:$J$48,9,FALSE),"")</f>
        <v/>
      </c>
      <c r="AL20" s="148" t="str">
        <f>IFERROR(VLOOKUP(AL19,'P2'!$B$4:$J$48,9,FALSE),"")</f>
        <v/>
      </c>
      <c r="AM20" s="148" t="str">
        <f>IFERROR(VLOOKUP(AM19,'P2'!$B$4:$J$48,9,FALSE),"")</f>
        <v/>
      </c>
      <c r="AN20" s="148" t="str">
        <f>IFERROR(VLOOKUP(AN19,'P2'!$B$4:$J$48,9,FALSE),"")</f>
        <v/>
      </c>
      <c r="AO20" s="148" t="str">
        <f>IFERROR(VLOOKUP(AO19,'P2'!$B$4:$J$48,9,FALSE),"")</f>
        <v/>
      </c>
      <c r="AP20" s="148" t="str">
        <f>IFERROR(VLOOKUP(AP19,'P2'!$B$4:$J$48,9,FALSE),"")</f>
        <v/>
      </c>
      <c r="AQ20" s="148" t="str">
        <f>IFERROR(VLOOKUP(AQ19,'P2'!$B$4:$J$48,9,FALSE),"")</f>
        <v/>
      </c>
      <c r="AR20" s="148" t="str">
        <f>IFERROR(VLOOKUP(AR19,'P2'!$B$4:$J$48,9,FALSE),"")</f>
        <v/>
      </c>
      <c r="AS20" s="148" t="str">
        <f>IFERROR(VLOOKUP(AS19,'P2'!$B$4:$J$48,9,FALSE),"")</f>
        <v/>
      </c>
      <c r="AT20" s="148" t="str">
        <f>IFERROR(VLOOKUP(AT19,'P2'!$B$4:$J$48,9,FALSE),"")</f>
        <v/>
      </c>
      <c r="AU20" s="148" t="str">
        <f>IFERROR(VLOOKUP(AU19,'P2'!$B$4:$J$48,9,FALSE),"")</f>
        <v/>
      </c>
      <c r="AV20" s="149">
        <f>SUM(Q20:AU20)</f>
        <v>0</v>
      </c>
      <c r="AW20" s="487"/>
      <c r="AX20" s="489"/>
      <c r="AY20" s="150"/>
      <c r="AZ20" s="150"/>
    </row>
    <row r="21" spans="2:52" ht="17.100000000000001" customHeight="1" x14ac:dyDescent="0.15">
      <c r="B21" s="470">
        <f>B19+1</f>
        <v>5</v>
      </c>
      <c r="C21" s="472"/>
      <c r="D21" s="473"/>
      <c r="E21" s="473"/>
      <c r="F21" s="473"/>
      <c r="G21" s="473"/>
      <c r="H21" s="474"/>
      <c r="I21" s="478"/>
      <c r="J21" s="479"/>
      <c r="K21" s="479"/>
      <c r="L21" s="479"/>
      <c r="M21" s="480"/>
      <c r="N21" s="484"/>
      <c r="O21" s="485"/>
      <c r="P21" s="474"/>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44">
        <f>COUNTA(Q21:AU21)</f>
        <v>0</v>
      </c>
      <c r="AW21" s="486">
        <f>AV22</f>
        <v>0</v>
      </c>
      <c r="AX21" s="488" t="str">
        <f>IFERROR(ROUNDDOWN(AV22/$AT$3,1),"")</f>
        <v/>
      </c>
      <c r="AY21" s="145"/>
      <c r="AZ21" s="145"/>
    </row>
    <row r="22" spans="2:52" ht="17.100000000000001" customHeight="1" x14ac:dyDescent="0.15">
      <c r="B22" s="471"/>
      <c r="C22" s="475"/>
      <c r="D22" s="476"/>
      <c r="E22" s="476"/>
      <c r="F22" s="476"/>
      <c r="G22" s="476"/>
      <c r="H22" s="477"/>
      <c r="I22" s="481"/>
      <c r="J22" s="482"/>
      <c r="K22" s="482"/>
      <c r="L22" s="482"/>
      <c r="M22" s="483"/>
      <c r="N22" s="475"/>
      <c r="O22" s="476"/>
      <c r="P22" s="477"/>
      <c r="Q22" s="148" t="str">
        <f>IFERROR(VLOOKUP(Q21,'P2'!$B$4:$J$48,9,FALSE),"")</f>
        <v/>
      </c>
      <c r="R22" s="148" t="str">
        <f>IFERROR(VLOOKUP(R21,'P2'!$B$4:$J$48,9,FALSE),"")</f>
        <v/>
      </c>
      <c r="S22" s="148" t="str">
        <f>IFERROR(VLOOKUP(S21,'P2'!$B$4:$J$48,9,FALSE),"")</f>
        <v/>
      </c>
      <c r="T22" s="148" t="str">
        <f>IFERROR(VLOOKUP(T21,'P2'!$B$4:$J$48,9,FALSE),"")</f>
        <v/>
      </c>
      <c r="U22" s="148" t="str">
        <f>IFERROR(VLOOKUP(U21,'P2'!$B$4:$J$48,9,FALSE),"")</f>
        <v/>
      </c>
      <c r="V22" s="148" t="str">
        <f>IFERROR(VLOOKUP(V21,'P2'!$B$4:$J$48,9,FALSE),"")</f>
        <v/>
      </c>
      <c r="W22" s="148" t="str">
        <f>IFERROR(VLOOKUP(W21,'P2'!$B$4:$J$48,9,FALSE),"")</f>
        <v/>
      </c>
      <c r="X22" s="148" t="str">
        <f>IFERROR(VLOOKUP(X21,'P2'!$B$4:$J$48,9,FALSE),"")</f>
        <v/>
      </c>
      <c r="Y22" s="148" t="str">
        <f>IFERROR(VLOOKUP(Y21,'P2'!$B$4:$J$48,9,FALSE),"")</f>
        <v/>
      </c>
      <c r="Z22" s="148" t="str">
        <f>IFERROR(VLOOKUP(Z21,'P2'!$B$4:$J$48,9,FALSE),"")</f>
        <v/>
      </c>
      <c r="AA22" s="148" t="str">
        <f>IFERROR(VLOOKUP(AA21,'P2'!$B$4:$J$48,9,FALSE),"")</f>
        <v/>
      </c>
      <c r="AB22" s="148" t="str">
        <f>IFERROR(VLOOKUP(AB21,'P2'!$B$4:$J$48,9,FALSE),"")</f>
        <v/>
      </c>
      <c r="AC22" s="148" t="str">
        <f>IFERROR(VLOOKUP(AC21,'P2'!$B$4:$J$48,9,FALSE),"")</f>
        <v/>
      </c>
      <c r="AD22" s="148" t="str">
        <f>IFERROR(VLOOKUP(AD21,'P2'!$B$4:$J$48,9,FALSE),"")</f>
        <v/>
      </c>
      <c r="AE22" s="148" t="str">
        <f>IFERROR(VLOOKUP(AE21,'P2'!$B$4:$J$48,9,FALSE),"")</f>
        <v/>
      </c>
      <c r="AF22" s="148" t="str">
        <f>IFERROR(VLOOKUP(AF21,'P2'!$B$4:$J$48,9,FALSE),"")</f>
        <v/>
      </c>
      <c r="AG22" s="148" t="str">
        <f>IFERROR(VLOOKUP(AG21,'P2'!$B$4:$J$48,9,FALSE),"")</f>
        <v/>
      </c>
      <c r="AH22" s="148" t="str">
        <f>IFERROR(VLOOKUP(AH21,'P2'!$B$4:$J$48,9,FALSE),"")</f>
        <v/>
      </c>
      <c r="AI22" s="148" t="str">
        <f>IFERROR(VLOOKUP(AI21,'P2'!$B$4:$J$48,9,FALSE),"")</f>
        <v/>
      </c>
      <c r="AJ22" s="148" t="str">
        <f>IFERROR(VLOOKUP(AJ21,'P2'!$B$4:$J$48,9,FALSE),"")</f>
        <v/>
      </c>
      <c r="AK22" s="148" t="str">
        <f>IFERROR(VLOOKUP(AK21,'P2'!$B$4:$J$48,9,FALSE),"")</f>
        <v/>
      </c>
      <c r="AL22" s="148" t="str">
        <f>IFERROR(VLOOKUP(AL21,'P2'!$B$4:$J$48,9,FALSE),"")</f>
        <v/>
      </c>
      <c r="AM22" s="148" t="str">
        <f>IFERROR(VLOOKUP(AM21,'P2'!$B$4:$J$48,9,FALSE),"")</f>
        <v/>
      </c>
      <c r="AN22" s="148" t="str">
        <f>IFERROR(VLOOKUP(AN21,'P2'!$B$4:$J$48,9,FALSE),"")</f>
        <v/>
      </c>
      <c r="AO22" s="148" t="str">
        <f>IFERROR(VLOOKUP(AO21,'P2'!$B$4:$J$48,9,FALSE),"")</f>
        <v/>
      </c>
      <c r="AP22" s="148" t="str">
        <f>IFERROR(VLOOKUP(AP21,'P2'!$B$4:$J$48,9,FALSE),"")</f>
        <v/>
      </c>
      <c r="AQ22" s="148" t="str">
        <f>IFERROR(VLOOKUP(AQ21,'P2'!$B$4:$J$48,9,FALSE),"")</f>
        <v/>
      </c>
      <c r="AR22" s="148" t="str">
        <f>IFERROR(VLOOKUP(AR21,'P2'!$B$4:$J$48,9,FALSE),"")</f>
        <v/>
      </c>
      <c r="AS22" s="148" t="str">
        <f>IFERROR(VLOOKUP(AS21,'P2'!$B$4:$J$48,9,FALSE),"")</f>
        <v/>
      </c>
      <c r="AT22" s="148" t="str">
        <f>IFERROR(VLOOKUP(AT21,'P2'!$B$4:$J$48,9,FALSE),"")</f>
        <v/>
      </c>
      <c r="AU22" s="148" t="str">
        <f>IFERROR(VLOOKUP(AU21,'P2'!$B$4:$J$48,9,FALSE),"")</f>
        <v/>
      </c>
      <c r="AV22" s="149">
        <f>SUM(Q22:AU22)</f>
        <v>0</v>
      </c>
      <c r="AW22" s="487"/>
      <c r="AX22" s="489"/>
      <c r="AY22" s="150"/>
      <c r="AZ22" s="150"/>
    </row>
    <row r="23" spans="2:52" ht="17.100000000000001" customHeight="1" x14ac:dyDescent="0.15">
      <c r="B23" s="470">
        <f>B21+1</f>
        <v>6</v>
      </c>
      <c r="C23" s="472"/>
      <c r="D23" s="473"/>
      <c r="E23" s="473"/>
      <c r="F23" s="473"/>
      <c r="G23" s="473"/>
      <c r="H23" s="474"/>
      <c r="I23" s="478"/>
      <c r="J23" s="479"/>
      <c r="K23" s="479"/>
      <c r="L23" s="479"/>
      <c r="M23" s="480"/>
      <c r="N23" s="484"/>
      <c r="O23" s="485"/>
      <c r="P23" s="474"/>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44">
        <f>COUNTA(Q23:AU23)</f>
        <v>0</v>
      </c>
      <c r="AW23" s="486">
        <f>AV24</f>
        <v>0</v>
      </c>
      <c r="AX23" s="488" t="str">
        <f>IFERROR(ROUNDDOWN(AV24/$AT$3,1),"")</f>
        <v/>
      </c>
      <c r="AY23" s="145"/>
      <c r="AZ23" s="145"/>
    </row>
    <row r="24" spans="2:52" ht="17.100000000000001" customHeight="1" x14ac:dyDescent="0.15">
      <c r="B24" s="471"/>
      <c r="C24" s="475"/>
      <c r="D24" s="476"/>
      <c r="E24" s="476"/>
      <c r="F24" s="476"/>
      <c r="G24" s="476"/>
      <c r="H24" s="477"/>
      <c r="I24" s="481"/>
      <c r="J24" s="482"/>
      <c r="K24" s="482"/>
      <c r="L24" s="482"/>
      <c r="M24" s="483"/>
      <c r="N24" s="475"/>
      <c r="O24" s="476"/>
      <c r="P24" s="477"/>
      <c r="Q24" s="148" t="str">
        <f>IFERROR(VLOOKUP(Q23,'P2'!$B$4:$J$48,9,FALSE),"")</f>
        <v/>
      </c>
      <c r="R24" s="148" t="str">
        <f>IFERROR(VLOOKUP(R23,'P2'!$B$4:$J$48,9,FALSE),"")</f>
        <v/>
      </c>
      <c r="S24" s="148" t="str">
        <f>IFERROR(VLOOKUP(S23,'P2'!$B$4:$J$48,9,FALSE),"")</f>
        <v/>
      </c>
      <c r="T24" s="148" t="str">
        <f>IFERROR(VLOOKUP(T23,'P2'!$B$4:$J$48,9,FALSE),"")</f>
        <v/>
      </c>
      <c r="U24" s="148" t="str">
        <f>IFERROR(VLOOKUP(U23,'P2'!$B$4:$J$48,9,FALSE),"")</f>
        <v/>
      </c>
      <c r="V24" s="148" t="str">
        <f>IFERROR(VLOOKUP(V23,'P2'!$B$4:$J$48,9,FALSE),"")</f>
        <v/>
      </c>
      <c r="W24" s="148" t="str">
        <f>IFERROR(VLOOKUP(W23,'P2'!$B$4:$J$48,9,FALSE),"")</f>
        <v/>
      </c>
      <c r="X24" s="148" t="str">
        <f>IFERROR(VLOOKUP(X23,'P2'!$B$4:$J$48,9,FALSE),"")</f>
        <v/>
      </c>
      <c r="Y24" s="148" t="str">
        <f>IFERROR(VLOOKUP(Y23,'P2'!$B$4:$J$48,9,FALSE),"")</f>
        <v/>
      </c>
      <c r="Z24" s="148" t="str">
        <f>IFERROR(VLOOKUP(Z23,'P2'!$B$4:$J$48,9,FALSE),"")</f>
        <v/>
      </c>
      <c r="AA24" s="148" t="str">
        <f>IFERROR(VLOOKUP(AA23,'P2'!$B$4:$J$48,9,FALSE),"")</f>
        <v/>
      </c>
      <c r="AB24" s="148" t="str">
        <f>IFERROR(VLOOKUP(AB23,'P2'!$B$4:$J$48,9,FALSE),"")</f>
        <v/>
      </c>
      <c r="AC24" s="148" t="str">
        <f>IFERROR(VLOOKUP(AC23,'P2'!$B$4:$J$48,9,FALSE),"")</f>
        <v/>
      </c>
      <c r="AD24" s="148" t="str">
        <f>IFERROR(VLOOKUP(AD23,'P2'!$B$4:$J$48,9,FALSE),"")</f>
        <v/>
      </c>
      <c r="AE24" s="148" t="str">
        <f>IFERROR(VLOOKUP(AE23,'P2'!$B$4:$J$48,9,FALSE),"")</f>
        <v/>
      </c>
      <c r="AF24" s="148" t="str">
        <f>IFERROR(VLOOKUP(AF23,'P2'!$B$4:$J$48,9,FALSE),"")</f>
        <v/>
      </c>
      <c r="AG24" s="148" t="str">
        <f>IFERROR(VLOOKUP(AG23,'P2'!$B$4:$J$48,9,FALSE),"")</f>
        <v/>
      </c>
      <c r="AH24" s="148" t="str">
        <f>IFERROR(VLOOKUP(AH23,'P2'!$B$4:$J$48,9,FALSE),"")</f>
        <v/>
      </c>
      <c r="AI24" s="148" t="str">
        <f>IFERROR(VLOOKUP(AI23,'P2'!$B$4:$J$48,9,FALSE),"")</f>
        <v/>
      </c>
      <c r="AJ24" s="148" t="str">
        <f>IFERROR(VLOOKUP(AJ23,'P2'!$B$4:$J$48,9,FALSE),"")</f>
        <v/>
      </c>
      <c r="AK24" s="148" t="str">
        <f>IFERROR(VLOOKUP(AK23,'P2'!$B$4:$J$48,9,FALSE),"")</f>
        <v/>
      </c>
      <c r="AL24" s="148" t="str">
        <f>IFERROR(VLOOKUP(AL23,'P2'!$B$4:$J$48,9,FALSE),"")</f>
        <v/>
      </c>
      <c r="AM24" s="148" t="str">
        <f>IFERROR(VLOOKUP(AM23,'P2'!$B$4:$J$48,9,FALSE),"")</f>
        <v/>
      </c>
      <c r="AN24" s="148" t="str">
        <f>IFERROR(VLOOKUP(AN23,'P2'!$B$4:$J$48,9,FALSE),"")</f>
        <v/>
      </c>
      <c r="AO24" s="148" t="str">
        <f>IFERROR(VLOOKUP(AO23,'P2'!$B$4:$J$48,9,FALSE),"")</f>
        <v/>
      </c>
      <c r="AP24" s="148" t="str">
        <f>IFERROR(VLOOKUP(AP23,'P2'!$B$4:$J$48,9,FALSE),"")</f>
        <v/>
      </c>
      <c r="AQ24" s="148" t="str">
        <f>IFERROR(VLOOKUP(AQ23,'P2'!$B$4:$J$48,9,FALSE),"")</f>
        <v/>
      </c>
      <c r="AR24" s="148" t="str">
        <f>IFERROR(VLOOKUP(AR23,'P2'!$B$4:$J$48,9,FALSE),"")</f>
        <v/>
      </c>
      <c r="AS24" s="148" t="str">
        <f>IFERROR(VLOOKUP(AS23,'P2'!$B$4:$J$48,9,FALSE),"")</f>
        <v/>
      </c>
      <c r="AT24" s="148" t="str">
        <f>IFERROR(VLOOKUP(AT23,'P2'!$B$4:$J$48,9,FALSE),"")</f>
        <v/>
      </c>
      <c r="AU24" s="148" t="str">
        <f>IFERROR(VLOOKUP(AU23,'P2'!$B$4:$J$48,9,FALSE),"")</f>
        <v/>
      </c>
      <c r="AV24" s="149">
        <f>SUM(Q24:AU24)</f>
        <v>0</v>
      </c>
      <c r="AW24" s="487"/>
      <c r="AX24" s="489"/>
      <c r="AY24" s="150"/>
      <c r="AZ24" s="150"/>
    </row>
    <row r="25" spans="2:52" ht="17.100000000000001" customHeight="1" x14ac:dyDescent="0.15">
      <c r="B25" s="470">
        <f>B23+1</f>
        <v>7</v>
      </c>
      <c r="C25" s="472"/>
      <c r="D25" s="473"/>
      <c r="E25" s="473"/>
      <c r="F25" s="473"/>
      <c r="G25" s="473"/>
      <c r="H25" s="474"/>
      <c r="I25" s="478"/>
      <c r="J25" s="479"/>
      <c r="K25" s="479"/>
      <c r="L25" s="479"/>
      <c r="M25" s="480"/>
      <c r="N25" s="484"/>
      <c r="O25" s="485"/>
      <c r="P25" s="474"/>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44">
        <f>COUNTA(Q25:AU25)</f>
        <v>0</v>
      </c>
      <c r="AW25" s="486">
        <f>AV26</f>
        <v>0</v>
      </c>
      <c r="AX25" s="488" t="str">
        <f>IFERROR(ROUNDDOWN(AV26/$AT$3,1),"")</f>
        <v/>
      </c>
      <c r="AY25" s="145"/>
      <c r="AZ25" s="145"/>
    </row>
    <row r="26" spans="2:52" ht="17.100000000000001" customHeight="1" x14ac:dyDescent="0.15">
      <c r="B26" s="471"/>
      <c r="C26" s="475"/>
      <c r="D26" s="476"/>
      <c r="E26" s="476"/>
      <c r="F26" s="476"/>
      <c r="G26" s="476"/>
      <c r="H26" s="477"/>
      <c r="I26" s="481"/>
      <c r="J26" s="482"/>
      <c r="K26" s="482"/>
      <c r="L26" s="482"/>
      <c r="M26" s="483"/>
      <c r="N26" s="475"/>
      <c r="O26" s="476"/>
      <c r="P26" s="477"/>
      <c r="Q26" s="148" t="str">
        <f>IFERROR(VLOOKUP(Q25,'P2'!$B$4:$J$48,9,FALSE),"")</f>
        <v/>
      </c>
      <c r="R26" s="148" t="str">
        <f>IFERROR(VLOOKUP(R25,'P2'!$B$4:$J$48,9,FALSE),"")</f>
        <v/>
      </c>
      <c r="S26" s="148" t="str">
        <f>IFERROR(VLOOKUP(S25,'P2'!$B$4:$J$48,9,FALSE),"")</f>
        <v/>
      </c>
      <c r="T26" s="148" t="str">
        <f>IFERROR(VLOOKUP(T25,'P2'!$B$4:$J$48,9,FALSE),"")</f>
        <v/>
      </c>
      <c r="U26" s="148" t="str">
        <f>IFERROR(VLOOKUP(U25,'P2'!$B$4:$J$48,9,FALSE),"")</f>
        <v/>
      </c>
      <c r="V26" s="148" t="str">
        <f>IFERROR(VLOOKUP(V25,'P2'!$B$4:$J$48,9,FALSE),"")</f>
        <v/>
      </c>
      <c r="W26" s="148" t="str">
        <f>IFERROR(VLOOKUP(W25,'P2'!$B$4:$J$48,9,FALSE),"")</f>
        <v/>
      </c>
      <c r="X26" s="148" t="str">
        <f>IFERROR(VLOOKUP(X25,'P2'!$B$4:$J$48,9,FALSE),"")</f>
        <v/>
      </c>
      <c r="Y26" s="148" t="str">
        <f>IFERROR(VLOOKUP(Y25,'P2'!$B$4:$J$48,9,FALSE),"")</f>
        <v/>
      </c>
      <c r="Z26" s="148" t="str">
        <f>IFERROR(VLOOKUP(Z25,'P2'!$B$4:$J$48,9,FALSE),"")</f>
        <v/>
      </c>
      <c r="AA26" s="148" t="str">
        <f>IFERROR(VLOOKUP(AA25,'P2'!$B$4:$J$48,9,FALSE),"")</f>
        <v/>
      </c>
      <c r="AB26" s="148" t="str">
        <f>IFERROR(VLOOKUP(AB25,'P2'!$B$4:$J$48,9,FALSE),"")</f>
        <v/>
      </c>
      <c r="AC26" s="148" t="str">
        <f>IFERROR(VLOOKUP(AC25,'P2'!$B$4:$J$48,9,FALSE),"")</f>
        <v/>
      </c>
      <c r="AD26" s="148" t="str">
        <f>IFERROR(VLOOKUP(AD25,'P2'!$B$4:$J$48,9,FALSE),"")</f>
        <v/>
      </c>
      <c r="AE26" s="148" t="str">
        <f>IFERROR(VLOOKUP(AE25,'P2'!$B$4:$J$48,9,FALSE),"")</f>
        <v/>
      </c>
      <c r="AF26" s="148" t="str">
        <f>IFERROR(VLOOKUP(AF25,'P2'!$B$4:$J$48,9,FALSE),"")</f>
        <v/>
      </c>
      <c r="AG26" s="148" t="str">
        <f>IFERROR(VLOOKUP(AG25,'P2'!$B$4:$J$48,9,FALSE),"")</f>
        <v/>
      </c>
      <c r="AH26" s="148" t="str">
        <f>IFERROR(VLOOKUP(AH25,'P2'!$B$4:$J$48,9,FALSE),"")</f>
        <v/>
      </c>
      <c r="AI26" s="148" t="str">
        <f>IFERROR(VLOOKUP(AI25,'P2'!$B$4:$J$48,9,FALSE),"")</f>
        <v/>
      </c>
      <c r="AJ26" s="148" t="str">
        <f>IFERROR(VLOOKUP(AJ25,'P2'!$B$4:$J$48,9,FALSE),"")</f>
        <v/>
      </c>
      <c r="AK26" s="148" t="str">
        <f>IFERROR(VLOOKUP(AK25,'P2'!$B$4:$J$48,9,FALSE),"")</f>
        <v/>
      </c>
      <c r="AL26" s="148" t="str">
        <f>IFERROR(VLOOKUP(AL25,'P2'!$B$4:$J$48,9,FALSE),"")</f>
        <v/>
      </c>
      <c r="AM26" s="148" t="str">
        <f>IFERROR(VLOOKUP(AM25,'P2'!$B$4:$J$48,9,FALSE),"")</f>
        <v/>
      </c>
      <c r="AN26" s="148" t="str">
        <f>IFERROR(VLOOKUP(AN25,'P2'!$B$4:$J$48,9,FALSE),"")</f>
        <v/>
      </c>
      <c r="AO26" s="148" t="str">
        <f>IFERROR(VLOOKUP(AO25,'P2'!$B$4:$J$48,9,FALSE),"")</f>
        <v/>
      </c>
      <c r="AP26" s="148" t="str">
        <f>IFERROR(VLOOKUP(AP25,'P2'!$B$4:$J$48,9,FALSE),"")</f>
        <v/>
      </c>
      <c r="AQ26" s="148" t="str">
        <f>IFERROR(VLOOKUP(AQ25,'P2'!$B$4:$J$48,9,FALSE),"")</f>
        <v/>
      </c>
      <c r="AR26" s="148" t="str">
        <f>IFERROR(VLOOKUP(AR25,'P2'!$B$4:$J$48,9,FALSE),"")</f>
        <v/>
      </c>
      <c r="AS26" s="148" t="str">
        <f>IFERROR(VLOOKUP(AS25,'P2'!$B$4:$J$48,9,FALSE),"")</f>
        <v/>
      </c>
      <c r="AT26" s="148" t="str">
        <f>IFERROR(VLOOKUP(AT25,'P2'!$B$4:$J$48,9,FALSE),"")</f>
        <v/>
      </c>
      <c r="AU26" s="148" t="str">
        <f>IFERROR(VLOOKUP(AU25,'P2'!$B$4:$J$48,9,FALSE),"")</f>
        <v/>
      </c>
      <c r="AV26" s="149">
        <f>SUM(Q26:AU26)</f>
        <v>0</v>
      </c>
      <c r="AW26" s="487"/>
      <c r="AX26" s="489"/>
      <c r="AY26" s="150"/>
      <c r="AZ26" s="150"/>
    </row>
    <row r="27" spans="2:52" ht="17.100000000000001" customHeight="1" x14ac:dyDescent="0.15">
      <c r="B27" s="470">
        <f>B25+1</f>
        <v>8</v>
      </c>
      <c r="C27" s="472"/>
      <c r="D27" s="473"/>
      <c r="E27" s="473"/>
      <c r="F27" s="473"/>
      <c r="G27" s="473"/>
      <c r="H27" s="474"/>
      <c r="I27" s="478"/>
      <c r="J27" s="479"/>
      <c r="K27" s="479"/>
      <c r="L27" s="479"/>
      <c r="M27" s="480"/>
      <c r="N27" s="484"/>
      <c r="O27" s="485"/>
      <c r="P27" s="474"/>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44">
        <f>COUNTA(Q27:AU27)</f>
        <v>0</v>
      </c>
      <c r="AW27" s="486">
        <f>AV28</f>
        <v>0</v>
      </c>
      <c r="AX27" s="488" t="str">
        <f>IFERROR(ROUNDDOWN(AV28/$AT$3,1),"")</f>
        <v/>
      </c>
      <c r="AY27" s="145"/>
      <c r="AZ27" s="145"/>
    </row>
    <row r="28" spans="2:52" ht="17.100000000000001" customHeight="1" x14ac:dyDescent="0.15">
      <c r="B28" s="471"/>
      <c r="C28" s="475"/>
      <c r="D28" s="476"/>
      <c r="E28" s="476"/>
      <c r="F28" s="476"/>
      <c r="G28" s="476"/>
      <c r="H28" s="477"/>
      <c r="I28" s="481"/>
      <c r="J28" s="482"/>
      <c r="K28" s="482"/>
      <c r="L28" s="482"/>
      <c r="M28" s="483"/>
      <c r="N28" s="475"/>
      <c r="O28" s="476"/>
      <c r="P28" s="477"/>
      <c r="Q28" s="148" t="str">
        <f>IFERROR(VLOOKUP(Q27,'P2'!$B$4:$J$48,9,FALSE),"")</f>
        <v/>
      </c>
      <c r="R28" s="148" t="str">
        <f>IFERROR(VLOOKUP(R27,'P2'!$B$4:$J$48,9,FALSE),"")</f>
        <v/>
      </c>
      <c r="S28" s="148" t="str">
        <f>IFERROR(VLOOKUP(S27,'P2'!$B$4:$J$48,9,FALSE),"")</f>
        <v/>
      </c>
      <c r="T28" s="148" t="str">
        <f>IFERROR(VLOOKUP(T27,'P2'!$B$4:$J$48,9,FALSE),"")</f>
        <v/>
      </c>
      <c r="U28" s="148" t="str">
        <f>IFERROR(VLOOKUP(U27,'P2'!$B$4:$J$48,9,FALSE),"")</f>
        <v/>
      </c>
      <c r="V28" s="148" t="str">
        <f>IFERROR(VLOOKUP(V27,'P2'!$B$4:$J$48,9,FALSE),"")</f>
        <v/>
      </c>
      <c r="W28" s="148" t="str">
        <f>IFERROR(VLOOKUP(W27,'P2'!$B$4:$J$48,9,FALSE),"")</f>
        <v/>
      </c>
      <c r="X28" s="148" t="str">
        <f>IFERROR(VLOOKUP(X27,'P2'!$B$4:$J$48,9,FALSE),"")</f>
        <v/>
      </c>
      <c r="Y28" s="148" t="str">
        <f>IFERROR(VLOOKUP(Y27,'P2'!$B$4:$J$48,9,FALSE),"")</f>
        <v/>
      </c>
      <c r="Z28" s="148" t="str">
        <f>IFERROR(VLOOKUP(Z27,'P2'!$B$4:$J$48,9,FALSE),"")</f>
        <v/>
      </c>
      <c r="AA28" s="148" t="str">
        <f>IFERROR(VLOOKUP(AA27,'P2'!$B$4:$J$48,9,FALSE),"")</f>
        <v/>
      </c>
      <c r="AB28" s="148" t="str">
        <f>IFERROR(VLOOKUP(AB27,'P2'!$B$4:$J$48,9,FALSE),"")</f>
        <v/>
      </c>
      <c r="AC28" s="148" t="str">
        <f>IFERROR(VLOOKUP(AC27,'P2'!$B$4:$J$48,9,FALSE),"")</f>
        <v/>
      </c>
      <c r="AD28" s="148" t="str">
        <f>IFERROR(VLOOKUP(AD27,'P2'!$B$4:$J$48,9,FALSE),"")</f>
        <v/>
      </c>
      <c r="AE28" s="148" t="str">
        <f>IFERROR(VLOOKUP(AE27,'P2'!$B$4:$J$48,9,FALSE),"")</f>
        <v/>
      </c>
      <c r="AF28" s="148" t="str">
        <f>IFERROR(VLOOKUP(AF27,'P2'!$B$4:$J$48,9,FALSE),"")</f>
        <v/>
      </c>
      <c r="AG28" s="148" t="str">
        <f>IFERROR(VLOOKUP(AG27,'P2'!$B$4:$J$48,9,FALSE),"")</f>
        <v/>
      </c>
      <c r="AH28" s="148" t="str">
        <f>IFERROR(VLOOKUP(AH27,'P2'!$B$4:$J$48,9,FALSE),"")</f>
        <v/>
      </c>
      <c r="AI28" s="148" t="str">
        <f>IFERROR(VLOOKUP(AI27,'P2'!$B$4:$J$48,9,FALSE),"")</f>
        <v/>
      </c>
      <c r="AJ28" s="148" t="str">
        <f>IFERROR(VLOOKUP(AJ27,'P2'!$B$4:$J$48,9,FALSE),"")</f>
        <v/>
      </c>
      <c r="AK28" s="148" t="str">
        <f>IFERROR(VLOOKUP(AK27,'P2'!$B$4:$J$48,9,FALSE),"")</f>
        <v/>
      </c>
      <c r="AL28" s="148" t="str">
        <f>IFERROR(VLOOKUP(AL27,'P2'!$B$4:$J$48,9,FALSE),"")</f>
        <v/>
      </c>
      <c r="AM28" s="148" t="str">
        <f>IFERROR(VLOOKUP(AM27,'P2'!$B$4:$J$48,9,FALSE),"")</f>
        <v/>
      </c>
      <c r="AN28" s="148" t="str">
        <f>IFERROR(VLOOKUP(AN27,'P2'!$B$4:$J$48,9,FALSE),"")</f>
        <v/>
      </c>
      <c r="AO28" s="148" t="str">
        <f>IFERROR(VLOOKUP(AO27,'P2'!$B$4:$J$48,9,FALSE),"")</f>
        <v/>
      </c>
      <c r="AP28" s="148" t="str">
        <f>IFERROR(VLOOKUP(AP27,'P2'!$B$4:$J$48,9,FALSE),"")</f>
        <v/>
      </c>
      <c r="AQ28" s="148" t="str">
        <f>IFERROR(VLOOKUP(AQ27,'P2'!$B$4:$J$48,9,FALSE),"")</f>
        <v/>
      </c>
      <c r="AR28" s="148" t="str">
        <f>IFERROR(VLOOKUP(AR27,'P2'!$B$4:$J$48,9,FALSE),"")</f>
        <v/>
      </c>
      <c r="AS28" s="148" t="str">
        <f>IFERROR(VLOOKUP(AS27,'P2'!$B$4:$J$48,9,FALSE),"")</f>
        <v/>
      </c>
      <c r="AT28" s="148" t="str">
        <f>IFERROR(VLOOKUP(AT27,'P2'!$B$4:$J$48,9,FALSE),"")</f>
        <v/>
      </c>
      <c r="AU28" s="148" t="str">
        <f>IFERROR(VLOOKUP(AU27,'P2'!$B$4:$J$48,9,FALSE),"")</f>
        <v/>
      </c>
      <c r="AV28" s="149">
        <f>SUM(Q28:AU28)</f>
        <v>0</v>
      </c>
      <c r="AW28" s="487"/>
      <c r="AX28" s="489"/>
      <c r="AY28" s="150"/>
      <c r="AZ28" s="150"/>
    </row>
    <row r="29" spans="2:52" ht="17.100000000000001" customHeight="1" x14ac:dyDescent="0.15">
      <c r="B29" s="470">
        <f>B27+1</f>
        <v>9</v>
      </c>
      <c r="C29" s="472"/>
      <c r="D29" s="473"/>
      <c r="E29" s="473"/>
      <c r="F29" s="473"/>
      <c r="G29" s="473"/>
      <c r="H29" s="474"/>
      <c r="I29" s="478"/>
      <c r="J29" s="479"/>
      <c r="K29" s="479"/>
      <c r="L29" s="479"/>
      <c r="M29" s="480"/>
      <c r="N29" s="484"/>
      <c r="O29" s="485"/>
      <c r="P29" s="474"/>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44">
        <f>COUNTA(Q29:AU29)</f>
        <v>0</v>
      </c>
      <c r="AW29" s="486">
        <f>AV30</f>
        <v>0</v>
      </c>
      <c r="AX29" s="488" t="str">
        <f>IFERROR(ROUNDDOWN(AV30/$AT$3,1),"")</f>
        <v/>
      </c>
      <c r="AY29" s="145"/>
      <c r="AZ29" s="145"/>
    </row>
    <row r="30" spans="2:52" ht="17.100000000000001" customHeight="1" x14ac:dyDescent="0.15">
      <c r="B30" s="471"/>
      <c r="C30" s="475"/>
      <c r="D30" s="476"/>
      <c r="E30" s="476"/>
      <c r="F30" s="476"/>
      <c r="G30" s="476"/>
      <c r="H30" s="477"/>
      <c r="I30" s="481"/>
      <c r="J30" s="482"/>
      <c r="K30" s="482"/>
      <c r="L30" s="482"/>
      <c r="M30" s="483"/>
      <c r="N30" s="475"/>
      <c r="O30" s="476"/>
      <c r="P30" s="477"/>
      <c r="Q30" s="148" t="str">
        <f>IFERROR(VLOOKUP(Q29,'P2'!$B$4:$J$48,9,FALSE),"")</f>
        <v/>
      </c>
      <c r="R30" s="148" t="str">
        <f>IFERROR(VLOOKUP(R29,'P2'!$B$4:$J$48,9,FALSE),"")</f>
        <v/>
      </c>
      <c r="S30" s="148" t="str">
        <f>IFERROR(VLOOKUP(S29,'P2'!$B$4:$J$48,9,FALSE),"")</f>
        <v/>
      </c>
      <c r="T30" s="148" t="str">
        <f>IFERROR(VLOOKUP(T29,'P2'!$B$4:$J$48,9,FALSE),"")</f>
        <v/>
      </c>
      <c r="U30" s="148" t="str">
        <f>IFERROR(VLOOKUP(U29,'P2'!$B$4:$J$48,9,FALSE),"")</f>
        <v/>
      </c>
      <c r="V30" s="148" t="str">
        <f>IFERROR(VLOOKUP(V29,'P2'!$B$4:$J$48,9,FALSE),"")</f>
        <v/>
      </c>
      <c r="W30" s="148" t="str">
        <f>IFERROR(VLOOKUP(W29,'P2'!$B$4:$J$48,9,FALSE),"")</f>
        <v/>
      </c>
      <c r="X30" s="148" t="str">
        <f>IFERROR(VLOOKUP(X29,'P2'!$B$4:$J$48,9,FALSE),"")</f>
        <v/>
      </c>
      <c r="Y30" s="148" t="str">
        <f>IFERROR(VLOOKUP(Y29,'P2'!$B$4:$J$48,9,FALSE),"")</f>
        <v/>
      </c>
      <c r="Z30" s="148" t="str">
        <f>IFERROR(VLOOKUP(Z29,'P2'!$B$4:$J$48,9,FALSE),"")</f>
        <v/>
      </c>
      <c r="AA30" s="148" t="str">
        <f>IFERROR(VLOOKUP(AA29,'P2'!$B$4:$J$48,9,FALSE),"")</f>
        <v/>
      </c>
      <c r="AB30" s="148" t="str">
        <f>IFERROR(VLOOKUP(AB29,'P2'!$B$4:$J$48,9,FALSE),"")</f>
        <v/>
      </c>
      <c r="AC30" s="148" t="str">
        <f>IFERROR(VLOOKUP(AC29,'P2'!$B$4:$J$48,9,FALSE),"")</f>
        <v/>
      </c>
      <c r="AD30" s="148" t="str">
        <f>IFERROR(VLOOKUP(AD29,'P2'!$B$4:$J$48,9,FALSE),"")</f>
        <v/>
      </c>
      <c r="AE30" s="148" t="str">
        <f>IFERROR(VLOOKUP(AE29,'P2'!$B$4:$J$48,9,FALSE),"")</f>
        <v/>
      </c>
      <c r="AF30" s="148" t="str">
        <f>IFERROR(VLOOKUP(AF29,'P2'!$B$4:$J$48,9,FALSE),"")</f>
        <v/>
      </c>
      <c r="AG30" s="148" t="str">
        <f>IFERROR(VLOOKUP(AG29,'P2'!$B$4:$J$48,9,FALSE),"")</f>
        <v/>
      </c>
      <c r="AH30" s="148" t="str">
        <f>IFERROR(VLOOKUP(AH29,'P2'!$B$4:$J$48,9,FALSE),"")</f>
        <v/>
      </c>
      <c r="AI30" s="148" t="str">
        <f>IFERROR(VLOOKUP(AI29,'P2'!$B$4:$J$48,9,FALSE),"")</f>
        <v/>
      </c>
      <c r="AJ30" s="148" t="str">
        <f>IFERROR(VLOOKUP(AJ29,'P2'!$B$4:$J$48,9,FALSE),"")</f>
        <v/>
      </c>
      <c r="AK30" s="148" t="str">
        <f>IFERROR(VLOOKUP(AK29,'P2'!$B$4:$J$48,9,FALSE),"")</f>
        <v/>
      </c>
      <c r="AL30" s="148" t="str">
        <f>IFERROR(VLOOKUP(AL29,'P2'!$B$4:$J$48,9,FALSE),"")</f>
        <v/>
      </c>
      <c r="AM30" s="148" t="str">
        <f>IFERROR(VLOOKUP(AM29,'P2'!$B$4:$J$48,9,FALSE),"")</f>
        <v/>
      </c>
      <c r="AN30" s="148" t="str">
        <f>IFERROR(VLOOKUP(AN29,'P2'!$B$4:$J$48,9,FALSE),"")</f>
        <v/>
      </c>
      <c r="AO30" s="148" t="str">
        <f>IFERROR(VLOOKUP(AO29,'P2'!$B$4:$J$48,9,FALSE),"")</f>
        <v/>
      </c>
      <c r="AP30" s="148" t="str">
        <f>IFERROR(VLOOKUP(AP29,'P2'!$B$4:$J$48,9,FALSE),"")</f>
        <v/>
      </c>
      <c r="AQ30" s="148" t="str">
        <f>IFERROR(VLOOKUP(AQ29,'P2'!$B$4:$J$48,9,FALSE),"")</f>
        <v/>
      </c>
      <c r="AR30" s="148" t="str">
        <f>IFERROR(VLOOKUP(AR29,'P2'!$B$4:$J$48,9,FALSE),"")</f>
        <v/>
      </c>
      <c r="AS30" s="148" t="str">
        <f>IFERROR(VLOOKUP(AS29,'P2'!$B$4:$J$48,9,FALSE),"")</f>
        <v/>
      </c>
      <c r="AT30" s="148" t="str">
        <f>IFERROR(VLOOKUP(AT29,'P2'!$B$4:$J$48,9,FALSE),"")</f>
        <v/>
      </c>
      <c r="AU30" s="148" t="str">
        <f>IFERROR(VLOOKUP(AU29,'P2'!$B$4:$J$48,9,FALSE),"")</f>
        <v/>
      </c>
      <c r="AV30" s="149">
        <f>SUM(Q30:AU30)</f>
        <v>0</v>
      </c>
      <c r="AW30" s="487"/>
      <c r="AX30" s="489"/>
      <c r="AY30" s="150"/>
      <c r="AZ30" s="150"/>
    </row>
    <row r="31" spans="2:52" ht="17.100000000000001" customHeight="1" x14ac:dyDescent="0.15">
      <c r="B31" s="470">
        <f>B29+1</f>
        <v>10</v>
      </c>
      <c r="C31" s="472"/>
      <c r="D31" s="473"/>
      <c r="E31" s="473"/>
      <c r="F31" s="473"/>
      <c r="G31" s="473"/>
      <c r="H31" s="474"/>
      <c r="I31" s="478"/>
      <c r="J31" s="479"/>
      <c r="K31" s="479"/>
      <c r="L31" s="479"/>
      <c r="M31" s="480"/>
      <c r="N31" s="484"/>
      <c r="O31" s="485"/>
      <c r="P31" s="474"/>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44">
        <f>COUNTA(Q31:AU31)</f>
        <v>0</v>
      </c>
      <c r="AW31" s="486">
        <f>AV32</f>
        <v>0</v>
      </c>
      <c r="AX31" s="488" t="str">
        <f>IFERROR(ROUNDDOWN(AV32/$AT$3,1),"")</f>
        <v/>
      </c>
      <c r="AY31" s="145"/>
      <c r="AZ31" s="145"/>
    </row>
    <row r="32" spans="2:52" ht="17.100000000000001" customHeight="1" x14ac:dyDescent="0.15">
      <c r="B32" s="471"/>
      <c r="C32" s="475"/>
      <c r="D32" s="476"/>
      <c r="E32" s="476"/>
      <c r="F32" s="476"/>
      <c r="G32" s="476"/>
      <c r="H32" s="477"/>
      <c r="I32" s="481"/>
      <c r="J32" s="482"/>
      <c r="K32" s="482"/>
      <c r="L32" s="482"/>
      <c r="M32" s="483"/>
      <c r="N32" s="475"/>
      <c r="O32" s="476"/>
      <c r="P32" s="477"/>
      <c r="Q32" s="148" t="str">
        <f>IFERROR(VLOOKUP(Q31,'P2'!$B$4:$J$48,9,FALSE),"")</f>
        <v/>
      </c>
      <c r="R32" s="148" t="str">
        <f>IFERROR(VLOOKUP(R31,'P2'!$B$4:$J$48,9,FALSE),"")</f>
        <v/>
      </c>
      <c r="S32" s="148" t="str">
        <f>IFERROR(VLOOKUP(S31,'P2'!$B$4:$J$48,9,FALSE),"")</f>
        <v/>
      </c>
      <c r="T32" s="148" t="str">
        <f>IFERROR(VLOOKUP(T31,'P2'!$B$4:$J$48,9,FALSE),"")</f>
        <v/>
      </c>
      <c r="U32" s="148" t="str">
        <f>IFERROR(VLOOKUP(U31,'P2'!$B$4:$J$48,9,FALSE),"")</f>
        <v/>
      </c>
      <c r="V32" s="148" t="str">
        <f>IFERROR(VLOOKUP(V31,'P2'!$B$4:$J$48,9,FALSE),"")</f>
        <v/>
      </c>
      <c r="W32" s="148" t="str">
        <f>IFERROR(VLOOKUP(W31,'P2'!$B$4:$J$48,9,FALSE),"")</f>
        <v/>
      </c>
      <c r="X32" s="148" t="str">
        <f>IFERROR(VLOOKUP(X31,'P2'!$B$4:$J$48,9,FALSE),"")</f>
        <v/>
      </c>
      <c r="Y32" s="148" t="str">
        <f>IFERROR(VLOOKUP(Y31,'P2'!$B$4:$J$48,9,FALSE),"")</f>
        <v/>
      </c>
      <c r="Z32" s="148" t="str">
        <f>IFERROR(VLOOKUP(Z31,'P2'!$B$4:$J$48,9,FALSE),"")</f>
        <v/>
      </c>
      <c r="AA32" s="148" t="str">
        <f>IFERROR(VLOOKUP(AA31,'P2'!$B$4:$J$48,9,FALSE),"")</f>
        <v/>
      </c>
      <c r="AB32" s="148" t="str">
        <f>IFERROR(VLOOKUP(AB31,'P2'!$B$4:$J$48,9,FALSE),"")</f>
        <v/>
      </c>
      <c r="AC32" s="148" t="str">
        <f>IFERROR(VLOOKUP(AC31,'P2'!$B$4:$J$48,9,FALSE),"")</f>
        <v/>
      </c>
      <c r="AD32" s="148" t="str">
        <f>IFERROR(VLOOKUP(AD31,'P2'!$B$4:$J$48,9,FALSE),"")</f>
        <v/>
      </c>
      <c r="AE32" s="148" t="str">
        <f>IFERROR(VLOOKUP(AE31,'P2'!$B$4:$J$48,9,FALSE),"")</f>
        <v/>
      </c>
      <c r="AF32" s="148" t="str">
        <f>IFERROR(VLOOKUP(AF31,'P2'!$B$4:$J$48,9,FALSE),"")</f>
        <v/>
      </c>
      <c r="AG32" s="148" t="str">
        <f>IFERROR(VLOOKUP(AG31,'P2'!$B$4:$J$48,9,FALSE),"")</f>
        <v/>
      </c>
      <c r="AH32" s="148" t="str">
        <f>IFERROR(VLOOKUP(AH31,'P2'!$B$4:$J$48,9,FALSE),"")</f>
        <v/>
      </c>
      <c r="AI32" s="148" t="str">
        <f>IFERROR(VLOOKUP(AI31,'P2'!$B$4:$J$48,9,FALSE),"")</f>
        <v/>
      </c>
      <c r="AJ32" s="148" t="str">
        <f>IFERROR(VLOOKUP(AJ31,'P2'!$B$4:$J$48,9,FALSE),"")</f>
        <v/>
      </c>
      <c r="AK32" s="148" t="str">
        <f>IFERROR(VLOOKUP(AK31,'P2'!$B$4:$J$48,9,FALSE),"")</f>
        <v/>
      </c>
      <c r="AL32" s="148" t="str">
        <f>IFERROR(VLOOKUP(AL31,'P2'!$B$4:$J$48,9,FALSE),"")</f>
        <v/>
      </c>
      <c r="AM32" s="148" t="str">
        <f>IFERROR(VLOOKUP(AM31,'P2'!$B$4:$J$48,9,FALSE),"")</f>
        <v/>
      </c>
      <c r="AN32" s="148" t="str">
        <f>IFERROR(VLOOKUP(AN31,'P2'!$B$4:$J$48,9,FALSE),"")</f>
        <v/>
      </c>
      <c r="AO32" s="148" t="str">
        <f>IFERROR(VLOOKUP(AO31,'P2'!$B$4:$J$48,9,FALSE),"")</f>
        <v/>
      </c>
      <c r="AP32" s="148" t="str">
        <f>IFERROR(VLOOKUP(AP31,'P2'!$B$4:$J$48,9,FALSE),"")</f>
        <v/>
      </c>
      <c r="AQ32" s="148" t="str">
        <f>IFERROR(VLOOKUP(AQ31,'P2'!$B$4:$J$48,9,FALSE),"")</f>
        <v/>
      </c>
      <c r="AR32" s="148" t="str">
        <f>IFERROR(VLOOKUP(AR31,'P2'!$B$4:$J$48,9,FALSE),"")</f>
        <v/>
      </c>
      <c r="AS32" s="148" t="str">
        <f>IFERROR(VLOOKUP(AS31,'P2'!$B$4:$J$48,9,FALSE),"")</f>
        <v/>
      </c>
      <c r="AT32" s="148" t="str">
        <f>IFERROR(VLOOKUP(AT31,'P2'!$B$4:$J$48,9,FALSE),"")</f>
        <v/>
      </c>
      <c r="AU32" s="148" t="str">
        <f>IFERROR(VLOOKUP(AU31,'P2'!$B$4:$J$48,9,FALSE),"")</f>
        <v/>
      </c>
      <c r="AV32" s="149">
        <f>SUM(Q32:AU32)</f>
        <v>0</v>
      </c>
      <c r="AW32" s="487"/>
      <c r="AX32" s="489"/>
      <c r="AY32" s="150"/>
      <c r="AZ32" s="150"/>
    </row>
    <row r="33" spans="2:59" ht="17.100000000000001" customHeight="1" x14ac:dyDescent="0.15">
      <c r="B33" s="470">
        <f>B31+1</f>
        <v>11</v>
      </c>
      <c r="C33" s="472"/>
      <c r="D33" s="473"/>
      <c r="E33" s="473"/>
      <c r="F33" s="473"/>
      <c r="G33" s="473"/>
      <c r="H33" s="474"/>
      <c r="I33" s="478"/>
      <c r="J33" s="479"/>
      <c r="K33" s="479"/>
      <c r="L33" s="479"/>
      <c r="M33" s="480"/>
      <c r="N33" s="484"/>
      <c r="O33" s="485"/>
      <c r="P33" s="474"/>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44">
        <f>COUNTA(Q33:AU33)</f>
        <v>0</v>
      </c>
      <c r="AW33" s="486">
        <f>AV34</f>
        <v>0</v>
      </c>
      <c r="AX33" s="488" t="str">
        <f>IFERROR(ROUNDDOWN(AV34/$AT$3,1),"")</f>
        <v/>
      </c>
      <c r="AY33" s="145"/>
      <c r="AZ33" s="145"/>
    </row>
    <row r="34" spans="2:59" ht="17.100000000000001" customHeight="1" x14ac:dyDescent="0.15">
      <c r="B34" s="471"/>
      <c r="C34" s="475"/>
      <c r="D34" s="476"/>
      <c r="E34" s="476"/>
      <c r="F34" s="476"/>
      <c r="G34" s="476"/>
      <c r="H34" s="477"/>
      <c r="I34" s="481"/>
      <c r="J34" s="482"/>
      <c r="K34" s="482"/>
      <c r="L34" s="482"/>
      <c r="M34" s="483"/>
      <c r="N34" s="475"/>
      <c r="O34" s="476"/>
      <c r="P34" s="477"/>
      <c r="Q34" s="148" t="str">
        <f>IFERROR(VLOOKUP(Q33,'P2'!$B$4:$J$48,9,FALSE),"")</f>
        <v/>
      </c>
      <c r="R34" s="148" t="str">
        <f>IFERROR(VLOOKUP(R33,'P2'!$B$4:$J$48,9,FALSE),"")</f>
        <v/>
      </c>
      <c r="S34" s="148" t="str">
        <f>IFERROR(VLOOKUP(S33,'P2'!$B$4:$J$48,9,FALSE),"")</f>
        <v/>
      </c>
      <c r="T34" s="148" t="str">
        <f>IFERROR(VLOOKUP(T33,'P2'!$B$4:$J$48,9,FALSE),"")</f>
        <v/>
      </c>
      <c r="U34" s="148" t="str">
        <f>IFERROR(VLOOKUP(U33,'P2'!$B$4:$J$48,9,FALSE),"")</f>
        <v/>
      </c>
      <c r="V34" s="148" t="str">
        <f>IFERROR(VLOOKUP(V33,'P2'!$B$4:$J$48,9,FALSE),"")</f>
        <v/>
      </c>
      <c r="W34" s="148" t="str">
        <f>IFERROR(VLOOKUP(W33,'P2'!$B$4:$J$48,9,FALSE),"")</f>
        <v/>
      </c>
      <c r="X34" s="148" t="str">
        <f>IFERROR(VLOOKUP(X33,'P2'!$B$4:$J$48,9,FALSE),"")</f>
        <v/>
      </c>
      <c r="Y34" s="148" t="str">
        <f>IFERROR(VLOOKUP(Y33,'P2'!$B$4:$J$48,9,FALSE),"")</f>
        <v/>
      </c>
      <c r="Z34" s="148" t="str">
        <f>IFERROR(VLOOKUP(Z33,'P2'!$B$4:$J$48,9,FALSE),"")</f>
        <v/>
      </c>
      <c r="AA34" s="148" t="str">
        <f>IFERROR(VLOOKUP(AA33,'P2'!$B$4:$J$48,9,FALSE),"")</f>
        <v/>
      </c>
      <c r="AB34" s="148" t="str">
        <f>IFERROR(VLOOKUP(AB33,'P2'!$B$4:$J$48,9,FALSE),"")</f>
        <v/>
      </c>
      <c r="AC34" s="148" t="str">
        <f>IFERROR(VLOOKUP(AC33,'P2'!$B$4:$J$48,9,FALSE),"")</f>
        <v/>
      </c>
      <c r="AD34" s="148" t="str">
        <f>IFERROR(VLOOKUP(AD33,'P2'!$B$4:$J$48,9,FALSE),"")</f>
        <v/>
      </c>
      <c r="AE34" s="148" t="str">
        <f>IFERROR(VLOOKUP(AE33,'P2'!$B$4:$J$48,9,FALSE),"")</f>
        <v/>
      </c>
      <c r="AF34" s="148" t="str">
        <f>IFERROR(VLOOKUP(AF33,'P2'!$B$4:$J$48,9,FALSE),"")</f>
        <v/>
      </c>
      <c r="AG34" s="148" t="str">
        <f>IFERROR(VLOOKUP(AG33,'P2'!$B$4:$J$48,9,FALSE),"")</f>
        <v/>
      </c>
      <c r="AH34" s="148" t="str">
        <f>IFERROR(VLOOKUP(AH33,'P2'!$B$4:$J$48,9,FALSE),"")</f>
        <v/>
      </c>
      <c r="AI34" s="148" t="str">
        <f>IFERROR(VLOOKUP(AI33,'P2'!$B$4:$J$48,9,FALSE),"")</f>
        <v/>
      </c>
      <c r="AJ34" s="148" t="str">
        <f>IFERROR(VLOOKUP(AJ33,'P2'!$B$4:$J$48,9,FALSE),"")</f>
        <v/>
      </c>
      <c r="AK34" s="148" t="str">
        <f>IFERROR(VLOOKUP(AK33,'P2'!$B$4:$J$48,9,FALSE),"")</f>
        <v/>
      </c>
      <c r="AL34" s="148" t="str">
        <f>IFERROR(VLOOKUP(AL33,'P2'!$B$4:$J$48,9,FALSE),"")</f>
        <v/>
      </c>
      <c r="AM34" s="148" t="str">
        <f>IFERROR(VLOOKUP(AM33,'P2'!$B$4:$J$48,9,FALSE),"")</f>
        <v/>
      </c>
      <c r="AN34" s="148" t="str">
        <f>IFERROR(VLOOKUP(AN33,'P2'!$B$4:$J$48,9,FALSE),"")</f>
        <v/>
      </c>
      <c r="AO34" s="148" t="str">
        <f>IFERROR(VLOOKUP(AO33,'P2'!$B$4:$J$48,9,FALSE),"")</f>
        <v/>
      </c>
      <c r="AP34" s="148" t="str">
        <f>IFERROR(VLOOKUP(AP33,'P2'!$B$4:$J$48,9,FALSE),"")</f>
        <v/>
      </c>
      <c r="AQ34" s="148" t="str">
        <f>IFERROR(VLOOKUP(AQ33,'P2'!$B$4:$J$48,9,FALSE),"")</f>
        <v/>
      </c>
      <c r="AR34" s="148" t="str">
        <f>IFERROR(VLOOKUP(AR33,'P2'!$B$4:$J$48,9,FALSE),"")</f>
        <v/>
      </c>
      <c r="AS34" s="148" t="str">
        <f>IFERROR(VLOOKUP(AS33,'P2'!$B$4:$J$48,9,FALSE),"")</f>
        <v/>
      </c>
      <c r="AT34" s="148" t="str">
        <f>IFERROR(VLOOKUP(AT33,'P2'!$B$4:$J$48,9,FALSE),"")</f>
        <v/>
      </c>
      <c r="AU34" s="148" t="str">
        <f>IFERROR(VLOOKUP(AU33,'P2'!$B$4:$J$48,9,FALSE),"")</f>
        <v/>
      </c>
      <c r="AV34" s="149">
        <f>SUM(Q34:AU34)</f>
        <v>0</v>
      </c>
      <c r="AW34" s="487"/>
      <c r="AX34" s="489"/>
      <c r="AY34" s="150"/>
      <c r="AZ34" s="150"/>
    </row>
    <row r="35" spans="2:59" ht="17.100000000000001" customHeight="1" x14ac:dyDescent="0.15">
      <c r="B35" s="470">
        <f>B33+1</f>
        <v>12</v>
      </c>
      <c r="C35" s="472"/>
      <c r="D35" s="473"/>
      <c r="E35" s="473"/>
      <c r="F35" s="473"/>
      <c r="G35" s="473"/>
      <c r="H35" s="474"/>
      <c r="I35" s="478"/>
      <c r="J35" s="479"/>
      <c r="K35" s="479"/>
      <c r="L35" s="479"/>
      <c r="M35" s="480"/>
      <c r="N35" s="484"/>
      <c r="O35" s="485"/>
      <c r="P35" s="474"/>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44">
        <f>COUNTA(Q35:AU35)</f>
        <v>0</v>
      </c>
      <c r="AW35" s="486">
        <f>AV36</f>
        <v>0</v>
      </c>
      <c r="AX35" s="488" t="str">
        <f>IFERROR(ROUNDDOWN(AV36/$AT$3,1),"")</f>
        <v/>
      </c>
      <c r="AY35" s="145"/>
      <c r="AZ35" s="145"/>
    </row>
    <row r="36" spans="2:59" ht="17.100000000000001" customHeight="1" x14ac:dyDescent="0.15">
      <c r="B36" s="471"/>
      <c r="C36" s="475"/>
      <c r="D36" s="476"/>
      <c r="E36" s="476"/>
      <c r="F36" s="476"/>
      <c r="G36" s="476"/>
      <c r="H36" s="477"/>
      <c r="I36" s="481"/>
      <c r="J36" s="482"/>
      <c r="K36" s="482"/>
      <c r="L36" s="482"/>
      <c r="M36" s="483"/>
      <c r="N36" s="475"/>
      <c r="O36" s="476"/>
      <c r="P36" s="477"/>
      <c r="Q36" s="148" t="str">
        <f>IFERROR(VLOOKUP(Q35,'P2'!$B$4:$J$48,9,FALSE),"")</f>
        <v/>
      </c>
      <c r="R36" s="148" t="str">
        <f>IFERROR(VLOOKUP(R35,'P2'!$B$4:$J$48,9,FALSE),"")</f>
        <v/>
      </c>
      <c r="S36" s="148" t="str">
        <f>IFERROR(VLOOKUP(S35,'P2'!$B$4:$J$48,9,FALSE),"")</f>
        <v/>
      </c>
      <c r="T36" s="148" t="str">
        <f>IFERROR(VLOOKUP(T35,'P2'!$B$4:$J$48,9,FALSE),"")</f>
        <v/>
      </c>
      <c r="U36" s="148" t="str">
        <f>IFERROR(VLOOKUP(U35,'P2'!$B$4:$J$48,9,FALSE),"")</f>
        <v/>
      </c>
      <c r="V36" s="148" t="str">
        <f>IFERROR(VLOOKUP(V35,'P2'!$B$4:$J$48,9,FALSE),"")</f>
        <v/>
      </c>
      <c r="W36" s="148" t="str">
        <f>IFERROR(VLOOKUP(W35,'P2'!$B$4:$J$48,9,FALSE),"")</f>
        <v/>
      </c>
      <c r="X36" s="148" t="str">
        <f>IFERROR(VLOOKUP(X35,'P2'!$B$4:$J$48,9,FALSE),"")</f>
        <v/>
      </c>
      <c r="Y36" s="148" t="str">
        <f>IFERROR(VLOOKUP(Y35,'P2'!$B$4:$J$48,9,FALSE),"")</f>
        <v/>
      </c>
      <c r="Z36" s="148" t="str">
        <f>IFERROR(VLOOKUP(Z35,'P2'!$B$4:$J$48,9,FALSE),"")</f>
        <v/>
      </c>
      <c r="AA36" s="148" t="str">
        <f>IFERROR(VLOOKUP(AA35,'P2'!$B$4:$J$48,9,FALSE),"")</f>
        <v/>
      </c>
      <c r="AB36" s="148" t="str">
        <f>IFERROR(VLOOKUP(AB35,'P2'!$B$4:$J$48,9,FALSE),"")</f>
        <v/>
      </c>
      <c r="AC36" s="148" t="str">
        <f>IFERROR(VLOOKUP(AC35,'P2'!$B$4:$J$48,9,FALSE),"")</f>
        <v/>
      </c>
      <c r="AD36" s="148" t="str">
        <f>IFERROR(VLOOKUP(AD35,'P2'!$B$4:$J$48,9,FALSE),"")</f>
        <v/>
      </c>
      <c r="AE36" s="148" t="str">
        <f>IFERROR(VLOOKUP(AE35,'P2'!$B$4:$J$48,9,FALSE),"")</f>
        <v/>
      </c>
      <c r="AF36" s="148" t="str">
        <f>IFERROR(VLOOKUP(AF35,'P2'!$B$4:$J$48,9,FALSE),"")</f>
        <v/>
      </c>
      <c r="AG36" s="148" t="str">
        <f>IFERROR(VLOOKUP(AG35,'P2'!$B$4:$J$48,9,FALSE),"")</f>
        <v/>
      </c>
      <c r="AH36" s="148" t="str">
        <f>IFERROR(VLOOKUP(AH35,'P2'!$B$4:$J$48,9,FALSE),"")</f>
        <v/>
      </c>
      <c r="AI36" s="148" t="str">
        <f>IFERROR(VLOOKUP(AI35,'P2'!$B$4:$J$48,9,FALSE),"")</f>
        <v/>
      </c>
      <c r="AJ36" s="148" t="str">
        <f>IFERROR(VLOOKUP(AJ35,'P2'!$B$4:$J$48,9,FALSE),"")</f>
        <v/>
      </c>
      <c r="AK36" s="148" t="str">
        <f>IFERROR(VLOOKUP(AK35,'P2'!$B$4:$J$48,9,FALSE),"")</f>
        <v/>
      </c>
      <c r="AL36" s="148" t="str">
        <f>IFERROR(VLOOKUP(AL35,'P2'!$B$4:$J$48,9,FALSE),"")</f>
        <v/>
      </c>
      <c r="AM36" s="148" t="str">
        <f>IFERROR(VLOOKUP(AM35,'P2'!$B$4:$J$48,9,FALSE),"")</f>
        <v/>
      </c>
      <c r="AN36" s="148" t="str">
        <f>IFERROR(VLOOKUP(AN35,'P2'!$B$4:$J$48,9,FALSE),"")</f>
        <v/>
      </c>
      <c r="AO36" s="148" t="str">
        <f>IFERROR(VLOOKUP(AO35,'P2'!$B$4:$J$48,9,FALSE),"")</f>
        <v/>
      </c>
      <c r="AP36" s="148" t="str">
        <f>IFERROR(VLOOKUP(AP35,'P2'!$B$4:$J$48,9,FALSE),"")</f>
        <v/>
      </c>
      <c r="AQ36" s="148" t="str">
        <f>IFERROR(VLOOKUP(AQ35,'P2'!$B$4:$J$48,9,FALSE),"")</f>
        <v/>
      </c>
      <c r="AR36" s="148" t="str">
        <f>IFERROR(VLOOKUP(AR35,'P2'!$B$4:$J$48,9,FALSE),"")</f>
        <v/>
      </c>
      <c r="AS36" s="148" t="str">
        <f>IFERROR(VLOOKUP(AS35,'P2'!$B$4:$J$48,9,FALSE),"")</f>
        <v/>
      </c>
      <c r="AT36" s="148" t="str">
        <f>IFERROR(VLOOKUP(AT35,'P2'!$B$4:$J$48,9,FALSE),"")</f>
        <v/>
      </c>
      <c r="AU36" s="148" t="str">
        <f>IFERROR(VLOOKUP(AU35,'P2'!$B$4:$J$48,9,FALSE),"")</f>
        <v/>
      </c>
      <c r="AV36" s="149">
        <f>SUM(Q36:AU36)</f>
        <v>0</v>
      </c>
      <c r="AW36" s="487"/>
      <c r="AX36" s="489"/>
      <c r="AY36" s="150"/>
      <c r="AZ36" s="150"/>
    </row>
    <row r="37" spans="2:59" ht="17.100000000000001" customHeight="1" x14ac:dyDescent="0.15">
      <c r="B37" s="470">
        <f>B35+1</f>
        <v>13</v>
      </c>
      <c r="C37" s="472"/>
      <c r="D37" s="473"/>
      <c r="E37" s="473"/>
      <c r="F37" s="473"/>
      <c r="G37" s="473"/>
      <c r="H37" s="474"/>
      <c r="I37" s="478"/>
      <c r="J37" s="479"/>
      <c r="K37" s="479"/>
      <c r="L37" s="479"/>
      <c r="M37" s="480"/>
      <c r="N37" s="484"/>
      <c r="O37" s="485"/>
      <c r="P37" s="474"/>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44">
        <f>COUNTA(Q37:AU37)</f>
        <v>0</v>
      </c>
      <c r="AW37" s="486">
        <f>AV38</f>
        <v>0</v>
      </c>
      <c r="AX37" s="488" t="str">
        <f>IFERROR(ROUNDDOWN(AV38/$AT$3,1),"")</f>
        <v/>
      </c>
      <c r="AY37" s="145"/>
      <c r="AZ37" s="145"/>
      <c r="BA37" s="116"/>
      <c r="BB37" s="116"/>
    </row>
    <row r="38" spans="2:59" ht="17.100000000000001" customHeight="1" x14ac:dyDescent="0.15">
      <c r="B38" s="471"/>
      <c r="C38" s="475"/>
      <c r="D38" s="476"/>
      <c r="E38" s="476"/>
      <c r="F38" s="476"/>
      <c r="G38" s="476"/>
      <c r="H38" s="477"/>
      <c r="I38" s="481"/>
      <c r="J38" s="482"/>
      <c r="K38" s="482"/>
      <c r="L38" s="482"/>
      <c r="M38" s="483"/>
      <c r="N38" s="475"/>
      <c r="O38" s="476"/>
      <c r="P38" s="477"/>
      <c r="Q38" s="148" t="str">
        <f>IFERROR(VLOOKUP(Q37,'P2'!$B$4:$J$48,9,FALSE),"")</f>
        <v/>
      </c>
      <c r="R38" s="148" t="str">
        <f>IFERROR(VLOOKUP(R37,'P2'!$B$4:$J$48,9,FALSE),"")</f>
        <v/>
      </c>
      <c r="S38" s="148" t="str">
        <f>IFERROR(VLOOKUP(S37,'P2'!$B$4:$J$48,9,FALSE),"")</f>
        <v/>
      </c>
      <c r="T38" s="148" t="str">
        <f>IFERROR(VLOOKUP(T37,'P2'!$B$4:$J$48,9,FALSE),"")</f>
        <v/>
      </c>
      <c r="U38" s="148" t="str">
        <f>IFERROR(VLOOKUP(U37,'P2'!$B$4:$J$48,9,FALSE),"")</f>
        <v/>
      </c>
      <c r="V38" s="148" t="str">
        <f>IFERROR(VLOOKUP(V37,'P2'!$B$4:$J$48,9,FALSE),"")</f>
        <v/>
      </c>
      <c r="W38" s="148" t="str">
        <f>IFERROR(VLOOKUP(W37,'P2'!$B$4:$J$48,9,FALSE),"")</f>
        <v/>
      </c>
      <c r="X38" s="148" t="str">
        <f>IFERROR(VLOOKUP(X37,'P2'!$B$4:$J$48,9,FALSE),"")</f>
        <v/>
      </c>
      <c r="Y38" s="148" t="str">
        <f>IFERROR(VLOOKUP(Y37,'P2'!$B$4:$J$48,9,FALSE),"")</f>
        <v/>
      </c>
      <c r="Z38" s="148" t="str">
        <f>IFERROR(VLOOKUP(Z37,'P2'!$B$4:$J$48,9,FALSE),"")</f>
        <v/>
      </c>
      <c r="AA38" s="148" t="str">
        <f>IFERROR(VLOOKUP(AA37,'P2'!$B$4:$J$48,9,FALSE),"")</f>
        <v/>
      </c>
      <c r="AB38" s="148" t="str">
        <f>IFERROR(VLOOKUP(AB37,'P2'!$B$4:$J$48,9,FALSE),"")</f>
        <v/>
      </c>
      <c r="AC38" s="148" t="str">
        <f>IFERROR(VLOOKUP(AC37,'P2'!$B$4:$J$48,9,FALSE),"")</f>
        <v/>
      </c>
      <c r="AD38" s="148" t="str">
        <f>IFERROR(VLOOKUP(AD37,'P2'!$B$4:$J$48,9,FALSE),"")</f>
        <v/>
      </c>
      <c r="AE38" s="148" t="str">
        <f>IFERROR(VLOOKUP(AE37,'P2'!$B$4:$J$48,9,FALSE),"")</f>
        <v/>
      </c>
      <c r="AF38" s="148" t="str">
        <f>IFERROR(VLOOKUP(AF37,'P2'!$B$4:$J$48,9,FALSE),"")</f>
        <v/>
      </c>
      <c r="AG38" s="148" t="str">
        <f>IFERROR(VLOOKUP(AG37,'P2'!$B$4:$J$48,9,FALSE),"")</f>
        <v/>
      </c>
      <c r="AH38" s="148" t="str">
        <f>IFERROR(VLOOKUP(AH37,'P2'!$B$4:$J$48,9,FALSE),"")</f>
        <v/>
      </c>
      <c r="AI38" s="148" t="str">
        <f>IFERROR(VLOOKUP(AI37,'P2'!$B$4:$J$48,9,FALSE),"")</f>
        <v/>
      </c>
      <c r="AJ38" s="148" t="str">
        <f>IFERROR(VLOOKUP(AJ37,'P2'!$B$4:$J$48,9,FALSE),"")</f>
        <v/>
      </c>
      <c r="AK38" s="148" t="str">
        <f>IFERROR(VLOOKUP(AK37,'P2'!$B$4:$J$48,9,FALSE),"")</f>
        <v/>
      </c>
      <c r="AL38" s="148" t="str">
        <f>IFERROR(VLOOKUP(AL37,'P2'!$B$4:$J$48,9,FALSE),"")</f>
        <v/>
      </c>
      <c r="AM38" s="148" t="str">
        <f>IFERROR(VLOOKUP(AM37,'P2'!$B$4:$J$48,9,FALSE),"")</f>
        <v/>
      </c>
      <c r="AN38" s="148" t="str">
        <f>IFERROR(VLOOKUP(AN37,'P2'!$B$4:$J$48,9,FALSE),"")</f>
        <v/>
      </c>
      <c r="AO38" s="148" t="str">
        <f>IFERROR(VLOOKUP(AO37,'P2'!$B$4:$J$48,9,FALSE),"")</f>
        <v/>
      </c>
      <c r="AP38" s="148" t="str">
        <f>IFERROR(VLOOKUP(AP37,'P2'!$B$4:$J$48,9,FALSE),"")</f>
        <v/>
      </c>
      <c r="AQ38" s="148" t="str">
        <f>IFERROR(VLOOKUP(AQ37,'P2'!$B$4:$J$48,9,FALSE),"")</f>
        <v/>
      </c>
      <c r="AR38" s="148" t="str">
        <f>IFERROR(VLOOKUP(AR37,'P2'!$B$4:$J$48,9,FALSE),"")</f>
        <v/>
      </c>
      <c r="AS38" s="148" t="str">
        <f>IFERROR(VLOOKUP(AS37,'P2'!$B$4:$J$48,9,FALSE),"")</f>
        <v/>
      </c>
      <c r="AT38" s="148" t="str">
        <f>IFERROR(VLOOKUP(AT37,'P2'!$B$4:$J$48,9,FALSE),"")</f>
        <v/>
      </c>
      <c r="AU38" s="148" t="str">
        <f>IFERROR(VLOOKUP(AU37,'P2'!$B$4:$J$48,9,FALSE),"")</f>
        <v/>
      </c>
      <c r="AV38" s="149">
        <f>SUM(Q38:AU38)</f>
        <v>0</v>
      </c>
      <c r="AW38" s="487"/>
      <c r="AX38" s="489"/>
      <c r="AY38" s="150"/>
      <c r="AZ38" s="150"/>
      <c r="BA38" s="116"/>
      <c r="BB38" s="116"/>
    </row>
    <row r="39" spans="2:59" ht="17.100000000000001" customHeight="1" x14ac:dyDescent="0.15">
      <c r="B39" s="470">
        <f>B37+1</f>
        <v>14</v>
      </c>
      <c r="C39" s="472"/>
      <c r="D39" s="473"/>
      <c r="E39" s="473"/>
      <c r="F39" s="473"/>
      <c r="G39" s="473"/>
      <c r="H39" s="474"/>
      <c r="I39" s="478"/>
      <c r="J39" s="479"/>
      <c r="K39" s="479"/>
      <c r="L39" s="479"/>
      <c r="M39" s="480"/>
      <c r="N39" s="484"/>
      <c r="O39" s="485"/>
      <c r="P39" s="474"/>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44">
        <f>COUNTA(Q39:AU39)</f>
        <v>0</v>
      </c>
      <c r="AW39" s="486">
        <f>AV40</f>
        <v>0</v>
      </c>
      <c r="AX39" s="488" t="str">
        <f>IFERROR(ROUNDDOWN(AV40/$AT$3,1),"")</f>
        <v/>
      </c>
      <c r="AY39" s="145"/>
      <c r="AZ39" s="145"/>
      <c r="BA39" s="118"/>
      <c r="BB39" s="118"/>
    </row>
    <row r="40" spans="2:59" ht="17.100000000000001" customHeight="1" x14ac:dyDescent="0.15">
      <c r="B40" s="471"/>
      <c r="C40" s="475"/>
      <c r="D40" s="476"/>
      <c r="E40" s="476"/>
      <c r="F40" s="476"/>
      <c r="G40" s="476"/>
      <c r="H40" s="477"/>
      <c r="I40" s="481"/>
      <c r="J40" s="482"/>
      <c r="K40" s="482"/>
      <c r="L40" s="482"/>
      <c r="M40" s="483"/>
      <c r="N40" s="475"/>
      <c r="O40" s="476"/>
      <c r="P40" s="477"/>
      <c r="Q40" s="148" t="str">
        <f>IFERROR(VLOOKUP(Q39,'P2'!$B$4:$J$48,9,FALSE),"")</f>
        <v/>
      </c>
      <c r="R40" s="148" t="str">
        <f>IFERROR(VLOOKUP(R39,'P2'!$B$4:$J$48,9,FALSE),"")</f>
        <v/>
      </c>
      <c r="S40" s="148" t="str">
        <f>IFERROR(VLOOKUP(S39,'P2'!$B$4:$J$48,9,FALSE),"")</f>
        <v/>
      </c>
      <c r="T40" s="148" t="str">
        <f>IFERROR(VLOOKUP(T39,'P2'!$B$4:$J$48,9,FALSE),"")</f>
        <v/>
      </c>
      <c r="U40" s="148" t="str">
        <f>IFERROR(VLOOKUP(U39,'P2'!$B$4:$J$48,9,FALSE),"")</f>
        <v/>
      </c>
      <c r="V40" s="148" t="str">
        <f>IFERROR(VLOOKUP(V39,'P2'!$B$4:$J$48,9,FALSE),"")</f>
        <v/>
      </c>
      <c r="W40" s="148" t="str">
        <f>IFERROR(VLOOKUP(W39,'P2'!$B$4:$J$48,9,FALSE),"")</f>
        <v/>
      </c>
      <c r="X40" s="148" t="str">
        <f>IFERROR(VLOOKUP(X39,'P2'!$B$4:$J$48,9,FALSE),"")</f>
        <v/>
      </c>
      <c r="Y40" s="148" t="str">
        <f>IFERROR(VLOOKUP(Y39,'P2'!$B$4:$J$48,9,FALSE),"")</f>
        <v/>
      </c>
      <c r="Z40" s="148" t="str">
        <f>IFERROR(VLOOKUP(Z39,'P2'!$B$4:$J$48,9,FALSE),"")</f>
        <v/>
      </c>
      <c r="AA40" s="148" t="str">
        <f>IFERROR(VLOOKUP(AA39,'P2'!$B$4:$J$48,9,FALSE),"")</f>
        <v/>
      </c>
      <c r="AB40" s="148" t="str">
        <f>IFERROR(VLOOKUP(AB39,'P2'!$B$4:$J$48,9,FALSE),"")</f>
        <v/>
      </c>
      <c r="AC40" s="148" t="str">
        <f>IFERROR(VLOOKUP(AC39,'P2'!$B$4:$J$48,9,FALSE),"")</f>
        <v/>
      </c>
      <c r="AD40" s="148" t="str">
        <f>IFERROR(VLOOKUP(AD39,'P2'!$B$4:$J$48,9,FALSE),"")</f>
        <v/>
      </c>
      <c r="AE40" s="148" t="str">
        <f>IFERROR(VLOOKUP(AE39,'P2'!$B$4:$J$48,9,FALSE),"")</f>
        <v/>
      </c>
      <c r="AF40" s="148" t="str">
        <f>IFERROR(VLOOKUP(AF39,'P2'!$B$4:$J$48,9,FALSE),"")</f>
        <v/>
      </c>
      <c r="AG40" s="148" t="str">
        <f>IFERROR(VLOOKUP(AG39,'P2'!$B$4:$J$48,9,FALSE),"")</f>
        <v/>
      </c>
      <c r="AH40" s="148" t="str">
        <f>IFERROR(VLOOKUP(AH39,'P2'!$B$4:$J$48,9,FALSE),"")</f>
        <v/>
      </c>
      <c r="AI40" s="148" t="str">
        <f>IFERROR(VLOOKUP(AI39,'P2'!$B$4:$J$48,9,FALSE),"")</f>
        <v/>
      </c>
      <c r="AJ40" s="148" t="str">
        <f>IFERROR(VLOOKUP(AJ39,'P2'!$B$4:$J$48,9,FALSE),"")</f>
        <v/>
      </c>
      <c r="AK40" s="148" t="str">
        <f>IFERROR(VLOOKUP(AK39,'P2'!$B$4:$J$48,9,FALSE),"")</f>
        <v/>
      </c>
      <c r="AL40" s="148" t="str">
        <f>IFERROR(VLOOKUP(AL39,'P2'!$B$4:$J$48,9,FALSE),"")</f>
        <v/>
      </c>
      <c r="AM40" s="148" t="str">
        <f>IFERROR(VLOOKUP(AM39,'P2'!$B$4:$J$48,9,FALSE),"")</f>
        <v/>
      </c>
      <c r="AN40" s="148" t="str">
        <f>IFERROR(VLOOKUP(AN39,'P2'!$B$4:$J$48,9,FALSE),"")</f>
        <v/>
      </c>
      <c r="AO40" s="148" t="str">
        <f>IFERROR(VLOOKUP(AO39,'P2'!$B$4:$J$48,9,FALSE),"")</f>
        <v/>
      </c>
      <c r="AP40" s="148" t="str">
        <f>IFERROR(VLOOKUP(AP39,'P2'!$B$4:$J$48,9,FALSE),"")</f>
        <v/>
      </c>
      <c r="AQ40" s="148" t="str">
        <f>IFERROR(VLOOKUP(AQ39,'P2'!$B$4:$J$48,9,FALSE),"")</f>
        <v/>
      </c>
      <c r="AR40" s="148" t="str">
        <f>IFERROR(VLOOKUP(AR39,'P2'!$B$4:$J$48,9,FALSE),"")</f>
        <v/>
      </c>
      <c r="AS40" s="148" t="str">
        <f>IFERROR(VLOOKUP(AS39,'P2'!$B$4:$J$48,9,FALSE),"")</f>
        <v/>
      </c>
      <c r="AT40" s="148" t="str">
        <f>IFERROR(VLOOKUP(AT39,'P2'!$B$4:$J$48,9,FALSE),"")</f>
        <v/>
      </c>
      <c r="AU40" s="148" t="str">
        <f>IFERROR(VLOOKUP(AU39,'P2'!$B$4:$J$48,9,FALSE),"")</f>
        <v/>
      </c>
      <c r="AV40" s="149">
        <f>SUM(Q40:AU40)</f>
        <v>0</v>
      </c>
      <c r="AW40" s="487"/>
      <c r="AX40" s="489"/>
      <c r="AY40" s="150"/>
      <c r="AZ40" s="150"/>
      <c r="BA40" s="116"/>
      <c r="BB40" s="116"/>
    </row>
    <row r="41" spans="2:59" ht="17.100000000000001" customHeight="1" x14ac:dyDescent="0.15">
      <c r="B41" s="470">
        <f>B39+1</f>
        <v>15</v>
      </c>
      <c r="C41" s="472"/>
      <c r="D41" s="473"/>
      <c r="E41" s="473"/>
      <c r="F41" s="473"/>
      <c r="G41" s="473"/>
      <c r="H41" s="474"/>
      <c r="I41" s="478"/>
      <c r="J41" s="479"/>
      <c r="K41" s="479"/>
      <c r="L41" s="479"/>
      <c r="M41" s="480"/>
      <c r="N41" s="484"/>
      <c r="O41" s="485"/>
      <c r="P41" s="474"/>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44">
        <f>COUNTA(Q41:AU41)</f>
        <v>0</v>
      </c>
      <c r="AW41" s="486">
        <f>AV42</f>
        <v>0</v>
      </c>
      <c r="AX41" s="488" t="str">
        <f>IFERROR(ROUNDDOWN(AV42/$AT$3,1),"")</f>
        <v/>
      </c>
      <c r="AY41" s="145"/>
      <c r="AZ41" s="145"/>
      <c r="BA41" s="116"/>
      <c r="BB41" s="116"/>
    </row>
    <row r="42" spans="2:59" ht="17.100000000000001" customHeight="1" x14ac:dyDescent="0.15">
      <c r="B42" s="471"/>
      <c r="C42" s="475"/>
      <c r="D42" s="476"/>
      <c r="E42" s="476"/>
      <c r="F42" s="476"/>
      <c r="G42" s="476"/>
      <c r="H42" s="477"/>
      <c r="I42" s="481"/>
      <c r="J42" s="482"/>
      <c r="K42" s="482"/>
      <c r="L42" s="482"/>
      <c r="M42" s="483"/>
      <c r="N42" s="475"/>
      <c r="O42" s="476"/>
      <c r="P42" s="477"/>
      <c r="Q42" s="148" t="str">
        <f>IFERROR(VLOOKUP(Q41,'P2'!$B$4:$J$48,9,FALSE),"")</f>
        <v/>
      </c>
      <c r="R42" s="148" t="str">
        <f>IFERROR(VLOOKUP(R41,'P2'!$B$4:$J$48,9,FALSE),"")</f>
        <v/>
      </c>
      <c r="S42" s="148" t="str">
        <f>IFERROR(VLOOKUP(S41,'P2'!$B$4:$J$48,9,FALSE),"")</f>
        <v/>
      </c>
      <c r="T42" s="148" t="str">
        <f>IFERROR(VLOOKUP(T41,'P2'!$B$4:$J$48,9,FALSE),"")</f>
        <v/>
      </c>
      <c r="U42" s="148" t="str">
        <f>IFERROR(VLOOKUP(U41,'P2'!$B$4:$J$48,9,FALSE),"")</f>
        <v/>
      </c>
      <c r="V42" s="148" t="str">
        <f>IFERROR(VLOOKUP(V41,'P2'!$B$4:$J$48,9,FALSE),"")</f>
        <v/>
      </c>
      <c r="W42" s="148" t="str">
        <f>IFERROR(VLOOKUP(W41,'P2'!$B$4:$J$48,9,FALSE),"")</f>
        <v/>
      </c>
      <c r="X42" s="148" t="str">
        <f>IFERROR(VLOOKUP(X41,'P2'!$B$4:$J$48,9,FALSE),"")</f>
        <v/>
      </c>
      <c r="Y42" s="148" t="str">
        <f>IFERROR(VLOOKUP(Y41,'P2'!$B$4:$J$48,9,FALSE),"")</f>
        <v/>
      </c>
      <c r="Z42" s="148" t="str">
        <f>IFERROR(VLOOKUP(Z41,'P2'!$B$4:$J$48,9,FALSE),"")</f>
        <v/>
      </c>
      <c r="AA42" s="148" t="str">
        <f>IFERROR(VLOOKUP(AA41,'P2'!$B$4:$J$48,9,FALSE),"")</f>
        <v/>
      </c>
      <c r="AB42" s="148" t="str">
        <f>IFERROR(VLOOKUP(AB41,'P2'!$B$4:$J$48,9,FALSE),"")</f>
        <v/>
      </c>
      <c r="AC42" s="148" t="str">
        <f>IFERROR(VLOOKUP(AC41,'P2'!$B$4:$J$48,9,FALSE),"")</f>
        <v/>
      </c>
      <c r="AD42" s="148" t="str">
        <f>IFERROR(VLOOKUP(AD41,'P2'!$B$4:$J$48,9,FALSE),"")</f>
        <v/>
      </c>
      <c r="AE42" s="148" t="str">
        <f>IFERROR(VLOOKUP(AE41,'P2'!$B$4:$J$48,9,FALSE),"")</f>
        <v/>
      </c>
      <c r="AF42" s="148" t="str">
        <f>IFERROR(VLOOKUP(AF41,'P2'!$B$4:$J$48,9,FALSE),"")</f>
        <v/>
      </c>
      <c r="AG42" s="148" t="str">
        <f>IFERROR(VLOOKUP(AG41,'P2'!$B$4:$J$48,9,FALSE),"")</f>
        <v/>
      </c>
      <c r="AH42" s="148" t="str">
        <f>IFERROR(VLOOKUP(AH41,'P2'!$B$4:$J$48,9,FALSE),"")</f>
        <v/>
      </c>
      <c r="AI42" s="148" t="str">
        <f>IFERROR(VLOOKUP(AI41,'P2'!$B$4:$J$48,9,FALSE),"")</f>
        <v/>
      </c>
      <c r="AJ42" s="148" t="str">
        <f>IFERROR(VLOOKUP(AJ41,'P2'!$B$4:$J$48,9,FALSE),"")</f>
        <v/>
      </c>
      <c r="AK42" s="148" t="str">
        <f>IFERROR(VLOOKUP(AK41,'P2'!$B$4:$J$48,9,FALSE),"")</f>
        <v/>
      </c>
      <c r="AL42" s="148" t="str">
        <f>IFERROR(VLOOKUP(AL41,'P2'!$B$4:$J$48,9,FALSE),"")</f>
        <v/>
      </c>
      <c r="AM42" s="148" t="str">
        <f>IFERROR(VLOOKUP(AM41,'P2'!$B$4:$J$48,9,FALSE),"")</f>
        <v/>
      </c>
      <c r="AN42" s="148" t="str">
        <f>IFERROR(VLOOKUP(AN41,'P2'!$B$4:$J$48,9,FALSE),"")</f>
        <v/>
      </c>
      <c r="AO42" s="148" t="str">
        <f>IFERROR(VLOOKUP(AO41,'P2'!$B$4:$J$48,9,FALSE),"")</f>
        <v/>
      </c>
      <c r="AP42" s="148" t="str">
        <f>IFERROR(VLOOKUP(AP41,'P2'!$B$4:$J$48,9,FALSE),"")</f>
        <v/>
      </c>
      <c r="AQ42" s="148" t="str">
        <f>IFERROR(VLOOKUP(AQ41,'P2'!$B$4:$J$48,9,FALSE),"")</f>
        <v/>
      </c>
      <c r="AR42" s="148" t="str">
        <f>IFERROR(VLOOKUP(AR41,'P2'!$B$4:$J$48,9,FALSE),"")</f>
        <v/>
      </c>
      <c r="AS42" s="148" t="str">
        <f>IFERROR(VLOOKUP(AS41,'P2'!$B$4:$J$48,9,FALSE),"")</f>
        <v/>
      </c>
      <c r="AT42" s="148" t="str">
        <f>IFERROR(VLOOKUP(AT41,'P2'!$B$4:$J$48,9,FALSE),"")</f>
        <v/>
      </c>
      <c r="AU42" s="148" t="str">
        <f>IFERROR(VLOOKUP(AU41,'P2'!$B$4:$J$48,9,FALSE),"")</f>
        <v/>
      </c>
      <c r="AV42" s="149">
        <f>SUM(Q42:AU42)</f>
        <v>0</v>
      </c>
      <c r="AW42" s="487"/>
      <c r="AX42" s="489"/>
      <c r="AY42" s="150"/>
      <c r="AZ42" s="150"/>
      <c r="BA42" s="116"/>
      <c r="BB42" s="116"/>
    </row>
    <row r="43" spans="2:59" ht="17.100000000000001" customHeight="1" x14ac:dyDescent="0.15">
      <c r="B43" s="470">
        <f>B41+1</f>
        <v>16</v>
      </c>
      <c r="C43" s="472"/>
      <c r="D43" s="473"/>
      <c r="E43" s="473"/>
      <c r="F43" s="473"/>
      <c r="G43" s="473"/>
      <c r="H43" s="474"/>
      <c r="I43" s="478"/>
      <c r="J43" s="479"/>
      <c r="K43" s="479"/>
      <c r="L43" s="479"/>
      <c r="M43" s="480"/>
      <c r="N43" s="484"/>
      <c r="O43" s="485"/>
      <c r="P43" s="474"/>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44">
        <f>COUNTA(Q43:AU43)</f>
        <v>0</v>
      </c>
      <c r="AW43" s="486">
        <f>AV44</f>
        <v>0</v>
      </c>
      <c r="AX43" s="488" t="str">
        <f>IFERROR(ROUNDDOWN(AV44/$AT$3,1),"")</f>
        <v/>
      </c>
      <c r="AY43" s="145"/>
      <c r="AZ43" s="145"/>
      <c r="BA43" s="116"/>
      <c r="BB43" s="116"/>
    </row>
    <row r="44" spans="2:59" ht="17.100000000000001" customHeight="1" x14ac:dyDescent="0.15">
      <c r="B44" s="471"/>
      <c r="C44" s="475"/>
      <c r="D44" s="476"/>
      <c r="E44" s="476"/>
      <c r="F44" s="476"/>
      <c r="G44" s="476"/>
      <c r="H44" s="477"/>
      <c r="I44" s="481"/>
      <c r="J44" s="482"/>
      <c r="K44" s="482"/>
      <c r="L44" s="482"/>
      <c r="M44" s="483"/>
      <c r="N44" s="475"/>
      <c r="O44" s="476"/>
      <c r="P44" s="477"/>
      <c r="Q44" s="148" t="str">
        <f>IFERROR(VLOOKUP(Q43,'P2'!$B$4:$J$48,9,FALSE),"")</f>
        <v/>
      </c>
      <c r="R44" s="148" t="str">
        <f>IFERROR(VLOOKUP(R43,'P2'!$B$4:$J$48,9,FALSE),"")</f>
        <v/>
      </c>
      <c r="S44" s="148" t="str">
        <f>IFERROR(VLOOKUP(S43,'P2'!$B$4:$J$48,9,FALSE),"")</f>
        <v/>
      </c>
      <c r="T44" s="148" t="str">
        <f>IFERROR(VLOOKUP(T43,'P2'!$B$4:$J$48,9,FALSE),"")</f>
        <v/>
      </c>
      <c r="U44" s="148" t="str">
        <f>IFERROR(VLOOKUP(U43,'P2'!$B$4:$J$48,9,FALSE),"")</f>
        <v/>
      </c>
      <c r="V44" s="148" t="str">
        <f>IFERROR(VLOOKUP(V43,'P2'!$B$4:$J$48,9,FALSE),"")</f>
        <v/>
      </c>
      <c r="W44" s="148" t="str">
        <f>IFERROR(VLOOKUP(W43,'P2'!$B$4:$J$48,9,FALSE),"")</f>
        <v/>
      </c>
      <c r="X44" s="148" t="str">
        <f>IFERROR(VLOOKUP(X43,'P2'!$B$4:$J$48,9,FALSE),"")</f>
        <v/>
      </c>
      <c r="Y44" s="148" t="str">
        <f>IFERROR(VLOOKUP(Y43,'P2'!$B$4:$J$48,9,FALSE),"")</f>
        <v/>
      </c>
      <c r="Z44" s="148" t="str">
        <f>IFERROR(VLOOKUP(Z43,'P2'!$B$4:$J$48,9,FALSE),"")</f>
        <v/>
      </c>
      <c r="AA44" s="148" t="str">
        <f>IFERROR(VLOOKUP(AA43,'P2'!$B$4:$J$48,9,FALSE),"")</f>
        <v/>
      </c>
      <c r="AB44" s="148" t="str">
        <f>IFERROR(VLOOKUP(AB43,'P2'!$B$4:$J$48,9,FALSE),"")</f>
        <v/>
      </c>
      <c r="AC44" s="148" t="str">
        <f>IFERROR(VLOOKUP(AC43,'P2'!$B$4:$J$48,9,FALSE),"")</f>
        <v/>
      </c>
      <c r="AD44" s="148" t="str">
        <f>IFERROR(VLOOKUP(AD43,'P2'!$B$4:$J$48,9,FALSE),"")</f>
        <v/>
      </c>
      <c r="AE44" s="148" t="str">
        <f>IFERROR(VLOOKUP(AE43,'P2'!$B$4:$J$48,9,FALSE),"")</f>
        <v/>
      </c>
      <c r="AF44" s="148" t="str">
        <f>IFERROR(VLOOKUP(AF43,'P2'!$B$4:$J$48,9,FALSE),"")</f>
        <v/>
      </c>
      <c r="AG44" s="148" t="str">
        <f>IFERROR(VLOOKUP(AG43,'P2'!$B$4:$J$48,9,FALSE),"")</f>
        <v/>
      </c>
      <c r="AH44" s="148" t="str">
        <f>IFERROR(VLOOKUP(AH43,'P2'!$B$4:$J$48,9,FALSE),"")</f>
        <v/>
      </c>
      <c r="AI44" s="148" t="str">
        <f>IFERROR(VLOOKUP(AI43,'P2'!$B$4:$J$48,9,FALSE),"")</f>
        <v/>
      </c>
      <c r="AJ44" s="148" t="str">
        <f>IFERROR(VLOOKUP(AJ43,'P2'!$B$4:$J$48,9,FALSE),"")</f>
        <v/>
      </c>
      <c r="AK44" s="148" t="str">
        <f>IFERROR(VLOOKUP(AK43,'P2'!$B$4:$J$48,9,FALSE),"")</f>
        <v/>
      </c>
      <c r="AL44" s="148" t="str">
        <f>IFERROR(VLOOKUP(AL43,'P2'!$B$4:$J$48,9,FALSE),"")</f>
        <v/>
      </c>
      <c r="AM44" s="148" t="str">
        <f>IFERROR(VLOOKUP(AM43,'P2'!$B$4:$J$48,9,FALSE),"")</f>
        <v/>
      </c>
      <c r="AN44" s="148" t="str">
        <f>IFERROR(VLOOKUP(AN43,'P2'!$B$4:$J$48,9,FALSE),"")</f>
        <v/>
      </c>
      <c r="AO44" s="148" t="str">
        <f>IFERROR(VLOOKUP(AO43,'P2'!$B$4:$J$48,9,FALSE),"")</f>
        <v/>
      </c>
      <c r="AP44" s="148" t="str">
        <f>IFERROR(VLOOKUP(AP43,'P2'!$B$4:$J$48,9,FALSE),"")</f>
        <v/>
      </c>
      <c r="AQ44" s="148" t="str">
        <f>IFERROR(VLOOKUP(AQ43,'P2'!$B$4:$J$48,9,FALSE),"")</f>
        <v/>
      </c>
      <c r="AR44" s="148" t="str">
        <f>IFERROR(VLOOKUP(AR43,'P2'!$B$4:$J$48,9,FALSE),"")</f>
        <v/>
      </c>
      <c r="AS44" s="148" t="str">
        <f>IFERROR(VLOOKUP(AS43,'P2'!$B$4:$J$48,9,FALSE),"")</f>
        <v/>
      </c>
      <c r="AT44" s="148" t="str">
        <f>IFERROR(VLOOKUP(AT43,'P2'!$B$4:$J$48,9,FALSE),"")</f>
        <v/>
      </c>
      <c r="AU44" s="148" t="str">
        <f>IFERROR(VLOOKUP(AU43,'P2'!$B$4:$J$48,9,FALSE),"")</f>
        <v/>
      </c>
      <c r="AV44" s="149">
        <f>SUM(Q44:AU44)</f>
        <v>0</v>
      </c>
      <c r="AW44" s="487"/>
      <c r="AX44" s="489"/>
      <c r="AY44" s="150"/>
      <c r="AZ44" s="150"/>
      <c r="BA44" s="116"/>
      <c r="BB44" s="116"/>
    </row>
    <row r="45" spans="2:59" ht="17.100000000000001" customHeight="1" x14ac:dyDescent="0.15">
      <c r="B45" s="470">
        <f>B43+1</f>
        <v>17</v>
      </c>
      <c r="C45" s="472"/>
      <c r="D45" s="473"/>
      <c r="E45" s="473"/>
      <c r="F45" s="473"/>
      <c r="G45" s="473"/>
      <c r="H45" s="474"/>
      <c r="I45" s="478"/>
      <c r="J45" s="479"/>
      <c r="K45" s="479"/>
      <c r="L45" s="479"/>
      <c r="M45" s="480"/>
      <c r="N45" s="484"/>
      <c r="O45" s="485"/>
      <c r="P45" s="474"/>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44">
        <f>COUNTA(Q45:AU45)</f>
        <v>0</v>
      </c>
      <c r="AW45" s="486">
        <f>AV46</f>
        <v>0</v>
      </c>
      <c r="AX45" s="488" t="str">
        <f>IFERROR(ROUNDDOWN(AV46/$AT$3,1),"")</f>
        <v/>
      </c>
      <c r="AY45" s="145"/>
      <c r="AZ45" s="145"/>
      <c r="BB45" s="116"/>
      <c r="BC45" s="116"/>
      <c r="BD45" s="116"/>
      <c r="BE45" s="116"/>
      <c r="BF45" s="116"/>
      <c r="BG45" s="116"/>
    </row>
    <row r="46" spans="2:59" ht="17.100000000000001" customHeight="1" x14ac:dyDescent="0.15">
      <c r="B46" s="471"/>
      <c r="C46" s="475"/>
      <c r="D46" s="476"/>
      <c r="E46" s="476"/>
      <c r="F46" s="476"/>
      <c r="G46" s="476"/>
      <c r="H46" s="477"/>
      <c r="I46" s="481"/>
      <c r="J46" s="482"/>
      <c r="K46" s="482"/>
      <c r="L46" s="482"/>
      <c r="M46" s="483"/>
      <c r="N46" s="475"/>
      <c r="O46" s="476"/>
      <c r="P46" s="477"/>
      <c r="Q46" s="148" t="str">
        <f>IFERROR(VLOOKUP(Q45,'P2'!$B$4:$J$48,9,FALSE),"")</f>
        <v/>
      </c>
      <c r="R46" s="148" t="str">
        <f>IFERROR(VLOOKUP(R45,'P2'!$B$4:$J$48,9,FALSE),"")</f>
        <v/>
      </c>
      <c r="S46" s="148" t="str">
        <f>IFERROR(VLOOKUP(S45,'P2'!$B$4:$J$48,9,FALSE),"")</f>
        <v/>
      </c>
      <c r="T46" s="148" t="str">
        <f>IFERROR(VLOOKUP(T45,'P2'!$B$4:$J$48,9,FALSE),"")</f>
        <v/>
      </c>
      <c r="U46" s="148" t="str">
        <f>IFERROR(VLOOKUP(U45,'P2'!$B$4:$J$48,9,FALSE),"")</f>
        <v/>
      </c>
      <c r="V46" s="148" t="str">
        <f>IFERROR(VLOOKUP(V45,'P2'!$B$4:$J$48,9,FALSE),"")</f>
        <v/>
      </c>
      <c r="W46" s="148" t="str">
        <f>IFERROR(VLOOKUP(W45,'P2'!$B$4:$J$48,9,FALSE),"")</f>
        <v/>
      </c>
      <c r="X46" s="148" t="str">
        <f>IFERROR(VLOOKUP(X45,'P2'!$B$4:$J$48,9,FALSE),"")</f>
        <v/>
      </c>
      <c r="Y46" s="148" t="str">
        <f>IFERROR(VLOOKUP(Y45,'P2'!$B$4:$J$48,9,FALSE),"")</f>
        <v/>
      </c>
      <c r="Z46" s="148" t="str">
        <f>IFERROR(VLOOKUP(Z45,'P2'!$B$4:$J$48,9,FALSE),"")</f>
        <v/>
      </c>
      <c r="AA46" s="148" t="str">
        <f>IFERROR(VLOOKUP(AA45,'P2'!$B$4:$J$48,9,FALSE),"")</f>
        <v/>
      </c>
      <c r="AB46" s="148" t="str">
        <f>IFERROR(VLOOKUP(AB45,'P2'!$B$4:$J$48,9,FALSE),"")</f>
        <v/>
      </c>
      <c r="AC46" s="148" t="str">
        <f>IFERROR(VLOOKUP(AC45,'P2'!$B$4:$J$48,9,FALSE),"")</f>
        <v/>
      </c>
      <c r="AD46" s="148" t="str">
        <f>IFERROR(VLOOKUP(AD45,'P2'!$B$4:$J$48,9,FALSE),"")</f>
        <v/>
      </c>
      <c r="AE46" s="148" t="str">
        <f>IFERROR(VLOOKUP(AE45,'P2'!$B$4:$J$48,9,FALSE),"")</f>
        <v/>
      </c>
      <c r="AF46" s="148" t="str">
        <f>IFERROR(VLOOKUP(AF45,'P2'!$B$4:$J$48,9,FALSE),"")</f>
        <v/>
      </c>
      <c r="AG46" s="148" t="str">
        <f>IFERROR(VLOOKUP(AG45,'P2'!$B$4:$J$48,9,FALSE),"")</f>
        <v/>
      </c>
      <c r="AH46" s="148" t="str">
        <f>IFERROR(VLOOKUP(AH45,'P2'!$B$4:$J$48,9,FALSE),"")</f>
        <v/>
      </c>
      <c r="AI46" s="148" t="str">
        <f>IFERROR(VLOOKUP(AI45,'P2'!$B$4:$J$48,9,FALSE),"")</f>
        <v/>
      </c>
      <c r="AJ46" s="148" t="str">
        <f>IFERROR(VLOOKUP(AJ45,'P2'!$B$4:$J$48,9,FALSE),"")</f>
        <v/>
      </c>
      <c r="AK46" s="148" t="str">
        <f>IFERROR(VLOOKUP(AK45,'P2'!$B$4:$J$48,9,FALSE),"")</f>
        <v/>
      </c>
      <c r="AL46" s="148" t="str">
        <f>IFERROR(VLOOKUP(AL45,'P2'!$B$4:$J$48,9,FALSE),"")</f>
        <v/>
      </c>
      <c r="AM46" s="148" t="str">
        <f>IFERROR(VLOOKUP(AM45,'P2'!$B$4:$J$48,9,FALSE),"")</f>
        <v/>
      </c>
      <c r="AN46" s="148" t="str">
        <f>IFERROR(VLOOKUP(AN45,'P2'!$B$4:$J$48,9,FALSE),"")</f>
        <v/>
      </c>
      <c r="AO46" s="148" t="str">
        <f>IFERROR(VLOOKUP(AO45,'P2'!$B$4:$J$48,9,FALSE),"")</f>
        <v/>
      </c>
      <c r="AP46" s="148" t="str">
        <f>IFERROR(VLOOKUP(AP45,'P2'!$B$4:$J$48,9,FALSE),"")</f>
        <v/>
      </c>
      <c r="AQ46" s="148" t="str">
        <f>IFERROR(VLOOKUP(AQ45,'P2'!$B$4:$J$48,9,FALSE),"")</f>
        <v/>
      </c>
      <c r="AR46" s="148" t="str">
        <f>IFERROR(VLOOKUP(AR45,'P2'!$B$4:$J$48,9,FALSE),"")</f>
        <v/>
      </c>
      <c r="AS46" s="148" t="str">
        <f>IFERROR(VLOOKUP(AS45,'P2'!$B$4:$J$48,9,FALSE),"")</f>
        <v/>
      </c>
      <c r="AT46" s="148" t="str">
        <f>IFERROR(VLOOKUP(AT45,'P2'!$B$4:$J$48,9,FALSE),"")</f>
        <v/>
      </c>
      <c r="AU46" s="148" t="str">
        <f>IFERROR(VLOOKUP(AU45,'P2'!$B$4:$J$48,9,FALSE),"")</f>
        <v/>
      </c>
      <c r="AV46" s="149">
        <f>SUM(Q46:AU46)</f>
        <v>0</v>
      </c>
      <c r="AW46" s="487"/>
      <c r="AX46" s="489"/>
      <c r="AY46" s="150"/>
      <c r="AZ46" s="150"/>
    </row>
    <row r="47" spans="2:59" ht="17.100000000000001" customHeight="1" x14ac:dyDescent="0.15">
      <c r="B47" s="470">
        <f>B45+1</f>
        <v>18</v>
      </c>
      <c r="C47" s="472"/>
      <c r="D47" s="473"/>
      <c r="E47" s="473"/>
      <c r="F47" s="473"/>
      <c r="G47" s="473"/>
      <c r="H47" s="474"/>
      <c r="I47" s="478"/>
      <c r="J47" s="479"/>
      <c r="K47" s="479"/>
      <c r="L47" s="479"/>
      <c r="M47" s="480"/>
      <c r="N47" s="484"/>
      <c r="O47" s="485"/>
      <c r="P47" s="474"/>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44">
        <f>COUNTA(Q47:AU47)</f>
        <v>0</v>
      </c>
      <c r="AW47" s="486">
        <f>AV48</f>
        <v>0</v>
      </c>
      <c r="AX47" s="488" t="str">
        <f>IFERROR(ROUNDDOWN(AV48/$AT$3,1),"")</f>
        <v/>
      </c>
      <c r="AY47" s="145"/>
      <c r="AZ47" s="145"/>
    </row>
    <row r="48" spans="2:59" ht="17.100000000000001" customHeight="1" x14ac:dyDescent="0.15">
      <c r="B48" s="471"/>
      <c r="C48" s="475"/>
      <c r="D48" s="476"/>
      <c r="E48" s="476"/>
      <c r="F48" s="476"/>
      <c r="G48" s="476"/>
      <c r="H48" s="477"/>
      <c r="I48" s="481"/>
      <c r="J48" s="482"/>
      <c r="K48" s="482"/>
      <c r="L48" s="482"/>
      <c r="M48" s="483"/>
      <c r="N48" s="475"/>
      <c r="O48" s="476"/>
      <c r="P48" s="477"/>
      <c r="Q48" s="148" t="str">
        <f>IFERROR(VLOOKUP(Q47,'P2'!$B$4:$J$48,9,FALSE),"")</f>
        <v/>
      </c>
      <c r="R48" s="148" t="str">
        <f>IFERROR(VLOOKUP(R47,'P2'!$B$4:$J$48,9,FALSE),"")</f>
        <v/>
      </c>
      <c r="S48" s="148" t="str">
        <f>IFERROR(VLOOKUP(S47,'P2'!$B$4:$J$48,9,FALSE),"")</f>
        <v/>
      </c>
      <c r="T48" s="148" t="str">
        <f>IFERROR(VLOOKUP(T47,'P2'!$B$4:$J$48,9,FALSE),"")</f>
        <v/>
      </c>
      <c r="U48" s="148" t="str">
        <f>IFERROR(VLOOKUP(U47,'P2'!$B$4:$J$48,9,FALSE),"")</f>
        <v/>
      </c>
      <c r="V48" s="148" t="str">
        <f>IFERROR(VLOOKUP(V47,'P2'!$B$4:$J$48,9,FALSE),"")</f>
        <v/>
      </c>
      <c r="W48" s="148" t="str">
        <f>IFERROR(VLOOKUP(W47,'P2'!$B$4:$J$48,9,FALSE),"")</f>
        <v/>
      </c>
      <c r="X48" s="148" t="str">
        <f>IFERROR(VLOOKUP(X47,'P2'!$B$4:$J$48,9,FALSE),"")</f>
        <v/>
      </c>
      <c r="Y48" s="148" t="str">
        <f>IFERROR(VLOOKUP(Y47,'P2'!$B$4:$J$48,9,FALSE),"")</f>
        <v/>
      </c>
      <c r="Z48" s="148" t="str">
        <f>IFERROR(VLOOKUP(Z47,'P2'!$B$4:$J$48,9,FALSE),"")</f>
        <v/>
      </c>
      <c r="AA48" s="148" t="str">
        <f>IFERROR(VLOOKUP(AA47,'P2'!$B$4:$J$48,9,FALSE),"")</f>
        <v/>
      </c>
      <c r="AB48" s="148" t="str">
        <f>IFERROR(VLOOKUP(AB47,'P2'!$B$4:$J$48,9,FALSE),"")</f>
        <v/>
      </c>
      <c r="AC48" s="148" t="str">
        <f>IFERROR(VLOOKUP(AC47,'P2'!$B$4:$J$48,9,FALSE),"")</f>
        <v/>
      </c>
      <c r="AD48" s="148" t="str">
        <f>IFERROR(VLOOKUP(AD47,'P2'!$B$4:$J$48,9,FALSE),"")</f>
        <v/>
      </c>
      <c r="AE48" s="148" t="str">
        <f>IFERROR(VLOOKUP(AE47,'P2'!$B$4:$J$48,9,FALSE),"")</f>
        <v/>
      </c>
      <c r="AF48" s="148" t="str">
        <f>IFERROR(VLOOKUP(AF47,'P2'!$B$4:$J$48,9,FALSE),"")</f>
        <v/>
      </c>
      <c r="AG48" s="148" t="str">
        <f>IFERROR(VLOOKUP(AG47,'P2'!$B$4:$J$48,9,FALSE),"")</f>
        <v/>
      </c>
      <c r="AH48" s="148" t="str">
        <f>IFERROR(VLOOKUP(AH47,'P2'!$B$4:$J$48,9,FALSE),"")</f>
        <v/>
      </c>
      <c r="AI48" s="148" t="str">
        <f>IFERROR(VLOOKUP(AI47,'P2'!$B$4:$J$48,9,FALSE),"")</f>
        <v/>
      </c>
      <c r="AJ48" s="148" t="str">
        <f>IFERROR(VLOOKUP(AJ47,'P2'!$B$4:$J$48,9,FALSE),"")</f>
        <v/>
      </c>
      <c r="AK48" s="148" t="str">
        <f>IFERROR(VLOOKUP(AK47,'P2'!$B$4:$J$48,9,FALSE),"")</f>
        <v/>
      </c>
      <c r="AL48" s="148" t="str">
        <f>IFERROR(VLOOKUP(AL47,'P2'!$B$4:$J$48,9,FALSE),"")</f>
        <v/>
      </c>
      <c r="AM48" s="148" t="str">
        <f>IFERROR(VLOOKUP(AM47,'P2'!$B$4:$J$48,9,FALSE),"")</f>
        <v/>
      </c>
      <c r="AN48" s="148" t="str">
        <f>IFERROR(VLOOKUP(AN47,'P2'!$B$4:$J$48,9,FALSE),"")</f>
        <v/>
      </c>
      <c r="AO48" s="148" t="str">
        <f>IFERROR(VLOOKUP(AO47,'P2'!$B$4:$J$48,9,FALSE),"")</f>
        <v/>
      </c>
      <c r="AP48" s="148" t="str">
        <f>IFERROR(VLOOKUP(AP47,'P2'!$B$4:$J$48,9,FALSE),"")</f>
        <v/>
      </c>
      <c r="AQ48" s="148" t="str">
        <f>IFERROR(VLOOKUP(AQ47,'P2'!$B$4:$J$48,9,FALSE),"")</f>
        <v/>
      </c>
      <c r="AR48" s="148" t="str">
        <f>IFERROR(VLOOKUP(AR47,'P2'!$B$4:$J$48,9,FALSE),"")</f>
        <v/>
      </c>
      <c r="AS48" s="148" t="str">
        <f>IFERROR(VLOOKUP(AS47,'P2'!$B$4:$J$48,9,FALSE),"")</f>
        <v/>
      </c>
      <c r="AT48" s="148" t="str">
        <f>IFERROR(VLOOKUP(AT47,'P2'!$B$4:$J$48,9,FALSE),"")</f>
        <v/>
      </c>
      <c r="AU48" s="148" t="str">
        <f>IFERROR(VLOOKUP(AU47,'P2'!$B$4:$J$48,9,FALSE),"")</f>
        <v/>
      </c>
      <c r="AV48" s="149">
        <f>SUM(Q48:AU48)</f>
        <v>0</v>
      </c>
      <c r="AW48" s="487"/>
      <c r="AX48" s="489"/>
      <c r="AY48" s="150"/>
      <c r="AZ48" s="150"/>
    </row>
    <row r="49" spans="2:59" s="118" customFormat="1" ht="5.0999999999999996" customHeight="1" x14ac:dyDescent="0.15">
      <c r="B49" s="152"/>
      <c r="C49" s="153"/>
      <c r="D49" s="154"/>
      <c r="E49" s="154"/>
      <c r="F49" s="154"/>
      <c r="G49" s="154"/>
      <c r="H49" s="154"/>
      <c r="I49" s="153"/>
      <c r="J49" s="153"/>
      <c r="K49" s="153"/>
      <c r="L49" s="153"/>
      <c r="M49" s="153"/>
      <c r="N49" s="153"/>
      <c r="O49" s="153"/>
      <c r="P49" s="153"/>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6"/>
      <c r="BA49" s="100"/>
      <c r="BB49" s="100"/>
      <c r="BC49" s="100"/>
      <c r="BD49" s="100"/>
      <c r="BE49" s="100"/>
      <c r="BF49" s="100"/>
      <c r="BG49" s="100"/>
    </row>
    <row r="50" spans="2:59" s="118" customFormat="1" ht="9.9499999999999993" customHeight="1" x14ac:dyDescent="0.15">
      <c r="D50" s="157"/>
      <c r="E50" s="157"/>
      <c r="F50" s="157"/>
      <c r="G50" s="157"/>
      <c r="H50" s="157"/>
      <c r="I50" s="158"/>
      <c r="J50" s="158"/>
      <c r="K50" s="158"/>
      <c r="L50" s="158"/>
      <c r="M50" s="158"/>
      <c r="N50" s="158"/>
      <c r="O50" s="158"/>
      <c r="P50" s="158"/>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BA50" s="100"/>
      <c r="BB50" s="100"/>
      <c r="BC50" s="100"/>
      <c r="BD50" s="100"/>
      <c r="BE50" s="100"/>
      <c r="BF50" s="100"/>
      <c r="BG50" s="100"/>
    </row>
    <row r="51" spans="2:59" s="116" customFormat="1" ht="18" customHeight="1" x14ac:dyDescent="0.15">
      <c r="B51" s="300" t="s">
        <v>445</v>
      </c>
      <c r="I51" s="161"/>
      <c r="J51" s="161"/>
      <c r="K51" s="161"/>
      <c r="L51" s="161"/>
      <c r="M51" s="161"/>
      <c r="N51" s="161"/>
      <c r="O51" s="161"/>
      <c r="P51" s="161"/>
      <c r="Q51" s="138"/>
      <c r="R51" s="138"/>
      <c r="S51" s="138"/>
      <c r="T51" s="138"/>
      <c r="U51" s="138"/>
      <c r="X51" s="100"/>
      <c r="Y51" s="100"/>
      <c r="Z51" s="100"/>
      <c r="AA51" s="100"/>
      <c r="AB51" s="100"/>
      <c r="AC51" s="100"/>
      <c r="AD51" s="100"/>
      <c r="AE51" s="100"/>
    </row>
    <row r="52" spans="2:59" s="116" customFormat="1" ht="20.100000000000001" customHeight="1" x14ac:dyDescent="0.15">
      <c r="B52" s="300" t="s">
        <v>414</v>
      </c>
      <c r="C52" s="160"/>
      <c r="D52" s="160"/>
      <c r="E52" s="160"/>
      <c r="F52" s="160"/>
      <c r="G52" s="160"/>
      <c r="H52" s="160"/>
      <c r="I52" s="161"/>
      <c r="J52" s="161"/>
      <c r="K52" s="161"/>
      <c r="L52" s="161"/>
      <c r="M52" s="161"/>
      <c r="N52" s="161"/>
      <c r="O52" s="161"/>
      <c r="P52" s="161"/>
      <c r="Q52" s="138"/>
      <c r="R52" s="138"/>
      <c r="S52" s="138"/>
      <c r="T52" s="138"/>
      <c r="U52" s="138"/>
      <c r="X52" s="100"/>
      <c r="Y52" s="100"/>
      <c r="Z52" s="100"/>
      <c r="AA52" s="100"/>
      <c r="AB52" s="100"/>
      <c r="AC52" s="100"/>
      <c r="AD52" s="100"/>
      <c r="AE52" s="100"/>
    </row>
    <row r="53" spans="2:59" s="116" customFormat="1" ht="5.0999999999999996" customHeight="1" x14ac:dyDescent="0.15">
      <c r="B53" s="163"/>
      <c r="AS53" s="138"/>
      <c r="AT53" s="138"/>
      <c r="AU53" s="138"/>
      <c r="AY53" s="100"/>
      <c r="AZ53" s="100"/>
      <c r="BA53" s="100"/>
      <c r="BB53" s="100"/>
      <c r="BC53" s="100"/>
      <c r="BD53" s="100"/>
      <c r="BE53" s="100"/>
      <c r="BF53" s="100"/>
      <c r="BG53" s="100"/>
    </row>
    <row r="54" spans="2:59" ht="21.95" customHeight="1" x14ac:dyDescent="0.15">
      <c r="B54" s="131" t="s">
        <v>415</v>
      </c>
      <c r="S54" s="164" t="s">
        <v>249</v>
      </c>
      <c r="T54" s="499" t="str">
        <f>$T$3</f>
        <v>令和　7</v>
      </c>
      <c r="U54" s="499"/>
      <c r="V54" s="165" t="s">
        <v>81</v>
      </c>
      <c r="W54" s="165">
        <f>$W$3</f>
        <v>3</v>
      </c>
      <c r="X54" s="166" t="s">
        <v>273</v>
      </c>
      <c r="Y54" s="165"/>
      <c r="Z54" s="167" t="s">
        <v>250</v>
      </c>
      <c r="AA54" s="137"/>
      <c r="AB54" s="133"/>
      <c r="AC54" s="133"/>
      <c r="AD54" s="100"/>
      <c r="AE54" s="100"/>
      <c r="AF54" s="100"/>
      <c r="AG54" s="100"/>
      <c r="AH54" s="100"/>
      <c r="AI54" s="100"/>
      <c r="AJ54" s="100"/>
      <c r="AK54" s="100"/>
      <c r="AL54" s="100"/>
      <c r="AM54" s="100"/>
      <c r="AN54" s="100"/>
      <c r="AO54" s="100"/>
      <c r="AP54" s="100"/>
      <c r="AQ54" s="100"/>
      <c r="AR54" s="100"/>
      <c r="AS54" s="100"/>
      <c r="AT54" s="100"/>
      <c r="AU54" s="100"/>
      <c r="AV54" s="100"/>
      <c r="AW54" s="100"/>
      <c r="AX54" s="138" t="str">
        <f>"2 / "&amp;COUNTA(C$7,C$57,C$106,C$155,C$204)</f>
        <v>2 / 1</v>
      </c>
    </row>
    <row r="55" spans="2:59" s="138" customFormat="1" ht="15" customHeight="1" x14ac:dyDescent="0.15">
      <c r="B55" s="470"/>
      <c r="C55" s="490" t="s">
        <v>279</v>
      </c>
      <c r="D55" s="491"/>
      <c r="E55" s="491"/>
      <c r="F55" s="491"/>
      <c r="G55" s="491"/>
      <c r="H55" s="492"/>
      <c r="I55" s="490" t="s">
        <v>280</v>
      </c>
      <c r="J55" s="491"/>
      <c r="K55" s="491"/>
      <c r="L55" s="491"/>
      <c r="M55" s="492"/>
      <c r="N55" s="496" t="s">
        <v>281</v>
      </c>
      <c r="O55" s="491"/>
      <c r="P55" s="492"/>
      <c r="Q55" s="139">
        <f>Q$5</f>
        <v>45717</v>
      </c>
      <c r="R55" s="139">
        <f t="shared" ref="R55:AU55" si="3">R$5</f>
        <v>45718</v>
      </c>
      <c r="S55" s="139">
        <f t="shared" si="3"/>
        <v>45719</v>
      </c>
      <c r="T55" s="139">
        <f t="shared" si="3"/>
        <v>45720</v>
      </c>
      <c r="U55" s="139">
        <f t="shared" si="3"/>
        <v>45721</v>
      </c>
      <c r="V55" s="139">
        <f t="shared" si="3"/>
        <v>45722</v>
      </c>
      <c r="W55" s="139">
        <f t="shared" si="3"/>
        <v>45723</v>
      </c>
      <c r="X55" s="139">
        <f t="shared" si="3"/>
        <v>45724</v>
      </c>
      <c r="Y55" s="139">
        <f t="shared" si="3"/>
        <v>45725</v>
      </c>
      <c r="Z55" s="139">
        <f t="shared" si="3"/>
        <v>45726</v>
      </c>
      <c r="AA55" s="139">
        <f t="shared" si="3"/>
        <v>45727</v>
      </c>
      <c r="AB55" s="139">
        <f t="shared" si="3"/>
        <v>45728</v>
      </c>
      <c r="AC55" s="139">
        <f t="shared" si="3"/>
        <v>45729</v>
      </c>
      <c r="AD55" s="139">
        <f t="shared" si="3"/>
        <v>45730</v>
      </c>
      <c r="AE55" s="139">
        <f t="shared" si="3"/>
        <v>45731</v>
      </c>
      <c r="AF55" s="139">
        <f t="shared" si="3"/>
        <v>45732</v>
      </c>
      <c r="AG55" s="139">
        <f t="shared" si="3"/>
        <v>45733</v>
      </c>
      <c r="AH55" s="139">
        <f t="shared" si="3"/>
        <v>45734</v>
      </c>
      <c r="AI55" s="139">
        <f t="shared" si="3"/>
        <v>45735</v>
      </c>
      <c r="AJ55" s="139">
        <f t="shared" si="3"/>
        <v>45736</v>
      </c>
      <c r="AK55" s="139">
        <f t="shared" si="3"/>
        <v>45737</v>
      </c>
      <c r="AL55" s="139">
        <f t="shared" si="3"/>
        <v>45738</v>
      </c>
      <c r="AM55" s="139">
        <f t="shared" si="3"/>
        <v>45739</v>
      </c>
      <c r="AN55" s="139">
        <f t="shared" si="3"/>
        <v>45740</v>
      </c>
      <c r="AO55" s="139">
        <f t="shared" si="3"/>
        <v>45741</v>
      </c>
      <c r="AP55" s="139">
        <f t="shared" si="3"/>
        <v>45742</v>
      </c>
      <c r="AQ55" s="139">
        <f t="shared" si="3"/>
        <v>45743</v>
      </c>
      <c r="AR55" s="139">
        <f t="shared" si="3"/>
        <v>45744</v>
      </c>
      <c r="AS55" s="139">
        <f t="shared" si="3"/>
        <v>45745</v>
      </c>
      <c r="AT55" s="139">
        <f t="shared" si="3"/>
        <v>45746</v>
      </c>
      <c r="AU55" s="139">
        <f t="shared" si="3"/>
        <v>45747</v>
      </c>
      <c r="AV55" s="140" t="s">
        <v>282</v>
      </c>
      <c r="AW55" s="497"/>
      <c r="AX55" s="497" t="s">
        <v>283</v>
      </c>
      <c r="AY55" s="141"/>
      <c r="AZ55" s="141"/>
      <c r="BA55" s="100"/>
      <c r="BB55" s="100"/>
      <c r="BC55" s="100"/>
      <c r="BD55" s="100"/>
      <c r="BE55" s="100"/>
      <c r="BF55" s="100"/>
      <c r="BG55" s="100"/>
    </row>
    <row r="56" spans="2:59" s="138" customFormat="1" ht="15" customHeight="1" x14ac:dyDescent="0.15">
      <c r="B56" s="471"/>
      <c r="C56" s="493"/>
      <c r="D56" s="494"/>
      <c r="E56" s="494"/>
      <c r="F56" s="494"/>
      <c r="G56" s="494"/>
      <c r="H56" s="495"/>
      <c r="I56" s="493"/>
      <c r="J56" s="494"/>
      <c r="K56" s="494"/>
      <c r="L56" s="494"/>
      <c r="M56" s="495"/>
      <c r="N56" s="493"/>
      <c r="O56" s="494"/>
      <c r="P56" s="495"/>
      <c r="Q56" s="142" t="str">
        <f>Q$6</f>
        <v>土</v>
      </c>
      <c r="R56" s="142" t="str">
        <f t="shared" ref="R56:AU56" si="4">R$6</f>
        <v>日</v>
      </c>
      <c r="S56" s="142" t="str">
        <f t="shared" si="4"/>
        <v>月</v>
      </c>
      <c r="T56" s="142" t="str">
        <f t="shared" si="4"/>
        <v>火</v>
      </c>
      <c r="U56" s="142" t="str">
        <f t="shared" si="4"/>
        <v>水</v>
      </c>
      <c r="V56" s="142" t="str">
        <f t="shared" si="4"/>
        <v>木</v>
      </c>
      <c r="W56" s="142" t="str">
        <f t="shared" si="4"/>
        <v>金</v>
      </c>
      <c r="X56" s="142" t="str">
        <f t="shared" si="4"/>
        <v>土</v>
      </c>
      <c r="Y56" s="142" t="str">
        <f t="shared" si="4"/>
        <v>日</v>
      </c>
      <c r="Z56" s="142" t="str">
        <f t="shared" si="4"/>
        <v>月</v>
      </c>
      <c r="AA56" s="142" t="str">
        <f t="shared" si="4"/>
        <v>火</v>
      </c>
      <c r="AB56" s="142" t="str">
        <f t="shared" si="4"/>
        <v>水</v>
      </c>
      <c r="AC56" s="142" t="str">
        <f t="shared" si="4"/>
        <v>木</v>
      </c>
      <c r="AD56" s="142" t="str">
        <f t="shared" si="4"/>
        <v>金</v>
      </c>
      <c r="AE56" s="142" t="str">
        <f t="shared" si="4"/>
        <v>土</v>
      </c>
      <c r="AF56" s="142" t="str">
        <f t="shared" si="4"/>
        <v>日</v>
      </c>
      <c r="AG56" s="142" t="str">
        <f t="shared" si="4"/>
        <v>月</v>
      </c>
      <c r="AH56" s="142" t="str">
        <f t="shared" si="4"/>
        <v>火</v>
      </c>
      <c r="AI56" s="142" t="str">
        <f t="shared" si="4"/>
        <v>水</v>
      </c>
      <c r="AJ56" s="142" t="str">
        <f t="shared" si="4"/>
        <v>木</v>
      </c>
      <c r="AK56" s="142" t="str">
        <f t="shared" si="4"/>
        <v>金</v>
      </c>
      <c r="AL56" s="142" t="str">
        <f t="shared" si="4"/>
        <v>土</v>
      </c>
      <c r="AM56" s="142" t="str">
        <f t="shared" si="4"/>
        <v>日</v>
      </c>
      <c r="AN56" s="142" t="str">
        <f t="shared" si="4"/>
        <v>月</v>
      </c>
      <c r="AO56" s="142" t="str">
        <f t="shared" si="4"/>
        <v>火</v>
      </c>
      <c r="AP56" s="142" t="str">
        <f t="shared" si="4"/>
        <v>水</v>
      </c>
      <c r="AQ56" s="142" t="str">
        <f t="shared" si="4"/>
        <v>木</v>
      </c>
      <c r="AR56" s="142" t="str">
        <f t="shared" si="4"/>
        <v>金</v>
      </c>
      <c r="AS56" s="142" t="str">
        <f t="shared" si="4"/>
        <v>土</v>
      </c>
      <c r="AT56" s="142" t="str">
        <f t="shared" si="4"/>
        <v>日</v>
      </c>
      <c r="AU56" s="142" t="str">
        <f t="shared" si="4"/>
        <v>月</v>
      </c>
      <c r="AV56" s="140" t="s">
        <v>284</v>
      </c>
      <c r="AW56" s="498"/>
      <c r="AX56" s="498"/>
      <c r="AY56" s="141"/>
      <c r="AZ56" s="141"/>
      <c r="BA56" s="100"/>
      <c r="BB56" s="100"/>
      <c r="BC56" s="100"/>
      <c r="BD56" s="100"/>
      <c r="BE56" s="100"/>
      <c r="BF56" s="100"/>
      <c r="BG56" s="100"/>
    </row>
    <row r="57" spans="2:59" ht="17.100000000000001" customHeight="1" x14ac:dyDescent="0.15">
      <c r="B57" s="470">
        <f>B47+1</f>
        <v>19</v>
      </c>
      <c r="C57" s="472"/>
      <c r="D57" s="473"/>
      <c r="E57" s="473"/>
      <c r="F57" s="473"/>
      <c r="G57" s="473"/>
      <c r="H57" s="474"/>
      <c r="I57" s="478"/>
      <c r="J57" s="479"/>
      <c r="K57" s="479"/>
      <c r="L57" s="479"/>
      <c r="M57" s="480"/>
      <c r="N57" s="484"/>
      <c r="O57" s="485"/>
      <c r="P57" s="500"/>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44">
        <f>COUNTA(Q57:AU57)</f>
        <v>0</v>
      </c>
      <c r="AW57" s="486">
        <f>AV58</f>
        <v>0</v>
      </c>
      <c r="AX57" s="488" t="str">
        <f>IFERROR(ROUNDDOWN(AV58/$AT$3,1),"")</f>
        <v/>
      </c>
      <c r="AY57" s="145"/>
      <c r="AZ57" s="145"/>
    </row>
    <row r="58" spans="2:59" ht="17.100000000000001" customHeight="1" x14ac:dyDescent="0.15">
      <c r="B58" s="471"/>
      <c r="C58" s="475"/>
      <c r="D58" s="476"/>
      <c r="E58" s="476"/>
      <c r="F58" s="476"/>
      <c r="G58" s="476"/>
      <c r="H58" s="477"/>
      <c r="I58" s="481"/>
      <c r="J58" s="482"/>
      <c r="K58" s="482"/>
      <c r="L58" s="482"/>
      <c r="M58" s="483"/>
      <c r="N58" s="501"/>
      <c r="O58" s="502"/>
      <c r="P58" s="503"/>
      <c r="Q58" s="148" t="str">
        <f>IFERROR(VLOOKUP(Q57,'P2'!$B$4:$J$48,9,FALSE),"")</f>
        <v/>
      </c>
      <c r="R58" s="148" t="str">
        <f>IFERROR(VLOOKUP(R57,'P2'!$B$4:$J$48,9,FALSE),"")</f>
        <v/>
      </c>
      <c r="S58" s="148" t="str">
        <f>IFERROR(VLOOKUP(S57,'P2'!$B$4:$J$48,9,FALSE),"")</f>
        <v/>
      </c>
      <c r="T58" s="148" t="str">
        <f>IFERROR(VLOOKUP(T57,'P2'!$B$4:$J$48,9,FALSE),"")</f>
        <v/>
      </c>
      <c r="U58" s="148" t="str">
        <f>IFERROR(VLOOKUP(U57,'P2'!$B$4:$J$48,9,FALSE),"")</f>
        <v/>
      </c>
      <c r="V58" s="148" t="str">
        <f>IFERROR(VLOOKUP(V57,'P2'!$B$4:$J$48,9,FALSE),"")</f>
        <v/>
      </c>
      <c r="W58" s="148" t="str">
        <f>IFERROR(VLOOKUP(W57,'P2'!$B$4:$J$48,9,FALSE),"")</f>
        <v/>
      </c>
      <c r="X58" s="148" t="str">
        <f>IFERROR(VLOOKUP(X57,'P2'!$B$4:$J$48,9,FALSE),"")</f>
        <v/>
      </c>
      <c r="Y58" s="148" t="str">
        <f>IFERROR(VLOOKUP(Y57,'P2'!$B$4:$J$48,9,FALSE),"")</f>
        <v/>
      </c>
      <c r="Z58" s="148" t="str">
        <f>IFERROR(VLOOKUP(Z57,'P2'!$B$4:$J$48,9,FALSE),"")</f>
        <v/>
      </c>
      <c r="AA58" s="148" t="str">
        <f>IFERROR(VLOOKUP(AA57,'P2'!$B$4:$J$48,9,FALSE),"")</f>
        <v/>
      </c>
      <c r="AB58" s="148" t="str">
        <f>IFERROR(VLOOKUP(AB57,'P2'!$B$4:$J$48,9,FALSE),"")</f>
        <v/>
      </c>
      <c r="AC58" s="148" t="str">
        <f>IFERROR(VLOOKUP(AC57,'P2'!$B$4:$J$48,9,FALSE),"")</f>
        <v/>
      </c>
      <c r="AD58" s="148" t="str">
        <f>IFERROR(VLOOKUP(AD57,'P2'!$B$4:$J$48,9,FALSE),"")</f>
        <v/>
      </c>
      <c r="AE58" s="148" t="str">
        <f>IFERROR(VLOOKUP(AE57,'P2'!$B$4:$J$48,9,FALSE),"")</f>
        <v/>
      </c>
      <c r="AF58" s="148" t="str">
        <f>IFERROR(VLOOKUP(AF57,'P2'!$B$4:$J$48,9,FALSE),"")</f>
        <v/>
      </c>
      <c r="AG58" s="148" t="str">
        <f>IFERROR(VLOOKUP(AG57,'P2'!$B$4:$J$48,9,FALSE),"")</f>
        <v/>
      </c>
      <c r="AH58" s="148" t="str">
        <f>IFERROR(VLOOKUP(AH57,'P2'!$B$4:$J$48,9,FALSE),"")</f>
        <v/>
      </c>
      <c r="AI58" s="148" t="str">
        <f>IFERROR(VLOOKUP(AI57,'P2'!$B$4:$J$48,9,FALSE),"")</f>
        <v/>
      </c>
      <c r="AJ58" s="148" t="str">
        <f>IFERROR(VLOOKUP(AJ57,'P2'!$B$4:$J$48,9,FALSE),"")</f>
        <v/>
      </c>
      <c r="AK58" s="148" t="str">
        <f>IFERROR(VLOOKUP(AK57,'P2'!$B$4:$J$48,9,FALSE),"")</f>
        <v/>
      </c>
      <c r="AL58" s="148" t="str">
        <f>IFERROR(VLOOKUP(AL57,'P2'!$B$4:$J$48,9,FALSE),"")</f>
        <v/>
      </c>
      <c r="AM58" s="148" t="str">
        <f>IFERROR(VLOOKUP(AM57,'P2'!$B$4:$J$48,9,FALSE),"")</f>
        <v/>
      </c>
      <c r="AN58" s="148" t="str">
        <f>IFERROR(VLOOKUP(AN57,'P2'!$B$4:$J$48,9,FALSE),"")</f>
        <v/>
      </c>
      <c r="AO58" s="148" t="str">
        <f>IFERROR(VLOOKUP(AO57,'P2'!$B$4:$J$48,9,FALSE),"")</f>
        <v/>
      </c>
      <c r="AP58" s="148" t="str">
        <f>IFERROR(VLOOKUP(AP57,'P2'!$B$4:$J$48,9,FALSE),"")</f>
        <v/>
      </c>
      <c r="AQ58" s="148" t="str">
        <f>IFERROR(VLOOKUP(AQ57,'P2'!$B$4:$J$48,9,FALSE),"")</f>
        <v/>
      </c>
      <c r="AR58" s="148" t="str">
        <f>IFERROR(VLOOKUP(AR57,'P2'!$B$4:$J$48,9,FALSE),"")</f>
        <v/>
      </c>
      <c r="AS58" s="148" t="str">
        <f>IFERROR(VLOOKUP(AS57,'P2'!$B$4:$J$48,9,FALSE),"")</f>
        <v/>
      </c>
      <c r="AT58" s="148" t="str">
        <f>IFERROR(VLOOKUP(AT57,'P2'!$B$4:$J$48,9,FALSE),"")</f>
        <v/>
      </c>
      <c r="AU58" s="148" t="str">
        <f>IFERROR(VLOOKUP(AU57,'P2'!$B$4:$J$48,9,FALSE),"")</f>
        <v/>
      </c>
      <c r="AV58" s="149">
        <f>SUM(Q58:AU58)</f>
        <v>0</v>
      </c>
      <c r="AW58" s="487"/>
      <c r="AX58" s="489"/>
      <c r="AY58" s="150"/>
      <c r="AZ58" s="150"/>
    </row>
    <row r="59" spans="2:59" ht="17.100000000000001" customHeight="1" x14ac:dyDescent="0.15">
      <c r="B59" s="470">
        <f t="shared" ref="B59:B99" si="5">B57+1</f>
        <v>20</v>
      </c>
      <c r="C59" s="472"/>
      <c r="D59" s="473"/>
      <c r="E59" s="473"/>
      <c r="F59" s="473"/>
      <c r="G59" s="473"/>
      <c r="H59" s="474"/>
      <c r="I59" s="478"/>
      <c r="J59" s="479"/>
      <c r="K59" s="479"/>
      <c r="L59" s="479"/>
      <c r="M59" s="480"/>
      <c r="N59" s="484"/>
      <c r="O59" s="485"/>
      <c r="P59" s="500"/>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44">
        <f>COUNTA(Q59:AU59)</f>
        <v>0</v>
      </c>
      <c r="AW59" s="486">
        <f>AV60</f>
        <v>0</v>
      </c>
      <c r="AX59" s="488" t="str">
        <f>IFERROR(ROUNDDOWN(AV60/$AT$3,1),"")</f>
        <v/>
      </c>
      <c r="AY59" s="145"/>
      <c r="AZ59" s="145"/>
    </row>
    <row r="60" spans="2:59" ht="17.100000000000001" customHeight="1" x14ac:dyDescent="0.15">
      <c r="B60" s="471"/>
      <c r="C60" s="475"/>
      <c r="D60" s="476"/>
      <c r="E60" s="476"/>
      <c r="F60" s="476"/>
      <c r="G60" s="476"/>
      <c r="H60" s="477"/>
      <c r="I60" s="481"/>
      <c r="J60" s="482"/>
      <c r="K60" s="482"/>
      <c r="L60" s="482"/>
      <c r="M60" s="483"/>
      <c r="N60" s="501"/>
      <c r="O60" s="502"/>
      <c r="P60" s="503"/>
      <c r="Q60" s="148" t="str">
        <f>IFERROR(VLOOKUP(Q59,'P2'!$B$4:$J$48,9,FALSE),"")</f>
        <v/>
      </c>
      <c r="R60" s="148" t="str">
        <f>IFERROR(VLOOKUP(R59,'P2'!$B$4:$J$48,9,FALSE),"")</f>
        <v/>
      </c>
      <c r="S60" s="148" t="str">
        <f>IFERROR(VLOOKUP(S59,'P2'!$B$4:$J$48,9,FALSE),"")</f>
        <v/>
      </c>
      <c r="T60" s="148" t="str">
        <f>IFERROR(VLOOKUP(T59,'P2'!$B$4:$J$48,9,FALSE),"")</f>
        <v/>
      </c>
      <c r="U60" s="148" t="str">
        <f>IFERROR(VLOOKUP(U59,'P2'!$B$4:$J$48,9,FALSE),"")</f>
        <v/>
      </c>
      <c r="V60" s="148" t="str">
        <f>IFERROR(VLOOKUP(V59,'P2'!$B$4:$J$48,9,FALSE),"")</f>
        <v/>
      </c>
      <c r="W60" s="148" t="str">
        <f>IFERROR(VLOOKUP(W59,'P2'!$B$4:$J$48,9,FALSE),"")</f>
        <v/>
      </c>
      <c r="X60" s="148" t="str">
        <f>IFERROR(VLOOKUP(X59,'P2'!$B$4:$J$48,9,FALSE),"")</f>
        <v/>
      </c>
      <c r="Y60" s="148" t="str">
        <f>IFERROR(VLOOKUP(Y59,'P2'!$B$4:$J$48,9,FALSE),"")</f>
        <v/>
      </c>
      <c r="Z60" s="148" t="str">
        <f>IFERROR(VLOOKUP(Z59,'P2'!$B$4:$J$48,9,FALSE),"")</f>
        <v/>
      </c>
      <c r="AA60" s="148" t="str">
        <f>IFERROR(VLOOKUP(AA59,'P2'!$B$4:$J$48,9,FALSE),"")</f>
        <v/>
      </c>
      <c r="AB60" s="148" t="str">
        <f>IFERROR(VLOOKUP(AB59,'P2'!$B$4:$J$48,9,FALSE),"")</f>
        <v/>
      </c>
      <c r="AC60" s="148" t="str">
        <f>IFERROR(VLOOKUP(AC59,'P2'!$B$4:$J$48,9,FALSE),"")</f>
        <v/>
      </c>
      <c r="AD60" s="148" t="str">
        <f>IFERROR(VLOOKUP(AD59,'P2'!$B$4:$J$48,9,FALSE),"")</f>
        <v/>
      </c>
      <c r="AE60" s="148" t="str">
        <f>IFERROR(VLOOKUP(AE59,'P2'!$B$4:$J$48,9,FALSE),"")</f>
        <v/>
      </c>
      <c r="AF60" s="148" t="str">
        <f>IFERROR(VLOOKUP(AF59,'P2'!$B$4:$J$48,9,FALSE),"")</f>
        <v/>
      </c>
      <c r="AG60" s="148" t="str">
        <f>IFERROR(VLOOKUP(AG59,'P2'!$B$4:$J$48,9,FALSE),"")</f>
        <v/>
      </c>
      <c r="AH60" s="148" t="str">
        <f>IFERROR(VLOOKUP(AH59,'P2'!$B$4:$J$48,9,FALSE),"")</f>
        <v/>
      </c>
      <c r="AI60" s="148" t="str">
        <f>IFERROR(VLOOKUP(AI59,'P2'!$B$4:$J$48,9,FALSE),"")</f>
        <v/>
      </c>
      <c r="AJ60" s="148" t="str">
        <f>IFERROR(VLOOKUP(AJ59,'P2'!$B$4:$J$48,9,FALSE),"")</f>
        <v/>
      </c>
      <c r="AK60" s="148" t="str">
        <f>IFERROR(VLOOKUP(AK59,'P2'!$B$4:$J$48,9,FALSE),"")</f>
        <v/>
      </c>
      <c r="AL60" s="148" t="str">
        <f>IFERROR(VLOOKUP(AL59,'P2'!$B$4:$J$48,9,FALSE),"")</f>
        <v/>
      </c>
      <c r="AM60" s="148" t="str">
        <f>IFERROR(VLOOKUP(AM59,'P2'!$B$4:$J$48,9,FALSE),"")</f>
        <v/>
      </c>
      <c r="AN60" s="148" t="str">
        <f>IFERROR(VLOOKUP(AN59,'P2'!$B$4:$J$48,9,FALSE),"")</f>
        <v/>
      </c>
      <c r="AO60" s="148" t="str">
        <f>IFERROR(VLOOKUP(AO59,'P2'!$B$4:$J$48,9,FALSE),"")</f>
        <v/>
      </c>
      <c r="AP60" s="148" t="str">
        <f>IFERROR(VLOOKUP(AP59,'P2'!$B$4:$J$48,9,FALSE),"")</f>
        <v/>
      </c>
      <c r="AQ60" s="148" t="str">
        <f>IFERROR(VLOOKUP(AQ59,'P2'!$B$4:$J$48,9,FALSE),"")</f>
        <v/>
      </c>
      <c r="AR60" s="148" t="str">
        <f>IFERROR(VLOOKUP(AR59,'P2'!$B$4:$J$48,9,FALSE),"")</f>
        <v/>
      </c>
      <c r="AS60" s="148" t="str">
        <f>IFERROR(VLOOKUP(AS59,'P2'!$B$4:$J$48,9,FALSE),"")</f>
        <v/>
      </c>
      <c r="AT60" s="148" t="str">
        <f>IFERROR(VLOOKUP(AT59,'P2'!$B$4:$J$48,9,FALSE),"")</f>
        <v/>
      </c>
      <c r="AU60" s="148" t="str">
        <f>IFERROR(VLOOKUP(AU59,'P2'!$B$4:$J$48,9,FALSE),"")</f>
        <v/>
      </c>
      <c r="AV60" s="149">
        <f>SUM(Q60:AU60)</f>
        <v>0</v>
      </c>
      <c r="AW60" s="487"/>
      <c r="AX60" s="489"/>
      <c r="AY60" s="150"/>
      <c r="AZ60" s="150"/>
    </row>
    <row r="61" spans="2:59" ht="17.100000000000001" customHeight="1" x14ac:dyDescent="0.15">
      <c r="B61" s="470">
        <f t="shared" si="5"/>
        <v>21</v>
      </c>
      <c r="C61" s="472"/>
      <c r="D61" s="473"/>
      <c r="E61" s="473"/>
      <c r="F61" s="473"/>
      <c r="G61" s="473"/>
      <c r="H61" s="474"/>
      <c r="I61" s="478"/>
      <c r="J61" s="479"/>
      <c r="K61" s="479"/>
      <c r="L61" s="479"/>
      <c r="M61" s="480"/>
      <c r="N61" s="484"/>
      <c r="O61" s="485"/>
      <c r="P61" s="500"/>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44">
        <f>COUNTA(Q61:AU61)</f>
        <v>0</v>
      </c>
      <c r="AW61" s="486">
        <f>AV62</f>
        <v>0</v>
      </c>
      <c r="AX61" s="488" t="str">
        <f>IFERROR(ROUNDDOWN(AV62/$AT$3,1),"")</f>
        <v/>
      </c>
      <c r="AY61" s="145"/>
      <c r="AZ61" s="145"/>
    </row>
    <row r="62" spans="2:59" ht="17.100000000000001" customHeight="1" x14ac:dyDescent="0.15">
      <c r="B62" s="471"/>
      <c r="C62" s="475"/>
      <c r="D62" s="476"/>
      <c r="E62" s="476"/>
      <c r="F62" s="476"/>
      <c r="G62" s="476"/>
      <c r="H62" s="477"/>
      <c r="I62" s="481"/>
      <c r="J62" s="482"/>
      <c r="K62" s="482"/>
      <c r="L62" s="482"/>
      <c r="M62" s="483"/>
      <c r="N62" s="501"/>
      <c r="O62" s="502"/>
      <c r="P62" s="503"/>
      <c r="Q62" s="148" t="str">
        <f>IFERROR(VLOOKUP(Q61,'P2'!$B$4:$J$48,9,FALSE),"")</f>
        <v/>
      </c>
      <c r="R62" s="148" t="str">
        <f>IFERROR(VLOOKUP(R61,'P2'!$B$4:$J$48,9,FALSE),"")</f>
        <v/>
      </c>
      <c r="S62" s="148" t="str">
        <f>IFERROR(VLOOKUP(S61,'P2'!$B$4:$J$48,9,FALSE),"")</f>
        <v/>
      </c>
      <c r="T62" s="148" t="str">
        <f>IFERROR(VLOOKUP(T61,'P2'!$B$4:$J$48,9,FALSE),"")</f>
        <v/>
      </c>
      <c r="U62" s="148" t="str">
        <f>IFERROR(VLOOKUP(U61,'P2'!$B$4:$J$48,9,FALSE),"")</f>
        <v/>
      </c>
      <c r="V62" s="148" t="str">
        <f>IFERROR(VLOOKUP(V61,'P2'!$B$4:$J$48,9,FALSE),"")</f>
        <v/>
      </c>
      <c r="W62" s="148" t="str">
        <f>IFERROR(VLOOKUP(W61,'P2'!$B$4:$J$48,9,FALSE),"")</f>
        <v/>
      </c>
      <c r="X62" s="148" t="str">
        <f>IFERROR(VLOOKUP(X61,'P2'!$B$4:$J$48,9,FALSE),"")</f>
        <v/>
      </c>
      <c r="Y62" s="148" t="str">
        <f>IFERROR(VLOOKUP(Y61,'P2'!$B$4:$J$48,9,FALSE),"")</f>
        <v/>
      </c>
      <c r="Z62" s="148" t="str">
        <f>IFERROR(VLOOKUP(Z61,'P2'!$B$4:$J$48,9,FALSE),"")</f>
        <v/>
      </c>
      <c r="AA62" s="148" t="str">
        <f>IFERROR(VLOOKUP(AA61,'P2'!$B$4:$J$48,9,FALSE),"")</f>
        <v/>
      </c>
      <c r="AB62" s="148" t="str">
        <f>IFERROR(VLOOKUP(AB61,'P2'!$B$4:$J$48,9,FALSE),"")</f>
        <v/>
      </c>
      <c r="AC62" s="148" t="str">
        <f>IFERROR(VLOOKUP(AC61,'P2'!$B$4:$J$48,9,FALSE),"")</f>
        <v/>
      </c>
      <c r="AD62" s="148" t="str">
        <f>IFERROR(VLOOKUP(AD61,'P2'!$B$4:$J$48,9,FALSE),"")</f>
        <v/>
      </c>
      <c r="AE62" s="148" t="str">
        <f>IFERROR(VLOOKUP(AE61,'P2'!$B$4:$J$48,9,FALSE),"")</f>
        <v/>
      </c>
      <c r="AF62" s="148" t="str">
        <f>IFERROR(VLOOKUP(AF61,'P2'!$B$4:$J$48,9,FALSE),"")</f>
        <v/>
      </c>
      <c r="AG62" s="148" t="str">
        <f>IFERROR(VLOOKUP(AG61,'P2'!$B$4:$J$48,9,FALSE),"")</f>
        <v/>
      </c>
      <c r="AH62" s="148" t="str">
        <f>IFERROR(VLOOKUP(AH61,'P2'!$B$4:$J$48,9,FALSE),"")</f>
        <v/>
      </c>
      <c r="AI62" s="148" t="str">
        <f>IFERROR(VLOOKUP(AI61,'P2'!$B$4:$J$48,9,FALSE),"")</f>
        <v/>
      </c>
      <c r="AJ62" s="148" t="str">
        <f>IFERROR(VLOOKUP(AJ61,'P2'!$B$4:$J$48,9,FALSE),"")</f>
        <v/>
      </c>
      <c r="AK62" s="148" t="str">
        <f>IFERROR(VLOOKUP(AK61,'P2'!$B$4:$J$48,9,FALSE),"")</f>
        <v/>
      </c>
      <c r="AL62" s="148" t="str">
        <f>IFERROR(VLOOKUP(AL61,'P2'!$B$4:$J$48,9,FALSE),"")</f>
        <v/>
      </c>
      <c r="AM62" s="148" t="str">
        <f>IFERROR(VLOOKUP(AM61,'P2'!$B$4:$J$48,9,FALSE),"")</f>
        <v/>
      </c>
      <c r="AN62" s="148" t="str">
        <f>IFERROR(VLOOKUP(AN61,'P2'!$B$4:$J$48,9,FALSE),"")</f>
        <v/>
      </c>
      <c r="AO62" s="148" t="str">
        <f>IFERROR(VLOOKUP(AO61,'P2'!$B$4:$J$48,9,FALSE),"")</f>
        <v/>
      </c>
      <c r="AP62" s="148" t="str">
        <f>IFERROR(VLOOKUP(AP61,'P2'!$B$4:$J$48,9,FALSE),"")</f>
        <v/>
      </c>
      <c r="AQ62" s="148" t="str">
        <f>IFERROR(VLOOKUP(AQ61,'P2'!$B$4:$J$48,9,FALSE),"")</f>
        <v/>
      </c>
      <c r="AR62" s="148" t="str">
        <f>IFERROR(VLOOKUP(AR61,'P2'!$B$4:$J$48,9,FALSE),"")</f>
        <v/>
      </c>
      <c r="AS62" s="148" t="str">
        <f>IFERROR(VLOOKUP(AS61,'P2'!$B$4:$J$48,9,FALSE),"")</f>
        <v/>
      </c>
      <c r="AT62" s="148" t="str">
        <f>IFERROR(VLOOKUP(AT61,'P2'!$B$4:$J$48,9,FALSE),"")</f>
        <v/>
      </c>
      <c r="AU62" s="148" t="str">
        <f>IFERROR(VLOOKUP(AU61,'P2'!$B$4:$J$48,9,FALSE),"")</f>
        <v/>
      </c>
      <c r="AV62" s="149">
        <f>SUM(Q62:AU62)</f>
        <v>0</v>
      </c>
      <c r="AW62" s="487"/>
      <c r="AX62" s="489"/>
      <c r="AY62" s="150"/>
      <c r="AZ62" s="150"/>
    </row>
    <row r="63" spans="2:59" ht="17.100000000000001" customHeight="1" x14ac:dyDescent="0.15">
      <c r="B63" s="470">
        <f t="shared" si="5"/>
        <v>22</v>
      </c>
      <c r="C63" s="472"/>
      <c r="D63" s="473"/>
      <c r="E63" s="473"/>
      <c r="F63" s="473"/>
      <c r="G63" s="473"/>
      <c r="H63" s="474"/>
      <c r="I63" s="478"/>
      <c r="J63" s="479"/>
      <c r="K63" s="479"/>
      <c r="L63" s="479"/>
      <c r="M63" s="480"/>
      <c r="N63" s="484"/>
      <c r="O63" s="485"/>
      <c r="P63" s="500"/>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44">
        <f>COUNTA(Q63:AU63)</f>
        <v>0</v>
      </c>
      <c r="AW63" s="486">
        <f>AV64</f>
        <v>0</v>
      </c>
      <c r="AX63" s="488" t="str">
        <f>IFERROR(ROUNDDOWN(AV64/$AT$3,1),"")</f>
        <v/>
      </c>
      <c r="AY63" s="145"/>
      <c r="AZ63" s="145"/>
    </row>
    <row r="64" spans="2:59" ht="17.100000000000001" customHeight="1" x14ac:dyDescent="0.15">
      <c r="B64" s="471"/>
      <c r="C64" s="475"/>
      <c r="D64" s="476"/>
      <c r="E64" s="476"/>
      <c r="F64" s="476"/>
      <c r="G64" s="476"/>
      <c r="H64" s="477"/>
      <c r="I64" s="481"/>
      <c r="J64" s="482"/>
      <c r="K64" s="482"/>
      <c r="L64" s="482"/>
      <c r="M64" s="483"/>
      <c r="N64" s="501"/>
      <c r="O64" s="502"/>
      <c r="P64" s="503"/>
      <c r="Q64" s="148" t="str">
        <f>IFERROR(VLOOKUP(Q63,'P2'!$B$4:$J$48,9,FALSE),"")</f>
        <v/>
      </c>
      <c r="R64" s="148" t="str">
        <f>IFERROR(VLOOKUP(R63,'P2'!$B$4:$J$48,9,FALSE),"")</f>
        <v/>
      </c>
      <c r="S64" s="148" t="str">
        <f>IFERROR(VLOOKUP(S63,'P2'!$B$4:$J$48,9,FALSE),"")</f>
        <v/>
      </c>
      <c r="T64" s="148" t="str">
        <f>IFERROR(VLOOKUP(T63,'P2'!$B$4:$J$48,9,FALSE),"")</f>
        <v/>
      </c>
      <c r="U64" s="148" t="str">
        <f>IFERROR(VLOOKUP(U63,'P2'!$B$4:$J$48,9,FALSE),"")</f>
        <v/>
      </c>
      <c r="V64" s="148" t="str">
        <f>IFERROR(VLOOKUP(V63,'P2'!$B$4:$J$48,9,FALSE),"")</f>
        <v/>
      </c>
      <c r="W64" s="148" t="str">
        <f>IFERROR(VLOOKUP(W63,'P2'!$B$4:$J$48,9,FALSE),"")</f>
        <v/>
      </c>
      <c r="X64" s="148" t="str">
        <f>IFERROR(VLOOKUP(X63,'P2'!$B$4:$J$48,9,FALSE),"")</f>
        <v/>
      </c>
      <c r="Y64" s="148" t="str">
        <f>IFERROR(VLOOKUP(Y63,'P2'!$B$4:$J$48,9,FALSE),"")</f>
        <v/>
      </c>
      <c r="Z64" s="148" t="str">
        <f>IFERROR(VLOOKUP(Z63,'P2'!$B$4:$J$48,9,FALSE),"")</f>
        <v/>
      </c>
      <c r="AA64" s="148" t="str">
        <f>IFERROR(VLOOKUP(AA63,'P2'!$B$4:$J$48,9,FALSE),"")</f>
        <v/>
      </c>
      <c r="AB64" s="148" t="str">
        <f>IFERROR(VLOOKUP(AB63,'P2'!$B$4:$J$48,9,FALSE),"")</f>
        <v/>
      </c>
      <c r="AC64" s="148" t="str">
        <f>IFERROR(VLOOKUP(AC63,'P2'!$B$4:$J$48,9,FALSE),"")</f>
        <v/>
      </c>
      <c r="AD64" s="148" t="str">
        <f>IFERROR(VLOOKUP(AD63,'P2'!$B$4:$J$48,9,FALSE),"")</f>
        <v/>
      </c>
      <c r="AE64" s="148" t="str">
        <f>IFERROR(VLOOKUP(AE63,'P2'!$B$4:$J$48,9,FALSE),"")</f>
        <v/>
      </c>
      <c r="AF64" s="148" t="str">
        <f>IFERROR(VLOOKUP(AF63,'P2'!$B$4:$J$48,9,FALSE),"")</f>
        <v/>
      </c>
      <c r="AG64" s="148" t="str">
        <f>IFERROR(VLOOKUP(AG63,'P2'!$B$4:$J$48,9,FALSE),"")</f>
        <v/>
      </c>
      <c r="AH64" s="148" t="str">
        <f>IFERROR(VLOOKUP(AH63,'P2'!$B$4:$J$48,9,FALSE),"")</f>
        <v/>
      </c>
      <c r="AI64" s="148" t="str">
        <f>IFERROR(VLOOKUP(AI63,'P2'!$B$4:$J$48,9,FALSE),"")</f>
        <v/>
      </c>
      <c r="AJ64" s="148" t="str">
        <f>IFERROR(VLOOKUP(AJ63,'P2'!$B$4:$J$48,9,FALSE),"")</f>
        <v/>
      </c>
      <c r="AK64" s="148" t="str">
        <f>IFERROR(VLOOKUP(AK63,'P2'!$B$4:$J$48,9,FALSE),"")</f>
        <v/>
      </c>
      <c r="AL64" s="148" t="str">
        <f>IFERROR(VLOOKUP(AL63,'P2'!$B$4:$J$48,9,FALSE),"")</f>
        <v/>
      </c>
      <c r="AM64" s="148" t="str">
        <f>IFERROR(VLOOKUP(AM63,'P2'!$B$4:$J$48,9,FALSE),"")</f>
        <v/>
      </c>
      <c r="AN64" s="148" t="str">
        <f>IFERROR(VLOOKUP(AN63,'P2'!$B$4:$J$48,9,FALSE),"")</f>
        <v/>
      </c>
      <c r="AO64" s="148" t="str">
        <f>IFERROR(VLOOKUP(AO63,'P2'!$B$4:$J$48,9,FALSE),"")</f>
        <v/>
      </c>
      <c r="AP64" s="148" t="str">
        <f>IFERROR(VLOOKUP(AP63,'P2'!$B$4:$J$48,9,FALSE),"")</f>
        <v/>
      </c>
      <c r="AQ64" s="148" t="str">
        <f>IFERROR(VLOOKUP(AQ63,'P2'!$B$4:$J$48,9,FALSE),"")</f>
        <v/>
      </c>
      <c r="AR64" s="148" t="str">
        <f>IFERROR(VLOOKUP(AR63,'P2'!$B$4:$J$48,9,FALSE),"")</f>
        <v/>
      </c>
      <c r="AS64" s="148" t="str">
        <f>IFERROR(VLOOKUP(AS63,'P2'!$B$4:$J$48,9,FALSE),"")</f>
        <v/>
      </c>
      <c r="AT64" s="148" t="str">
        <f>IFERROR(VLOOKUP(AT63,'P2'!$B$4:$J$48,9,FALSE),"")</f>
        <v/>
      </c>
      <c r="AU64" s="148" t="str">
        <f>IFERROR(VLOOKUP(AU63,'P2'!$B$4:$J$48,9,FALSE),"")</f>
        <v/>
      </c>
      <c r="AV64" s="149">
        <f>SUM(Q64:AU64)</f>
        <v>0</v>
      </c>
      <c r="AW64" s="487"/>
      <c r="AX64" s="489"/>
      <c r="AY64" s="150"/>
      <c r="AZ64" s="150"/>
    </row>
    <row r="65" spans="2:52" ht="17.100000000000001" customHeight="1" x14ac:dyDescent="0.15">
      <c r="B65" s="470">
        <f t="shared" si="5"/>
        <v>23</v>
      </c>
      <c r="C65" s="472"/>
      <c r="D65" s="473"/>
      <c r="E65" s="473"/>
      <c r="F65" s="473"/>
      <c r="G65" s="473"/>
      <c r="H65" s="474"/>
      <c r="I65" s="478"/>
      <c r="J65" s="479"/>
      <c r="K65" s="479"/>
      <c r="L65" s="479"/>
      <c r="M65" s="480"/>
      <c r="N65" s="484"/>
      <c r="O65" s="485"/>
      <c r="P65" s="500"/>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44">
        <f>COUNTA(Q65:AU65)</f>
        <v>0</v>
      </c>
      <c r="AW65" s="486">
        <f>AV66</f>
        <v>0</v>
      </c>
      <c r="AX65" s="488" t="str">
        <f>IFERROR(ROUNDDOWN(AV66/$AT$3,1),"")</f>
        <v/>
      </c>
      <c r="AY65" s="145"/>
      <c r="AZ65" s="145"/>
    </row>
    <row r="66" spans="2:52" ht="17.100000000000001" customHeight="1" x14ac:dyDescent="0.15">
      <c r="B66" s="471"/>
      <c r="C66" s="475"/>
      <c r="D66" s="476"/>
      <c r="E66" s="476"/>
      <c r="F66" s="476"/>
      <c r="G66" s="476"/>
      <c r="H66" s="477"/>
      <c r="I66" s="481"/>
      <c r="J66" s="482"/>
      <c r="K66" s="482"/>
      <c r="L66" s="482"/>
      <c r="M66" s="483"/>
      <c r="N66" s="501"/>
      <c r="O66" s="502"/>
      <c r="P66" s="503"/>
      <c r="Q66" s="148" t="str">
        <f>IFERROR(VLOOKUP(Q65,'P2'!$B$4:$J$48,9,FALSE),"")</f>
        <v/>
      </c>
      <c r="R66" s="148" t="str">
        <f>IFERROR(VLOOKUP(R65,'P2'!$B$4:$J$48,9,FALSE),"")</f>
        <v/>
      </c>
      <c r="S66" s="148" t="str">
        <f>IFERROR(VLOOKUP(S65,'P2'!$B$4:$J$48,9,FALSE),"")</f>
        <v/>
      </c>
      <c r="T66" s="148" t="str">
        <f>IFERROR(VLOOKUP(T65,'P2'!$B$4:$J$48,9,FALSE),"")</f>
        <v/>
      </c>
      <c r="U66" s="148" t="str">
        <f>IFERROR(VLOOKUP(U65,'P2'!$B$4:$J$48,9,FALSE),"")</f>
        <v/>
      </c>
      <c r="V66" s="148" t="str">
        <f>IFERROR(VLOOKUP(V65,'P2'!$B$4:$J$48,9,FALSE),"")</f>
        <v/>
      </c>
      <c r="W66" s="148" t="str">
        <f>IFERROR(VLOOKUP(W65,'P2'!$B$4:$J$48,9,FALSE),"")</f>
        <v/>
      </c>
      <c r="X66" s="148" t="str">
        <f>IFERROR(VLOOKUP(X65,'P2'!$B$4:$J$48,9,FALSE),"")</f>
        <v/>
      </c>
      <c r="Y66" s="148" t="str">
        <f>IFERROR(VLOOKUP(Y65,'P2'!$B$4:$J$48,9,FALSE),"")</f>
        <v/>
      </c>
      <c r="Z66" s="148" t="str">
        <f>IFERROR(VLOOKUP(Z65,'P2'!$B$4:$J$48,9,FALSE),"")</f>
        <v/>
      </c>
      <c r="AA66" s="148" t="str">
        <f>IFERROR(VLOOKUP(AA65,'P2'!$B$4:$J$48,9,FALSE),"")</f>
        <v/>
      </c>
      <c r="AB66" s="148" t="str">
        <f>IFERROR(VLOOKUP(AB65,'P2'!$B$4:$J$48,9,FALSE),"")</f>
        <v/>
      </c>
      <c r="AC66" s="148" t="str">
        <f>IFERROR(VLOOKUP(AC65,'P2'!$B$4:$J$48,9,FALSE),"")</f>
        <v/>
      </c>
      <c r="AD66" s="148" t="str">
        <f>IFERROR(VLOOKUP(AD65,'P2'!$B$4:$J$48,9,FALSE),"")</f>
        <v/>
      </c>
      <c r="AE66" s="148" t="str">
        <f>IFERROR(VLOOKUP(AE65,'P2'!$B$4:$J$48,9,FALSE),"")</f>
        <v/>
      </c>
      <c r="AF66" s="148" t="str">
        <f>IFERROR(VLOOKUP(AF65,'P2'!$B$4:$J$48,9,FALSE),"")</f>
        <v/>
      </c>
      <c r="AG66" s="148" t="str">
        <f>IFERROR(VLOOKUP(AG65,'P2'!$B$4:$J$48,9,FALSE),"")</f>
        <v/>
      </c>
      <c r="AH66" s="148" t="str">
        <f>IFERROR(VLOOKUP(AH65,'P2'!$B$4:$J$48,9,FALSE),"")</f>
        <v/>
      </c>
      <c r="AI66" s="148" t="str">
        <f>IFERROR(VLOOKUP(AI65,'P2'!$B$4:$J$48,9,FALSE),"")</f>
        <v/>
      </c>
      <c r="AJ66" s="148" t="str">
        <f>IFERROR(VLOOKUP(AJ65,'P2'!$B$4:$J$48,9,FALSE),"")</f>
        <v/>
      </c>
      <c r="AK66" s="148" t="str">
        <f>IFERROR(VLOOKUP(AK65,'P2'!$B$4:$J$48,9,FALSE),"")</f>
        <v/>
      </c>
      <c r="AL66" s="148" t="str">
        <f>IFERROR(VLOOKUP(AL65,'P2'!$B$4:$J$48,9,FALSE),"")</f>
        <v/>
      </c>
      <c r="AM66" s="148" t="str">
        <f>IFERROR(VLOOKUP(AM65,'P2'!$B$4:$J$48,9,FALSE),"")</f>
        <v/>
      </c>
      <c r="AN66" s="148" t="str">
        <f>IFERROR(VLOOKUP(AN65,'P2'!$B$4:$J$48,9,FALSE),"")</f>
        <v/>
      </c>
      <c r="AO66" s="148" t="str">
        <f>IFERROR(VLOOKUP(AO65,'P2'!$B$4:$J$48,9,FALSE),"")</f>
        <v/>
      </c>
      <c r="AP66" s="148" t="str">
        <f>IFERROR(VLOOKUP(AP65,'P2'!$B$4:$J$48,9,FALSE),"")</f>
        <v/>
      </c>
      <c r="AQ66" s="148" t="str">
        <f>IFERROR(VLOOKUP(AQ65,'P2'!$B$4:$J$48,9,FALSE),"")</f>
        <v/>
      </c>
      <c r="AR66" s="148" t="str">
        <f>IFERROR(VLOOKUP(AR65,'P2'!$B$4:$J$48,9,FALSE),"")</f>
        <v/>
      </c>
      <c r="AS66" s="148" t="str">
        <f>IFERROR(VLOOKUP(AS65,'P2'!$B$4:$J$48,9,FALSE),"")</f>
        <v/>
      </c>
      <c r="AT66" s="148" t="str">
        <f>IFERROR(VLOOKUP(AT65,'P2'!$B$4:$J$48,9,FALSE),"")</f>
        <v/>
      </c>
      <c r="AU66" s="148" t="str">
        <f>IFERROR(VLOOKUP(AU65,'P2'!$B$4:$J$48,9,FALSE),"")</f>
        <v/>
      </c>
      <c r="AV66" s="149">
        <f>SUM(Q66:AU66)</f>
        <v>0</v>
      </c>
      <c r="AW66" s="487"/>
      <c r="AX66" s="489"/>
      <c r="AY66" s="150"/>
      <c r="AZ66" s="150"/>
    </row>
    <row r="67" spans="2:52" ht="17.100000000000001" customHeight="1" x14ac:dyDescent="0.15">
      <c r="B67" s="470">
        <f t="shared" si="5"/>
        <v>24</v>
      </c>
      <c r="C67" s="472"/>
      <c r="D67" s="473"/>
      <c r="E67" s="473"/>
      <c r="F67" s="473"/>
      <c r="G67" s="473"/>
      <c r="H67" s="474"/>
      <c r="I67" s="478"/>
      <c r="J67" s="479"/>
      <c r="K67" s="479"/>
      <c r="L67" s="479"/>
      <c r="M67" s="480"/>
      <c r="N67" s="484"/>
      <c r="O67" s="485"/>
      <c r="P67" s="500"/>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44">
        <f>COUNTA(Q67:AU67)</f>
        <v>0</v>
      </c>
      <c r="AW67" s="486">
        <f>AV68</f>
        <v>0</v>
      </c>
      <c r="AX67" s="488" t="str">
        <f>IFERROR(ROUNDDOWN(AV68/$AT$3,1),"")</f>
        <v/>
      </c>
      <c r="AY67" s="145"/>
      <c r="AZ67" s="145"/>
    </row>
    <row r="68" spans="2:52" ht="17.100000000000001" customHeight="1" x14ac:dyDescent="0.15">
      <c r="B68" s="471"/>
      <c r="C68" s="475"/>
      <c r="D68" s="476"/>
      <c r="E68" s="476"/>
      <c r="F68" s="476"/>
      <c r="G68" s="476"/>
      <c r="H68" s="477"/>
      <c r="I68" s="481"/>
      <c r="J68" s="482"/>
      <c r="K68" s="482"/>
      <c r="L68" s="482"/>
      <c r="M68" s="483"/>
      <c r="N68" s="501"/>
      <c r="O68" s="502"/>
      <c r="P68" s="503"/>
      <c r="Q68" s="148" t="str">
        <f>IFERROR(VLOOKUP(Q67,'P2'!$B$4:$J$48,9,FALSE),"")</f>
        <v/>
      </c>
      <c r="R68" s="148" t="str">
        <f>IFERROR(VLOOKUP(R67,'P2'!$B$4:$J$48,9,FALSE),"")</f>
        <v/>
      </c>
      <c r="S68" s="148" t="str">
        <f>IFERROR(VLOOKUP(S67,'P2'!$B$4:$J$48,9,FALSE),"")</f>
        <v/>
      </c>
      <c r="T68" s="148" t="str">
        <f>IFERROR(VLOOKUP(T67,'P2'!$B$4:$J$48,9,FALSE),"")</f>
        <v/>
      </c>
      <c r="U68" s="148" t="str">
        <f>IFERROR(VLOOKUP(U67,'P2'!$B$4:$J$48,9,FALSE),"")</f>
        <v/>
      </c>
      <c r="V68" s="148" t="str">
        <f>IFERROR(VLOOKUP(V67,'P2'!$B$4:$J$48,9,FALSE),"")</f>
        <v/>
      </c>
      <c r="W68" s="148" t="str">
        <f>IFERROR(VLOOKUP(W67,'P2'!$B$4:$J$48,9,FALSE),"")</f>
        <v/>
      </c>
      <c r="X68" s="148" t="str">
        <f>IFERROR(VLOOKUP(X67,'P2'!$B$4:$J$48,9,FALSE),"")</f>
        <v/>
      </c>
      <c r="Y68" s="148" t="str">
        <f>IFERROR(VLOOKUP(Y67,'P2'!$B$4:$J$48,9,FALSE),"")</f>
        <v/>
      </c>
      <c r="Z68" s="148" t="str">
        <f>IFERROR(VLOOKUP(Z67,'P2'!$B$4:$J$48,9,FALSE),"")</f>
        <v/>
      </c>
      <c r="AA68" s="148" t="str">
        <f>IFERROR(VLOOKUP(AA67,'P2'!$B$4:$J$48,9,FALSE),"")</f>
        <v/>
      </c>
      <c r="AB68" s="148" t="str">
        <f>IFERROR(VLOOKUP(AB67,'P2'!$B$4:$J$48,9,FALSE),"")</f>
        <v/>
      </c>
      <c r="AC68" s="148" t="str">
        <f>IFERROR(VLOOKUP(AC67,'P2'!$B$4:$J$48,9,FALSE),"")</f>
        <v/>
      </c>
      <c r="AD68" s="148" t="str">
        <f>IFERROR(VLOOKUP(AD67,'P2'!$B$4:$J$48,9,FALSE),"")</f>
        <v/>
      </c>
      <c r="AE68" s="148" t="str">
        <f>IFERROR(VLOOKUP(AE67,'P2'!$B$4:$J$48,9,FALSE),"")</f>
        <v/>
      </c>
      <c r="AF68" s="148" t="str">
        <f>IFERROR(VLOOKUP(AF67,'P2'!$B$4:$J$48,9,FALSE),"")</f>
        <v/>
      </c>
      <c r="AG68" s="148" t="str">
        <f>IFERROR(VLOOKUP(AG67,'P2'!$B$4:$J$48,9,FALSE),"")</f>
        <v/>
      </c>
      <c r="AH68" s="148" t="str">
        <f>IFERROR(VLOOKUP(AH67,'P2'!$B$4:$J$48,9,FALSE),"")</f>
        <v/>
      </c>
      <c r="AI68" s="148" t="str">
        <f>IFERROR(VLOOKUP(AI67,'P2'!$B$4:$J$48,9,FALSE),"")</f>
        <v/>
      </c>
      <c r="AJ68" s="148" t="str">
        <f>IFERROR(VLOOKUP(AJ67,'P2'!$B$4:$J$48,9,FALSE),"")</f>
        <v/>
      </c>
      <c r="AK68" s="148" t="str">
        <f>IFERROR(VLOOKUP(AK67,'P2'!$B$4:$J$48,9,FALSE),"")</f>
        <v/>
      </c>
      <c r="AL68" s="148" t="str">
        <f>IFERROR(VLOOKUP(AL67,'P2'!$B$4:$J$48,9,FALSE),"")</f>
        <v/>
      </c>
      <c r="AM68" s="148" t="str">
        <f>IFERROR(VLOOKUP(AM67,'P2'!$B$4:$J$48,9,FALSE),"")</f>
        <v/>
      </c>
      <c r="AN68" s="148" t="str">
        <f>IFERROR(VLOOKUP(AN67,'P2'!$B$4:$J$48,9,FALSE),"")</f>
        <v/>
      </c>
      <c r="AO68" s="148" t="str">
        <f>IFERROR(VLOOKUP(AO67,'P2'!$B$4:$J$48,9,FALSE),"")</f>
        <v/>
      </c>
      <c r="AP68" s="148" t="str">
        <f>IFERROR(VLOOKUP(AP67,'P2'!$B$4:$J$48,9,FALSE),"")</f>
        <v/>
      </c>
      <c r="AQ68" s="148" t="str">
        <f>IFERROR(VLOOKUP(AQ67,'P2'!$B$4:$J$48,9,FALSE),"")</f>
        <v/>
      </c>
      <c r="AR68" s="148" t="str">
        <f>IFERROR(VLOOKUP(AR67,'P2'!$B$4:$J$48,9,FALSE),"")</f>
        <v/>
      </c>
      <c r="AS68" s="148" t="str">
        <f>IFERROR(VLOOKUP(AS67,'P2'!$B$4:$J$48,9,FALSE),"")</f>
        <v/>
      </c>
      <c r="AT68" s="148" t="str">
        <f>IFERROR(VLOOKUP(AT67,'P2'!$B$4:$J$48,9,FALSE),"")</f>
        <v/>
      </c>
      <c r="AU68" s="148" t="str">
        <f>IFERROR(VLOOKUP(AU67,'P2'!$B$4:$J$48,9,FALSE),"")</f>
        <v/>
      </c>
      <c r="AV68" s="149">
        <f>SUM(Q68:AU68)</f>
        <v>0</v>
      </c>
      <c r="AW68" s="487"/>
      <c r="AX68" s="489"/>
      <c r="AY68" s="150"/>
      <c r="AZ68" s="150"/>
    </row>
    <row r="69" spans="2:52" ht="17.100000000000001" customHeight="1" x14ac:dyDescent="0.15">
      <c r="B69" s="470">
        <f t="shared" si="5"/>
        <v>25</v>
      </c>
      <c r="C69" s="472"/>
      <c r="D69" s="473"/>
      <c r="E69" s="473"/>
      <c r="F69" s="473"/>
      <c r="G69" s="473"/>
      <c r="H69" s="474"/>
      <c r="I69" s="478"/>
      <c r="J69" s="479"/>
      <c r="K69" s="479"/>
      <c r="L69" s="479"/>
      <c r="M69" s="480"/>
      <c r="N69" s="484"/>
      <c r="O69" s="485"/>
      <c r="P69" s="500"/>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44">
        <f>COUNTA(Q69:AU69)</f>
        <v>0</v>
      </c>
      <c r="AW69" s="486">
        <f>AV70</f>
        <v>0</v>
      </c>
      <c r="AX69" s="488" t="str">
        <f>IFERROR(ROUNDDOWN(AV70/$AT$3,1),"")</f>
        <v/>
      </c>
      <c r="AY69" s="145"/>
      <c r="AZ69" s="145"/>
    </row>
    <row r="70" spans="2:52" ht="17.100000000000001" customHeight="1" x14ac:dyDescent="0.15">
      <c r="B70" s="471"/>
      <c r="C70" s="475"/>
      <c r="D70" s="476"/>
      <c r="E70" s="476"/>
      <c r="F70" s="476"/>
      <c r="G70" s="476"/>
      <c r="H70" s="477"/>
      <c r="I70" s="481"/>
      <c r="J70" s="482"/>
      <c r="K70" s="482"/>
      <c r="L70" s="482"/>
      <c r="M70" s="483"/>
      <c r="N70" s="501"/>
      <c r="O70" s="502"/>
      <c r="P70" s="503"/>
      <c r="Q70" s="148" t="str">
        <f>IFERROR(VLOOKUP(Q69,'P2'!$B$4:$J$48,9,FALSE),"")</f>
        <v/>
      </c>
      <c r="R70" s="148" t="str">
        <f>IFERROR(VLOOKUP(R69,'P2'!$B$4:$J$48,9,FALSE),"")</f>
        <v/>
      </c>
      <c r="S70" s="148" t="str">
        <f>IFERROR(VLOOKUP(S69,'P2'!$B$4:$J$48,9,FALSE),"")</f>
        <v/>
      </c>
      <c r="T70" s="148" t="str">
        <f>IFERROR(VLOOKUP(T69,'P2'!$B$4:$J$48,9,FALSE),"")</f>
        <v/>
      </c>
      <c r="U70" s="148" t="str">
        <f>IFERROR(VLOOKUP(U69,'P2'!$B$4:$J$48,9,FALSE),"")</f>
        <v/>
      </c>
      <c r="V70" s="148" t="str">
        <f>IFERROR(VLOOKUP(V69,'P2'!$B$4:$J$48,9,FALSE),"")</f>
        <v/>
      </c>
      <c r="W70" s="148" t="str">
        <f>IFERROR(VLOOKUP(W69,'P2'!$B$4:$J$48,9,FALSE),"")</f>
        <v/>
      </c>
      <c r="X70" s="148" t="str">
        <f>IFERROR(VLOOKUP(X69,'P2'!$B$4:$J$48,9,FALSE),"")</f>
        <v/>
      </c>
      <c r="Y70" s="148" t="str">
        <f>IFERROR(VLOOKUP(Y69,'P2'!$B$4:$J$48,9,FALSE),"")</f>
        <v/>
      </c>
      <c r="Z70" s="148" t="str">
        <f>IFERROR(VLOOKUP(Z69,'P2'!$B$4:$J$48,9,FALSE),"")</f>
        <v/>
      </c>
      <c r="AA70" s="148" t="str">
        <f>IFERROR(VLOOKUP(AA69,'P2'!$B$4:$J$48,9,FALSE),"")</f>
        <v/>
      </c>
      <c r="AB70" s="148" t="str">
        <f>IFERROR(VLOOKUP(AB69,'P2'!$B$4:$J$48,9,FALSE),"")</f>
        <v/>
      </c>
      <c r="AC70" s="148" t="str">
        <f>IFERROR(VLOOKUP(AC69,'P2'!$B$4:$J$48,9,FALSE),"")</f>
        <v/>
      </c>
      <c r="AD70" s="148" t="str">
        <f>IFERROR(VLOOKUP(AD69,'P2'!$B$4:$J$48,9,FALSE),"")</f>
        <v/>
      </c>
      <c r="AE70" s="148" t="str">
        <f>IFERROR(VLOOKUP(AE69,'P2'!$B$4:$J$48,9,FALSE),"")</f>
        <v/>
      </c>
      <c r="AF70" s="148" t="str">
        <f>IFERROR(VLOOKUP(AF69,'P2'!$B$4:$J$48,9,FALSE),"")</f>
        <v/>
      </c>
      <c r="AG70" s="148" t="str">
        <f>IFERROR(VLOOKUP(AG69,'P2'!$B$4:$J$48,9,FALSE),"")</f>
        <v/>
      </c>
      <c r="AH70" s="148" t="str">
        <f>IFERROR(VLOOKUP(AH69,'P2'!$B$4:$J$48,9,FALSE),"")</f>
        <v/>
      </c>
      <c r="AI70" s="148" t="str">
        <f>IFERROR(VLOOKUP(AI69,'P2'!$B$4:$J$48,9,FALSE),"")</f>
        <v/>
      </c>
      <c r="AJ70" s="148" t="str">
        <f>IFERROR(VLOOKUP(AJ69,'P2'!$B$4:$J$48,9,FALSE),"")</f>
        <v/>
      </c>
      <c r="AK70" s="148" t="str">
        <f>IFERROR(VLOOKUP(AK69,'P2'!$B$4:$J$48,9,FALSE),"")</f>
        <v/>
      </c>
      <c r="AL70" s="148" t="str">
        <f>IFERROR(VLOOKUP(AL69,'P2'!$B$4:$J$48,9,FALSE),"")</f>
        <v/>
      </c>
      <c r="AM70" s="148" t="str">
        <f>IFERROR(VLOOKUP(AM69,'P2'!$B$4:$J$48,9,FALSE),"")</f>
        <v/>
      </c>
      <c r="AN70" s="148" t="str">
        <f>IFERROR(VLOOKUP(AN69,'P2'!$B$4:$J$48,9,FALSE),"")</f>
        <v/>
      </c>
      <c r="AO70" s="148" t="str">
        <f>IFERROR(VLOOKUP(AO69,'P2'!$B$4:$J$48,9,FALSE),"")</f>
        <v/>
      </c>
      <c r="AP70" s="148" t="str">
        <f>IFERROR(VLOOKUP(AP69,'P2'!$B$4:$J$48,9,FALSE),"")</f>
        <v/>
      </c>
      <c r="AQ70" s="148" t="str">
        <f>IFERROR(VLOOKUP(AQ69,'P2'!$B$4:$J$48,9,FALSE),"")</f>
        <v/>
      </c>
      <c r="AR70" s="148" t="str">
        <f>IFERROR(VLOOKUP(AR69,'P2'!$B$4:$J$48,9,FALSE),"")</f>
        <v/>
      </c>
      <c r="AS70" s="148" t="str">
        <f>IFERROR(VLOOKUP(AS69,'P2'!$B$4:$J$48,9,FALSE),"")</f>
        <v/>
      </c>
      <c r="AT70" s="148" t="str">
        <f>IFERROR(VLOOKUP(AT69,'P2'!$B$4:$J$48,9,FALSE),"")</f>
        <v/>
      </c>
      <c r="AU70" s="148" t="str">
        <f>IFERROR(VLOOKUP(AU69,'P2'!$B$4:$J$48,9,FALSE),"")</f>
        <v/>
      </c>
      <c r="AV70" s="149">
        <f>SUM(Q70:AU70)</f>
        <v>0</v>
      </c>
      <c r="AW70" s="487"/>
      <c r="AX70" s="489"/>
      <c r="AY70" s="150"/>
      <c r="AZ70" s="150"/>
    </row>
    <row r="71" spans="2:52" ht="17.100000000000001" customHeight="1" x14ac:dyDescent="0.15">
      <c r="B71" s="470">
        <f t="shared" si="5"/>
        <v>26</v>
      </c>
      <c r="C71" s="472"/>
      <c r="D71" s="473"/>
      <c r="E71" s="473"/>
      <c r="F71" s="473"/>
      <c r="G71" s="473"/>
      <c r="H71" s="474"/>
      <c r="I71" s="478"/>
      <c r="J71" s="479"/>
      <c r="K71" s="479"/>
      <c r="L71" s="479"/>
      <c r="M71" s="480"/>
      <c r="N71" s="484"/>
      <c r="O71" s="485"/>
      <c r="P71" s="474"/>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44">
        <f>COUNTA(Q71:AU71)</f>
        <v>0</v>
      </c>
      <c r="AW71" s="486">
        <f>AV72</f>
        <v>0</v>
      </c>
      <c r="AX71" s="488" t="str">
        <f>IFERROR(ROUNDDOWN(AV72/$AT$3,1),"")</f>
        <v/>
      </c>
      <c r="AY71" s="145"/>
      <c r="AZ71" s="145"/>
    </row>
    <row r="72" spans="2:52" ht="17.100000000000001" customHeight="1" x14ac:dyDescent="0.15">
      <c r="B72" s="471"/>
      <c r="C72" s="475"/>
      <c r="D72" s="476"/>
      <c r="E72" s="476"/>
      <c r="F72" s="476"/>
      <c r="G72" s="476"/>
      <c r="H72" s="477"/>
      <c r="I72" s="481"/>
      <c r="J72" s="482"/>
      <c r="K72" s="482"/>
      <c r="L72" s="482"/>
      <c r="M72" s="483"/>
      <c r="N72" s="475"/>
      <c r="O72" s="476"/>
      <c r="P72" s="477"/>
      <c r="Q72" s="148" t="str">
        <f>IFERROR(VLOOKUP(Q71,'P2'!$B$4:$J$48,9,FALSE),"")</f>
        <v/>
      </c>
      <c r="R72" s="148" t="str">
        <f>IFERROR(VLOOKUP(R71,'P2'!$B$4:$J$48,9,FALSE),"")</f>
        <v/>
      </c>
      <c r="S72" s="148" t="str">
        <f>IFERROR(VLOOKUP(S71,'P2'!$B$4:$J$48,9,FALSE),"")</f>
        <v/>
      </c>
      <c r="T72" s="148" t="str">
        <f>IFERROR(VLOOKUP(T71,'P2'!$B$4:$J$48,9,FALSE),"")</f>
        <v/>
      </c>
      <c r="U72" s="148" t="str">
        <f>IFERROR(VLOOKUP(U71,'P2'!$B$4:$J$48,9,FALSE),"")</f>
        <v/>
      </c>
      <c r="V72" s="148" t="str">
        <f>IFERROR(VLOOKUP(V71,'P2'!$B$4:$J$48,9,FALSE),"")</f>
        <v/>
      </c>
      <c r="W72" s="148" t="str">
        <f>IFERROR(VLOOKUP(W71,'P2'!$B$4:$J$48,9,FALSE),"")</f>
        <v/>
      </c>
      <c r="X72" s="148" t="str">
        <f>IFERROR(VLOOKUP(X71,'P2'!$B$4:$J$48,9,FALSE),"")</f>
        <v/>
      </c>
      <c r="Y72" s="148" t="str">
        <f>IFERROR(VLOOKUP(Y71,'P2'!$B$4:$J$48,9,FALSE),"")</f>
        <v/>
      </c>
      <c r="Z72" s="148" t="str">
        <f>IFERROR(VLOOKUP(Z71,'P2'!$B$4:$J$48,9,FALSE),"")</f>
        <v/>
      </c>
      <c r="AA72" s="148" t="str">
        <f>IFERROR(VLOOKUP(AA71,'P2'!$B$4:$J$48,9,FALSE),"")</f>
        <v/>
      </c>
      <c r="AB72" s="148" t="str">
        <f>IFERROR(VLOOKUP(AB71,'P2'!$B$4:$J$48,9,FALSE),"")</f>
        <v/>
      </c>
      <c r="AC72" s="148" t="str">
        <f>IFERROR(VLOOKUP(AC71,'P2'!$B$4:$J$48,9,FALSE),"")</f>
        <v/>
      </c>
      <c r="AD72" s="148" t="str">
        <f>IFERROR(VLOOKUP(AD71,'P2'!$B$4:$J$48,9,FALSE),"")</f>
        <v/>
      </c>
      <c r="AE72" s="148" t="str">
        <f>IFERROR(VLOOKUP(AE71,'P2'!$B$4:$J$48,9,FALSE),"")</f>
        <v/>
      </c>
      <c r="AF72" s="148" t="str">
        <f>IFERROR(VLOOKUP(AF71,'P2'!$B$4:$J$48,9,FALSE),"")</f>
        <v/>
      </c>
      <c r="AG72" s="148" t="str">
        <f>IFERROR(VLOOKUP(AG71,'P2'!$B$4:$J$48,9,FALSE),"")</f>
        <v/>
      </c>
      <c r="AH72" s="148" t="str">
        <f>IFERROR(VLOOKUP(AH71,'P2'!$B$4:$J$48,9,FALSE),"")</f>
        <v/>
      </c>
      <c r="AI72" s="148" t="str">
        <f>IFERROR(VLOOKUP(AI71,'P2'!$B$4:$J$48,9,FALSE),"")</f>
        <v/>
      </c>
      <c r="AJ72" s="148" t="str">
        <f>IFERROR(VLOOKUP(AJ71,'P2'!$B$4:$J$48,9,FALSE),"")</f>
        <v/>
      </c>
      <c r="AK72" s="148" t="str">
        <f>IFERROR(VLOOKUP(AK71,'P2'!$B$4:$J$48,9,FALSE),"")</f>
        <v/>
      </c>
      <c r="AL72" s="148" t="str">
        <f>IFERROR(VLOOKUP(AL71,'P2'!$B$4:$J$48,9,FALSE),"")</f>
        <v/>
      </c>
      <c r="AM72" s="148" t="str">
        <f>IFERROR(VLOOKUP(AM71,'P2'!$B$4:$J$48,9,FALSE),"")</f>
        <v/>
      </c>
      <c r="AN72" s="148" t="str">
        <f>IFERROR(VLOOKUP(AN71,'P2'!$B$4:$J$48,9,FALSE),"")</f>
        <v/>
      </c>
      <c r="AO72" s="148" t="str">
        <f>IFERROR(VLOOKUP(AO71,'P2'!$B$4:$J$48,9,FALSE),"")</f>
        <v/>
      </c>
      <c r="AP72" s="148" t="str">
        <f>IFERROR(VLOOKUP(AP71,'P2'!$B$4:$J$48,9,FALSE),"")</f>
        <v/>
      </c>
      <c r="AQ72" s="148" t="str">
        <f>IFERROR(VLOOKUP(AQ71,'P2'!$B$4:$J$48,9,FALSE),"")</f>
        <v/>
      </c>
      <c r="AR72" s="148" t="str">
        <f>IFERROR(VLOOKUP(AR71,'P2'!$B$4:$J$48,9,FALSE),"")</f>
        <v/>
      </c>
      <c r="AS72" s="148" t="str">
        <f>IFERROR(VLOOKUP(AS71,'P2'!$B$4:$J$48,9,FALSE),"")</f>
        <v/>
      </c>
      <c r="AT72" s="148" t="str">
        <f>IFERROR(VLOOKUP(AT71,'P2'!$B$4:$J$48,9,FALSE),"")</f>
        <v/>
      </c>
      <c r="AU72" s="148" t="str">
        <f>IFERROR(VLOOKUP(AU71,'P2'!$B$4:$J$48,9,FALSE),"")</f>
        <v/>
      </c>
      <c r="AV72" s="149">
        <f>SUM(Q72:AU72)</f>
        <v>0</v>
      </c>
      <c r="AW72" s="487"/>
      <c r="AX72" s="489"/>
      <c r="AY72" s="150"/>
      <c r="AZ72" s="150"/>
    </row>
    <row r="73" spans="2:52" ht="17.100000000000001" customHeight="1" x14ac:dyDescent="0.15">
      <c r="B73" s="470">
        <f t="shared" si="5"/>
        <v>27</v>
      </c>
      <c r="C73" s="472"/>
      <c r="D73" s="473"/>
      <c r="E73" s="473"/>
      <c r="F73" s="473"/>
      <c r="G73" s="473"/>
      <c r="H73" s="474"/>
      <c r="I73" s="478"/>
      <c r="J73" s="479"/>
      <c r="K73" s="479"/>
      <c r="L73" s="479"/>
      <c r="M73" s="480"/>
      <c r="N73" s="484"/>
      <c r="O73" s="485"/>
      <c r="P73" s="474"/>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44">
        <f>COUNTA(Q73:AU73)</f>
        <v>0</v>
      </c>
      <c r="AW73" s="486">
        <f>AV74</f>
        <v>0</v>
      </c>
      <c r="AX73" s="488" t="str">
        <f>IFERROR(ROUNDDOWN(AV74/$AT$3,1),"")</f>
        <v/>
      </c>
      <c r="AY73" s="145"/>
      <c r="AZ73" s="145"/>
    </row>
    <row r="74" spans="2:52" ht="17.100000000000001" customHeight="1" x14ac:dyDescent="0.15">
      <c r="B74" s="471"/>
      <c r="C74" s="475"/>
      <c r="D74" s="476"/>
      <c r="E74" s="476"/>
      <c r="F74" s="476"/>
      <c r="G74" s="476"/>
      <c r="H74" s="477"/>
      <c r="I74" s="481"/>
      <c r="J74" s="482"/>
      <c r="K74" s="482"/>
      <c r="L74" s="482"/>
      <c r="M74" s="483"/>
      <c r="N74" s="475"/>
      <c r="O74" s="476"/>
      <c r="P74" s="477"/>
      <c r="Q74" s="148" t="str">
        <f>IFERROR(VLOOKUP(Q73,'P2'!$B$4:$J$48,9,FALSE),"")</f>
        <v/>
      </c>
      <c r="R74" s="148" t="str">
        <f>IFERROR(VLOOKUP(R73,'P2'!$B$4:$J$48,9,FALSE),"")</f>
        <v/>
      </c>
      <c r="S74" s="148" t="str">
        <f>IFERROR(VLOOKUP(S73,'P2'!$B$4:$J$48,9,FALSE),"")</f>
        <v/>
      </c>
      <c r="T74" s="148" t="str">
        <f>IFERROR(VLOOKUP(T73,'P2'!$B$4:$J$48,9,FALSE),"")</f>
        <v/>
      </c>
      <c r="U74" s="148" t="str">
        <f>IFERROR(VLOOKUP(U73,'P2'!$B$4:$J$48,9,FALSE),"")</f>
        <v/>
      </c>
      <c r="V74" s="148" t="str">
        <f>IFERROR(VLOOKUP(V73,'P2'!$B$4:$J$48,9,FALSE),"")</f>
        <v/>
      </c>
      <c r="W74" s="148" t="str">
        <f>IFERROR(VLOOKUP(W73,'P2'!$B$4:$J$48,9,FALSE),"")</f>
        <v/>
      </c>
      <c r="X74" s="148" t="str">
        <f>IFERROR(VLOOKUP(X73,'P2'!$B$4:$J$48,9,FALSE),"")</f>
        <v/>
      </c>
      <c r="Y74" s="148" t="str">
        <f>IFERROR(VLOOKUP(Y73,'P2'!$B$4:$J$48,9,FALSE),"")</f>
        <v/>
      </c>
      <c r="Z74" s="148" t="str">
        <f>IFERROR(VLOOKUP(Z73,'P2'!$B$4:$J$48,9,FALSE),"")</f>
        <v/>
      </c>
      <c r="AA74" s="148" t="str">
        <f>IFERROR(VLOOKUP(AA73,'P2'!$B$4:$J$48,9,FALSE),"")</f>
        <v/>
      </c>
      <c r="AB74" s="148" t="str">
        <f>IFERROR(VLOOKUP(AB73,'P2'!$B$4:$J$48,9,FALSE),"")</f>
        <v/>
      </c>
      <c r="AC74" s="148" t="str">
        <f>IFERROR(VLOOKUP(AC73,'P2'!$B$4:$J$48,9,FALSE),"")</f>
        <v/>
      </c>
      <c r="AD74" s="148" t="str">
        <f>IFERROR(VLOOKUP(AD73,'P2'!$B$4:$J$48,9,FALSE),"")</f>
        <v/>
      </c>
      <c r="AE74" s="148" t="str">
        <f>IFERROR(VLOOKUP(AE73,'P2'!$B$4:$J$48,9,FALSE),"")</f>
        <v/>
      </c>
      <c r="AF74" s="148" t="str">
        <f>IFERROR(VLOOKUP(AF73,'P2'!$B$4:$J$48,9,FALSE),"")</f>
        <v/>
      </c>
      <c r="AG74" s="148" t="str">
        <f>IFERROR(VLOOKUP(AG73,'P2'!$B$4:$J$48,9,FALSE),"")</f>
        <v/>
      </c>
      <c r="AH74" s="148" t="str">
        <f>IFERROR(VLOOKUP(AH73,'P2'!$B$4:$J$48,9,FALSE),"")</f>
        <v/>
      </c>
      <c r="AI74" s="148" t="str">
        <f>IFERROR(VLOOKUP(AI73,'P2'!$B$4:$J$48,9,FALSE),"")</f>
        <v/>
      </c>
      <c r="AJ74" s="148" t="str">
        <f>IFERROR(VLOOKUP(AJ73,'P2'!$B$4:$J$48,9,FALSE),"")</f>
        <v/>
      </c>
      <c r="AK74" s="148" t="str">
        <f>IFERROR(VLOOKUP(AK73,'P2'!$B$4:$J$48,9,FALSE),"")</f>
        <v/>
      </c>
      <c r="AL74" s="148" t="str">
        <f>IFERROR(VLOOKUP(AL73,'P2'!$B$4:$J$48,9,FALSE),"")</f>
        <v/>
      </c>
      <c r="AM74" s="148" t="str">
        <f>IFERROR(VLOOKUP(AM73,'P2'!$B$4:$J$48,9,FALSE),"")</f>
        <v/>
      </c>
      <c r="AN74" s="148" t="str">
        <f>IFERROR(VLOOKUP(AN73,'P2'!$B$4:$J$48,9,FALSE),"")</f>
        <v/>
      </c>
      <c r="AO74" s="148" t="str">
        <f>IFERROR(VLOOKUP(AO73,'P2'!$B$4:$J$48,9,FALSE),"")</f>
        <v/>
      </c>
      <c r="AP74" s="148" t="str">
        <f>IFERROR(VLOOKUP(AP73,'P2'!$B$4:$J$48,9,FALSE),"")</f>
        <v/>
      </c>
      <c r="AQ74" s="148" t="str">
        <f>IFERROR(VLOOKUP(AQ73,'P2'!$B$4:$J$48,9,FALSE),"")</f>
        <v/>
      </c>
      <c r="AR74" s="148" t="str">
        <f>IFERROR(VLOOKUP(AR73,'P2'!$B$4:$J$48,9,FALSE),"")</f>
        <v/>
      </c>
      <c r="AS74" s="148" t="str">
        <f>IFERROR(VLOOKUP(AS73,'P2'!$B$4:$J$48,9,FALSE),"")</f>
        <v/>
      </c>
      <c r="AT74" s="148" t="str">
        <f>IFERROR(VLOOKUP(AT73,'P2'!$B$4:$J$48,9,FALSE),"")</f>
        <v/>
      </c>
      <c r="AU74" s="148" t="str">
        <f>IFERROR(VLOOKUP(AU73,'P2'!$B$4:$J$48,9,FALSE),"")</f>
        <v/>
      </c>
      <c r="AV74" s="149">
        <f>SUM(Q74:AU74)</f>
        <v>0</v>
      </c>
      <c r="AW74" s="487"/>
      <c r="AX74" s="489"/>
      <c r="AY74" s="150"/>
      <c r="AZ74" s="150"/>
    </row>
    <row r="75" spans="2:52" ht="17.100000000000001" customHeight="1" x14ac:dyDescent="0.15">
      <c r="B75" s="470">
        <f t="shared" si="5"/>
        <v>28</v>
      </c>
      <c r="C75" s="472"/>
      <c r="D75" s="473"/>
      <c r="E75" s="473"/>
      <c r="F75" s="473"/>
      <c r="G75" s="473"/>
      <c r="H75" s="474"/>
      <c r="I75" s="478"/>
      <c r="J75" s="479"/>
      <c r="K75" s="479"/>
      <c r="L75" s="479"/>
      <c r="M75" s="480"/>
      <c r="N75" s="484"/>
      <c r="O75" s="485"/>
      <c r="P75" s="474"/>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44">
        <f>COUNTA(Q75:AU75)</f>
        <v>0</v>
      </c>
      <c r="AW75" s="486">
        <f>AV76</f>
        <v>0</v>
      </c>
      <c r="AX75" s="488" t="str">
        <f>IFERROR(ROUNDDOWN(AV76/$AT$3,1),"")</f>
        <v/>
      </c>
      <c r="AY75" s="145"/>
      <c r="AZ75" s="145"/>
    </row>
    <row r="76" spans="2:52" ht="17.100000000000001" customHeight="1" x14ac:dyDescent="0.15">
      <c r="B76" s="471"/>
      <c r="C76" s="475"/>
      <c r="D76" s="476"/>
      <c r="E76" s="476"/>
      <c r="F76" s="476"/>
      <c r="G76" s="476"/>
      <c r="H76" s="477"/>
      <c r="I76" s="481"/>
      <c r="J76" s="482"/>
      <c r="K76" s="482"/>
      <c r="L76" s="482"/>
      <c r="M76" s="483"/>
      <c r="N76" s="475"/>
      <c r="O76" s="476"/>
      <c r="P76" s="477"/>
      <c r="Q76" s="148" t="str">
        <f>IFERROR(VLOOKUP(Q75,'P2'!$B$4:$J$48,9,FALSE),"")</f>
        <v/>
      </c>
      <c r="R76" s="148" t="str">
        <f>IFERROR(VLOOKUP(R75,'P2'!$B$4:$J$48,9,FALSE),"")</f>
        <v/>
      </c>
      <c r="S76" s="148" t="str">
        <f>IFERROR(VLOOKUP(S75,'P2'!$B$4:$J$48,9,FALSE),"")</f>
        <v/>
      </c>
      <c r="T76" s="148" t="str">
        <f>IFERROR(VLOOKUP(T75,'P2'!$B$4:$J$48,9,FALSE),"")</f>
        <v/>
      </c>
      <c r="U76" s="148" t="str">
        <f>IFERROR(VLOOKUP(U75,'P2'!$B$4:$J$48,9,FALSE),"")</f>
        <v/>
      </c>
      <c r="V76" s="148" t="str">
        <f>IFERROR(VLOOKUP(V75,'P2'!$B$4:$J$48,9,FALSE),"")</f>
        <v/>
      </c>
      <c r="W76" s="148" t="str">
        <f>IFERROR(VLOOKUP(W75,'P2'!$B$4:$J$48,9,FALSE),"")</f>
        <v/>
      </c>
      <c r="X76" s="148" t="str">
        <f>IFERROR(VLOOKUP(X75,'P2'!$B$4:$J$48,9,FALSE),"")</f>
        <v/>
      </c>
      <c r="Y76" s="148" t="str">
        <f>IFERROR(VLOOKUP(Y75,'P2'!$B$4:$J$48,9,FALSE),"")</f>
        <v/>
      </c>
      <c r="Z76" s="148" t="str">
        <f>IFERROR(VLOOKUP(Z75,'P2'!$B$4:$J$48,9,FALSE),"")</f>
        <v/>
      </c>
      <c r="AA76" s="148" t="str">
        <f>IFERROR(VLOOKUP(AA75,'P2'!$B$4:$J$48,9,FALSE),"")</f>
        <v/>
      </c>
      <c r="AB76" s="148" t="str">
        <f>IFERROR(VLOOKUP(AB75,'P2'!$B$4:$J$48,9,FALSE),"")</f>
        <v/>
      </c>
      <c r="AC76" s="148" t="str">
        <f>IFERROR(VLOOKUP(AC75,'P2'!$B$4:$J$48,9,FALSE),"")</f>
        <v/>
      </c>
      <c r="AD76" s="148" t="str">
        <f>IFERROR(VLOOKUP(AD75,'P2'!$B$4:$J$48,9,FALSE),"")</f>
        <v/>
      </c>
      <c r="AE76" s="148" t="str">
        <f>IFERROR(VLOOKUP(AE75,'P2'!$B$4:$J$48,9,FALSE),"")</f>
        <v/>
      </c>
      <c r="AF76" s="148" t="str">
        <f>IFERROR(VLOOKUP(AF75,'P2'!$B$4:$J$48,9,FALSE),"")</f>
        <v/>
      </c>
      <c r="AG76" s="148" t="str">
        <f>IFERROR(VLOOKUP(AG75,'P2'!$B$4:$J$48,9,FALSE),"")</f>
        <v/>
      </c>
      <c r="AH76" s="148" t="str">
        <f>IFERROR(VLOOKUP(AH75,'P2'!$B$4:$J$48,9,FALSE),"")</f>
        <v/>
      </c>
      <c r="AI76" s="148" t="str">
        <f>IFERROR(VLOOKUP(AI75,'P2'!$B$4:$J$48,9,FALSE),"")</f>
        <v/>
      </c>
      <c r="AJ76" s="148" t="str">
        <f>IFERROR(VLOOKUP(AJ75,'P2'!$B$4:$J$48,9,FALSE),"")</f>
        <v/>
      </c>
      <c r="AK76" s="148" t="str">
        <f>IFERROR(VLOOKUP(AK75,'P2'!$B$4:$J$48,9,FALSE),"")</f>
        <v/>
      </c>
      <c r="AL76" s="148" t="str">
        <f>IFERROR(VLOOKUP(AL75,'P2'!$B$4:$J$48,9,FALSE),"")</f>
        <v/>
      </c>
      <c r="AM76" s="148" t="str">
        <f>IFERROR(VLOOKUP(AM75,'P2'!$B$4:$J$48,9,FALSE),"")</f>
        <v/>
      </c>
      <c r="AN76" s="148" t="str">
        <f>IFERROR(VLOOKUP(AN75,'P2'!$B$4:$J$48,9,FALSE),"")</f>
        <v/>
      </c>
      <c r="AO76" s="148" t="str">
        <f>IFERROR(VLOOKUP(AO75,'P2'!$B$4:$J$48,9,FALSE),"")</f>
        <v/>
      </c>
      <c r="AP76" s="148" t="str">
        <f>IFERROR(VLOOKUP(AP75,'P2'!$B$4:$J$48,9,FALSE),"")</f>
        <v/>
      </c>
      <c r="AQ76" s="148" t="str">
        <f>IFERROR(VLOOKUP(AQ75,'P2'!$B$4:$J$48,9,FALSE),"")</f>
        <v/>
      </c>
      <c r="AR76" s="148" t="str">
        <f>IFERROR(VLOOKUP(AR75,'P2'!$B$4:$J$48,9,FALSE),"")</f>
        <v/>
      </c>
      <c r="AS76" s="148" t="str">
        <f>IFERROR(VLOOKUP(AS75,'P2'!$B$4:$J$48,9,FALSE),"")</f>
        <v/>
      </c>
      <c r="AT76" s="148" t="str">
        <f>IFERROR(VLOOKUP(AT75,'P2'!$B$4:$J$48,9,FALSE),"")</f>
        <v/>
      </c>
      <c r="AU76" s="148" t="str">
        <f>IFERROR(VLOOKUP(AU75,'P2'!$B$4:$J$48,9,FALSE),"")</f>
        <v/>
      </c>
      <c r="AV76" s="149">
        <f>SUM(Q76:AU76)</f>
        <v>0</v>
      </c>
      <c r="AW76" s="487"/>
      <c r="AX76" s="489"/>
      <c r="AY76" s="150"/>
      <c r="AZ76" s="150"/>
    </row>
    <row r="77" spans="2:52" ht="17.100000000000001" customHeight="1" x14ac:dyDescent="0.15">
      <c r="B77" s="470">
        <f t="shared" si="5"/>
        <v>29</v>
      </c>
      <c r="C77" s="472"/>
      <c r="D77" s="473"/>
      <c r="E77" s="473"/>
      <c r="F77" s="473"/>
      <c r="G77" s="473"/>
      <c r="H77" s="474"/>
      <c r="I77" s="478"/>
      <c r="J77" s="479"/>
      <c r="K77" s="479"/>
      <c r="L77" s="479"/>
      <c r="M77" s="480"/>
      <c r="N77" s="484"/>
      <c r="O77" s="485"/>
      <c r="P77" s="474"/>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44">
        <f>COUNTA(Q77:AU77)</f>
        <v>0</v>
      </c>
      <c r="AW77" s="486">
        <f>AV78</f>
        <v>0</v>
      </c>
      <c r="AX77" s="488" t="str">
        <f>IFERROR(ROUNDDOWN(AV78/$AT$3,1),"")</f>
        <v/>
      </c>
      <c r="AY77" s="145"/>
      <c r="AZ77" s="145"/>
    </row>
    <row r="78" spans="2:52" ht="17.100000000000001" customHeight="1" x14ac:dyDescent="0.15">
      <c r="B78" s="471"/>
      <c r="C78" s="475"/>
      <c r="D78" s="476"/>
      <c r="E78" s="476"/>
      <c r="F78" s="476"/>
      <c r="G78" s="476"/>
      <c r="H78" s="477"/>
      <c r="I78" s="481"/>
      <c r="J78" s="482"/>
      <c r="K78" s="482"/>
      <c r="L78" s="482"/>
      <c r="M78" s="483"/>
      <c r="N78" s="475"/>
      <c r="O78" s="476"/>
      <c r="P78" s="477"/>
      <c r="Q78" s="148" t="str">
        <f>IFERROR(VLOOKUP(Q77,'P2'!$B$4:$J$48,9,FALSE),"")</f>
        <v/>
      </c>
      <c r="R78" s="148" t="str">
        <f>IFERROR(VLOOKUP(R77,'P2'!$B$4:$J$48,9,FALSE),"")</f>
        <v/>
      </c>
      <c r="S78" s="148" t="str">
        <f>IFERROR(VLOOKUP(S77,'P2'!$B$4:$J$48,9,FALSE),"")</f>
        <v/>
      </c>
      <c r="T78" s="148" t="str">
        <f>IFERROR(VLOOKUP(T77,'P2'!$B$4:$J$48,9,FALSE),"")</f>
        <v/>
      </c>
      <c r="U78" s="148" t="str">
        <f>IFERROR(VLOOKUP(U77,'P2'!$B$4:$J$48,9,FALSE),"")</f>
        <v/>
      </c>
      <c r="V78" s="148" t="str">
        <f>IFERROR(VLOOKUP(V77,'P2'!$B$4:$J$48,9,FALSE),"")</f>
        <v/>
      </c>
      <c r="W78" s="148" t="str">
        <f>IFERROR(VLOOKUP(W77,'P2'!$B$4:$J$48,9,FALSE),"")</f>
        <v/>
      </c>
      <c r="X78" s="148" t="str">
        <f>IFERROR(VLOOKUP(X77,'P2'!$B$4:$J$48,9,FALSE),"")</f>
        <v/>
      </c>
      <c r="Y78" s="148" t="str">
        <f>IFERROR(VLOOKUP(Y77,'P2'!$B$4:$J$48,9,FALSE),"")</f>
        <v/>
      </c>
      <c r="Z78" s="148" t="str">
        <f>IFERROR(VLOOKUP(Z77,'P2'!$B$4:$J$48,9,FALSE),"")</f>
        <v/>
      </c>
      <c r="AA78" s="148" t="str">
        <f>IFERROR(VLOOKUP(AA77,'P2'!$B$4:$J$48,9,FALSE),"")</f>
        <v/>
      </c>
      <c r="AB78" s="148" t="str">
        <f>IFERROR(VLOOKUP(AB77,'P2'!$B$4:$J$48,9,FALSE),"")</f>
        <v/>
      </c>
      <c r="AC78" s="148" t="str">
        <f>IFERROR(VLOOKUP(AC77,'P2'!$B$4:$J$48,9,FALSE),"")</f>
        <v/>
      </c>
      <c r="AD78" s="148" t="str">
        <f>IFERROR(VLOOKUP(AD77,'P2'!$B$4:$J$48,9,FALSE),"")</f>
        <v/>
      </c>
      <c r="AE78" s="148" t="str">
        <f>IFERROR(VLOOKUP(AE77,'P2'!$B$4:$J$48,9,FALSE),"")</f>
        <v/>
      </c>
      <c r="AF78" s="148" t="str">
        <f>IFERROR(VLOOKUP(AF77,'P2'!$B$4:$J$48,9,FALSE),"")</f>
        <v/>
      </c>
      <c r="AG78" s="148" t="str">
        <f>IFERROR(VLOOKUP(AG77,'P2'!$B$4:$J$48,9,FALSE),"")</f>
        <v/>
      </c>
      <c r="AH78" s="148" t="str">
        <f>IFERROR(VLOOKUP(AH77,'P2'!$B$4:$J$48,9,FALSE),"")</f>
        <v/>
      </c>
      <c r="AI78" s="148" t="str">
        <f>IFERROR(VLOOKUP(AI77,'P2'!$B$4:$J$48,9,FALSE),"")</f>
        <v/>
      </c>
      <c r="AJ78" s="148" t="str">
        <f>IFERROR(VLOOKUP(AJ77,'P2'!$B$4:$J$48,9,FALSE),"")</f>
        <v/>
      </c>
      <c r="AK78" s="148" t="str">
        <f>IFERROR(VLOOKUP(AK77,'P2'!$B$4:$J$48,9,FALSE),"")</f>
        <v/>
      </c>
      <c r="AL78" s="148" t="str">
        <f>IFERROR(VLOOKUP(AL77,'P2'!$B$4:$J$48,9,FALSE),"")</f>
        <v/>
      </c>
      <c r="AM78" s="148" t="str">
        <f>IFERROR(VLOOKUP(AM77,'P2'!$B$4:$J$48,9,FALSE),"")</f>
        <v/>
      </c>
      <c r="AN78" s="148" t="str">
        <f>IFERROR(VLOOKUP(AN77,'P2'!$B$4:$J$48,9,FALSE),"")</f>
        <v/>
      </c>
      <c r="AO78" s="148" t="str">
        <f>IFERROR(VLOOKUP(AO77,'P2'!$B$4:$J$48,9,FALSE),"")</f>
        <v/>
      </c>
      <c r="AP78" s="148" t="str">
        <f>IFERROR(VLOOKUP(AP77,'P2'!$B$4:$J$48,9,FALSE),"")</f>
        <v/>
      </c>
      <c r="AQ78" s="148" t="str">
        <f>IFERROR(VLOOKUP(AQ77,'P2'!$B$4:$J$48,9,FALSE),"")</f>
        <v/>
      </c>
      <c r="AR78" s="148" t="str">
        <f>IFERROR(VLOOKUP(AR77,'P2'!$B$4:$J$48,9,FALSE),"")</f>
        <v/>
      </c>
      <c r="AS78" s="148" t="str">
        <f>IFERROR(VLOOKUP(AS77,'P2'!$B$4:$J$48,9,FALSE),"")</f>
        <v/>
      </c>
      <c r="AT78" s="148" t="str">
        <f>IFERROR(VLOOKUP(AT77,'P2'!$B$4:$J$48,9,FALSE),"")</f>
        <v/>
      </c>
      <c r="AU78" s="148" t="str">
        <f>IFERROR(VLOOKUP(AU77,'P2'!$B$4:$J$48,9,FALSE),"")</f>
        <v/>
      </c>
      <c r="AV78" s="149">
        <f>SUM(Q78:AU78)</f>
        <v>0</v>
      </c>
      <c r="AW78" s="487"/>
      <c r="AX78" s="489"/>
      <c r="AY78" s="150"/>
      <c r="AZ78" s="150"/>
    </row>
    <row r="79" spans="2:52" ht="17.100000000000001" customHeight="1" x14ac:dyDescent="0.15">
      <c r="B79" s="470">
        <f t="shared" si="5"/>
        <v>30</v>
      </c>
      <c r="C79" s="472"/>
      <c r="D79" s="473"/>
      <c r="E79" s="473"/>
      <c r="F79" s="473"/>
      <c r="G79" s="473"/>
      <c r="H79" s="474"/>
      <c r="I79" s="478"/>
      <c r="J79" s="479"/>
      <c r="K79" s="479"/>
      <c r="L79" s="479"/>
      <c r="M79" s="480"/>
      <c r="N79" s="484"/>
      <c r="O79" s="485"/>
      <c r="P79" s="474"/>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44">
        <f>COUNTA(Q79:AU79)</f>
        <v>0</v>
      </c>
      <c r="AW79" s="486">
        <f>AV80</f>
        <v>0</v>
      </c>
      <c r="AX79" s="488" t="str">
        <f>IFERROR(ROUNDDOWN(AV80/$AT$3,1),"")</f>
        <v/>
      </c>
      <c r="AY79" s="145"/>
      <c r="AZ79" s="145"/>
    </row>
    <row r="80" spans="2:52" ht="17.100000000000001" customHeight="1" x14ac:dyDescent="0.15">
      <c r="B80" s="471"/>
      <c r="C80" s="475"/>
      <c r="D80" s="476"/>
      <c r="E80" s="476"/>
      <c r="F80" s="476"/>
      <c r="G80" s="476"/>
      <c r="H80" s="477"/>
      <c r="I80" s="481"/>
      <c r="J80" s="482"/>
      <c r="K80" s="482"/>
      <c r="L80" s="482"/>
      <c r="M80" s="483"/>
      <c r="N80" s="475"/>
      <c r="O80" s="476"/>
      <c r="P80" s="477"/>
      <c r="Q80" s="148" t="str">
        <f>IFERROR(VLOOKUP(Q79,'P2'!$B$4:$J$48,9,FALSE),"")</f>
        <v/>
      </c>
      <c r="R80" s="148" t="str">
        <f>IFERROR(VLOOKUP(R79,'P2'!$B$4:$J$48,9,FALSE),"")</f>
        <v/>
      </c>
      <c r="S80" s="148" t="str">
        <f>IFERROR(VLOOKUP(S79,'P2'!$B$4:$J$48,9,FALSE),"")</f>
        <v/>
      </c>
      <c r="T80" s="148" t="str">
        <f>IFERROR(VLOOKUP(T79,'P2'!$B$4:$J$48,9,FALSE),"")</f>
        <v/>
      </c>
      <c r="U80" s="148" t="str">
        <f>IFERROR(VLOOKUP(U79,'P2'!$B$4:$J$48,9,FALSE),"")</f>
        <v/>
      </c>
      <c r="V80" s="148" t="str">
        <f>IFERROR(VLOOKUP(V79,'P2'!$B$4:$J$48,9,FALSE),"")</f>
        <v/>
      </c>
      <c r="W80" s="148" t="str">
        <f>IFERROR(VLOOKUP(W79,'P2'!$B$4:$J$48,9,FALSE),"")</f>
        <v/>
      </c>
      <c r="X80" s="148" t="str">
        <f>IFERROR(VLOOKUP(X79,'P2'!$B$4:$J$48,9,FALSE),"")</f>
        <v/>
      </c>
      <c r="Y80" s="148" t="str">
        <f>IFERROR(VLOOKUP(Y79,'P2'!$B$4:$J$48,9,FALSE),"")</f>
        <v/>
      </c>
      <c r="Z80" s="148" t="str">
        <f>IFERROR(VLOOKUP(Z79,'P2'!$B$4:$J$48,9,FALSE),"")</f>
        <v/>
      </c>
      <c r="AA80" s="148" t="str">
        <f>IFERROR(VLOOKUP(AA79,'P2'!$B$4:$J$48,9,FALSE),"")</f>
        <v/>
      </c>
      <c r="AB80" s="148" t="str">
        <f>IFERROR(VLOOKUP(AB79,'P2'!$B$4:$J$48,9,FALSE),"")</f>
        <v/>
      </c>
      <c r="AC80" s="148" t="str">
        <f>IFERROR(VLOOKUP(AC79,'P2'!$B$4:$J$48,9,FALSE),"")</f>
        <v/>
      </c>
      <c r="AD80" s="148" t="str">
        <f>IFERROR(VLOOKUP(AD79,'P2'!$B$4:$J$48,9,FALSE),"")</f>
        <v/>
      </c>
      <c r="AE80" s="148" t="str">
        <f>IFERROR(VLOOKUP(AE79,'P2'!$B$4:$J$48,9,FALSE),"")</f>
        <v/>
      </c>
      <c r="AF80" s="148" t="str">
        <f>IFERROR(VLOOKUP(AF79,'P2'!$B$4:$J$48,9,FALSE),"")</f>
        <v/>
      </c>
      <c r="AG80" s="148" t="str">
        <f>IFERROR(VLOOKUP(AG79,'P2'!$B$4:$J$48,9,FALSE),"")</f>
        <v/>
      </c>
      <c r="AH80" s="148" t="str">
        <f>IFERROR(VLOOKUP(AH79,'P2'!$B$4:$J$48,9,FALSE),"")</f>
        <v/>
      </c>
      <c r="AI80" s="148" t="str">
        <f>IFERROR(VLOOKUP(AI79,'P2'!$B$4:$J$48,9,FALSE),"")</f>
        <v/>
      </c>
      <c r="AJ80" s="148" t="str">
        <f>IFERROR(VLOOKUP(AJ79,'P2'!$B$4:$J$48,9,FALSE),"")</f>
        <v/>
      </c>
      <c r="AK80" s="148" t="str">
        <f>IFERROR(VLOOKUP(AK79,'P2'!$B$4:$J$48,9,FALSE),"")</f>
        <v/>
      </c>
      <c r="AL80" s="148" t="str">
        <f>IFERROR(VLOOKUP(AL79,'P2'!$B$4:$J$48,9,FALSE),"")</f>
        <v/>
      </c>
      <c r="AM80" s="148" t="str">
        <f>IFERROR(VLOOKUP(AM79,'P2'!$B$4:$J$48,9,FALSE),"")</f>
        <v/>
      </c>
      <c r="AN80" s="148" t="str">
        <f>IFERROR(VLOOKUP(AN79,'P2'!$B$4:$J$48,9,FALSE),"")</f>
        <v/>
      </c>
      <c r="AO80" s="148" t="str">
        <f>IFERROR(VLOOKUP(AO79,'P2'!$B$4:$J$48,9,FALSE),"")</f>
        <v/>
      </c>
      <c r="AP80" s="148" t="str">
        <f>IFERROR(VLOOKUP(AP79,'P2'!$B$4:$J$48,9,FALSE),"")</f>
        <v/>
      </c>
      <c r="AQ80" s="148" t="str">
        <f>IFERROR(VLOOKUP(AQ79,'P2'!$B$4:$J$48,9,FALSE),"")</f>
        <v/>
      </c>
      <c r="AR80" s="148" t="str">
        <f>IFERROR(VLOOKUP(AR79,'P2'!$B$4:$J$48,9,FALSE),"")</f>
        <v/>
      </c>
      <c r="AS80" s="148" t="str">
        <f>IFERROR(VLOOKUP(AS79,'P2'!$B$4:$J$48,9,FALSE),"")</f>
        <v/>
      </c>
      <c r="AT80" s="148" t="str">
        <f>IFERROR(VLOOKUP(AT79,'P2'!$B$4:$J$48,9,FALSE),"")</f>
        <v/>
      </c>
      <c r="AU80" s="148" t="str">
        <f>IFERROR(VLOOKUP(AU79,'P2'!$B$4:$J$48,9,FALSE),"")</f>
        <v/>
      </c>
      <c r="AV80" s="149">
        <f>SUM(Q80:AU80)</f>
        <v>0</v>
      </c>
      <c r="AW80" s="487"/>
      <c r="AX80" s="489"/>
      <c r="AY80" s="150"/>
      <c r="AZ80" s="150"/>
    </row>
    <row r="81" spans="2:52" ht="17.100000000000001" customHeight="1" x14ac:dyDescent="0.15">
      <c r="B81" s="470">
        <f t="shared" si="5"/>
        <v>31</v>
      </c>
      <c r="C81" s="472"/>
      <c r="D81" s="473"/>
      <c r="E81" s="473"/>
      <c r="F81" s="473"/>
      <c r="G81" s="473"/>
      <c r="H81" s="474"/>
      <c r="I81" s="478"/>
      <c r="J81" s="479"/>
      <c r="K81" s="479"/>
      <c r="L81" s="479"/>
      <c r="M81" s="480"/>
      <c r="N81" s="484"/>
      <c r="O81" s="485"/>
      <c r="P81" s="474"/>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44">
        <f>COUNTA(Q81:AU81)</f>
        <v>0</v>
      </c>
      <c r="AW81" s="486">
        <f>AV82</f>
        <v>0</v>
      </c>
      <c r="AX81" s="488" t="str">
        <f>IFERROR(ROUNDDOWN(AV82/$AT$3,1),"")</f>
        <v/>
      </c>
      <c r="AY81" s="145"/>
      <c r="AZ81" s="145"/>
    </row>
    <row r="82" spans="2:52" ht="17.100000000000001" customHeight="1" x14ac:dyDescent="0.15">
      <c r="B82" s="471"/>
      <c r="C82" s="475"/>
      <c r="D82" s="476"/>
      <c r="E82" s="476"/>
      <c r="F82" s="476"/>
      <c r="G82" s="476"/>
      <c r="H82" s="477"/>
      <c r="I82" s="481"/>
      <c r="J82" s="482"/>
      <c r="K82" s="482"/>
      <c r="L82" s="482"/>
      <c r="M82" s="483"/>
      <c r="N82" s="475"/>
      <c r="O82" s="476"/>
      <c r="P82" s="477"/>
      <c r="Q82" s="148" t="str">
        <f>IFERROR(VLOOKUP(Q81,'P2'!$B$4:$J$48,9,FALSE),"")</f>
        <v/>
      </c>
      <c r="R82" s="148" t="str">
        <f>IFERROR(VLOOKUP(R81,'P2'!$B$4:$J$48,9,FALSE),"")</f>
        <v/>
      </c>
      <c r="S82" s="148" t="str">
        <f>IFERROR(VLOOKUP(S81,'P2'!$B$4:$J$48,9,FALSE),"")</f>
        <v/>
      </c>
      <c r="T82" s="148" t="str">
        <f>IFERROR(VLOOKUP(T81,'P2'!$B$4:$J$48,9,FALSE),"")</f>
        <v/>
      </c>
      <c r="U82" s="148" t="str">
        <f>IFERROR(VLOOKUP(U81,'P2'!$B$4:$J$48,9,FALSE),"")</f>
        <v/>
      </c>
      <c r="V82" s="148" t="str">
        <f>IFERROR(VLOOKUP(V81,'P2'!$B$4:$J$48,9,FALSE),"")</f>
        <v/>
      </c>
      <c r="W82" s="148" t="str">
        <f>IFERROR(VLOOKUP(W81,'P2'!$B$4:$J$48,9,FALSE),"")</f>
        <v/>
      </c>
      <c r="X82" s="148" t="str">
        <f>IFERROR(VLOOKUP(X81,'P2'!$B$4:$J$48,9,FALSE),"")</f>
        <v/>
      </c>
      <c r="Y82" s="148" t="str">
        <f>IFERROR(VLOOKUP(Y81,'P2'!$B$4:$J$48,9,FALSE),"")</f>
        <v/>
      </c>
      <c r="Z82" s="148" t="str">
        <f>IFERROR(VLOOKUP(Z81,'P2'!$B$4:$J$48,9,FALSE),"")</f>
        <v/>
      </c>
      <c r="AA82" s="148" t="str">
        <f>IFERROR(VLOOKUP(AA81,'P2'!$B$4:$J$48,9,FALSE),"")</f>
        <v/>
      </c>
      <c r="AB82" s="148" t="str">
        <f>IFERROR(VLOOKUP(AB81,'P2'!$B$4:$J$48,9,FALSE),"")</f>
        <v/>
      </c>
      <c r="AC82" s="148" t="str">
        <f>IFERROR(VLOOKUP(AC81,'P2'!$B$4:$J$48,9,FALSE),"")</f>
        <v/>
      </c>
      <c r="AD82" s="148" t="str">
        <f>IFERROR(VLOOKUP(AD81,'P2'!$B$4:$J$48,9,FALSE),"")</f>
        <v/>
      </c>
      <c r="AE82" s="148" t="str">
        <f>IFERROR(VLOOKUP(AE81,'P2'!$B$4:$J$48,9,FALSE),"")</f>
        <v/>
      </c>
      <c r="AF82" s="148" t="str">
        <f>IFERROR(VLOOKUP(AF81,'P2'!$B$4:$J$48,9,FALSE),"")</f>
        <v/>
      </c>
      <c r="AG82" s="148" t="str">
        <f>IFERROR(VLOOKUP(AG81,'P2'!$B$4:$J$48,9,FALSE),"")</f>
        <v/>
      </c>
      <c r="AH82" s="148" t="str">
        <f>IFERROR(VLOOKUP(AH81,'P2'!$B$4:$J$48,9,FALSE),"")</f>
        <v/>
      </c>
      <c r="AI82" s="148" t="str">
        <f>IFERROR(VLOOKUP(AI81,'P2'!$B$4:$J$48,9,FALSE),"")</f>
        <v/>
      </c>
      <c r="AJ82" s="148" t="str">
        <f>IFERROR(VLOOKUP(AJ81,'P2'!$B$4:$J$48,9,FALSE),"")</f>
        <v/>
      </c>
      <c r="AK82" s="148" t="str">
        <f>IFERROR(VLOOKUP(AK81,'P2'!$B$4:$J$48,9,FALSE),"")</f>
        <v/>
      </c>
      <c r="AL82" s="148" t="str">
        <f>IFERROR(VLOOKUP(AL81,'P2'!$B$4:$J$48,9,FALSE),"")</f>
        <v/>
      </c>
      <c r="AM82" s="148" t="str">
        <f>IFERROR(VLOOKUP(AM81,'P2'!$B$4:$J$48,9,FALSE),"")</f>
        <v/>
      </c>
      <c r="AN82" s="148" t="str">
        <f>IFERROR(VLOOKUP(AN81,'P2'!$B$4:$J$48,9,FALSE),"")</f>
        <v/>
      </c>
      <c r="AO82" s="148" t="str">
        <f>IFERROR(VLOOKUP(AO81,'P2'!$B$4:$J$48,9,FALSE),"")</f>
        <v/>
      </c>
      <c r="AP82" s="148" t="str">
        <f>IFERROR(VLOOKUP(AP81,'P2'!$B$4:$J$48,9,FALSE),"")</f>
        <v/>
      </c>
      <c r="AQ82" s="148" t="str">
        <f>IFERROR(VLOOKUP(AQ81,'P2'!$B$4:$J$48,9,FALSE),"")</f>
        <v/>
      </c>
      <c r="AR82" s="148" t="str">
        <f>IFERROR(VLOOKUP(AR81,'P2'!$B$4:$J$48,9,FALSE),"")</f>
        <v/>
      </c>
      <c r="AS82" s="148" t="str">
        <f>IFERROR(VLOOKUP(AS81,'P2'!$B$4:$J$48,9,FALSE),"")</f>
        <v/>
      </c>
      <c r="AT82" s="148" t="str">
        <f>IFERROR(VLOOKUP(AT81,'P2'!$B$4:$J$48,9,FALSE),"")</f>
        <v/>
      </c>
      <c r="AU82" s="148" t="str">
        <f>IFERROR(VLOOKUP(AU81,'P2'!$B$4:$J$48,9,FALSE),"")</f>
        <v/>
      </c>
      <c r="AV82" s="149">
        <f>SUM(Q82:AU82)</f>
        <v>0</v>
      </c>
      <c r="AW82" s="487"/>
      <c r="AX82" s="489"/>
      <c r="AY82" s="150"/>
      <c r="AZ82" s="150"/>
    </row>
    <row r="83" spans="2:52" ht="17.100000000000001" customHeight="1" x14ac:dyDescent="0.15">
      <c r="B83" s="470">
        <f t="shared" si="5"/>
        <v>32</v>
      </c>
      <c r="C83" s="472"/>
      <c r="D83" s="473"/>
      <c r="E83" s="473"/>
      <c r="F83" s="473"/>
      <c r="G83" s="473"/>
      <c r="H83" s="474"/>
      <c r="I83" s="478"/>
      <c r="J83" s="479"/>
      <c r="K83" s="479"/>
      <c r="L83" s="479"/>
      <c r="M83" s="480"/>
      <c r="N83" s="484"/>
      <c r="O83" s="485"/>
      <c r="P83" s="474"/>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44">
        <f>COUNTA(Q83:AU83)</f>
        <v>0</v>
      </c>
      <c r="AW83" s="486">
        <f>AV84</f>
        <v>0</v>
      </c>
      <c r="AX83" s="488" t="str">
        <f>IFERROR(ROUNDDOWN(AV84/$AT$3,1),"")</f>
        <v/>
      </c>
      <c r="AY83" s="145"/>
      <c r="AZ83" s="145"/>
    </row>
    <row r="84" spans="2:52" ht="17.100000000000001" customHeight="1" x14ac:dyDescent="0.15">
      <c r="B84" s="471"/>
      <c r="C84" s="475"/>
      <c r="D84" s="476"/>
      <c r="E84" s="476"/>
      <c r="F84" s="476"/>
      <c r="G84" s="476"/>
      <c r="H84" s="477"/>
      <c r="I84" s="481"/>
      <c r="J84" s="482"/>
      <c r="K84" s="482"/>
      <c r="L84" s="482"/>
      <c r="M84" s="483"/>
      <c r="N84" s="475"/>
      <c r="O84" s="476"/>
      <c r="P84" s="477"/>
      <c r="Q84" s="148" t="str">
        <f>IFERROR(VLOOKUP(Q83,'P2'!$B$4:$J$48,9,FALSE),"")</f>
        <v/>
      </c>
      <c r="R84" s="148" t="str">
        <f>IFERROR(VLOOKUP(R83,'P2'!$B$4:$J$48,9,FALSE),"")</f>
        <v/>
      </c>
      <c r="S84" s="148" t="str">
        <f>IFERROR(VLOOKUP(S83,'P2'!$B$4:$J$48,9,FALSE),"")</f>
        <v/>
      </c>
      <c r="T84" s="148" t="str">
        <f>IFERROR(VLOOKUP(T83,'P2'!$B$4:$J$48,9,FALSE),"")</f>
        <v/>
      </c>
      <c r="U84" s="148" t="str">
        <f>IFERROR(VLOOKUP(U83,'P2'!$B$4:$J$48,9,FALSE),"")</f>
        <v/>
      </c>
      <c r="V84" s="148" t="str">
        <f>IFERROR(VLOOKUP(V83,'P2'!$B$4:$J$48,9,FALSE),"")</f>
        <v/>
      </c>
      <c r="W84" s="148" t="str">
        <f>IFERROR(VLOOKUP(W83,'P2'!$B$4:$J$48,9,FALSE),"")</f>
        <v/>
      </c>
      <c r="X84" s="148" t="str">
        <f>IFERROR(VLOOKUP(X83,'P2'!$B$4:$J$48,9,FALSE),"")</f>
        <v/>
      </c>
      <c r="Y84" s="148" t="str">
        <f>IFERROR(VLOOKUP(Y83,'P2'!$B$4:$J$48,9,FALSE),"")</f>
        <v/>
      </c>
      <c r="Z84" s="148" t="str">
        <f>IFERROR(VLOOKUP(Z83,'P2'!$B$4:$J$48,9,FALSE),"")</f>
        <v/>
      </c>
      <c r="AA84" s="148" t="str">
        <f>IFERROR(VLOOKUP(AA83,'P2'!$B$4:$J$48,9,FALSE),"")</f>
        <v/>
      </c>
      <c r="AB84" s="148" t="str">
        <f>IFERROR(VLOOKUP(AB83,'P2'!$B$4:$J$48,9,FALSE),"")</f>
        <v/>
      </c>
      <c r="AC84" s="148" t="str">
        <f>IFERROR(VLOOKUP(AC83,'P2'!$B$4:$J$48,9,FALSE),"")</f>
        <v/>
      </c>
      <c r="AD84" s="148" t="str">
        <f>IFERROR(VLOOKUP(AD83,'P2'!$B$4:$J$48,9,FALSE),"")</f>
        <v/>
      </c>
      <c r="AE84" s="148" t="str">
        <f>IFERROR(VLOOKUP(AE83,'P2'!$B$4:$J$48,9,FALSE),"")</f>
        <v/>
      </c>
      <c r="AF84" s="148" t="str">
        <f>IFERROR(VLOOKUP(AF83,'P2'!$B$4:$J$48,9,FALSE),"")</f>
        <v/>
      </c>
      <c r="AG84" s="148" t="str">
        <f>IFERROR(VLOOKUP(AG83,'P2'!$B$4:$J$48,9,FALSE),"")</f>
        <v/>
      </c>
      <c r="AH84" s="148" t="str">
        <f>IFERROR(VLOOKUP(AH83,'P2'!$B$4:$J$48,9,FALSE),"")</f>
        <v/>
      </c>
      <c r="AI84" s="148" t="str">
        <f>IFERROR(VLOOKUP(AI83,'P2'!$B$4:$J$48,9,FALSE),"")</f>
        <v/>
      </c>
      <c r="AJ84" s="148" t="str">
        <f>IFERROR(VLOOKUP(AJ83,'P2'!$B$4:$J$48,9,FALSE),"")</f>
        <v/>
      </c>
      <c r="AK84" s="148" t="str">
        <f>IFERROR(VLOOKUP(AK83,'P2'!$B$4:$J$48,9,FALSE),"")</f>
        <v/>
      </c>
      <c r="AL84" s="148" t="str">
        <f>IFERROR(VLOOKUP(AL83,'P2'!$B$4:$J$48,9,FALSE),"")</f>
        <v/>
      </c>
      <c r="AM84" s="148" t="str">
        <f>IFERROR(VLOOKUP(AM83,'P2'!$B$4:$J$48,9,FALSE),"")</f>
        <v/>
      </c>
      <c r="AN84" s="148" t="str">
        <f>IFERROR(VLOOKUP(AN83,'P2'!$B$4:$J$48,9,FALSE),"")</f>
        <v/>
      </c>
      <c r="AO84" s="148" t="str">
        <f>IFERROR(VLOOKUP(AO83,'P2'!$B$4:$J$48,9,FALSE),"")</f>
        <v/>
      </c>
      <c r="AP84" s="148" t="str">
        <f>IFERROR(VLOOKUP(AP83,'P2'!$B$4:$J$48,9,FALSE),"")</f>
        <v/>
      </c>
      <c r="AQ84" s="148" t="str">
        <f>IFERROR(VLOOKUP(AQ83,'P2'!$B$4:$J$48,9,FALSE),"")</f>
        <v/>
      </c>
      <c r="AR84" s="148" t="str">
        <f>IFERROR(VLOOKUP(AR83,'P2'!$B$4:$J$48,9,FALSE),"")</f>
        <v/>
      </c>
      <c r="AS84" s="148" t="str">
        <f>IFERROR(VLOOKUP(AS83,'P2'!$B$4:$J$48,9,FALSE),"")</f>
        <v/>
      </c>
      <c r="AT84" s="148" t="str">
        <f>IFERROR(VLOOKUP(AT83,'P2'!$B$4:$J$48,9,FALSE),"")</f>
        <v/>
      </c>
      <c r="AU84" s="148" t="str">
        <f>IFERROR(VLOOKUP(AU83,'P2'!$B$4:$J$48,9,FALSE),"")</f>
        <v/>
      </c>
      <c r="AV84" s="149">
        <f>SUM(Q84:AU84)</f>
        <v>0</v>
      </c>
      <c r="AW84" s="487"/>
      <c r="AX84" s="489"/>
      <c r="AY84" s="150"/>
      <c r="AZ84" s="150"/>
    </row>
    <row r="85" spans="2:52" ht="17.100000000000001" customHeight="1" x14ac:dyDescent="0.15">
      <c r="B85" s="470">
        <f t="shared" si="5"/>
        <v>33</v>
      </c>
      <c r="C85" s="472"/>
      <c r="D85" s="473"/>
      <c r="E85" s="473"/>
      <c r="F85" s="473"/>
      <c r="G85" s="473"/>
      <c r="H85" s="474"/>
      <c r="I85" s="478"/>
      <c r="J85" s="479"/>
      <c r="K85" s="479"/>
      <c r="L85" s="479"/>
      <c r="M85" s="480"/>
      <c r="N85" s="484"/>
      <c r="O85" s="485"/>
      <c r="P85" s="474"/>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44">
        <f>COUNTA(Q85:AU85)</f>
        <v>0</v>
      </c>
      <c r="AW85" s="486">
        <f>AV86</f>
        <v>0</v>
      </c>
      <c r="AX85" s="488" t="str">
        <f>IFERROR(ROUNDDOWN(AV86/$AT$3,1),"")</f>
        <v/>
      </c>
      <c r="AY85" s="145"/>
      <c r="AZ85" s="145"/>
    </row>
    <row r="86" spans="2:52" ht="17.100000000000001" customHeight="1" x14ac:dyDescent="0.15">
      <c r="B86" s="471"/>
      <c r="C86" s="475"/>
      <c r="D86" s="476"/>
      <c r="E86" s="476"/>
      <c r="F86" s="476"/>
      <c r="G86" s="476"/>
      <c r="H86" s="477"/>
      <c r="I86" s="481"/>
      <c r="J86" s="482"/>
      <c r="K86" s="482"/>
      <c r="L86" s="482"/>
      <c r="M86" s="483"/>
      <c r="N86" s="475"/>
      <c r="O86" s="476"/>
      <c r="P86" s="477"/>
      <c r="Q86" s="148" t="str">
        <f>IFERROR(VLOOKUP(Q85,'P2'!$B$4:$J$48,9,FALSE),"")</f>
        <v/>
      </c>
      <c r="R86" s="148" t="str">
        <f>IFERROR(VLOOKUP(R85,'P2'!$B$4:$J$48,9,FALSE),"")</f>
        <v/>
      </c>
      <c r="S86" s="148" t="str">
        <f>IFERROR(VLOOKUP(S85,'P2'!$B$4:$J$48,9,FALSE),"")</f>
        <v/>
      </c>
      <c r="T86" s="148" t="str">
        <f>IFERROR(VLOOKUP(T85,'P2'!$B$4:$J$48,9,FALSE),"")</f>
        <v/>
      </c>
      <c r="U86" s="148" t="str">
        <f>IFERROR(VLOOKUP(U85,'P2'!$B$4:$J$48,9,FALSE),"")</f>
        <v/>
      </c>
      <c r="V86" s="148" t="str">
        <f>IFERROR(VLOOKUP(V85,'P2'!$B$4:$J$48,9,FALSE),"")</f>
        <v/>
      </c>
      <c r="W86" s="148" t="str">
        <f>IFERROR(VLOOKUP(W85,'P2'!$B$4:$J$48,9,FALSE),"")</f>
        <v/>
      </c>
      <c r="X86" s="148" t="str">
        <f>IFERROR(VLOOKUP(X85,'P2'!$B$4:$J$48,9,FALSE),"")</f>
        <v/>
      </c>
      <c r="Y86" s="148" t="str">
        <f>IFERROR(VLOOKUP(Y85,'P2'!$B$4:$J$48,9,FALSE),"")</f>
        <v/>
      </c>
      <c r="Z86" s="148" t="str">
        <f>IFERROR(VLOOKUP(Z85,'P2'!$B$4:$J$48,9,FALSE),"")</f>
        <v/>
      </c>
      <c r="AA86" s="148" t="str">
        <f>IFERROR(VLOOKUP(AA85,'P2'!$B$4:$J$48,9,FALSE),"")</f>
        <v/>
      </c>
      <c r="AB86" s="148" t="str">
        <f>IFERROR(VLOOKUP(AB85,'P2'!$B$4:$J$48,9,FALSE),"")</f>
        <v/>
      </c>
      <c r="AC86" s="148" t="str">
        <f>IFERROR(VLOOKUP(AC85,'P2'!$B$4:$J$48,9,FALSE),"")</f>
        <v/>
      </c>
      <c r="AD86" s="148" t="str">
        <f>IFERROR(VLOOKUP(AD85,'P2'!$B$4:$J$48,9,FALSE),"")</f>
        <v/>
      </c>
      <c r="AE86" s="148" t="str">
        <f>IFERROR(VLOOKUP(AE85,'P2'!$B$4:$J$48,9,FALSE),"")</f>
        <v/>
      </c>
      <c r="AF86" s="148" t="str">
        <f>IFERROR(VLOOKUP(AF85,'P2'!$B$4:$J$48,9,FALSE),"")</f>
        <v/>
      </c>
      <c r="AG86" s="148" t="str">
        <f>IFERROR(VLOOKUP(AG85,'P2'!$B$4:$J$48,9,FALSE),"")</f>
        <v/>
      </c>
      <c r="AH86" s="148" t="str">
        <f>IFERROR(VLOOKUP(AH85,'P2'!$B$4:$J$48,9,FALSE),"")</f>
        <v/>
      </c>
      <c r="AI86" s="148" t="str">
        <f>IFERROR(VLOOKUP(AI85,'P2'!$B$4:$J$48,9,FALSE),"")</f>
        <v/>
      </c>
      <c r="AJ86" s="148" t="str">
        <f>IFERROR(VLOOKUP(AJ85,'P2'!$B$4:$J$48,9,FALSE),"")</f>
        <v/>
      </c>
      <c r="AK86" s="148" t="str">
        <f>IFERROR(VLOOKUP(AK85,'P2'!$B$4:$J$48,9,FALSE),"")</f>
        <v/>
      </c>
      <c r="AL86" s="148" t="str">
        <f>IFERROR(VLOOKUP(AL85,'P2'!$B$4:$J$48,9,FALSE),"")</f>
        <v/>
      </c>
      <c r="AM86" s="148" t="str">
        <f>IFERROR(VLOOKUP(AM85,'P2'!$B$4:$J$48,9,FALSE),"")</f>
        <v/>
      </c>
      <c r="AN86" s="148" t="str">
        <f>IFERROR(VLOOKUP(AN85,'P2'!$B$4:$J$48,9,FALSE),"")</f>
        <v/>
      </c>
      <c r="AO86" s="148" t="str">
        <f>IFERROR(VLOOKUP(AO85,'P2'!$B$4:$J$48,9,FALSE),"")</f>
        <v/>
      </c>
      <c r="AP86" s="148" t="str">
        <f>IFERROR(VLOOKUP(AP85,'P2'!$B$4:$J$48,9,FALSE),"")</f>
        <v/>
      </c>
      <c r="AQ86" s="148" t="str">
        <f>IFERROR(VLOOKUP(AQ85,'P2'!$B$4:$J$48,9,FALSE),"")</f>
        <v/>
      </c>
      <c r="AR86" s="148" t="str">
        <f>IFERROR(VLOOKUP(AR85,'P2'!$B$4:$J$48,9,FALSE),"")</f>
        <v/>
      </c>
      <c r="AS86" s="148" t="str">
        <f>IFERROR(VLOOKUP(AS85,'P2'!$B$4:$J$48,9,FALSE),"")</f>
        <v/>
      </c>
      <c r="AT86" s="148" t="str">
        <f>IFERROR(VLOOKUP(AT85,'P2'!$B$4:$J$48,9,FALSE),"")</f>
        <v/>
      </c>
      <c r="AU86" s="148" t="str">
        <f>IFERROR(VLOOKUP(AU85,'P2'!$B$4:$J$48,9,FALSE),"")</f>
        <v/>
      </c>
      <c r="AV86" s="149">
        <f>SUM(Q86:AU86)</f>
        <v>0</v>
      </c>
      <c r="AW86" s="487"/>
      <c r="AX86" s="489"/>
      <c r="AY86" s="150"/>
      <c r="AZ86" s="150"/>
    </row>
    <row r="87" spans="2:52" ht="17.100000000000001" customHeight="1" x14ac:dyDescent="0.15">
      <c r="B87" s="470">
        <f t="shared" si="5"/>
        <v>34</v>
      </c>
      <c r="C87" s="472"/>
      <c r="D87" s="473"/>
      <c r="E87" s="473"/>
      <c r="F87" s="473"/>
      <c r="G87" s="473"/>
      <c r="H87" s="474"/>
      <c r="I87" s="478"/>
      <c r="J87" s="479"/>
      <c r="K87" s="479"/>
      <c r="L87" s="479"/>
      <c r="M87" s="480"/>
      <c r="N87" s="484"/>
      <c r="O87" s="485"/>
      <c r="P87" s="474"/>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44">
        <f>COUNTA(Q87:AU87)</f>
        <v>0</v>
      </c>
      <c r="AW87" s="486">
        <f>AV88</f>
        <v>0</v>
      </c>
      <c r="AX87" s="488" t="str">
        <f>IFERROR(ROUNDDOWN(AV88/$AT$3,1),"")</f>
        <v/>
      </c>
      <c r="AY87" s="145"/>
      <c r="AZ87" s="145"/>
    </row>
    <row r="88" spans="2:52" ht="17.100000000000001" customHeight="1" x14ac:dyDescent="0.15">
      <c r="B88" s="471"/>
      <c r="C88" s="475"/>
      <c r="D88" s="476"/>
      <c r="E88" s="476"/>
      <c r="F88" s="476"/>
      <c r="G88" s="476"/>
      <c r="H88" s="477"/>
      <c r="I88" s="481"/>
      <c r="J88" s="482"/>
      <c r="K88" s="482"/>
      <c r="L88" s="482"/>
      <c r="M88" s="483"/>
      <c r="N88" s="475"/>
      <c r="O88" s="476"/>
      <c r="P88" s="477"/>
      <c r="Q88" s="148" t="str">
        <f>IFERROR(VLOOKUP(Q87,'P2'!$B$4:$J$48,9,FALSE),"")</f>
        <v/>
      </c>
      <c r="R88" s="148" t="str">
        <f>IFERROR(VLOOKUP(R87,'P2'!$B$4:$J$48,9,FALSE),"")</f>
        <v/>
      </c>
      <c r="S88" s="148" t="str">
        <f>IFERROR(VLOOKUP(S87,'P2'!$B$4:$J$48,9,FALSE),"")</f>
        <v/>
      </c>
      <c r="T88" s="148" t="str">
        <f>IFERROR(VLOOKUP(T87,'P2'!$B$4:$J$48,9,FALSE),"")</f>
        <v/>
      </c>
      <c r="U88" s="148" t="str">
        <f>IFERROR(VLOOKUP(U87,'P2'!$B$4:$J$48,9,FALSE),"")</f>
        <v/>
      </c>
      <c r="V88" s="148" t="str">
        <f>IFERROR(VLOOKUP(V87,'P2'!$B$4:$J$48,9,FALSE),"")</f>
        <v/>
      </c>
      <c r="W88" s="148" t="str">
        <f>IFERROR(VLOOKUP(W87,'P2'!$B$4:$J$48,9,FALSE),"")</f>
        <v/>
      </c>
      <c r="X88" s="148" t="str">
        <f>IFERROR(VLOOKUP(X87,'P2'!$B$4:$J$48,9,FALSE),"")</f>
        <v/>
      </c>
      <c r="Y88" s="148" t="str">
        <f>IFERROR(VLOOKUP(Y87,'P2'!$B$4:$J$48,9,FALSE),"")</f>
        <v/>
      </c>
      <c r="Z88" s="148" t="str">
        <f>IFERROR(VLOOKUP(Z87,'P2'!$B$4:$J$48,9,FALSE),"")</f>
        <v/>
      </c>
      <c r="AA88" s="148" t="str">
        <f>IFERROR(VLOOKUP(AA87,'P2'!$B$4:$J$48,9,FALSE),"")</f>
        <v/>
      </c>
      <c r="AB88" s="148" t="str">
        <f>IFERROR(VLOOKUP(AB87,'P2'!$B$4:$J$48,9,FALSE),"")</f>
        <v/>
      </c>
      <c r="AC88" s="148" t="str">
        <f>IFERROR(VLOOKUP(AC87,'P2'!$B$4:$J$48,9,FALSE),"")</f>
        <v/>
      </c>
      <c r="AD88" s="148" t="str">
        <f>IFERROR(VLOOKUP(AD87,'P2'!$B$4:$J$48,9,FALSE),"")</f>
        <v/>
      </c>
      <c r="AE88" s="148" t="str">
        <f>IFERROR(VLOOKUP(AE87,'P2'!$B$4:$J$48,9,FALSE),"")</f>
        <v/>
      </c>
      <c r="AF88" s="148" t="str">
        <f>IFERROR(VLOOKUP(AF87,'P2'!$B$4:$J$48,9,FALSE),"")</f>
        <v/>
      </c>
      <c r="AG88" s="148" t="str">
        <f>IFERROR(VLOOKUP(AG87,'P2'!$B$4:$J$48,9,FALSE),"")</f>
        <v/>
      </c>
      <c r="AH88" s="148" t="str">
        <f>IFERROR(VLOOKUP(AH87,'P2'!$B$4:$J$48,9,FALSE),"")</f>
        <v/>
      </c>
      <c r="AI88" s="148" t="str">
        <f>IFERROR(VLOOKUP(AI87,'P2'!$B$4:$J$48,9,FALSE),"")</f>
        <v/>
      </c>
      <c r="AJ88" s="148" t="str">
        <f>IFERROR(VLOOKUP(AJ87,'P2'!$B$4:$J$48,9,FALSE),"")</f>
        <v/>
      </c>
      <c r="AK88" s="148" t="str">
        <f>IFERROR(VLOOKUP(AK87,'P2'!$B$4:$J$48,9,FALSE),"")</f>
        <v/>
      </c>
      <c r="AL88" s="148" t="str">
        <f>IFERROR(VLOOKUP(AL87,'P2'!$B$4:$J$48,9,FALSE),"")</f>
        <v/>
      </c>
      <c r="AM88" s="148" t="str">
        <f>IFERROR(VLOOKUP(AM87,'P2'!$B$4:$J$48,9,FALSE),"")</f>
        <v/>
      </c>
      <c r="AN88" s="148" t="str">
        <f>IFERROR(VLOOKUP(AN87,'P2'!$B$4:$J$48,9,FALSE),"")</f>
        <v/>
      </c>
      <c r="AO88" s="148" t="str">
        <f>IFERROR(VLOOKUP(AO87,'P2'!$B$4:$J$48,9,FALSE),"")</f>
        <v/>
      </c>
      <c r="AP88" s="148" t="str">
        <f>IFERROR(VLOOKUP(AP87,'P2'!$B$4:$J$48,9,FALSE),"")</f>
        <v/>
      </c>
      <c r="AQ88" s="148" t="str">
        <f>IFERROR(VLOOKUP(AQ87,'P2'!$B$4:$J$48,9,FALSE),"")</f>
        <v/>
      </c>
      <c r="AR88" s="148" t="str">
        <f>IFERROR(VLOOKUP(AR87,'P2'!$B$4:$J$48,9,FALSE),"")</f>
        <v/>
      </c>
      <c r="AS88" s="148" t="str">
        <f>IFERROR(VLOOKUP(AS87,'P2'!$B$4:$J$48,9,FALSE),"")</f>
        <v/>
      </c>
      <c r="AT88" s="148" t="str">
        <f>IFERROR(VLOOKUP(AT87,'P2'!$B$4:$J$48,9,FALSE),"")</f>
        <v/>
      </c>
      <c r="AU88" s="148" t="str">
        <f>IFERROR(VLOOKUP(AU87,'P2'!$B$4:$J$48,9,FALSE),"")</f>
        <v/>
      </c>
      <c r="AV88" s="149">
        <f>SUM(Q88:AU88)</f>
        <v>0</v>
      </c>
      <c r="AW88" s="487"/>
      <c r="AX88" s="489"/>
      <c r="AY88" s="150"/>
      <c r="AZ88" s="150"/>
    </row>
    <row r="89" spans="2:52" ht="17.100000000000001" customHeight="1" x14ac:dyDescent="0.15">
      <c r="B89" s="470">
        <f t="shared" si="5"/>
        <v>35</v>
      </c>
      <c r="C89" s="472"/>
      <c r="D89" s="473"/>
      <c r="E89" s="473"/>
      <c r="F89" s="473"/>
      <c r="G89" s="473"/>
      <c r="H89" s="474"/>
      <c r="I89" s="478"/>
      <c r="J89" s="479"/>
      <c r="K89" s="479"/>
      <c r="L89" s="479"/>
      <c r="M89" s="480"/>
      <c r="N89" s="484"/>
      <c r="O89" s="485"/>
      <c r="P89" s="474"/>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44">
        <f>COUNTA(Q89:AU89)</f>
        <v>0</v>
      </c>
      <c r="AW89" s="486">
        <f>AV90</f>
        <v>0</v>
      </c>
      <c r="AX89" s="488" t="str">
        <f>IFERROR(ROUNDDOWN(AV90/$AT$3,1),"")</f>
        <v/>
      </c>
      <c r="AY89" s="145"/>
      <c r="AZ89" s="145"/>
    </row>
    <row r="90" spans="2:52" ht="17.100000000000001" customHeight="1" x14ac:dyDescent="0.15">
      <c r="B90" s="471"/>
      <c r="C90" s="475"/>
      <c r="D90" s="476"/>
      <c r="E90" s="476"/>
      <c r="F90" s="476"/>
      <c r="G90" s="476"/>
      <c r="H90" s="477"/>
      <c r="I90" s="481"/>
      <c r="J90" s="482"/>
      <c r="K90" s="482"/>
      <c r="L90" s="482"/>
      <c r="M90" s="483"/>
      <c r="N90" s="475"/>
      <c r="O90" s="476"/>
      <c r="P90" s="477"/>
      <c r="Q90" s="148" t="str">
        <f>IFERROR(VLOOKUP(Q89,'P2'!$B$4:$J$48,9,FALSE),"")</f>
        <v/>
      </c>
      <c r="R90" s="148" t="str">
        <f>IFERROR(VLOOKUP(R89,'P2'!$B$4:$J$48,9,FALSE),"")</f>
        <v/>
      </c>
      <c r="S90" s="148" t="str">
        <f>IFERROR(VLOOKUP(S89,'P2'!$B$4:$J$48,9,FALSE),"")</f>
        <v/>
      </c>
      <c r="T90" s="148" t="str">
        <f>IFERROR(VLOOKUP(T89,'P2'!$B$4:$J$48,9,FALSE),"")</f>
        <v/>
      </c>
      <c r="U90" s="148" t="str">
        <f>IFERROR(VLOOKUP(U89,'P2'!$B$4:$J$48,9,FALSE),"")</f>
        <v/>
      </c>
      <c r="V90" s="148" t="str">
        <f>IFERROR(VLOOKUP(V89,'P2'!$B$4:$J$48,9,FALSE),"")</f>
        <v/>
      </c>
      <c r="W90" s="148" t="str">
        <f>IFERROR(VLOOKUP(W89,'P2'!$B$4:$J$48,9,FALSE),"")</f>
        <v/>
      </c>
      <c r="X90" s="148" t="str">
        <f>IFERROR(VLOOKUP(X89,'P2'!$B$4:$J$48,9,FALSE),"")</f>
        <v/>
      </c>
      <c r="Y90" s="148" t="str">
        <f>IFERROR(VLOOKUP(Y89,'P2'!$B$4:$J$48,9,FALSE),"")</f>
        <v/>
      </c>
      <c r="Z90" s="148" t="str">
        <f>IFERROR(VLOOKUP(Z89,'P2'!$B$4:$J$48,9,FALSE),"")</f>
        <v/>
      </c>
      <c r="AA90" s="148" t="str">
        <f>IFERROR(VLOOKUP(AA89,'P2'!$B$4:$J$48,9,FALSE),"")</f>
        <v/>
      </c>
      <c r="AB90" s="148" t="str">
        <f>IFERROR(VLOOKUP(AB89,'P2'!$B$4:$J$48,9,FALSE),"")</f>
        <v/>
      </c>
      <c r="AC90" s="148" t="str">
        <f>IFERROR(VLOOKUP(AC89,'P2'!$B$4:$J$48,9,FALSE),"")</f>
        <v/>
      </c>
      <c r="AD90" s="148" t="str">
        <f>IFERROR(VLOOKUP(AD89,'P2'!$B$4:$J$48,9,FALSE),"")</f>
        <v/>
      </c>
      <c r="AE90" s="148" t="str">
        <f>IFERROR(VLOOKUP(AE89,'P2'!$B$4:$J$48,9,FALSE),"")</f>
        <v/>
      </c>
      <c r="AF90" s="148" t="str">
        <f>IFERROR(VLOOKUP(AF89,'P2'!$B$4:$J$48,9,FALSE),"")</f>
        <v/>
      </c>
      <c r="AG90" s="148" t="str">
        <f>IFERROR(VLOOKUP(AG89,'P2'!$B$4:$J$48,9,FALSE),"")</f>
        <v/>
      </c>
      <c r="AH90" s="148" t="str">
        <f>IFERROR(VLOOKUP(AH89,'P2'!$B$4:$J$48,9,FALSE),"")</f>
        <v/>
      </c>
      <c r="AI90" s="148" t="str">
        <f>IFERROR(VLOOKUP(AI89,'P2'!$B$4:$J$48,9,FALSE),"")</f>
        <v/>
      </c>
      <c r="AJ90" s="148" t="str">
        <f>IFERROR(VLOOKUP(AJ89,'P2'!$B$4:$J$48,9,FALSE),"")</f>
        <v/>
      </c>
      <c r="AK90" s="148" t="str">
        <f>IFERROR(VLOOKUP(AK89,'P2'!$B$4:$J$48,9,FALSE),"")</f>
        <v/>
      </c>
      <c r="AL90" s="148" t="str">
        <f>IFERROR(VLOOKUP(AL89,'P2'!$B$4:$J$48,9,FALSE),"")</f>
        <v/>
      </c>
      <c r="AM90" s="148" t="str">
        <f>IFERROR(VLOOKUP(AM89,'P2'!$B$4:$J$48,9,FALSE),"")</f>
        <v/>
      </c>
      <c r="AN90" s="148" t="str">
        <f>IFERROR(VLOOKUP(AN89,'P2'!$B$4:$J$48,9,FALSE),"")</f>
        <v/>
      </c>
      <c r="AO90" s="148" t="str">
        <f>IFERROR(VLOOKUP(AO89,'P2'!$B$4:$J$48,9,FALSE),"")</f>
        <v/>
      </c>
      <c r="AP90" s="148" t="str">
        <f>IFERROR(VLOOKUP(AP89,'P2'!$B$4:$J$48,9,FALSE),"")</f>
        <v/>
      </c>
      <c r="AQ90" s="148" t="str">
        <f>IFERROR(VLOOKUP(AQ89,'P2'!$B$4:$J$48,9,FALSE),"")</f>
        <v/>
      </c>
      <c r="AR90" s="148" t="str">
        <f>IFERROR(VLOOKUP(AR89,'P2'!$B$4:$J$48,9,FALSE),"")</f>
        <v/>
      </c>
      <c r="AS90" s="148" t="str">
        <f>IFERROR(VLOOKUP(AS89,'P2'!$B$4:$J$48,9,FALSE),"")</f>
        <v/>
      </c>
      <c r="AT90" s="148" t="str">
        <f>IFERROR(VLOOKUP(AT89,'P2'!$B$4:$J$48,9,FALSE),"")</f>
        <v/>
      </c>
      <c r="AU90" s="148" t="str">
        <f>IFERROR(VLOOKUP(AU89,'P2'!$B$4:$J$48,9,FALSE),"")</f>
        <v/>
      </c>
      <c r="AV90" s="149">
        <f>SUM(Q90:AU90)</f>
        <v>0</v>
      </c>
      <c r="AW90" s="487"/>
      <c r="AX90" s="489"/>
      <c r="AY90" s="150"/>
      <c r="AZ90" s="150"/>
    </row>
    <row r="91" spans="2:52" ht="17.100000000000001" customHeight="1" x14ac:dyDescent="0.15">
      <c r="B91" s="470">
        <f t="shared" si="5"/>
        <v>36</v>
      </c>
      <c r="C91" s="472"/>
      <c r="D91" s="473"/>
      <c r="E91" s="473"/>
      <c r="F91" s="473"/>
      <c r="G91" s="473"/>
      <c r="H91" s="474"/>
      <c r="I91" s="478"/>
      <c r="J91" s="479"/>
      <c r="K91" s="479"/>
      <c r="L91" s="479"/>
      <c r="M91" s="480"/>
      <c r="N91" s="484"/>
      <c r="O91" s="485"/>
      <c r="P91" s="474"/>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44">
        <f>COUNTA(Q91:AU91)</f>
        <v>0</v>
      </c>
      <c r="AW91" s="486">
        <f>AV92</f>
        <v>0</v>
      </c>
      <c r="AX91" s="488" t="str">
        <f>IFERROR(ROUNDDOWN(AV92/$AT$3,1),"")</f>
        <v/>
      </c>
      <c r="AY91" s="145"/>
      <c r="AZ91" s="145"/>
    </row>
    <row r="92" spans="2:52" ht="17.100000000000001" customHeight="1" x14ac:dyDescent="0.15">
      <c r="B92" s="471"/>
      <c r="C92" s="475"/>
      <c r="D92" s="476"/>
      <c r="E92" s="476"/>
      <c r="F92" s="476"/>
      <c r="G92" s="476"/>
      <c r="H92" s="477"/>
      <c r="I92" s="481"/>
      <c r="J92" s="482"/>
      <c r="K92" s="482"/>
      <c r="L92" s="482"/>
      <c r="M92" s="483"/>
      <c r="N92" s="475"/>
      <c r="O92" s="476"/>
      <c r="P92" s="477"/>
      <c r="Q92" s="148" t="str">
        <f>IFERROR(VLOOKUP(Q91,'P2'!$B$4:$J$48,9,FALSE),"")</f>
        <v/>
      </c>
      <c r="R92" s="148" t="str">
        <f>IFERROR(VLOOKUP(R91,'P2'!$B$4:$J$48,9,FALSE),"")</f>
        <v/>
      </c>
      <c r="S92" s="148" t="str">
        <f>IFERROR(VLOOKUP(S91,'P2'!$B$4:$J$48,9,FALSE),"")</f>
        <v/>
      </c>
      <c r="T92" s="148" t="str">
        <f>IFERROR(VLOOKUP(T91,'P2'!$B$4:$J$48,9,FALSE),"")</f>
        <v/>
      </c>
      <c r="U92" s="148" t="str">
        <f>IFERROR(VLOOKUP(U91,'P2'!$B$4:$J$48,9,FALSE),"")</f>
        <v/>
      </c>
      <c r="V92" s="148" t="str">
        <f>IFERROR(VLOOKUP(V91,'P2'!$B$4:$J$48,9,FALSE),"")</f>
        <v/>
      </c>
      <c r="W92" s="148" t="str">
        <f>IFERROR(VLOOKUP(W91,'P2'!$B$4:$J$48,9,FALSE),"")</f>
        <v/>
      </c>
      <c r="X92" s="148" t="str">
        <f>IFERROR(VLOOKUP(X91,'P2'!$B$4:$J$48,9,FALSE),"")</f>
        <v/>
      </c>
      <c r="Y92" s="148" t="str">
        <f>IFERROR(VLOOKUP(Y91,'P2'!$B$4:$J$48,9,FALSE),"")</f>
        <v/>
      </c>
      <c r="Z92" s="148" t="str">
        <f>IFERROR(VLOOKUP(Z91,'P2'!$B$4:$J$48,9,FALSE),"")</f>
        <v/>
      </c>
      <c r="AA92" s="148" t="str">
        <f>IFERROR(VLOOKUP(AA91,'P2'!$B$4:$J$48,9,FALSE),"")</f>
        <v/>
      </c>
      <c r="AB92" s="148" t="str">
        <f>IFERROR(VLOOKUP(AB91,'P2'!$B$4:$J$48,9,FALSE),"")</f>
        <v/>
      </c>
      <c r="AC92" s="148" t="str">
        <f>IFERROR(VLOOKUP(AC91,'P2'!$B$4:$J$48,9,FALSE),"")</f>
        <v/>
      </c>
      <c r="AD92" s="148" t="str">
        <f>IFERROR(VLOOKUP(AD91,'P2'!$B$4:$J$48,9,FALSE),"")</f>
        <v/>
      </c>
      <c r="AE92" s="148" t="str">
        <f>IFERROR(VLOOKUP(AE91,'P2'!$B$4:$J$48,9,FALSE),"")</f>
        <v/>
      </c>
      <c r="AF92" s="148" t="str">
        <f>IFERROR(VLOOKUP(AF91,'P2'!$B$4:$J$48,9,FALSE),"")</f>
        <v/>
      </c>
      <c r="AG92" s="148" t="str">
        <f>IFERROR(VLOOKUP(AG91,'P2'!$B$4:$J$48,9,FALSE),"")</f>
        <v/>
      </c>
      <c r="AH92" s="148" t="str">
        <f>IFERROR(VLOOKUP(AH91,'P2'!$B$4:$J$48,9,FALSE),"")</f>
        <v/>
      </c>
      <c r="AI92" s="148" t="str">
        <f>IFERROR(VLOOKUP(AI91,'P2'!$B$4:$J$48,9,FALSE),"")</f>
        <v/>
      </c>
      <c r="AJ92" s="148" t="str">
        <f>IFERROR(VLOOKUP(AJ91,'P2'!$B$4:$J$48,9,FALSE),"")</f>
        <v/>
      </c>
      <c r="AK92" s="148" t="str">
        <f>IFERROR(VLOOKUP(AK91,'P2'!$B$4:$J$48,9,FALSE),"")</f>
        <v/>
      </c>
      <c r="AL92" s="148" t="str">
        <f>IFERROR(VLOOKUP(AL91,'P2'!$B$4:$J$48,9,FALSE),"")</f>
        <v/>
      </c>
      <c r="AM92" s="148" t="str">
        <f>IFERROR(VLOOKUP(AM91,'P2'!$B$4:$J$48,9,FALSE),"")</f>
        <v/>
      </c>
      <c r="AN92" s="148" t="str">
        <f>IFERROR(VLOOKUP(AN91,'P2'!$B$4:$J$48,9,FALSE),"")</f>
        <v/>
      </c>
      <c r="AO92" s="148" t="str">
        <f>IFERROR(VLOOKUP(AO91,'P2'!$B$4:$J$48,9,FALSE),"")</f>
        <v/>
      </c>
      <c r="AP92" s="148" t="str">
        <f>IFERROR(VLOOKUP(AP91,'P2'!$B$4:$J$48,9,FALSE),"")</f>
        <v/>
      </c>
      <c r="AQ92" s="148" t="str">
        <f>IFERROR(VLOOKUP(AQ91,'P2'!$B$4:$J$48,9,FALSE),"")</f>
        <v/>
      </c>
      <c r="AR92" s="148" t="str">
        <f>IFERROR(VLOOKUP(AR91,'P2'!$B$4:$J$48,9,FALSE),"")</f>
        <v/>
      </c>
      <c r="AS92" s="148" t="str">
        <f>IFERROR(VLOOKUP(AS91,'P2'!$B$4:$J$48,9,FALSE),"")</f>
        <v/>
      </c>
      <c r="AT92" s="148" t="str">
        <f>IFERROR(VLOOKUP(AT91,'P2'!$B$4:$J$48,9,FALSE),"")</f>
        <v/>
      </c>
      <c r="AU92" s="148" t="str">
        <f>IFERROR(VLOOKUP(AU91,'P2'!$B$4:$J$48,9,FALSE),"")</f>
        <v/>
      </c>
      <c r="AV92" s="149">
        <f>SUM(Q92:AU92)</f>
        <v>0</v>
      </c>
      <c r="AW92" s="487"/>
      <c r="AX92" s="489"/>
      <c r="AY92" s="150"/>
      <c r="AZ92" s="150"/>
    </row>
    <row r="93" spans="2:52" ht="17.100000000000001" customHeight="1" x14ac:dyDescent="0.15">
      <c r="B93" s="470">
        <f t="shared" si="5"/>
        <v>37</v>
      </c>
      <c r="C93" s="472"/>
      <c r="D93" s="473"/>
      <c r="E93" s="473"/>
      <c r="F93" s="473"/>
      <c r="G93" s="473"/>
      <c r="H93" s="474"/>
      <c r="I93" s="478"/>
      <c r="J93" s="479"/>
      <c r="K93" s="479"/>
      <c r="L93" s="479"/>
      <c r="M93" s="480"/>
      <c r="N93" s="484"/>
      <c r="O93" s="485"/>
      <c r="P93" s="474"/>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44">
        <f>COUNTA(Q93:AU93)</f>
        <v>0</v>
      </c>
      <c r="AW93" s="486">
        <f>AV94</f>
        <v>0</v>
      </c>
      <c r="AX93" s="488" t="str">
        <f>IFERROR(ROUNDDOWN(AV94/$AT$3,1),"")</f>
        <v/>
      </c>
      <c r="AY93" s="145"/>
      <c r="AZ93" s="145"/>
    </row>
    <row r="94" spans="2:52" ht="17.100000000000001" customHeight="1" x14ac:dyDescent="0.15">
      <c r="B94" s="471"/>
      <c r="C94" s="475"/>
      <c r="D94" s="476"/>
      <c r="E94" s="476"/>
      <c r="F94" s="476"/>
      <c r="G94" s="476"/>
      <c r="H94" s="477"/>
      <c r="I94" s="481"/>
      <c r="J94" s="482"/>
      <c r="K94" s="482"/>
      <c r="L94" s="482"/>
      <c r="M94" s="483"/>
      <c r="N94" s="475"/>
      <c r="O94" s="476"/>
      <c r="P94" s="477"/>
      <c r="Q94" s="148" t="str">
        <f>IFERROR(VLOOKUP(Q93,'P2'!$B$4:$J$48,9,FALSE),"")</f>
        <v/>
      </c>
      <c r="R94" s="148" t="str">
        <f>IFERROR(VLOOKUP(R93,'P2'!$B$4:$J$48,9,FALSE),"")</f>
        <v/>
      </c>
      <c r="S94" s="148" t="str">
        <f>IFERROR(VLOOKUP(S93,'P2'!$B$4:$J$48,9,FALSE),"")</f>
        <v/>
      </c>
      <c r="T94" s="148" t="str">
        <f>IFERROR(VLOOKUP(T93,'P2'!$B$4:$J$48,9,FALSE),"")</f>
        <v/>
      </c>
      <c r="U94" s="148" t="str">
        <f>IFERROR(VLOOKUP(U93,'P2'!$B$4:$J$48,9,FALSE),"")</f>
        <v/>
      </c>
      <c r="V94" s="148" t="str">
        <f>IFERROR(VLOOKUP(V93,'P2'!$B$4:$J$48,9,FALSE),"")</f>
        <v/>
      </c>
      <c r="W94" s="148" t="str">
        <f>IFERROR(VLOOKUP(W93,'P2'!$B$4:$J$48,9,FALSE),"")</f>
        <v/>
      </c>
      <c r="X94" s="148" t="str">
        <f>IFERROR(VLOOKUP(X93,'P2'!$B$4:$J$48,9,FALSE),"")</f>
        <v/>
      </c>
      <c r="Y94" s="148" t="str">
        <f>IFERROR(VLOOKUP(Y93,'P2'!$B$4:$J$48,9,FALSE),"")</f>
        <v/>
      </c>
      <c r="Z94" s="148" t="str">
        <f>IFERROR(VLOOKUP(Z93,'P2'!$B$4:$J$48,9,FALSE),"")</f>
        <v/>
      </c>
      <c r="AA94" s="148" t="str">
        <f>IFERROR(VLOOKUP(AA93,'P2'!$B$4:$J$48,9,FALSE),"")</f>
        <v/>
      </c>
      <c r="AB94" s="148" t="str">
        <f>IFERROR(VLOOKUP(AB93,'P2'!$B$4:$J$48,9,FALSE),"")</f>
        <v/>
      </c>
      <c r="AC94" s="148" t="str">
        <f>IFERROR(VLOOKUP(AC93,'P2'!$B$4:$J$48,9,FALSE),"")</f>
        <v/>
      </c>
      <c r="AD94" s="148" t="str">
        <f>IFERROR(VLOOKUP(AD93,'P2'!$B$4:$J$48,9,FALSE),"")</f>
        <v/>
      </c>
      <c r="AE94" s="148" t="str">
        <f>IFERROR(VLOOKUP(AE93,'P2'!$B$4:$J$48,9,FALSE),"")</f>
        <v/>
      </c>
      <c r="AF94" s="148" t="str">
        <f>IFERROR(VLOOKUP(AF93,'P2'!$B$4:$J$48,9,FALSE),"")</f>
        <v/>
      </c>
      <c r="AG94" s="148" t="str">
        <f>IFERROR(VLOOKUP(AG93,'P2'!$B$4:$J$48,9,FALSE),"")</f>
        <v/>
      </c>
      <c r="AH94" s="148" t="str">
        <f>IFERROR(VLOOKUP(AH93,'P2'!$B$4:$J$48,9,FALSE),"")</f>
        <v/>
      </c>
      <c r="AI94" s="148" t="str">
        <f>IFERROR(VLOOKUP(AI93,'P2'!$B$4:$J$48,9,FALSE),"")</f>
        <v/>
      </c>
      <c r="AJ94" s="148" t="str">
        <f>IFERROR(VLOOKUP(AJ93,'P2'!$B$4:$J$48,9,FALSE),"")</f>
        <v/>
      </c>
      <c r="AK94" s="148" t="str">
        <f>IFERROR(VLOOKUP(AK93,'P2'!$B$4:$J$48,9,FALSE),"")</f>
        <v/>
      </c>
      <c r="AL94" s="148" t="str">
        <f>IFERROR(VLOOKUP(AL93,'P2'!$B$4:$J$48,9,FALSE),"")</f>
        <v/>
      </c>
      <c r="AM94" s="148" t="str">
        <f>IFERROR(VLOOKUP(AM93,'P2'!$B$4:$J$48,9,FALSE),"")</f>
        <v/>
      </c>
      <c r="AN94" s="148" t="str">
        <f>IFERROR(VLOOKUP(AN93,'P2'!$B$4:$J$48,9,FALSE),"")</f>
        <v/>
      </c>
      <c r="AO94" s="148" t="str">
        <f>IFERROR(VLOOKUP(AO93,'P2'!$B$4:$J$48,9,FALSE),"")</f>
        <v/>
      </c>
      <c r="AP94" s="148" t="str">
        <f>IFERROR(VLOOKUP(AP93,'P2'!$B$4:$J$48,9,FALSE),"")</f>
        <v/>
      </c>
      <c r="AQ94" s="148" t="str">
        <f>IFERROR(VLOOKUP(AQ93,'P2'!$B$4:$J$48,9,FALSE),"")</f>
        <v/>
      </c>
      <c r="AR94" s="148" t="str">
        <f>IFERROR(VLOOKUP(AR93,'P2'!$B$4:$J$48,9,FALSE),"")</f>
        <v/>
      </c>
      <c r="AS94" s="148" t="str">
        <f>IFERROR(VLOOKUP(AS93,'P2'!$B$4:$J$48,9,FALSE),"")</f>
        <v/>
      </c>
      <c r="AT94" s="148" t="str">
        <f>IFERROR(VLOOKUP(AT93,'P2'!$B$4:$J$48,9,FALSE),"")</f>
        <v/>
      </c>
      <c r="AU94" s="148" t="str">
        <f>IFERROR(VLOOKUP(AU93,'P2'!$B$4:$J$48,9,FALSE),"")</f>
        <v/>
      </c>
      <c r="AV94" s="149">
        <f>SUM(Q94:AU94)</f>
        <v>0</v>
      </c>
      <c r="AW94" s="487"/>
      <c r="AX94" s="489"/>
      <c r="AY94" s="150"/>
      <c r="AZ94" s="150"/>
    </row>
    <row r="95" spans="2:52" ht="17.100000000000001" customHeight="1" x14ac:dyDescent="0.15">
      <c r="B95" s="470">
        <f>B93+1</f>
        <v>38</v>
      </c>
      <c r="C95" s="472"/>
      <c r="D95" s="473"/>
      <c r="E95" s="473"/>
      <c r="F95" s="473"/>
      <c r="G95" s="473"/>
      <c r="H95" s="474"/>
      <c r="I95" s="478"/>
      <c r="J95" s="479"/>
      <c r="K95" s="479"/>
      <c r="L95" s="479"/>
      <c r="M95" s="480"/>
      <c r="N95" s="484"/>
      <c r="O95" s="485"/>
      <c r="P95" s="474"/>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44">
        <f>COUNTA(Q95:AU95)</f>
        <v>0</v>
      </c>
      <c r="AW95" s="486">
        <f>AV96</f>
        <v>0</v>
      </c>
      <c r="AX95" s="488" t="str">
        <f>IFERROR(ROUNDDOWN(AV96/$AT$3,1),"")</f>
        <v/>
      </c>
      <c r="AY95" s="145"/>
      <c r="AZ95" s="145"/>
    </row>
    <row r="96" spans="2:52" ht="17.100000000000001" customHeight="1" x14ac:dyDescent="0.15">
      <c r="B96" s="471"/>
      <c r="C96" s="475"/>
      <c r="D96" s="476"/>
      <c r="E96" s="476"/>
      <c r="F96" s="476"/>
      <c r="G96" s="476"/>
      <c r="H96" s="477"/>
      <c r="I96" s="481"/>
      <c r="J96" s="482"/>
      <c r="K96" s="482"/>
      <c r="L96" s="482"/>
      <c r="M96" s="483"/>
      <c r="N96" s="475"/>
      <c r="O96" s="476"/>
      <c r="P96" s="477"/>
      <c r="Q96" s="148" t="str">
        <f>IFERROR(VLOOKUP(Q95,'P2'!$B$4:$J$48,9,FALSE),"")</f>
        <v/>
      </c>
      <c r="R96" s="148" t="str">
        <f>IFERROR(VLOOKUP(R95,'P2'!$B$4:$J$48,9,FALSE),"")</f>
        <v/>
      </c>
      <c r="S96" s="148" t="str">
        <f>IFERROR(VLOOKUP(S95,'P2'!$B$4:$J$48,9,FALSE),"")</f>
        <v/>
      </c>
      <c r="T96" s="148" t="str">
        <f>IFERROR(VLOOKUP(T95,'P2'!$B$4:$J$48,9,FALSE),"")</f>
        <v/>
      </c>
      <c r="U96" s="148" t="str">
        <f>IFERROR(VLOOKUP(U95,'P2'!$B$4:$J$48,9,FALSE),"")</f>
        <v/>
      </c>
      <c r="V96" s="148" t="str">
        <f>IFERROR(VLOOKUP(V95,'P2'!$B$4:$J$48,9,FALSE),"")</f>
        <v/>
      </c>
      <c r="W96" s="148" t="str">
        <f>IFERROR(VLOOKUP(W95,'P2'!$B$4:$J$48,9,FALSE),"")</f>
        <v/>
      </c>
      <c r="X96" s="148" t="str">
        <f>IFERROR(VLOOKUP(X95,'P2'!$B$4:$J$48,9,FALSE),"")</f>
        <v/>
      </c>
      <c r="Y96" s="148" t="str">
        <f>IFERROR(VLOOKUP(Y95,'P2'!$B$4:$J$48,9,FALSE),"")</f>
        <v/>
      </c>
      <c r="Z96" s="148" t="str">
        <f>IFERROR(VLOOKUP(Z95,'P2'!$B$4:$J$48,9,FALSE),"")</f>
        <v/>
      </c>
      <c r="AA96" s="148" t="str">
        <f>IFERROR(VLOOKUP(AA95,'P2'!$B$4:$J$48,9,FALSE),"")</f>
        <v/>
      </c>
      <c r="AB96" s="148" t="str">
        <f>IFERROR(VLOOKUP(AB95,'P2'!$B$4:$J$48,9,FALSE),"")</f>
        <v/>
      </c>
      <c r="AC96" s="148" t="str">
        <f>IFERROR(VLOOKUP(AC95,'P2'!$B$4:$J$48,9,FALSE),"")</f>
        <v/>
      </c>
      <c r="AD96" s="148" t="str">
        <f>IFERROR(VLOOKUP(AD95,'P2'!$B$4:$J$48,9,FALSE),"")</f>
        <v/>
      </c>
      <c r="AE96" s="148" t="str">
        <f>IFERROR(VLOOKUP(AE95,'P2'!$B$4:$J$48,9,FALSE),"")</f>
        <v/>
      </c>
      <c r="AF96" s="148" t="str">
        <f>IFERROR(VLOOKUP(AF95,'P2'!$B$4:$J$48,9,FALSE),"")</f>
        <v/>
      </c>
      <c r="AG96" s="148" t="str">
        <f>IFERROR(VLOOKUP(AG95,'P2'!$B$4:$J$48,9,FALSE),"")</f>
        <v/>
      </c>
      <c r="AH96" s="148" t="str">
        <f>IFERROR(VLOOKUP(AH95,'P2'!$B$4:$J$48,9,FALSE),"")</f>
        <v/>
      </c>
      <c r="AI96" s="148" t="str">
        <f>IFERROR(VLOOKUP(AI95,'P2'!$B$4:$J$48,9,FALSE),"")</f>
        <v/>
      </c>
      <c r="AJ96" s="148" t="str">
        <f>IFERROR(VLOOKUP(AJ95,'P2'!$B$4:$J$48,9,FALSE),"")</f>
        <v/>
      </c>
      <c r="AK96" s="148" t="str">
        <f>IFERROR(VLOOKUP(AK95,'P2'!$B$4:$J$48,9,FALSE),"")</f>
        <v/>
      </c>
      <c r="AL96" s="148" t="str">
        <f>IFERROR(VLOOKUP(AL95,'P2'!$B$4:$J$48,9,FALSE),"")</f>
        <v/>
      </c>
      <c r="AM96" s="148" t="str">
        <f>IFERROR(VLOOKUP(AM95,'P2'!$B$4:$J$48,9,FALSE),"")</f>
        <v/>
      </c>
      <c r="AN96" s="148" t="str">
        <f>IFERROR(VLOOKUP(AN95,'P2'!$B$4:$J$48,9,FALSE),"")</f>
        <v/>
      </c>
      <c r="AO96" s="148" t="str">
        <f>IFERROR(VLOOKUP(AO95,'P2'!$B$4:$J$48,9,FALSE),"")</f>
        <v/>
      </c>
      <c r="AP96" s="148" t="str">
        <f>IFERROR(VLOOKUP(AP95,'P2'!$B$4:$J$48,9,FALSE),"")</f>
        <v/>
      </c>
      <c r="AQ96" s="148" t="str">
        <f>IFERROR(VLOOKUP(AQ95,'P2'!$B$4:$J$48,9,FALSE),"")</f>
        <v/>
      </c>
      <c r="AR96" s="148" t="str">
        <f>IFERROR(VLOOKUP(AR95,'P2'!$B$4:$J$48,9,FALSE),"")</f>
        <v/>
      </c>
      <c r="AS96" s="148" t="str">
        <f>IFERROR(VLOOKUP(AS95,'P2'!$B$4:$J$48,9,FALSE),"")</f>
        <v/>
      </c>
      <c r="AT96" s="148" t="str">
        <f>IFERROR(VLOOKUP(AT95,'P2'!$B$4:$J$48,9,FALSE),"")</f>
        <v/>
      </c>
      <c r="AU96" s="148" t="str">
        <f>IFERROR(VLOOKUP(AU95,'P2'!$B$4:$J$48,9,FALSE),"")</f>
        <v/>
      </c>
      <c r="AV96" s="149">
        <f>SUM(Q96:AU96)</f>
        <v>0</v>
      </c>
      <c r="AW96" s="487"/>
      <c r="AX96" s="489"/>
      <c r="AY96" s="150"/>
      <c r="AZ96" s="150"/>
    </row>
    <row r="97" spans="2:59" ht="17.100000000000001" customHeight="1" x14ac:dyDescent="0.15">
      <c r="B97" s="470">
        <f t="shared" si="5"/>
        <v>39</v>
      </c>
      <c r="C97" s="472"/>
      <c r="D97" s="473"/>
      <c r="E97" s="473"/>
      <c r="F97" s="473"/>
      <c r="G97" s="473"/>
      <c r="H97" s="474"/>
      <c r="I97" s="478"/>
      <c r="J97" s="479"/>
      <c r="K97" s="479"/>
      <c r="L97" s="479"/>
      <c r="M97" s="480"/>
      <c r="N97" s="484"/>
      <c r="O97" s="485"/>
      <c r="P97" s="474"/>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44">
        <f>COUNTA(Q97:AU97)</f>
        <v>0</v>
      </c>
      <c r="AW97" s="486">
        <f>AV98</f>
        <v>0</v>
      </c>
      <c r="AX97" s="488" t="str">
        <f>IFERROR(ROUNDDOWN(AV98/$AT$3,1),"")</f>
        <v/>
      </c>
      <c r="AY97" s="145"/>
      <c r="AZ97" s="145"/>
    </row>
    <row r="98" spans="2:59" ht="17.100000000000001" customHeight="1" x14ac:dyDescent="0.15">
      <c r="B98" s="471"/>
      <c r="C98" s="475"/>
      <c r="D98" s="476"/>
      <c r="E98" s="476"/>
      <c r="F98" s="476"/>
      <c r="G98" s="476"/>
      <c r="H98" s="477"/>
      <c r="I98" s="481"/>
      <c r="J98" s="482"/>
      <c r="K98" s="482"/>
      <c r="L98" s="482"/>
      <c r="M98" s="483"/>
      <c r="N98" s="475"/>
      <c r="O98" s="476"/>
      <c r="P98" s="477"/>
      <c r="Q98" s="148" t="str">
        <f>IFERROR(VLOOKUP(Q97,'P2'!$B$4:$J$48,9,FALSE),"")</f>
        <v/>
      </c>
      <c r="R98" s="148" t="str">
        <f>IFERROR(VLOOKUP(R97,'P2'!$B$4:$J$48,9,FALSE),"")</f>
        <v/>
      </c>
      <c r="S98" s="148" t="str">
        <f>IFERROR(VLOOKUP(S97,'P2'!$B$4:$J$48,9,FALSE),"")</f>
        <v/>
      </c>
      <c r="T98" s="148" t="str">
        <f>IFERROR(VLOOKUP(T97,'P2'!$B$4:$J$48,9,FALSE),"")</f>
        <v/>
      </c>
      <c r="U98" s="148" t="str">
        <f>IFERROR(VLOOKUP(U97,'P2'!$B$4:$J$48,9,FALSE),"")</f>
        <v/>
      </c>
      <c r="V98" s="148" t="str">
        <f>IFERROR(VLOOKUP(V97,'P2'!$B$4:$J$48,9,FALSE),"")</f>
        <v/>
      </c>
      <c r="W98" s="148" t="str">
        <f>IFERROR(VLOOKUP(W97,'P2'!$B$4:$J$48,9,FALSE),"")</f>
        <v/>
      </c>
      <c r="X98" s="148" t="str">
        <f>IFERROR(VLOOKUP(X97,'P2'!$B$4:$J$48,9,FALSE),"")</f>
        <v/>
      </c>
      <c r="Y98" s="148" t="str">
        <f>IFERROR(VLOOKUP(Y97,'P2'!$B$4:$J$48,9,FALSE),"")</f>
        <v/>
      </c>
      <c r="Z98" s="148" t="str">
        <f>IFERROR(VLOOKUP(Z97,'P2'!$B$4:$J$48,9,FALSE),"")</f>
        <v/>
      </c>
      <c r="AA98" s="148" t="str">
        <f>IFERROR(VLOOKUP(AA97,'P2'!$B$4:$J$48,9,FALSE),"")</f>
        <v/>
      </c>
      <c r="AB98" s="148" t="str">
        <f>IFERROR(VLOOKUP(AB97,'P2'!$B$4:$J$48,9,FALSE),"")</f>
        <v/>
      </c>
      <c r="AC98" s="148" t="str">
        <f>IFERROR(VLOOKUP(AC97,'P2'!$B$4:$J$48,9,FALSE),"")</f>
        <v/>
      </c>
      <c r="AD98" s="148" t="str">
        <f>IFERROR(VLOOKUP(AD97,'P2'!$B$4:$J$48,9,FALSE),"")</f>
        <v/>
      </c>
      <c r="AE98" s="148" t="str">
        <f>IFERROR(VLOOKUP(AE97,'P2'!$B$4:$J$48,9,FALSE),"")</f>
        <v/>
      </c>
      <c r="AF98" s="148" t="str">
        <f>IFERROR(VLOOKUP(AF97,'P2'!$B$4:$J$48,9,FALSE),"")</f>
        <v/>
      </c>
      <c r="AG98" s="148" t="str">
        <f>IFERROR(VLOOKUP(AG97,'P2'!$B$4:$J$48,9,FALSE),"")</f>
        <v/>
      </c>
      <c r="AH98" s="148" t="str">
        <f>IFERROR(VLOOKUP(AH97,'P2'!$B$4:$J$48,9,FALSE),"")</f>
        <v/>
      </c>
      <c r="AI98" s="148" t="str">
        <f>IFERROR(VLOOKUP(AI97,'P2'!$B$4:$J$48,9,FALSE),"")</f>
        <v/>
      </c>
      <c r="AJ98" s="148" t="str">
        <f>IFERROR(VLOOKUP(AJ97,'P2'!$B$4:$J$48,9,FALSE),"")</f>
        <v/>
      </c>
      <c r="AK98" s="148" t="str">
        <f>IFERROR(VLOOKUP(AK97,'P2'!$B$4:$J$48,9,FALSE),"")</f>
        <v/>
      </c>
      <c r="AL98" s="148" t="str">
        <f>IFERROR(VLOOKUP(AL97,'P2'!$B$4:$J$48,9,FALSE),"")</f>
        <v/>
      </c>
      <c r="AM98" s="148" t="str">
        <f>IFERROR(VLOOKUP(AM97,'P2'!$B$4:$J$48,9,FALSE),"")</f>
        <v/>
      </c>
      <c r="AN98" s="148" t="str">
        <f>IFERROR(VLOOKUP(AN97,'P2'!$B$4:$J$48,9,FALSE),"")</f>
        <v/>
      </c>
      <c r="AO98" s="148" t="str">
        <f>IFERROR(VLOOKUP(AO97,'P2'!$B$4:$J$48,9,FALSE),"")</f>
        <v/>
      </c>
      <c r="AP98" s="148" t="str">
        <f>IFERROR(VLOOKUP(AP97,'P2'!$B$4:$J$48,9,FALSE),"")</f>
        <v/>
      </c>
      <c r="AQ98" s="148" t="str">
        <f>IFERROR(VLOOKUP(AQ97,'P2'!$B$4:$J$48,9,FALSE),"")</f>
        <v/>
      </c>
      <c r="AR98" s="148" t="str">
        <f>IFERROR(VLOOKUP(AR97,'P2'!$B$4:$J$48,9,FALSE),"")</f>
        <v/>
      </c>
      <c r="AS98" s="148" t="str">
        <f>IFERROR(VLOOKUP(AS97,'P2'!$B$4:$J$48,9,FALSE),"")</f>
        <v/>
      </c>
      <c r="AT98" s="148" t="str">
        <f>IFERROR(VLOOKUP(AT97,'P2'!$B$4:$J$48,9,FALSE),"")</f>
        <v/>
      </c>
      <c r="AU98" s="148" t="str">
        <f>IFERROR(VLOOKUP(AU97,'P2'!$B$4:$J$48,9,FALSE),"")</f>
        <v/>
      </c>
      <c r="AV98" s="149">
        <f>SUM(Q98:AU98)</f>
        <v>0</v>
      </c>
      <c r="AW98" s="487"/>
      <c r="AX98" s="489"/>
      <c r="AY98" s="150"/>
      <c r="AZ98" s="150"/>
    </row>
    <row r="99" spans="2:59" ht="17.100000000000001" customHeight="1" x14ac:dyDescent="0.15">
      <c r="B99" s="470">
        <f t="shared" si="5"/>
        <v>40</v>
      </c>
      <c r="C99" s="472"/>
      <c r="D99" s="473"/>
      <c r="E99" s="473"/>
      <c r="F99" s="473"/>
      <c r="G99" s="473"/>
      <c r="H99" s="474"/>
      <c r="I99" s="478"/>
      <c r="J99" s="479"/>
      <c r="K99" s="479"/>
      <c r="L99" s="479"/>
      <c r="M99" s="480"/>
      <c r="N99" s="484"/>
      <c r="O99" s="485"/>
      <c r="P99" s="474"/>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44">
        <f>COUNTA(Q99:AU99)</f>
        <v>0</v>
      </c>
      <c r="AW99" s="486">
        <f>AV100</f>
        <v>0</v>
      </c>
      <c r="AX99" s="488" t="str">
        <f>IFERROR(ROUNDDOWN(AV100/$AT$3,1),"")</f>
        <v/>
      </c>
      <c r="AY99" s="145"/>
      <c r="AZ99" s="145"/>
    </row>
    <row r="100" spans="2:59" ht="17.100000000000001" customHeight="1" x14ac:dyDescent="0.15">
      <c r="B100" s="471"/>
      <c r="C100" s="475"/>
      <c r="D100" s="476"/>
      <c r="E100" s="476"/>
      <c r="F100" s="476"/>
      <c r="G100" s="476"/>
      <c r="H100" s="477"/>
      <c r="I100" s="481"/>
      <c r="J100" s="482"/>
      <c r="K100" s="482"/>
      <c r="L100" s="482"/>
      <c r="M100" s="483"/>
      <c r="N100" s="475"/>
      <c r="O100" s="476"/>
      <c r="P100" s="477"/>
      <c r="Q100" s="148" t="str">
        <f>IFERROR(VLOOKUP(Q99,'P2'!$B$4:$J$48,9,FALSE),"")</f>
        <v/>
      </c>
      <c r="R100" s="148" t="str">
        <f>IFERROR(VLOOKUP(R99,'P2'!$B$4:$J$48,9,FALSE),"")</f>
        <v/>
      </c>
      <c r="S100" s="148" t="str">
        <f>IFERROR(VLOOKUP(S99,'P2'!$B$4:$J$48,9,FALSE),"")</f>
        <v/>
      </c>
      <c r="T100" s="148" t="str">
        <f>IFERROR(VLOOKUP(T99,'P2'!$B$4:$J$48,9,FALSE),"")</f>
        <v/>
      </c>
      <c r="U100" s="148" t="str">
        <f>IFERROR(VLOOKUP(U99,'P2'!$B$4:$J$48,9,FALSE),"")</f>
        <v/>
      </c>
      <c r="V100" s="148" t="str">
        <f>IFERROR(VLOOKUP(V99,'P2'!$B$4:$J$48,9,FALSE),"")</f>
        <v/>
      </c>
      <c r="W100" s="148" t="str">
        <f>IFERROR(VLOOKUP(W99,'P2'!$B$4:$J$48,9,FALSE),"")</f>
        <v/>
      </c>
      <c r="X100" s="148" t="str">
        <f>IFERROR(VLOOKUP(X99,'P2'!$B$4:$J$48,9,FALSE),"")</f>
        <v/>
      </c>
      <c r="Y100" s="148" t="str">
        <f>IFERROR(VLOOKUP(Y99,'P2'!$B$4:$J$48,9,FALSE),"")</f>
        <v/>
      </c>
      <c r="Z100" s="148" t="str">
        <f>IFERROR(VLOOKUP(Z99,'P2'!$B$4:$J$48,9,FALSE),"")</f>
        <v/>
      </c>
      <c r="AA100" s="148" t="str">
        <f>IFERROR(VLOOKUP(AA99,'P2'!$B$4:$J$48,9,FALSE),"")</f>
        <v/>
      </c>
      <c r="AB100" s="148" t="str">
        <f>IFERROR(VLOOKUP(AB99,'P2'!$B$4:$J$48,9,FALSE),"")</f>
        <v/>
      </c>
      <c r="AC100" s="148" t="str">
        <f>IFERROR(VLOOKUP(AC99,'P2'!$B$4:$J$48,9,FALSE),"")</f>
        <v/>
      </c>
      <c r="AD100" s="148" t="str">
        <f>IFERROR(VLOOKUP(AD99,'P2'!$B$4:$J$48,9,FALSE),"")</f>
        <v/>
      </c>
      <c r="AE100" s="148" t="str">
        <f>IFERROR(VLOOKUP(AE99,'P2'!$B$4:$J$48,9,FALSE),"")</f>
        <v/>
      </c>
      <c r="AF100" s="148" t="str">
        <f>IFERROR(VLOOKUP(AF99,'P2'!$B$4:$J$48,9,FALSE),"")</f>
        <v/>
      </c>
      <c r="AG100" s="148" t="str">
        <f>IFERROR(VLOOKUP(AG99,'P2'!$B$4:$J$48,9,FALSE),"")</f>
        <v/>
      </c>
      <c r="AH100" s="148" t="str">
        <f>IFERROR(VLOOKUP(AH99,'P2'!$B$4:$J$48,9,FALSE),"")</f>
        <v/>
      </c>
      <c r="AI100" s="148" t="str">
        <f>IFERROR(VLOOKUP(AI99,'P2'!$B$4:$J$48,9,FALSE),"")</f>
        <v/>
      </c>
      <c r="AJ100" s="148" t="str">
        <f>IFERROR(VLOOKUP(AJ99,'P2'!$B$4:$J$48,9,FALSE),"")</f>
        <v/>
      </c>
      <c r="AK100" s="148" t="str">
        <f>IFERROR(VLOOKUP(AK99,'P2'!$B$4:$J$48,9,FALSE),"")</f>
        <v/>
      </c>
      <c r="AL100" s="148" t="str">
        <f>IFERROR(VLOOKUP(AL99,'P2'!$B$4:$J$48,9,FALSE),"")</f>
        <v/>
      </c>
      <c r="AM100" s="148" t="str">
        <f>IFERROR(VLOOKUP(AM99,'P2'!$B$4:$J$48,9,FALSE),"")</f>
        <v/>
      </c>
      <c r="AN100" s="148" t="str">
        <f>IFERROR(VLOOKUP(AN99,'P2'!$B$4:$J$48,9,FALSE),"")</f>
        <v/>
      </c>
      <c r="AO100" s="148" t="str">
        <f>IFERROR(VLOOKUP(AO99,'P2'!$B$4:$J$48,9,FALSE),"")</f>
        <v/>
      </c>
      <c r="AP100" s="148" t="str">
        <f>IFERROR(VLOOKUP(AP99,'P2'!$B$4:$J$48,9,FALSE),"")</f>
        <v/>
      </c>
      <c r="AQ100" s="148" t="str">
        <f>IFERROR(VLOOKUP(AQ99,'P2'!$B$4:$J$48,9,FALSE),"")</f>
        <v/>
      </c>
      <c r="AR100" s="148" t="str">
        <f>IFERROR(VLOOKUP(AR99,'P2'!$B$4:$J$48,9,FALSE),"")</f>
        <v/>
      </c>
      <c r="AS100" s="148" t="str">
        <f>IFERROR(VLOOKUP(AS99,'P2'!$B$4:$J$48,9,FALSE),"")</f>
        <v/>
      </c>
      <c r="AT100" s="148" t="str">
        <f>IFERROR(VLOOKUP(AT99,'P2'!$B$4:$J$48,9,FALSE),"")</f>
        <v/>
      </c>
      <c r="AU100" s="148" t="str">
        <f>IFERROR(VLOOKUP(AU99,'P2'!$B$4:$J$48,9,FALSE),"")</f>
        <v/>
      </c>
      <c r="AV100" s="149">
        <f>SUM(Q100:AU100)</f>
        <v>0</v>
      </c>
      <c r="AW100" s="487"/>
      <c r="AX100" s="489"/>
      <c r="AY100" s="150"/>
      <c r="AZ100" s="150"/>
    </row>
    <row r="101" spans="2:59" s="118" customFormat="1" ht="5.0999999999999996" customHeight="1" x14ac:dyDescent="0.15">
      <c r="B101" s="152"/>
      <c r="C101" s="153"/>
      <c r="D101" s="154"/>
      <c r="E101" s="154"/>
      <c r="F101" s="154"/>
      <c r="G101" s="154"/>
      <c r="H101" s="154"/>
      <c r="I101" s="153"/>
      <c r="J101" s="153"/>
      <c r="K101" s="153"/>
      <c r="L101" s="153"/>
      <c r="M101" s="153"/>
      <c r="N101" s="153"/>
      <c r="O101" s="153"/>
      <c r="P101" s="153"/>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6"/>
      <c r="BA101" s="100"/>
      <c r="BB101" s="100"/>
      <c r="BC101" s="100"/>
      <c r="BD101" s="100"/>
      <c r="BE101" s="100"/>
      <c r="BF101" s="100"/>
      <c r="BG101" s="100"/>
    </row>
    <row r="102" spans="2:59" s="116" customFormat="1" ht="5.0999999999999996" customHeight="1" x14ac:dyDescent="0.15">
      <c r="B102" s="163"/>
      <c r="AS102" s="138"/>
      <c r="AT102" s="138"/>
      <c r="AU102" s="138"/>
      <c r="AY102" s="100"/>
      <c r="AZ102" s="100"/>
      <c r="BA102" s="100"/>
      <c r="BB102" s="100"/>
      <c r="BC102" s="100"/>
      <c r="BD102" s="100"/>
      <c r="BE102" s="100"/>
      <c r="BF102" s="100"/>
      <c r="BG102" s="100"/>
    </row>
    <row r="103" spans="2:59" ht="21.95" customHeight="1" x14ac:dyDescent="0.15">
      <c r="B103" s="131" t="s">
        <v>415</v>
      </c>
      <c r="S103" s="164" t="s">
        <v>249</v>
      </c>
      <c r="T103" s="499" t="str">
        <f>$T$3</f>
        <v>令和　7</v>
      </c>
      <c r="U103" s="499"/>
      <c r="V103" s="165" t="s">
        <v>81</v>
      </c>
      <c r="W103" s="165">
        <f>$W$3</f>
        <v>3</v>
      </c>
      <c r="X103" s="166" t="s">
        <v>273</v>
      </c>
      <c r="Y103" s="165"/>
      <c r="Z103" s="167" t="s">
        <v>250</v>
      </c>
      <c r="AA103" s="137"/>
      <c r="AB103" s="133"/>
      <c r="AC103" s="133"/>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38" t="str">
        <f>"3 / "&amp;COUNTA(C$7,C$57,C$106,C$155,C$204)</f>
        <v>3 / 1</v>
      </c>
    </row>
    <row r="104" spans="2:59" s="138" customFormat="1" ht="15" customHeight="1" x14ac:dyDescent="0.15">
      <c r="B104" s="470"/>
      <c r="C104" s="490" t="s">
        <v>279</v>
      </c>
      <c r="D104" s="491"/>
      <c r="E104" s="491"/>
      <c r="F104" s="491"/>
      <c r="G104" s="491"/>
      <c r="H104" s="492"/>
      <c r="I104" s="490" t="s">
        <v>280</v>
      </c>
      <c r="J104" s="491"/>
      <c r="K104" s="491"/>
      <c r="L104" s="491"/>
      <c r="M104" s="492"/>
      <c r="N104" s="496" t="s">
        <v>281</v>
      </c>
      <c r="O104" s="491"/>
      <c r="P104" s="492"/>
      <c r="Q104" s="139">
        <f>Q$5</f>
        <v>45717</v>
      </c>
      <c r="R104" s="139">
        <f t="shared" ref="R104:AU104" si="6">R$5</f>
        <v>45718</v>
      </c>
      <c r="S104" s="139">
        <f t="shared" si="6"/>
        <v>45719</v>
      </c>
      <c r="T104" s="139">
        <f t="shared" si="6"/>
        <v>45720</v>
      </c>
      <c r="U104" s="139">
        <f t="shared" si="6"/>
        <v>45721</v>
      </c>
      <c r="V104" s="139">
        <f t="shared" si="6"/>
        <v>45722</v>
      </c>
      <c r="W104" s="139">
        <f t="shared" si="6"/>
        <v>45723</v>
      </c>
      <c r="X104" s="139">
        <f t="shared" si="6"/>
        <v>45724</v>
      </c>
      <c r="Y104" s="139">
        <f t="shared" si="6"/>
        <v>45725</v>
      </c>
      <c r="Z104" s="139">
        <f t="shared" si="6"/>
        <v>45726</v>
      </c>
      <c r="AA104" s="139">
        <f t="shared" si="6"/>
        <v>45727</v>
      </c>
      <c r="AB104" s="139">
        <f t="shared" si="6"/>
        <v>45728</v>
      </c>
      <c r="AC104" s="139">
        <f t="shared" si="6"/>
        <v>45729</v>
      </c>
      <c r="AD104" s="139">
        <f t="shared" si="6"/>
        <v>45730</v>
      </c>
      <c r="AE104" s="139">
        <f t="shared" si="6"/>
        <v>45731</v>
      </c>
      <c r="AF104" s="139">
        <f t="shared" si="6"/>
        <v>45732</v>
      </c>
      <c r="AG104" s="139">
        <f t="shared" si="6"/>
        <v>45733</v>
      </c>
      <c r="AH104" s="139">
        <f t="shared" si="6"/>
        <v>45734</v>
      </c>
      <c r="AI104" s="139">
        <f t="shared" si="6"/>
        <v>45735</v>
      </c>
      <c r="AJ104" s="139">
        <f t="shared" si="6"/>
        <v>45736</v>
      </c>
      <c r="AK104" s="139">
        <f t="shared" si="6"/>
        <v>45737</v>
      </c>
      <c r="AL104" s="139">
        <f t="shared" si="6"/>
        <v>45738</v>
      </c>
      <c r="AM104" s="139">
        <f t="shared" si="6"/>
        <v>45739</v>
      </c>
      <c r="AN104" s="139">
        <f t="shared" si="6"/>
        <v>45740</v>
      </c>
      <c r="AO104" s="139">
        <f t="shared" si="6"/>
        <v>45741</v>
      </c>
      <c r="AP104" s="139">
        <f t="shared" si="6"/>
        <v>45742</v>
      </c>
      <c r="AQ104" s="139">
        <f t="shared" si="6"/>
        <v>45743</v>
      </c>
      <c r="AR104" s="139">
        <f t="shared" si="6"/>
        <v>45744</v>
      </c>
      <c r="AS104" s="139">
        <f t="shared" si="6"/>
        <v>45745</v>
      </c>
      <c r="AT104" s="139">
        <f t="shared" si="6"/>
        <v>45746</v>
      </c>
      <c r="AU104" s="139">
        <f t="shared" si="6"/>
        <v>45747</v>
      </c>
      <c r="AV104" s="140" t="s">
        <v>282</v>
      </c>
      <c r="AW104" s="497"/>
      <c r="AX104" s="497" t="s">
        <v>283</v>
      </c>
      <c r="AY104" s="141"/>
      <c r="AZ104" s="141"/>
      <c r="BA104" s="100"/>
      <c r="BB104" s="100"/>
      <c r="BC104" s="100"/>
      <c r="BD104" s="100"/>
      <c r="BE104" s="100"/>
      <c r="BF104" s="100"/>
      <c r="BG104" s="100"/>
    </row>
    <row r="105" spans="2:59" s="138" customFormat="1" ht="15" customHeight="1" x14ac:dyDescent="0.15">
      <c r="B105" s="471"/>
      <c r="C105" s="493"/>
      <c r="D105" s="494"/>
      <c r="E105" s="494"/>
      <c r="F105" s="494"/>
      <c r="G105" s="494"/>
      <c r="H105" s="495"/>
      <c r="I105" s="493"/>
      <c r="J105" s="494"/>
      <c r="K105" s="494"/>
      <c r="L105" s="494"/>
      <c r="M105" s="495"/>
      <c r="N105" s="493"/>
      <c r="O105" s="494"/>
      <c r="P105" s="495"/>
      <c r="Q105" s="142" t="str">
        <f>Q$6</f>
        <v>土</v>
      </c>
      <c r="R105" s="142" t="str">
        <f t="shared" ref="R105:AU105" si="7">R$6</f>
        <v>日</v>
      </c>
      <c r="S105" s="142" t="str">
        <f t="shared" si="7"/>
        <v>月</v>
      </c>
      <c r="T105" s="142" t="str">
        <f t="shared" si="7"/>
        <v>火</v>
      </c>
      <c r="U105" s="142" t="str">
        <f t="shared" si="7"/>
        <v>水</v>
      </c>
      <c r="V105" s="142" t="str">
        <f t="shared" si="7"/>
        <v>木</v>
      </c>
      <c r="W105" s="142" t="str">
        <f t="shared" si="7"/>
        <v>金</v>
      </c>
      <c r="X105" s="142" t="str">
        <f t="shared" si="7"/>
        <v>土</v>
      </c>
      <c r="Y105" s="142" t="str">
        <f t="shared" si="7"/>
        <v>日</v>
      </c>
      <c r="Z105" s="142" t="str">
        <f t="shared" si="7"/>
        <v>月</v>
      </c>
      <c r="AA105" s="142" t="str">
        <f t="shared" si="7"/>
        <v>火</v>
      </c>
      <c r="AB105" s="142" t="str">
        <f t="shared" si="7"/>
        <v>水</v>
      </c>
      <c r="AC105" s="142" t="str">
        <f t="shared" si="7"/>
        <v>木</v>
      </c>
      <c r="AD105" s="142" t="str">
        <f t="shared" si="7"/>
        <v>金</v>
      </c>
      <c r="AE105" s="142" t="str">
        <f t="shared" si="7"/>
        <v>土</v>
      </c>
      <c r="AF105" s="142" t="str">
        <f t="shared" si="7"/>
        <v>日</v>
      </c>
      <c r="AG105" s="142" t="str">
        <f t="shared" si="7"/>
        <v>月</v>
      </c>
      <c r="AH105" s="142" t="str">
        <f t="shared" si="7"/>
        <v>火</v>
      </c>
      <c r="AI105" s="142" t="str">
        <f t="shared" si="7"/>
        <v>水</v>
      </c>
      <c r="AJ105" s="142" t="str">
        <f t="shared" si="7"/>
        <v>木</v>
      </c>
      <c r="AK105" s="142" t="str">
        <f t="shared" si="7"/>
        <v>金</v>
      </c>
      <c r="AL105" s="142" t="str">
        <f t="shared" si="7"/>
        <v>土</v>
      </c>
      <c r="AM105" s="142" t="str">
        <f t="shared" si="7"/>
        <v>日</v>
      </c>
      <c r="AN105" s="142" t="str">
        <f t="shared" si="7"/>
        <v>月</v>
      </c>
      <c r="AO105" s="142" t="str">
        <f t="shared" si="7"/>
        <v>火</v>
      </c>
      <c r="AP105" s="142" t="str">
        <f t="shared" si="7"/>
        <v>水</v>
      </c>
      <c r="AQ105" s="142" t="str">
        <f t="shared" si="7"/>
        <v>木</v>
      </c>
      <c r="AR105" s="142" t="str">
        <f t="shared" si="7"/>
        <v>金</v>
      </c>
      <c r="AS105" s="142" t="str">
        <f t="shared" si="7"/>
        <v>土</v>
      </c>
      <c r="AT105" s="142" t="str">
        <f t="shared" si="7"/>
        <v>日</v>
      </c>
      <c r="AU105" s="142" t="str">
        <f t="shared" si="7"/>
        <v>月</v>
      </c>
      <c r="AV105" s="140" t="s">
        <v>284</v>
      </c>
      <c r="AW105" s="498"/>
      <c r="AX105" s="498"/>
      <c r="AY105" s="141"/>
      <c r="AZ105" s="141"/>
      <c r="BA105" s="100"/>
      <c r="BB105" s="100"/>
      <c r="BC105" s="100"/>
      <c r="BD105" s="100"/>
      <c r="BE105" s="100"/>
      <c r="BF105" s="100"/>
      <c r="BG105" s="100"/>
    </row>
    <row r="106" spans="2:59" ht="17.100000000000001" customHeight="1" x14ac:dyDescent="0.15">
      <c r="B106" s="470">
        <f>B99+1</f>
        <v>41</v>
      </c>
      <c r="C106" s="472"/>
      <c r="D106" s="473"/>
      <c r="E106" s="473"/>
      <c r="F106" s="473"/>
      <c r="G106" s="473"/>
      <c r="H106" s="474"/>
      <c r="I106" s="478"/>
      <c r="J106" s="479"/>
      <c r="K106" s="479"/>
      <c r="L106" s="479"/>
      <c r="M106" s="480"/>
      <c r="N106" s="484"/>
      <c r="O106" s="485"/>
      <c r="P106" s="474"/>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44">
        <f>COUNTA(Q106:AU106)</f>
        <v>0</v>
      </c>
      <c r="AW106" s="486">
        <f>AV107</f>
        <v>0</v>
      </c>
      <c r="AX106" s="488" t="str">
        <f>IFERROR(ROUNDDOWN(AV107/$AT$3,1),"")</f>
        <v/>
      </c>
      <c r="AY106" s="145"/>
      <c r="AZ106" s="145"/>
    </row>
    <row r="107" spans="2:59" ht="17.100000000000001" customHeight="1" x14ac:dyDescent="0.15">
      <c r="B107" s="471"/>
      <c r="C107" s="475"/>
      <c r="D107" s="476"/>
      <c r="E107" s="476"/>
      <c r="F107" s="476"/>
      <c r="G107" s="476"/>
      <c r="H107" s="477"/>
      <c r="I107" s="481"/>
      <c r="J107" s="482"/>
      <c r="K107" s="482"/>
      <c r="L107" s="482"/>
      <c r="M107" s="483"/>
      <c r="N107" s="475"/>
      <c r="O107" s="476"/>
      <c r="P107" s="477"/>
      <c r="Q107" s="148" t="str">
        <f>IFERROR(VLOOKUP(Q106,'P2'!$B$4:$J$48,9,FALSE),"")</f>
        <v/>
      </c>
      <c r="R107" s="148" t="str">
        <f>IFERROR(VLOOKUP(R106,'P2'!$B$4:$J$48,9,FALSE),"")</f>
        <v/>
      </c>
      <c r="S107" s="148" t="str">
        <f>IFERROR(VLOOKUP(S106,'P2'!$B$4:$J$48,9,FALSE),"")</f>
        <v/>
      </c>
      <c r="T107" s="148" t="str">
        <f>IFERROR(VLOOKUP(T106,'P2'!$B$4:$J$48,9,FALSE),"")</f>
        <v/>
      </c>
      <c r="U107" s="148" t="str">
        <f>IFERROR(VLOOKUP(U106,'P2'!$B$4:$J$48,9,FALSE),"")</f>
        <v/>
      </c>
      <c r="V107" s="148" t="str">
        <f>IFERROR(VLOOKUP(V106,'P2'!$B$4:$J$48,9,FALSE),"")</f>
        <v/>
      </c>
      <c r="W107" s="148" t="str">
        <f>IFERROR(VLOOKUP(W106,'P2'!$B$4:$J$48,9,FALSE),"")</f>
        <v/>
      </c>
      <c r="X107" s="148" t="str">
        <f>IFERROR(VLOOKUP(X106,'P2'!$B$4:$J$48,9,FALSE),"")</f>
        <v/>
      </c>
      <c r="Y107" s="148" t="str">
        <f>IFERROR(VLOOKUP(Y106,'P2'!$B$4:$J$48,9,FALSE),"")</f>
        <v/>
      </c>
      <c r="Z107" s="148" t="str">
        <f>IFERROR(VLOOKUP(Z106,'P2'!$B$4:$J$48,9,FALSE),"")</f>
        <v/>
      </c>
      <c r="AA107" s="148" t="str">
        <f>IFERROR(VLOOKUP(AA106,'P2'!$B$4:$J$48,9,FALSE),"")</f>
        <v/>
      </c>
      <c r="AB107" s="148" t="str">
        <f>IFERROR(VLOOKUP(AB106,'P2'!$B$4:$J$48,9,FALSE),"")</f>
        <v/>
      </c>
      <c r="AC107" s="148" t="str">
        <f>IFERROR(VLOOKUP(AC106,'P2'!$B$4:$J$48,9,FALSE),"")</f>
        <v/>
      </c>
      <c r="AD107" s="148" t="str">
        <f>IFERROR(VLOOKUP(AD106,'P2'!$B$4:$J$48,9,FALSE),"")</f>
        <v/>
      </c>
      <c r="AE107" s="148" t="str">
        <f>IFERROR(VLOOKUP(AE106,'P2'!$B$4:$J$48,9,FALSE),"")</f>
        <v/>
      </c>
      <c r="AF107" s="148" t="str">
        <f>IFERROR(VLOOKUP(AF106,'P2'!$B$4:$J$48,9,FALSE),"")</f>
        <v/>
      </c>
      <c r="AG107" s="148" t="str">
        <f>IFERROR(VLOOKUP(AG106,'P2'!$B$4:$J$48,9,FALSE),"")</f>
        <v/>
      </c>
      <c r="AH107" s="148" t="str">
        <f>IFERROR(VLOOKUP(AH106,'P2'!$B$4:$J$48,9,FALSE),"")</f>
        <v/>
      </c>
      <c r="AI107" s="148" t="str">
        <f>IFERROR(VLOOKUP(AI106,'P2'!$B$4:$J$48,9,FALSE),"")</f>
        <v/>
      </c>
      <c r="AJ107" s="148" t="str">
        <f>IFERROR(VLOOKUP(AJ106,'P2'!$B$4:$J$48,9,FALSE),"")</f>
        <v/>
      </c>
      <c r="AK107" s="148" t="str">
        <f>IFERROR(VLOOKUP(AK106,'P2'!$B$4:$J$48,9,FALSE),"")</f>
        <v/>
      </c>
      <c r="AL107" s="148" t="str">
        <f>IFERROR(VLOOKUP(AL106,'P2'!$B$4:$J$48,9,FALSE),"")</f>
        <v/>
      </c>
      <c r="AM107" s="148" t="str">
        <f>IFERROR(VLOOKUP(AM106,'P2'!$B$4:$J$48,9,FALSE),"")</f>
        <v/>
      </c>
      <c r="AN107" s="148" t="str">
        <f>IFERROR(VLOOKUP(AN106,'P2'!$B$4:$J$48,9,FALSE),"")</f>
        <v/>
      </c>
      <c r="AO107" s="148" t="str">
        <f>IFERROR(VLOOKUP(AO106,'P2'!$B$4:$J$48,9,FALSE),"")</f>
        <v/>
      </c>
      <c r="AP107" s="148" t="str">
        <f>IFERROR(VLOOKUP(AP106,'P2'!$B$4:$J$48,9,FALSE),"")</f>
        <v/>
      </c>
      <c r="AQ107" s="148" t="str">
        <f>IFERROR(VLOOKUP(AQ106,'P2'!$B$4:$J$48,9,FALSE),"")</f>
        <v/>
      </c>
      <c r="AR107" s="148" t="str">
        <f>IFERROR(VLOOKUP(AR106,'P2'!$B$4:$J$48,9,FALSE),"")</f>
        <v/>
      </c>
      <c r="AS107" s="148" t="str">
        <f>IFERROR(VLOOKUP(AS106,'P2'!$B$4:$J$48,9,FALSE),"")</f>
        <v/>
      </c>
      <c r="AT107" s="148" t="str">
        <f>IFERROR(VLOOKUP(AT106,'P2'!$B$4:$J$48,9,FALSE),"")</f>
        <v/>
      </c>
      <c r="AU107" s="148" t="str">
        <f>IFERROR(VLOOKUP(AU106,'P2'!$B$4:$J$48,9,FALSE),"")</f>
        <v/>
      </c>
      <c r="AV107" s="149">
        <f>SUM(Q107:AU107)</f>
        <v>0</v>
      </c>
      <c r="AW107" s="487"/>
      <c r="AX107" s="489"/>
      <c r="AY107" s="150"/>
      <c r="AZ107" s="150"/>
    </row>
    <row r="108" spans="2:59" ht="17.100000000000001" customHeight="1" x14ac:dyDescent="0.15">
      <c r="B108" s="470">
        <f t="shared" ref="B108:B148" si="8">B106+1</f>
        <v>42</v>
      </c>
      <c r="C108" s="472"/>
      <c r="D108" s="473"/>
      <c r="E108" s="473"/>
      <c r="F108" s="473"/>
      <c r="G108" s="473"/>
      <c r="H108" s="474"/>
      <c r="I108" s="478"/>
      <c r="J108" s="479"/>
      <c r="K108" s="479"/>
      <c r="L108" s="479"/>
      <c r="M108" s="480"/>
      <c r="N108" s="484"/>
      <c r="O108" s="485"/>
      <c r="P108" s="474"/>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44">
        <f>COUNTA(Q108:AU108)</f>
        <v>0</v>
      </c>
      <c r="AW108" s="486">
        <f>AV109</f>
        <v>0</v>
      </c>
      <c r="AX108" s="488" t="str">
        <f>IFERROR(ROUNDDOWN(AV109/$AT$3,1),"")</f>
        <v/>
      </c>
      <c r="AY108" s="145"/>
      <c r="AZ108" s="145"/>
    </row>
    <row r="109" spans="2:59" ht="17.100000000000001" customHeight="1" x14ac:dyDescent="0.15">
      <c r="B109" s="471"/>
      <c r="C109" s="475"/>
      <c r="D109" s="476"/>
      <c r="E109" s="476"/>
      <c r="F109" s="476"/>
      <c r="G109" s="476"/>
      <c r="H109" s="477"/>
      <c r="I109" s="481"/>
      <c r="J109" s="482"/>
      <c r="K109" s="482"/>
      <c r="L109" s="482"/>
      <c r="M109" s="483"/>
      <c r="N109" s="475"/>
      <c r="O109" s="476"/>
      <c r="P109" s="477"/>
      <c r="Q109" s="148" t="str">
        <f>IFERROR(VLOOKUP(Q108,'P2'!$B$4:$J$48,9,FALSE),"")</f>
        <v/>
      </c>
      <c r="R109" s="148" t="str">
        <f>IFERROR(VLOOKUP(R108,'P2'!$B$4:$J$48,9,FALSE),"")</f>
        <v/>
      </c>
      <c r="S109" s="148" t="str">
        <f>IFERROR(VLOOKUP(S108,'P2'!$B$4:$J$48,9,FALSE),"")</f>
        <v/>
      </c>
      <c r="T109" s="148" t="str">
        <f>IFERROR(VLOOKUP(T108,'P2'!$B$4:$J$48,9,FALSE),"")</f>
        <v/>
      </c>
      <c r="U109" s="148" t="str">
        <f>IFERROR(VLOOKUP(U108,'P2'!$B$4:$J$48,9,FALSE),"")</f>
        <v/>
      </c>
      <c r="V109" s="148" t="str">
        <f>IFERROR(VLOOKUP(V108,'P2'!$B$4:$J$48,9,FALSE),"")</f>
        <v/>
      </c>
      <c r="W109" s="148" t="str">
        <f>IFERROR(VLOOKUP(W108,'P2'!$B$4:$J$48,9,FALSE),"")</f>
        <v/>
      </c>
      <c r="X109" s="148" t="str">
        <f>IFERROR(VLOOKUP(X108,'P2'!$B$4:$J$48,9,FALSE),"")</f>
        <v/>
      </c>
      <c r="Y109" s="148" t="str">
        <f>IFERROR(VLOOKUP(Y108,'P2'!$B$4:$J$48,9,FALSE),"")</f>
        <v/>
      </c>
      <c r="Z109" s="148" t="str">
        <f>IFERROR(VLOOKUP(Z108,'P2'!$B$4:$J$48,9,FALSE),"")</f>
        <v/>
      </c>
      <c r="AA109" s="148" t="str">
        <f>IFERROR(VLOOKUP(AA108,'P2'!$B$4:$J$48,9,FALSE),"")</f>
        <v/>
      </c>
      <c r="AB109" s="148" t="str">
        <f>IFERROR(VLOOKUP(AB108,'P2'!$B$4:$J$48,9,FALSE),"")</f>
        <v/>
      </c>
      <c r="AC109" s="148" t="str">
        <f>IFERROR(VLOOKUP(AC108,'P2'!$B$4:$J$48,9,FALSE),"")</f>
        <v/>
      </c>
      <c r="AD109" s="148" t="str">
        <f>IFERROR(VLOOKUP(AD108,'P2'!$B$4:$J$48,9,FALSE),"")</f>
        <v/>
      </c>
      <c r="AE109" s="148" t="str">
        <f>IFERROR(VLOOKUP(AE108,'P2'!$B$4:$J$48,9,FALSE),"")</f>
        <v/>
      </c>
      <c r="AF109" s="148" t="str">
        <f>IFERROR(VLOOKUP(AF108,'P2'!$B$4:$J$48,9,FALSE),"")</f>
        <v/>
      </c>
      <c r="AG109" s="148" t="str">
        <f>IFERROR(VLOOKUP(AG108,'P2'!$B$4:$J$48,9,FALSE),"")</f>
        <v/>
      </c>
      <c r="AH109" s="148" t="str">
        <f>IFERROR(VLOOKUP(AH108,'P2'!$B$4:$J$48,9,FALSE),"")</f>
        <v/>
      </c>
      <c r="AI109" s="148" t="str">
        <f>IFERROR(VLOOKUP(AI108,'P2'!$B$4:$J$48,9,FALSE),"")</f>
        <v/>
      </c>
      <c r="AJ109" s="148" t="str">
        <f>IFERROR(VLOOKUP(AJ108,'P2'!$B$4:$J$48,9,FALSE),"")</f>
        <v/>
      </c>
      <c r="AK109" s="148" t="str">
        <f>IFERROR(VLOOKUP(AK108,'P2'!$B$4:$J$48,9,FALSE),"")</f>
        <v/>
      </c>
      <c r="AL109" s="148" t="str">
        <f>IFERROR(VLOOKUP(AL108,'P2'!$B$4:$J$48,9,FALSE),"")</f>
        <v/>
      </c>
      <c r="AM109" s="148" t="str">
        <f>IFERROR(VLOOKUP(AM108,'P2'!$B$4:$J$48,9,FALSE),"")</f>
        <v/>
      </c>
      <c r="AN109" s="148" t="str">
        <f>IFERROR(VLOOKUP(AN108,'P2'!$B$4:$J$48,9,FALSE),"")</f>
        <v/>
      </c>
      <c r="AO109" s="148" t="str">
        <f>IFERROR(VLOOKUP(AO108,'P2'!$B$4:$J$48,9,FALSE),"")</f>
        <v/>
      </c>
      <c r="AP109" s="148" t="str">
        <f>IFERROR(VLOOKUP(AP108,'P2'!$B$4:$J$48,9,FALSE),"")</f>
        <v/>
      </c>
      <c r="AQ109" s="148" t="str">
        <f>IFERROR(VLOOKUP(AQ108,'P2'!$B$4:$J$48,9,FALSE),"")</f>
        <v/>
      </c>
      <c r="AR109" s="148" t="str">
        <f>IFERROR(VLOOKUP(AR108,'P2'!$B$4:$J$48,9,FALSE),"")</f>
        <v/>
      </c>
      <c r="AS109" s="148" t="str">
        <f>IFERROR(VLOOKUP(AS108,'P2'!$B$4:$J$48,9,FALSE),"")</f>
        <v/>
      </c>
      <c r="AT109" s="148" t="str">
        <f>IFERROR(VLOOKUP(AT108,'P2'!$B$4:$J$48,9,FALSE),"")</f>
        <v/>
      </c>
      <c r="AU109" s="148" t="str">
        <f>IFERROR(VLOOKUP(AU108,'P2'!$B$4:$J$48,9,FALSE),"")</f>
        <v/>
      </c>
      <c r="AV109" s="149">
        <f>SUM(Q109:AU109)</f>
        <v>0</v>
      </c>
      <c r="AW109" s="487"/>
      <c r="AX109" s="489"/>
      <c r="AY109" s="150"/>
      <c r="AZ109" s="150"/>
    </row>
    <row r="110" spans="2:59" ht="17.100000000000001" customHeight="1" x14ac:dyDescent="0.15">
      <c r="B110" s="470">
        <f t="shared" si="8"/>
        <v>43</v>
      </c>
      <c r="C110" s="472"/>
      <c r="D110" s="473"/>
      <c r="E110" s="473"/>
      <c r="F110" s="473"/>
      <c r="G110" s="473"/>
      <c r="H110" s="474"/>
      <c r="I110" s="478"/>
      <c r="J110" s="479"/>
      <c r="K110" s="479"/>
      <c r="L110" s="479"/>
      <c r="M110" s="480"/>
      <c r="N110" s="484"/>
      <c r="O110" s="485"/>
      <c r="P110" s="474"/>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44">
        <f>COUNTA(Q110:AU110)</f>
        <v>0</v>
      </c>
      <c r="AW110" s="486">
        <f>AV111</f>
        <v>0</v>
      </c>
      <c r="AX110" s="488" t="str">
        <f>IFERROR(ROUNDDOWN(AV111/$AT$3,1),"")</f>
        <v/>
      </c>
      <c r="AY110" s="145"/>
      <c r="AZ110" s="145"/>
    </row>
    <row r="111" spans="2:59" ht="17.100000000000001" customHeight="1" x14ac:dyDescent="0.15">
      <c r="B111" s="471"/>
      <c r="C111" s="475"/>
      <c r="D111" s="476"/>
      <c r="E111" s="476"/>
      <c r="F111" s="476"/>
      <c r="G111" s="476"/>
      <c r="H111" s="477"/>
      <c r="I111" s="481"/>
      <c r="J111" s="482"/>
      <c r="K111" s="482"/>
      <c r="L111" s="482"/>
      <c r="M111" s="483"/>
      <c r="N111" s="475"/>
      <c r="O111" s="476"/>
      <c r="P111" s="477"/>
      <c r="Q111" s="148" t="str">
        <f>IFERROR(VLOOKUP(Q110,'P2'!$B$4:$J$48,9,FALSE),"")</f>
        <v/>
      </c>
      <c r="R111" s="148" t="str">
        <f>IFERROR(VLOOKUP(R110,'P2'!$B$4:$J$48,9,FALSE),"")</f>
        <v/>
      </c>
      <c r="S111" s="148" t="str">
        <f>IFERROR(VLOOKUP(S110,'P2'!$B$4:$J$48,9,FALSE),"")</f>
        <v/>
      </c>
      <c r="T111" s="148" t="str">
        <f>IFERROR(VLOOKUP(T110,'P2'!$B$4:$J$48,9,FALSE),"")</f>
        <v/>
      </c>
      <c r="U111" s="148" t="str">
        <f>IFERROR(VLOOKUP(U110,'P2'!$B$4:$J$48,9,FALSE),"")</f>
        <v/>
      </c>
      <c r="V111" s="148" t="str">
        <f>IFERROR(VLOOKUP(V110,'P2'!$B$4:$J$48,9,FALSE),"")</f>
        <v/>
      </c>
      <c r="W111" s="148" t="str">
        <f>IFERROR(VLOOKUP(W110,'P2'!$B$4:$J$48,9,FALSE),"")</f>
        <v/>
      </c>
      <c r="X111" s="148" t="str">
        <f>IFERROR(VLOOKUP(X110,'P2'!$B$4:$J$48,9,FALSE),"")</f>
        <v/>
      </c>
      <c r="Y111" s="148" t="str">
        <f>IFERROR(VLOOKUP(Y110,'P2'!$B$4:$J$48,9,FALSE),"")</f>
        <v/>
      </c>
      <c r="Z111" s="148" t="str">
        <f>IFERROR(VLOOKUP(Z110,'P2'!$B$4:$J$48,9,FALSE),"")</f>
        <v/>
      </c>
      <c r="AA111" s="148" t="str">
        <f>IFERROR(VLOOKUP(AA110,'P2'!$B$4:$J$48,9,FALSE),"")</f>
        <v/>
      </c>
      <c r="AB111" s="148" t="str">
        <f>IFERROR(VLOOKUP(AB110,'P2'!$B$4:$J$48,9,FALSE),"")</f>
        <v/>
      </c>
      <c r="AC111" s="148" t="str">
        <f>IFERROR(VLOOKUP(AC110,'P2'!$B$4:$J$48,9,FALSE),"")</f>
        <v/>
      </c>
      <c r="AD111" s="148" t="str">
        <f>IFERROR(VLOOKUP(AD110,'P2'!$B$4:$J$48,9,FALSE),"")</f>
        <v/>
      </c>
      <c r="AE111" s="148" t="str">
        <f>IFERROR(VLOOKUP(AE110,'P2'!$B$4:$J$48,9,FALSE),"")</f>
        <v/>
      </c>
      <c r="AF111" s="148" t="str">
        <f>IFERROR(VLOOKUP(AF110,'P2'!$B$4:$J$48,9,FALSE),"")</f>
        <v/>
      </c>
      <c r="AG111" s="148" t="str">
        <f>IFERROR(VLOOKUP(AG110,'P2'!$B$4:$J$48,9,FALSE),"")</f>
        <v/>
      </c>
      <c r="AH111" s="148" t="str">
        <f>IFERROR(VLOOKUP(AH110,'P2'!$B$4:$J$48,9,FALSE),"")</f>
        <v/>
      </c>
      <c r="AI111" s="148" t="str">
        <f>IFERROR(VLOOKUP(AI110,'P2'!$B$4:$J$48,9,FALSE),"")</f>
        <v/>
      </c>
      <c r="AJ111" s="148" t="str">
        <f>IFERROR(VLOOKUP(AJ110,'P2'!$B$4:$J$48,9,FALSE),"")</f>
        <v/>
      </c>
      <c r="AK111" s="148" t="str">
        <f>IFERROR(VLOOKUP(AK110,'P2'!$B$4:$J$48,9,FALSE),"")</f>
        <v/>
      </c>
      <c r="AL111" s="148" t="str">
        <f>IFERROR(VLOOKUP(AL110,'P2'!$B$4:$J$48,9,FALSE),"")</f>
        <v/>
      </c>
      <c r="AM111" s="148" t="str">
        <f>IFERROR(VLOOKUP(AM110,'P2'!$B$4:$J$48,9,FALSE),"")</f>
        <v/>
      </c>
      <c r="AN111" s="148" t="str">
        <f>IFERROR(VLOOKUP(AN110,'P2'!$B$4:$J$48,9,FALSE),"")</f>
        <v/>
      </c>
      <c r="AO111" s="148" t="str">
        <f>IFERROR(VLOOKUP(AO110,'P2'!$B$4:$J$48,9,FALSE),"")</f>
        <v/>
      </c>
      <c r="AP111" s="148" t="str">
        <f>IFERROR(VLOOKUP(AP110,'P2'!$B$4:$J$48,9,FALSE),"")</f>
        <v/>
      </c>
      <c r="AQ111" s="148" t="str">
        <f>IFERROR(VLOOKUP(AQ110,'P2'!$B$4:$J$48,9,FALSE),"")</f>
        <v/>
      </c>
      <c r="AR111" s="148" t="str">
        <f>IFERROR(VLOOKUP(AR110,'P2'!$B$4:$J$48,9,FALSE),"")</f>
        <v/>
      </c>
      <c r="AS111" s="148" t="str">
        <f>IFERROR(VLOOKUP(AS110,'P2'!$B$4:$J$48,9,FALSE),"")</f>
        <v/>
      </c>
      <c r="AT111" s="148" t="str">
        <f>IFERROR(VLOOKUP(AT110,'P2'!$B$4:$J$48,9,FALSE),"")</f>
        <v/>
      </c>
      <c r="AU111" s="148" t="str">
        <f>IFERROR(VLOOKUP(AU110,'P2'!$B$4:$J$48,9,FALSE),"")</f>
        <v/>
      </c>
      <c r="AV111" s="149">
        <f>SUM(Q111:AU111)</f>
        <v>0</v>
      </c>
      <c r="AW111" s="487"/>
      <c r="AX111" s="489"/>
      <c r="AY111" s="150"/>
      <c r="AZ111" s="150"/>
    </row>
    <row r="112" spans="2:59" ht="17.100000000000001" customHeight="1" x14ac:dyDescent="0.15">
      <c r="B112" s="470">
        <f t="shared" si="8"/>
        <v>44</v>
      </c>
      <c r="C112" s="472"/>
      <c r="D112" s="473"/>
      <c r="E112" s="473"/>
      <c r="F112" s="473"/>
      <c r="G112" s="473"/>
      <c r="H112" s="474"/>
      <c r="I112" s="478"/>
      <c r="J112" s="479"/>
      <c r="K112" s="479"/>
      <c r="L112" s="479"/>
      <c r="M112" s="480"/>
      <c r="N112" s="484"/>
      <c r="O112" s="485"/>
      <c r="P112" s="474"/>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44">
        <f>COUNTA(Q112:AU112)</f>
        <v>0</v>
      </c>
      <c r="AW112" s="486">
        <f>AV113</f>
        <v>0</v>
      </c>
      <c r="AX112" s="488" t="str">
        <f>IFERROR(ROUNDDOWN(AV113/$AT$3,1),"")</f>
        <v/>
      </c>
      <c r="AY112" s="145"/>
      <c r="AZ112" s="145"/>
    </row>
    <row r="113" spans="2:52" ht="17.100000000000001" customHeight="1" x14ac:dyDescent="0.15">
      <c r="B113" s="471"/>
      <c r="C113" s="475"/>
      <c r="D113" s="476"/>
      <c r="E113" s="476"/>
      <c r="F113" s="476"/>
      <c r="G113" s="476"/>
      <c r="H113" s="477"/>
      <c r="I113" s="481"/>
      <c r="J113" s="482"/>
      <c r="K113" s="482"/>
      <c r="L113" s="482"/>
      <c r="M113" s="483"/>
      <c r="N113" s="475"/>
      <c r="O113" s="476"/>
      <c r="P113" s="477"/>
      <c r="Q113" s="148" t="str">
        <f>IFERROR(VLOOKUP(Q112,'P2'!$B$4:$J$48,9,FALSE),"")</f>
        <v/>
      </c>
      <c r="R113" s="148" t="str">
        <f>IFERROR(VLOOKUP(R112,'P2'!$B$4:$J$48,9,FALSE),"")</f>
        <v/>
      </c>
      <c r="S113" s="148" t="str">
        <f>IFERROR(VLOOKUP(S112,'P2'!$B$4:$J$48,9,FALSE),"")</f>
        <v/>
      </c>
      <c r="T113" s="148" t="str">
        <f>IFERROR(VLOOKUP(T112,'P2'!$B$4:$J$48,9,FALSE),"")</f>
        <v/>
      </c>
      <c r="U113" s="148" t="str">
        <f>IFERROR(VLOOKUP(U112,'P2'!$B$4:$J$48,9,FALSE),"")</f>
        <v/>
      </c>
      <c r="V113" s="148" t="str">
        <f>IFERROR(VLOOKUP(V112,'P2'!$B$4:$J$48,9,FALSE),"")</f>
        <v/>
      </c>
      <c r="W113" s="148" t="str">
        <f>IFERROR(VLOOKUP(W112,'P2'!$B$4:$J$48,9,FALSE),"")</f>
        <v/>
      </c>
      <c r="X113" s="148" t="str">
        <f>IFERROR(VLOOKUP(X112,'P2'!$B$4:$J$48,9,FALSE),"")</f>
        <v/>
      </c>
      <c r="Y113" s="148" t="str">
        <f>IFERROR(VLOOKUP(Y112,'P2'!$B$4:$J$48,9,FALSE),"")</f>
        <v/>
      </c>
      <c r="Z113" s="148" t="str">
        <f>IFERROR(VLOOKUP(Z112,'P2'!$B$4:$J$48,9,FALSE),"")</f>
        <v/>
      </c>
      <c r="AA113" s="148" t="str">
        <f>IFERROR(VLOOKUP(AA112,'P2'!$B$4:$J$48,9,FALSE),"")</f>
        <v/>
      </c>
      <c r="AB113" s="148" t="str">
        <f>IFERROR(VLOOKUP(AB112,'P2'!$B$4:$J$48,9,FALSE),"")</f>
        <v/>
      </c>
      <c r="AC113" s="148" t="str">
        <f>IFERROR(VLOOKUP(AC112,'P2'!$B$4:$J$48,9,FALSE),"")</f>
        <v/>
      </c>
      <c r="AD113" s="148" t="str">
        <f>IFERROR(VLOOKUP(AD112,'P2'!$B$4:$J$48,9,FALSE),"")</f>
        <v/>
      </c>
      <c r="AE113" s="148" t="str">
        <f>IFERROR(VLOOKUP(AE112,'P2'!$B$4:$J$48,9,FALSE),"")</f>
        <v/>
      </c>
      <c r="AF113" s="148" t="str">
        <f>IFERROR(VLOOKUP(AF112,'P2'!$B$4:$J$48,9,FALSE),"")</f>
        <v/>
      </c>
      <c r="AG113" s="148" t="str">
        <f>IFERROR(VLOOKUP(AG112,'P2'!$B$4:$J$48,9,FALSE),"")</f>
        <v/>
      </c>
      <c r="AH113" s="148" t="str">
        <f>IFERROR(VLOOKUP(AH112,'P2'!$B$4:$J$48,9,FALSE),"")</f>
        <v/>
      </c>
      <c r="AI113" s="148" t="str">
        <f>IFERROR(VLOOKUP(AI112,'P2'!$B$4:$J$48,9,FALSE),"")</f>
        <v/>
      </c>
      <c r="AJ113" s="148" t="str">
        <f>IFERROR(VLOOKUP(AJ112,'P2'!$B$4:$J$48,9,FALSE),"")</f>
        <v/>
      </c>
      <c r="AK113" s="148" t="str">
        <f>IFERROR(VLOOKUP(AK112,'P2'!$B$4:$J$48,9,FALSE),"")</f>
        <v/>
      </c>
      <c r="AL113" s="148" t="str">
        <f>IFERROR(VLOOKUP(AL112,'P2'!$B$4:$J$48,9,FALSE),"")</f>
        <v/>
      </c>
      <c r="AM113" s="148" t="str">
        <f>IFERROR(VLOOKUP(AM112,'P2'!$B$4:$J$48,9,FALSE),"")</f>
        <v/>
      </c>
      <c r="AN113" s="148" t="str">
        <f>IFERROR(VLOOKUP(AN112,'P2'!$B$4:$J$48,9,FALSE),"")</f>
        <v/>
      </c>
      <c r="AO113" s="148" t="str">
        <f>IFERROR(VLOOKUP(AO112,'P2'!$B$4:$J$48,9,FALSE),"")</f>
        <v/>
      </c>
      <c r="AP113" s="148" t="str">
        <f>IFERROR(VLOOKUP(AP112,'P2'!$B$4:$J$48,9,FALSE),"")</f>
        <v/>
      </c>
      <c r="AQ113" s="148" t="str">
        <f>IFERROR(VLOOKUP(AQ112,'P2'!$B$4:$J$48,9,FALSE),"")</f>
        <v/>
      </c>
      <c r="AR113" s="148" t="str">
        <f>IFERROR(VLOOKUP(AR112,'P2'!$B$4:$J$48,9,FALSE),"")</f>
        <v/>
      </c>
      <c r="AS113" s="148" t="str">
        <f>IFERROR(VLOOKUP(AS112,'P2'!$B$4:$J$48,9,FALSE),"")</f>
        <v/>
      </c>
      <c r="AT113" s="148" t="str">
        <f>IFERROR(VLOOKUP(AT112,'P2'!$B$4:$J$48,9,FALSE),"")</f>
        <v/>
      </c>
      <c r="AU113" s="148" t="str">
        <f>IFERROR(VLOOKUP(AU112,'P2'!$B$4:$J$48,9,FALSE),"")</f>
        <v/>
      </c>
      <c r="AV113" s="149">
        <f>SUM(Q113:AU113)</f>
        <v>0</v>
      </c>
      <c r="AW113" s="487"/>
      <c r="AX113" s="489"/>
      <c r="AY113" s="150"/>
      <c r="AZ113" s="150"/>
    </row>
    <row r="114" spans="2:52" ht="17.100000000000001" customHeight="1" x14ac:dyDescent="0.15">
      <c r="B114" s="470">
        <f t="shared" si="8"/>
        <v>45</v>
      </c>
      <c r="C114" s="472"/>
      <c r="D114" s="473"/>
      <c r="E114" s="473"/>
      <c r="F114" s="473"/>
      <c r="G114" s="473"/>
      <c r="H114" s="474"/>
      <c r="I114" s="478"/>
      <c r="J114" s="479"/>
      <c r="K114" s="479"/>
      <c r="L114" s="479"/>
      <c r="M114" s="480"/>
      <c r="N114" s="484"/>
      <c r="O114" s="485"/>
      <c r="P114" s="474"/>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44">
        <f>COUNTA(Q114:AU114)</f>
        <v>0</v>
      </c>
      <c r="AW114" s="486">
        <f>AV115</f>
        <v>0</v>
      </c>
      <c r="AX114" s="488" t="str">
        <f>IFERROR(ROUNDDOWN(AV115/$AT$3,1),"")</f>
        <v/>
      </c>
      <c r="AY114" s="145"/>
      <c r="AZ114" s="145"/>
    </row>
    <row r="115" spans="2:52" ht="17.100000000000001" customHeight="1" x14ac:dyDescent="0.15">
      <c r="B115" s="471"/>
      <c r="C115" s="475"/>
      <c r="D115" s="476"/>
      <c r="E115" s="476"/>
      <c r="F115" s="476"/>
      <c r="G115" s="476"/>
      <c r="H115" s="477"/>
      <c r="I115" s="481"/>
      <c r="J115" s="482"/>
      <c r="K115" s="482"/>
      <c r="L115" s="482"/>
      <c r="M115" s="483"/>
      <c r="N115" s="475"/>
      <c r="O115" s="476"/>
      <c r="P115" s="477"/>
      <c r="Q115" s="148" t="str">
        <f>IFERROR(VLOOKUP(Q114,'P2'!$B$4:$J$48,9,FALSE),"")</f>
        <v/>
      </c>
      <c r="R115" s="148" t="str">
        <f>IFERROR(VLOOKUP(R114,'P2'!$B$4:$J$48,9,FALSE),"")</f>
        <v/>
      </c>
      <c r="S115" s="148" t="str">
        <f>IFERROR(VLOOKUP(S114,'P2'!$B$4:$J$48,9,FALSE),"")</f>
        <v/>
      </c>
      <c r="T115" s="148" t="str">
        <f>IFERROR(VLOOKUP(T114,'P2'!$B$4:$J$48,9,FALSE),"")</f>
        <v/>
      </c>
      <c r="U115" s="148" t="str">
        <f>IFERROR(VLOOKUP(U114,'P2'!$B$4:$J$48,9,FALSE),"")</f>
        <v/>
      </c>
      <c r="V115" s="148" t="str">
        <f>IFERROR(VLOOKUP(V114,'P2'!$B$4:$J$48,9,FALSE),"")</f>
        <v/>
      </c>
      <c r="W115" s="148" t="str">
        <f>IFERROR(VLOOKUP(W114,'P2'!$B$4:$J$48,9,FALSE),"")</f>
        <v/>
      </c>
      <c r="X115" s="148" t="str">
        <f>IFERROR(VLOOKUP(X114,'P2'!$B$4:$J$48,9,FALSE),"")</f>
        <v/>
      </c>
      <c r="Y115" s="148" t="str">
        <f>IFERROR(VLOOKUP(Y114,'P2'!$B$4:$J$48,9,FALSE),"")</f>
        <v/>
      </c>
      <c r="Z115" s="148" t="str">
        <f>IFERROR(VLOOKUP(Z114,'P2'!$B$4:$J$48,9,FALSE),"")</f>
        <v/>
      </c>
      <c r="AA115" s="148" t="str">
        <f>IFERROR(VLOOKUP(AA114,'P2'!$B$4:$J$48,9,FALSE),"")</f>
        <v/>
      </c>
      <c r="AB115" s="148" t="str">
        <f>IFERROR(VLOOKUP(AB114,'P2'!$B$4:$J$48,9,FALSE),"")</f>
        <v/>
      </c>
      <c r="AC115" s="148" t="str">
        <f>IFERROR(VLOOKUP(AC114,'P2'!$B$4:$J$48,9,FALSE),"")</f>
        <v/>
      </c>
      <c r="AD115" s="148" t="str">
        <f>IFERROR(VLOOKUP(AD114,'P2'!$B$4:$J$48,9,FALSE),"")</f>
        <v/>
      </c>
      <c r="AE115" s="148" t="str">
        <f>IFERROR(VLOOKUP(AE114,'P2'!$B$4:$J$48,9,FALSE),"")</f>
        <v/>
      </c>
      <c r="AF115" s="148" t="str">
        <f>IFERROR(VLOOKUP(AF114,'P2'!$B$4:$J$48,9,FALSE),"")</f>
        <v/>
      </c>
      <c r="AG115" s="148" t="str">
        <f>IFERROR(VLOOKUP(AG114,'P2'!$B$4:$J$48,9,FALSE),"")</f>
        <v/>
      </c>
      <c r="AH115" s="148" t="str">
        <f>IFERROR(VLOOKUP(AH114,'P2'!$B$4:$J$48,9,FALSE),"")</f>
        <v/>
      </c>
      <c r="AI115" s="148" t="str">
        <f>IFERROR(VLOOKUP(AI114,'P2'!$B$4:$J$48,9,FALSE),"")</f>
        <v/>
      </c>
      <c r="AJ115" s="148" t="str">
        <f>IFERROR(VLOOKUP(AJ114,'P2'!$B$4:$J$48,9,FALSE),"")</f>
        <v/>
      </c>
      <c r="AK115" s="148" t="str">
        <f>IFERROR(VLOOKUP(AK114,'P2'!$B$4:$J$48,9,FALSE),"")</f>
        <v/>
      </c>
      <c r="AL115" s="148" t="str">
        <f>IFERROR(VLOOKUP(AL114,'P2'!$B$4:$J$48,9,FALSE),"")</f>
        <v/>
      </c>
      <c r="AM115" s="148" t="str">
        <f>IFERROR(VLOOKUP(AM114,'P2'!$B$4:$J$48,9,FALSE),"")</f>
        <v/>
      </c>
      <c r="AN115" s="148" t="str">
        <f>IFERROR(VLOOKUP(AN114,'P2'!$B$4:$J$48,9,FALSE),"")</f>
        <v/>
      </c>
      <c r="AO115" s="148" t="str">
        <f>IFERROR(VLOOKUP(AO114,'P2'!$B$4:$J$48,9,FALSE),"")</f>
        <v/>
      </c>
      <c r="AP115" s="148" t="str">
        <f>IFERROR(VLOOKUP(AP114,'P2'!$B$4:$J$48,9,FALSE),"")</f>
        <v/>
      </c>
      <c r="AQ115" s="148" t="str">
        <f>IFERROR(VLOOKUP(AQ114,'P2'!$B$4:$J$48,9,FALSE),"")</f>
        <v/>
      </c>
      <c r="AR115" s="148" t="str">
        <f>IFERROR(VLOOKUP(AR114,'P2'!$B$4:$J$48,9,FALSE),"")</f>
        <v/>
      </c>
      <c r="AS115" s="148" t="str">
        <f>IFERROR(VLOOKUP(AS114,'P2'!$B$4:$J$48,9,FALSE),"")</f>
        <v/>
      </c>
      <c r="AT115" s="148" t="str">
        <f>IFERROR(VLOOKUP(AT114,'P2'!$B$4:$J$48,9,FALSE),"")</f>
        <v/>
      </c>
      <c r="AU115" s="148" t="str">
        <f>IFERROR(VLOOKUP(AU114,'P2'!$B$4:$J$48,9,FALSE),"")</f>
        <v/>
      </c>
      <c r="AV115" s="149">
        <f>SUM(Q115:AU115)</f>
        <v>0</v>
      </c>
      <c r="AW115" s="487"/>
      <c r="AX115" s="489"/>
      <c r="AY115" s="150"/>
      <c r="AZ115" s="150"/>
    </row>
    <row r="116" spans="2:52" ht="17.100000000000001" customHeight="1" x14ac:dyDescent="0.15">
      <c r="B116" s="470">
        <f t="shared" si="8"/>
        <v>46</v>
      </c>
      <c r="C116" s="472"/>
      <c r="D116" s="473"/>
      <c r="E116" s="473"/>
      <c r="F116" s="473"/>
      <c r="G116" s="473"/>
      <c r="H116" s="474"/>
      <c r="I116" s="478"/>
      <c r="J116" s="479"/>
      <c r="K116" s="479"/>
      <c r="L116" s="479"/>
      <c r="M116" s="480"/>
      <c r="N116" s="484"/>
      <c r="O116" s="485"/>
      <c r="P116" s="474"/>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44">
        <f>COUNTA(Q116:AU116)</f>
        <v>0</v>
      </c>
      <c r="AW116" s="486">
        <f>AV117</f>
        <v>0</v>
      </c>
      <c r="AX116" s="488" t="str">
        <f>IFERROR(ROUNDDOWN(AV117/$AT$3,1),"")</f>
        <v/>
      </c>
      <c r="AY116" s="145"/>
      <c r="AZ116" s="145"/>
    </row>
    <row r="117" spans="2:52" ht="17.100000000000001" customHeight="1" x14ac:dyDescent="0.15">
      <c r="B117" s="471"/>
      <c r="C117" s="475"/>
      <c r="D117" s="476"/>
      <c r="E117" s="476"/>
      <c r="F117" s="476"/>
      <c r="G117" s="476"/>
      <c r="H117" s="477"/>
      <c r="I117" s="481"/>
      <c r="J117" s="482"/>
      <c r="K117" s="482"/>
      <c r="L117" s="482"/>
      <c r="M117" s="483"/>
      <c r="N117" s="475"/>
      <c r="O117" s="476"/>
      <c r="P117" s="477"/>
      <c r="Q117" s="148" t="str">
        <f>IFERROR(VLOOKUP(Q116,'P2'!$B$4:$J$48,9,FALSE),"")</f>
        <v/>
      </c>
      <c r="R117" s="148" t="str">
        <f>IFERROR(VLOOKUP(R116,'P2'!$B$4:$J$48,9,FALSE),"")</f>
        <v/>
      </c>
      <c r="S117" s="148" t="str">
        <f>IFERROR(VLOOKUP(S116,'P2'!$B$4:$J$48,9,FALSE),"")</f>
        <v/>
      </c>
      <c r="T117" s="148" t="str">
        <f>IFERROR(VLOOKUP(T116,'P2'!$B$4:$J$48,9,FALSE),"")</f>
        <v/>
      </c>
      <c r="U117" s="148" t="str">
        <f>IFERROR(VLOOKUP(U116,'P2'!$B$4:$J$48,9,FALSE),"")</f>
        <v/>
      </c>
      <c r="V117" s="148" t="str">
        <f>IFERROR(VLOOKUP(V116,'P2'!$B$4:$J$48,9,FALSE),"")</f>
        <v/>
      </c>
      <c r="W117" s="148" t="str">
        <f>IFERROR(VLOOKUP(W116,'P2'!$B$4:$J$48,9,FALSE),"")</f>
        <v/>
      </c>
      <c r="X117" s="148" t="str">
        <f>IFERROR(VLOOKUP(X116,'P2'!$B$4:$J$48,9,FALSE),"")</f>
        <v/>
      </c>
      <c r="Y117" s="148" t="str">
        <f>IFERROR(VLOOKUP(Y116,'P2'!$B$4:$J$48,9,FALSE),"")</f>
        <v/>
      </c>
      <c r="Z117" s="148" t="str">
        <f>IFERROR(VLOOKUP(Z116,'P2'!$B$4:$J$48,9,FALSE),"")</f>
        <v/>
      </c>
      <c r="AA117" s="148" t="str">
        <f>IFERROR(VLOOKUP(AA116,'P2'!$B$4:$J$48,9,FALSE),"")</f>
        <v/>
      </c>
      <c r="AB117" s="148" t="str">
        <f>IFERROR(VLOOKUP(AB116,'P2'!$B$4:$J$48,9,FALSE),"")</f>
        <v/>
      </c>
      <c r="AC117" s="148" t="str">
        <f>IFERROR(VLOOKUP(AC116,'P2'!$B$4:$J$48,9,FALSE),"")</f>
        <v/>
      </c>
      <c r="AD117" s="148" t="str">
        <f>IFERROR(VLOOKUP(AD116,'P2'!$B$4:$J$48,9,FALSE),"")</f>
        <v/>
      </c>
      <c r="AE117" s="148" t="str">
        <f>IFERROR(VLOOKUP(AE116,'P2'!$B$4:$J$48,9,FALSE),"")</f>
        <v/>
      </c>
      <c r="AF117" s="148" t="str">
        <f>IFERROR(VLOOKUP(AF116,'P2'!$B$4:$J$48,9,FALSE),"")</f>
        <v/>
      </c>
      <c r="AG117" s="148" t="str">
        <f>IFERROR(VLOOKUP(AG116,'P2'!$B$4:$J$48,9,FALSE),"")</f>
        <v/>
      </c>
      <c r="AH117" s="148" t="str">
        <f>IFERROR(VLOOKUP(AH116,'P2'!$B$4:$J$48,9,FALSE),"")</f>
        <v/>
      </c>
      <c r="AI117" s="148" t="str">
        <f>IFERROR(VLOOKUP(AI116,'P2'!$B$4:$J$48,9,FALSE),"")</f>
        <v/>
      </c>
      <c r="AJ117" s="148" t="str">
        <f>IFERROR(VLOOKUP(AJ116,'P2'!$B$4:$J$48,9,FALSE),"")</f>
        <v/>
      </c>
      <c r="AK117" s="148" t="str">
        <f>IFERROR(VLOOKUP(AK116,'P2'!$B$4:$J$48,9,FALSE),"")</f>
        <v/>
      </c>
      <c r="AL117" s="148" t="str">
        <f>IFERROR(VLOOKUP(AL116,'P2'!$B$4:$J$48,9,FALSE),"")</f>
        <v/>
      </c>
      <c r="AM117" s="148" t="str">
        <f>IFERROR(VLOOKUP(AM116,'P2'!$B$4:$J$48,9,FALSE),"")</f>
        <v/>
      </c>
      <c r="AN117" s="148" t="str">
        <f>IFERROR(VLOOKUP(AN116,'P2'!$B$4:$J$48,9,FALSE),"")</f>
        <v/>
      </c>
      <c r="AO117" s="148" t="str">
        <f>IFERROR(VLOOKUP(AO116,'P2'!$B$4:$J$48,9,FALSE),"")</f>
        <v/>
      </c>
      <c r="AP117" s="148" t="str">
        <f>IFERROR(VLOOKUP(AP116,'P2'!$B$4:$J$48,9,FALSE),"")</f>
        <v/>
      </c>
      <c r="AQ117" s="148" t="str">
        <f>IFERROR(VLOOKUP(AQ116,'P2'!$B$4:$J$48,9,FALSE),"")</f>
        <v/>
      </c>
      <c r="AR117" s="148" t="str">
        <f>IFERROR(VLOOKUP(AR116,'P2'!$B$4:$J$48,9,FALSE),"")</f>
        <v/>
      </c>
      <c r="AS117" s="148" t="str">
        <f>IFERROR(VLOOKUP(AS116,'P2'!$B$4:$J$48,9,FALSE),"")</f>
        <v/>
      </c>
      <c r="AT117" s="148" t="str">
        <f>IFERROR(VLOOKUP(AT116,'P2'!$B$4:$J$48,9,FALSE),"")</f>
        <v/>
      </c>
      <c r="AU117" s="148" t="str">
        <f>IFERROR(VLOOKUP(AU116,'P2'!$B$4:$J$48,9,FALSE),"")</f>
        <v/>
      </c>
      <c r="AV117" s="149">
        <f>SUM(Q117:AU117)</f>
        <v>0</v>
      </c>
      <c r="AW117" s="487"/>
      <c r="AX117" s="489"/>
      <c r="AY117" s="150"/>
      <c r="AZ117" s="150"/>
    </row>
    <row r="118" spans="2:52" ht="17.100000000000001" customHeight="1" x14ac:dyDescent="0.15">
      <c r="B118" s="470">
        <f t="shared" si="8"/>
        <v>47</v>
      </c>
      <c r="C118" s="472"/>
      <c r="D118" s="473"/>
      <c r="E118" s="473"/>
      <c r="F118" s="473"/>
      <c r="G118" s="473"/>
      <c r="H118" s="474"/>
      <c r="I118" s="478"/>
      <c r="J118" s="479"/>
      <c r="K118" s="479"/>
      <c r="L118" s="479"/>
      <c r="M118" s="480"/>
      <c r="N118" s="484"/>
      <c r="O118" s="485"/>
      <c r="P118" s="474"/>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44">
        <f>COUNTA(Q118:AU118)</f>
        <v>0</v>
      </c>
      <c r="AW118" s="486">
        <f>AV119</f>
        <v>0</v>
      </c>
      <c r="AX118" s="488" t="str">
        <f>IFERROR(ROUNDDOWN(AV119/$AT$3,1),"")</f>
        <v/>
      </c>
      <c r="AY118" s="145"/>
      <c r="AZ118" s="145"/>
    </row>
    <row r="119" spans="2:52" ht="17.100000000000001" customHeight="1" x14ac:dyDescent="0.15">
      <c r="B119" s="471"/>
      <c r="C119" s="475"/>
      <c r="D119" s="476"/>
      <c r="E119" s="476"/>
      <c r="F119" s="476"/>
      <c r="G119" s="476"/>
      <c r="H119" s="477"/>
      <c r="I119" s="481"/>
      <c r="J119" s="482"/>
      <c r="K119" s="482"/>
      <c r="L119" s="482"/>
      <c r="M119" s="483"/>
      <c r="N119" s="475"/>
      <c r="O119" s="476"/>
      <c r="P119" s="477"/>
      <c r="Q119" s="148" t="str">
        <f>IFERROR(VLOOKUP(Q118,'P2'!$B$4:$J$48,9,FALSE),"")</f>
        <v/>
      </c>
      <c r="R119" s="148" t="str">
        <f>IFERROR(VLOOKUP(R118,'P2'!$B$4:$J$48,9,FALSE),"")</f>
        <v/>
      </c>
      <c r="S119" s="148" t="str">
        <f>IFERROR(VLOOKUP(S118,'P2'!$B$4:$J$48,9,FALSE),"")</f>
        <v/>
      </c>
      <c r="T119" s="148" t="str">
        <f>IFERROR(VLOOKUP(T118,'P2'!$B$4:$J$48,9,FALSE),"")</f>
        <v/>
      </c>
      <c r="U119" s="148" t="str">
        <f>IFERROR(VLOOKUP(U118,'P2'!$B$4:$J$48,9,FALSE),"")</f>
        <v/>
      </c>
      <c r="V119" s="148" t="str">
        <f>IFERROR(VLOOKUP(V118,'P2'!$B$4:$J$48,9,FALSE),"")</f>
        <v/>
      </c>
      <c r="W119" s="148" t="str">
        <f>IFERROR(VLOOKUP(W118,'P2'!$B$4:$J$48,9,FALSE),"")</f>
        <v/>
      </c>
      <c r="X119" s="148" t="str">
        <f>IFERROR(VLOOKUP(X118,'P2'!$B$4:$J$48,9,FALSE),"")</f>
        <v/>
      </c>
      <c r="Y119" s="148" t="str">
        <f>IFERROR(VLOOKUP(Y118,'P2'!$B$4:$J$48,9,FALSE),"")</f>
        <v/>
      </c>
      <c r="Z119" s="148" t="str">
        <f>IFERROR(VLOOKUP(Z118,'P2'!$B$4:$J$48,9,FALSE),"")</f>
        <v/>
      </c>
      <c r="AA119" s="148" t="str">
        <f>IFERROR(VLOOKUP(AA118,'P2'!$B$4:$J$48,9,FALSE),"")</f>
        <v/>
      </c>
      <c r="AB119" s="148" t="str">
        <f>IFERROR(VLOOKUP(AB118,'P2'!$B$4:$J$48,9,FALSE),"")</f>
        <v/>
      </c>
      <c r="AC119" s="148" t="str">
        <f>IFERROR(VLOOKUP(AC118,'P2'!$B$4:$J$48,9,FALSE),"")</f>
        <v/>
      </c>
      <c r="AD119" s="148" t="str">
        <f>IFERROR(VLOOKUP(AD118,'P2'!$B$4:$J$48,9,FALSE),"")</f>
        <v/>
      </c>
      <c r="AE119" s="148" t="str">
        <f>IFERROR(VLOOKUP(AE118,'P2'!$B$4:$J$48,9,FALSE),"")</f>
        <v/>
      </c>
      <c r="AF119" s="148" t="str">
        <f>IFERROR(VLOOKUP(AF118,'P2'!$B$4:$J$48,9,FALSE),"")</f>
        <v/>
      </c>
      <c r="AG119" s="148" t="str">
        <f>IFERROR(VLOOKUP(AG118,'P2'!$B$4:$J$48,9,FALSE),"")</f>
        <v/>
      </c>
      <c r="AH119" s="148" t="str">
        <f>IFERROR(VLOOKUP(AH118,'P2'!$B$4:$J$48,9,FALSE),"")</f>
        <v/>
      </c>
      <c r="AI119" s="148" t="str">
        <f>IFERROR(VLOOKUP(AI118,'P2'!$B$4:$J$48,9,FALSE),"")</f>
        <v/>
      </c>
      <c r="AJ119" s="148" t="str">
        <f>IFERROR(VLOOKUP(AJ118,'P2'!$B$4:$J$48,9,FALSE),"")</f>
        <v/>
      </c>
      <c r="AK119" s="148" t="str">
        <f>IFERROR(VLOOKUP(AK118,'P2'!$B$4:$J$48,9,FALSE),"")</f>
        <v/>
      </c>
      <c r="AL119" s="148" t="str">
        <f>IFERROR(VLOOKUP(AL118,'P2'!$B$4:$J$48,9,FALSE),"")</f>
        <v/>
      </c>
      <c r="AM119" s="148" t="str">
        <f>IFERROR(VLOOKUP(AM118,'P2'!$B$4:$J$48,9,FALSE),"")</f>
        <v/>
      </c>
      <c r="AN119" s="148" t="str">
        <f>IFERROR(VLOOKUP(AN118,'P2'!$B$4:$J$48,9,FALSE),"")</f>
        <v/>
      </c>
      <c r="AO119" s="148" t="str">
        <f>IFERROR(VLOOKUP(AO118,'P2'!$B$4:$J$48,9,FALSE),"")</f>
        <v/>
      </c>
      <c r="AP119" s="148" t="str">
        <f>IFERROR(VLOOKUP(AP118,'P2'!$B$4:$J$48,9,FALSE),"")</f>
        <v/>
      </c>
      <c r="AQ119" s="148" t="str">
        <f>IFERROR(VLOOKUP(AQ118,'P2'!$B$4:$J$48,9,FALSE),"")</f>
        <v/>
      </c>
      <c r="AR119" s="148" t="str">
        <f>IFERROR(VLOOKUP(AR118,'P2'!$B$4:$J$48,9,FALSE),"")</f>
        <v/>
      </c>
      <c r="AS119" s="148" t="str">
        <f>IFERROR(VLOOKUP(AS118,'P2'!$B$4:$J$48,9,FALSE),"")</f>
        <v/>
      </c>
      <c r="AT119" s="148" t="str">
        <f>IFERROR(VLOOKUP(AT118,'P2'!$B$4:$J$48,9,FALSE),"")</f>
        <v/>
      </c>
      <c r="AU119" s="148" t="str">
        <f>IFERROR(VLOOKUP(AU118,'P2'!$B$4:$J$48,9,FALSE),"")</f>
        <v/>
      </c>
      <c r="AV119" s="149">
        <f>SUM(Q119:AU119)</f>
        <v>0</v>
      </c>
      <c r="AW119" s="487"/>
      <c r="AX119" s="489"/>
      <c r="AY119" s="150"/>
      <c r="AZ119" s="150"/>
    </row>
    <row r="120" spans="2:52" ht="17.100000000000001" customHeight="1" x14ac:dyDescent="0.15">
      <c r="B120" s="470">
        <f t="shared" si="8"/>
        <v>48</v>
      </c>
      <c r="C120" s="472"/>
      <c r="D120" s="473"/>
      <c r="E120" s="473"/>
      <c r="F120" s="473"/>
      <c r="G120" s="473"/>
      <c r="H120" s="474"/>
      <c r="I120" s="478"/>
      <c r="J120" s="479"/>
      <c r="K120" s="479"/>
      <c r="L120" s="479"/>
      <c r="M120" s="480"/>
      <c r="N120" s="484"/>
      <c r="O120" s="485"/>
      <c r="P120" s="474"/>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44">
        <f>COUNTA(Q120:AU120)</f>
        <v>0</v>
      </c>
      <c r="AW120" s="486">
        <f>AV121</f>
        <v>0</v>
      </c>
      <c r="AX120" s="488" t="str">
        <f>IFERROR(ROUNDDOWN(AV121/$AT$3,1),"")</f>
        <v/>
      </c>
      <c r="AY120" s="145"/>
      <c r="AZ120" s="145"/>
    </row>
    <row r="121" spans="2:52" ht="17.100000000000001" customHeight="1" x14ac:dyDescent="0.15">
      <c r="B121" s="471"/>
      <c r="C121" s="475"/>
      <c r="D121" s="476"/>
      <c r="E121" s="476"/>
      <c r="F121" s="476"/>
      <c r="G121" s="476"/>
      <c r="H121" s="477"/>
      <c r="I121" s="481"/>
      <c r="J121" s="482"/>
      <c r="K121" s="482"/>
      <c r="L121" s="482"/>
      <c r="M121" s="483"/>
      <c r="N121" s="475"/>
      <c r="O121" s="476"/>
      <c r="P121" s="477"/>
      <c r="Q121" s="148" t="str">
        <f>IFERROR(VLOOKUP(Q120,'P2'!$B$4:$J$48,9,FALSE),"")</f>
        <v/>
      </c>
      <c r="R121" s="148" t="str">
        <f>IFERROR(VLOOKUP(R120,'P2'!$B$4:$J$48,9,FALSE),"")</f>
        <v/>
      </c>
      <c r="S121" s="148" t="str">
        <f>IFERROR(VLOOKUP(S120,'P2'!$B$4:$J$48,9,FALSE),"")</f>
        <v/>
      </c>
      <c r="T121" s="148" t="str">
        <f>IFERROR(VLOOKUP(T120,'P2'!$B$4:$J$48,9,FALSE),"")</f>
        <v/>
      </c>
      <c r="U121" s="148" t="str">
        <f>IFERROR(VLOOKUP(U120,'P2'!$B$4:$J$48,9,FALSE),"")</f>
        <v/>
      </c>
      <c r="V121" s="148" t="str">
        <f>IFERROR(VLOOKUP(V120,'P2'!$B$4:$J$48,9,FALSE),"")</f>
        <v/>
      </c>
      <c r="W121" s="148" t="str">
        <f>IFERROR(VLOOKUP(W120,'P2'!$B$4:$J$48,9,FALSE),"")</f>
        <v/>
      </c>
      <c r="X121" s="148" t="str">
        <f>IFERROR(VLOOKUP(X120,'P2'!$B$4:$J$48,9,FALSE),"")</f>
        <v/>
      </c>
      <c r="Y121" s="148" t="str">
        <f>IFERROR(VLOOKUP(Y120,'P2'!$B$4:$J$48,9,FALSE),"")</f>
        <v/>
      </c>
      <c r="Z121" s="148" t="str">
        <f>IFERROR(VLOOKUP(Z120,'P2'!$B$4:$J$48,9,FALSE),"")</f>
        <v/>
      </c>
      <c r="AA121" s="148" t="str">
        <f>IFERROR(VLOOKUP(AA120,'P2'!$B$4:$J$48,9,FALSE),"")</f>
        <v/>
      </c>
      <c r="AB121" s="148" t="str">
        <f>IFERROR(VLOOKUP(AB120,'P2'!$B$4:$J$48,9,FALSE),"")</f>
        <v/>
      </c>
      <c r="AC121" s="148" t="str">
        <f>IFERROR(VLOOKUP(AC120,'P2'!$B$4:$J$48,9,FALSE),"")</f>
        <v/>
      </c>
      <c r="AD121" s="148" t="str">
        <f>IFERROR(VLOOKUP(AD120,'P2'!$B$4:$J$48,9,FALSE),"")</f>
        <v/>
      </c>
      <c r="AE121" s="148" t="str">
        <f>IFERROR(VLOOKUP(AE120,'P2'!$B$4:$J$48,9,FALSE),"")</f>
        <v/>
      </c>
      <c r="AF121" s="148" t="str">
        <f>IFERROR(VLOOKUP(AF120,'P2'!$B$4:$J$48,9,FALSE),"")</f>
        <v/>
      </c>
      <c r="AG121" s="148" t="str">
        <f>IFERROR(VLOOKUP(AG120,'P2'!$B$4:$J$48,9,FALSE),"")</f>
        <v/>
      </c>
      <c r="AH121" s="148" t="str">
        <f>IFERROR(VLOOKUP(AH120,'P2'!$B$4:$J$48,9,FALSE),"")</f>
        <v/>
      </c>
      <c r="AI121" s="148" t="str">
        <f>IFERROR(VLOOKUP(AI120,'P2'!$B$4:$J$48,9,FALSE),"")</f>
        <v/>
      </c>
      <c r="AJ121" s="148" t="str">
        <f>IFERROR(VLOOKUP(AJ120,'P2'!$B$4:$J$48,9,FALSE),"")</f>
        <v/>
      </c>
      <c r="AK121" s="148" t="str">
        <f>IFERROR(VLOOKUP(AK120,'P2'!$B$4:$J$48,9,FALSE),"")</f>
        <v/>
      </c>
      <c r="AL121" s="148" t="str">
        <f>IFERROR(VLOOKUP(AL120,'P2'!$B$4:$J$48,9,FALSE),"")</f>
        <v/>
      </c>
      <c r="AM121" s="148" t="str">
        <f>IFERROR(VLOOKUP(AM120,'P2'!$B$4:$J$48,9,FALSE),"")</f>
        <v/>
      </c>
      <c r="AN121" s="148" t="str">
        <f>IFERROR(VLOOKUP(AN120,'P2'!$B$4:$J$48,9,FALSE),"")</f>
        <v/>
      </c>
      <c r="AO121" s="148" t="str">
        <f>IFERROR(VLOOKUP(AO120,'P2'!$B$4:$J$48,9,FALSE),"")</f>
        <v/>
      </c>
      <c r="AP121" s="148" t="str">
        <f>IFERROR(VLOOKUP(AP120,'P2'!$B$4:$J$48,9,FALSE),"")</f>
        <v/>
      </c>
      <c r="AQ121" s="148" t="str">
        <f>IFERROR(VLOOKUP(AQ120,'P2'!$B$4:$J$48,9,FALSE),"")</f>
        <v/>
      </c>
      <c r="AR121" s="148" t="str">
        <f>IFERROR(VLOOKUP(AR120,'P2'!$B$4:$J$48,9,FALSE),"")</f>
        <v/>
      </c>
      <c r="AS121" s="148" t="str">
        <f>IFERROR(VLOOKUP(AS120,'P2'!$B$4:$J$48,9,FALSE),"")</f>
        <v/>
      </c>
      <c r="AT121" s="148" t="str">
        <f>IFERROR(VLOOKUP(AT120,'P2'!$B$4:$J$48,9,FALSE),"")</f>
        <v/>
      </c>
      <c r="AU121" s="148" t="str">
        <f>IFERROR(VLOOKUP(AU120,'P2'!$B$4:$J$48,9,FALSE),"")</f>
        <v/>
      </c>
      <c r="AV121" s="149">
        <f>SUM(Q121:AU121)</f>
        <v>0</v>
      </c>
      <c r="AW121" s="487"/>
      <c r="AX121" s="489"/>
      <c r="AY121" s="150"/>
      <c r="AZ121" s="150"/>
    </row>
    <row r="122" spans="2:52" ht="17.100000000000001" customHeight="1" x14ac:dyDescent="0.15">
      <c r="B122" s="470">
        <f t="shared" si="8"/>
        <v>49</v>
      </c>
      <c r="C122" s="472"/>
      <c r="D122" s="473"/>
      <c r="E122" s="473"/>
      <c r="F122" s="473"/>
      <c r="G122" s="473"/>
      <c r="H122" s="474"/>
      <c r="I122" s="478"/>
      <c r="J122" s="479"/>
      <c r="K122" s="479"/>
      <c r="L122" s="479"/>
      <c r="M122" s="480"/>
      <c r="N122" s="484"/>
      <c r="O122" s="485"/>
      <c r="P122" s="474"/>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44">
        <f>COUNTA(Q122:AU122)</f>
        <v>0</v>
      </c>
      <c r="AW122" s="486">
        <f>AV123</f>
        <v>0</v>
      </c>
      <c r="AX122" s="488" t="str">
        <f>IFERROR(ROUNDDOWN(AV123/$AT$3,1),"")</f>
        <v/>
      </c>
      <c r="AY122" s="145"/>
      <c r="AZ122" s="145"/>
    </row>
    <row r="123" spans="2:52" ht="17.100000000000001" customHeight="1" x14ac:dyDescent="0.15">
      <c r="B123" s="471"/>
      <c r="C123" s="475"/>
      <c r="D123" s="476"/>
      <c r="E123" s="476"/>
      <c r="F123" s="476"/>
      <c r="G123" s="476"/>
      <c r="H123" s="477"/>
      <c r="I123" s="481"/>
      <c r="J123" s="482"/>
      <c r="K123" s="482"/>
      <c r="L123" s="482"/>
      <c r="M123" s="483"/>
      <c r="N123" s="475"/>
      <c r="O123" s="476"/>
      <c r="P123" s="477"/>
      <c r="Q123" s="148" t="str">
        <f>IFERROR(VLOOKUP(Q122,'P2'!$B$4:$J$48,9,FALSE),"")</f>
        <v/>
      </c>
      <c r="R123" s="148" t="str">
        <f>IFERROR(VLOOKUP(R122,'P2'!$B$4:$J$48,9,FALSE),"")</f>
        <v/>
      </c>
      <c r="S123" s="148" t="str">
        <f>IFERROR(VLOOKUP(S122,'P2'!$B$4:$J$48,9,FALSE),"")</f>
        <v/>
      </c>
      <c r="T123" s="148" t="str">
        <f>IFERROR(VLOOKUP(T122,'P2'!$B$4:$J$48,9,FALSE),"")</f>
        <v/>
      </c>
      <c r="U123" s="148" t="str">
        <f>IFERROR(VLOOKUP(U122,'P2'!$B$4:$J$48,9,FALSE),"")</f>
        <v/>
      </c>
      <c r="V123" s="148" t="str">
        <f>IFERROR(VLOOKUP(V122,'P2'!$B$4:$J$48,9,FALSE),"")</f>
        <v/>
      </c>
      <c r="W123" s="148" t="str">
        <f>IFERROR(VLOOKUP(W122,'P2'!$B$4:$J$48,9,FALSE),"")</f>
        <v/>
      </c>
      <c r="X123" s="148" t="str">
        <f>IFERROR(VLOOKUP(X122,'P2'!$B$4:$J$48,9,FALSE),"")</f>
        <v/>
      </c>
      <c r="Y123" s="148" t="str">
        <f>IFERROR(VLOOKUP(Y122,'P2'!$B$4:$J$48,9,FALSE),"")</f>
        <v/>
      </c>
      <c r="Z123" s="148" t="str">
        <f>IFERROR(VLOOKUP(Z122,'P2'!$B$4:$J$48,9,FALSE),"")</f>
        <v/>
      </c>
      <c r="AA123" s="148" t="str">
        <f>IFERROR(VLOOKUP(AA122,'P2'!$B$4:$J$48,9,FALSE),"")</f>
        <v/>
      </c>
      <c r="AB123" s="148" t="str">
        <f>IFERROR(VLOOKUP(AB122,'P2'!$B$4:$J$48,9,FALSE),"")</f>
        <v/>
      </c>
      <c r="AC123" s="148" t="str">
        <f>IFERROR(VLOOKUP(AC122,'P2'!$B$4:$J$48,9,FALSE),"")</f>
        <v/>
      </c>
      <c r="AD123" s="148" t="str">
        <f>IFERROR(VLOOKUP(AD122,'P2'!$B$4:$J$48,9,FALSE),"")</f>
        <v/>
      </c>
      <c r="AE123" s="148" t="str">
        <f>IFERROR(VLOOKUP(AE122,'P2'!$B$4:$J$48,9,FALSE),"")</f>
        <v/>
      </c>
      <c r="AF123" s="148" t="str">
        <f>IFERROR(VLOOKUP(AF122,'P2'!$B$4:$J$48,9,FALSE),"")</f>
        <v/>
      </c>
      <c r="AG123" s="148" t="str">
        <f>IFERROR(VLOOKUP(AG122,'P2'!$B$4:$J$48,9,FALSE),"")</f>
        <v/>
      </c>
      <c r="AH123" s="148" t="str">
        <f>IFERROR(VLOOKUP(AH122,'P2'!$B$4:$J$48,9,FALSE),"")</f>
        <v/>
      </c>
      <c r="AI123" s="148" t="str">
        <f>IFERROR(VLOOKUP(AI122,'P2'!$B$4:$J$48,9,FALSE),"")</f>
        <v/>
      </c>
      <c r="AJ123" s="148" t="str">
        <f>IFERROR(VLOOKUP(AJ122,'P2'!$B$4:$J$48,9,FALSE),"")</f>
        <v/>
      </c>
      <c r="AK123" s="148" t="str">
        <f>IFERROR(VLOOKUP(AK122,'P2'!$B$4:$J$48,9,FALSE),"")</f>
        <v/>
      </c>
      <c r="AL123" s="148" t="str">
        <f>IFERROR(VLOOKUP(AL122,'P2'!$B$4:$J$48,9,FALSE),"")</f>
        <v/>
      </c>
      <c r="AM123" s="148" t="str">
        <f>IFERROR(VLOOKUP(AM122,'P2'!$B$4:$J$48,9,FALSE),"")</f>
        <v/>
      </c>
      <c r="AN123" s="148" t="str">
        <f>IFERROR(VLOOKUP(AN122,'P2'!$B$4:$J$48,9,FALSE),"")</f>
        <v/>
      </c>
      <c r="AO123" s="148" t="str">
        <f>IFERROR(VLOOKUP(AO122,'P2'!$B$4:$J$48,9,FALSE),"")</f>
        <v/>
      </c>
      <c r="AP123" s="148" t="str">
        <f>IFERROR(VLOOKUP(AP122,'P2'!$B$4:$J$48,9,FALSE),"")</f>
        <v/>
      </c>
      <c r="AQ123" s="148" t="str">
        <f>IFERROR(VLOOKUP(AQ122,'P2'!$B$4:$J$48,9,FALSE),"")</f>
        <v/>
      </c>
      <c r="AR123" s="148" t="str">
        <f>IFERROR(VLOOKUP(AR122,'P2'!$B$4:$J$48,9,FALSE),"")</f>
        <v/>
      </c>
      <c r="AS123" s="148" t="str">
        <f>IFERROR(VLOOKUP(AS122,'P2'!$B$4:$J$48,9,FALSE),"")</f>
        <v/>
      </c>
      <c r="AT123" s="148" t="str">
        <f>IFERROR(VLOOKUP(AT122,'P2'!$B$4:$J$48,9,FALSE),"")</f>
        <v/>
      </c>
      <c r="AU123" s="148" t="str">
        <f>IFERROR(VLOOKUP(AU122,'P2'!$B$4:$J$48,9,FALSE),"")</f>
        <v/>
      </c>
      <c r="AV123" s="149">
        <f>SUM(Q123:AU123)</f>
        <v>0</v>
      </c>
      <c r="AW123" s="487"/>
      <c r="AX123" s="489"/>
      <c r="AY123" s="150"/>
      <c r="AZ123" s="150"/>
    </row>
    <row r="124" spans="2:52" ht="17.100000000000001" customHeight="1" x14ac:dyDescent="0.15">
      <c r="B124" s="470">
        <f t="shared" si="8"/>
        <v>50</v>
      </c>
      <c r="C124" s="472"/>
      <c r="D124" s="473"/>
      <c r="E124" s="473"/>
      <c r="F124" s="473"/>
      <c r="G124" s="473"/>
      <c r="H124" s="474"/>
      <c r="I124" s="478"/>
      <c r="J124" s="479"/>
      <c r="K124" s="479"/>
      <c r="L124" s="479"/>
      <c r="M124" s="480"/>
      <c r="N124" s="484"/>
      <c r="O124" s="485"/>
      <c r="P124" s="474"/>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44">
        <f>COUNTA(Q124:AU124)</f>
        <v>0</v>
      </c>
      <c r="AW124" s="486">
        <f>AV125</f>
        <v>0</v>
      </c>
      <c r="AX124" s="488" t="str">
        <f>IFERROR(ROUNDDOWN(AV125/$AT$3,1),"")</f>
        <v/>
      </c>
      <c r="AY124" s="145"/>
      <c r="AZ124" s="145"/>
    </row>
    <row r="125" spans="2:52" ht="17.100000000000001" customHeight="1" x14ac:dyDescent="0.15">
      <c r="B125" s="471"/>
      <c r="C125" s="475"/>
      <c r="D125" s="476"/>
      <c r="E125" s="476"/>
      <c r="F125" s="476"/>
      <c r="G125" s="476"/>
      <c r="H125" s="477"/>
      <c r="I125" s="481"/>
      <c r="J125" s="482"/>
      <c r="K125" s="482"/>
      <c r="L125" s="482"/>
      <c r="M125" s="483"/>
      <c r="N125" s="475"/>
      <c r="O125" s="476"/>
      <c r="P125" s="477"/>
      <c r="Q125" s="148" t="str">
        <f>IFERROR(VLOOKUP(Q124,'P2'!$B$4:$J$48,9,FALSE),"")</f>
        <v/>
      </c>
      <c r="R125" s="148" t="str">
        <f>IFERROR(VLOOKUP(R124,'P2'!$B$4:$J$48,9,FALSE),"")</f>
        <v/>
      </c>
      <c r="S125" s="148" t="str">
        <f>IFERROR(VLOOKUP(S124,'P2'!$B$4:$J$48,9,FALSE),"")</f>
        <v/>
      </c>
      <c r="T125" s="148" t="str">
        <f>IFERROR(VLOOKUP(T124,'P2'!$B$4:$J$48,9,FALSE),"")</f>
        <v/>
      </c>
      <c r="U125" s="148" t="str">
        <f>IFERROR(VLOOKUP(U124,'P2'!$B$4:$J$48,9,FALSE),"")</f>
        <v/>
      </c>
      <c r="V125" s="148" t="str">
        <f>IFERROR(VLOOKUP(V124,'P2'!$B$4:$J$48,9,FALSE),"")</f>
        <v/>
      </c>
      <c r="W125" s="148" t="str">
        <f>IFERROR(VLOOKUP(W124,'P2'!$B$4:$J$48,9,FALSE),"")</f>
        <v/>
      </c>
      <c r="X125" s="148" t="str">
        <f>IFERROR(VLOOKUP(X124,'P2'!$B$4:$J$48,9,FALSE),"")</f>
        <v/>
      </c>
      <c r="Y125" s="148" t="str">
        <f>IFERROR(VLOOKUP(Y124,'P2'!$B$4:$J$48,9,FALSE),"")</f>
        <v/>
      </c>
      <c r="Z125" s="148" t="str">
        <f>IFERROR(VLOOKUP(Z124,'P2'!$B$4:$J$48,9,FALSE),"")</f>
        <v/>
      </c>
      <c r="AA125" s="148" t="str">
        <f>IFERROR(VLOOKUP(AA124,'P2'!$B$4:$J$48,9,FALSE),"")</f>
        <v/>
      </c>
      <c r="AB125" s="148" t="str">
        <f>IFERROR(VLOOKUP(AB124,'P2'!$B$4:$J$48,9,FALSE),"")</f>
        <v/>
      </c>
      <c r="AC125" s="148" t="str">
        <f>IFERROR(VLOOKUP(AC124,'P2'!$B$4:$J$48,9,FALSE),"")</f>
        <v/>
      </c>
      <c r="AD125" s="148" t="str">
        <f>IFERROR(VLOOKUP(AD124,'P2'!$B$4:$J$48,9,FALSE),"")</f>
        <v/>
      </c>
      <c r="AE125" s="148" t="str">
        <f>IFERROR(VLOOKUP(AE124,'P2'!$B$4:$J$48,9,FALSE),"")</f>
        <v/>
      </c>
      <c r="AF125" s="148" t="str">
        <f>IFERROR(VLOOKUP(AF124,'P2'!$B$4:$J$48,9,FALSE),"")</f>
        <v/>
      </c>
      <c r="AG125" s="148" t="str">
        <f>IFERROR(VLOOKUP(AG124,'P2'!$B$4:$J$48,9,FALSE),"")</f>
        <v/>
      </c>
      <c r="AH125" s="148" t="str">
        <f>IFERROR(VLOOKUP(AH124,'P2'!$B$4:$J$48,9,FALSE),"")</f>
        <v/>
      </c>
      <c r="AI125" s="148" t="str">
        <f>IFERROR(VLOOKUP(AI124,'P2'!$B$4:$J$48,9,FALSE),"")</f>
        <v/>
      </c>
      <c r="AJ125" s="148" t="str">
        <f>IFERROR(VLOOKUP(AJ124,'P2'!$B$4:$J$48,9,FALSE),"")</f>
        <v/>
      </c>
      <c r="AK125" s="148" t="str">
        <f>IFERROR(VLOOKUP(AK124,'P2'!$B$4:$J$48,9,FALSE),"")</f>
        <v/>
      </c>
      <c r="AL125" s="148" t="str">
        <f>IFERROR(VLOOKUP(AL124,'P2'!$B$4:$J$48,9,FALSE),"")</f>
        <v/>
      </c>
      <c r="AM125" s="148" t="str">
        <f>IFERROR(VLOOKUP(AM124,'P2'!$B$4:$J$48,9,FALSE),"")</f>
        <v/>
      </c>
      <c r="AN125" s="148" t="str">
        <f>IFERROR(VLOOKUP(AN124,'P2'!$B$4:$J$48,9,FALSE),"")</f>
        <v/>
      </c>
      <c r="AO125" s="148" t="str">
        <f>IFERROR(VLOOKUP(AO124,'P2'!$B$4:$J$48,9,FALSE),"")</f>
        <v/>
      </c>
      <c r="AP125" s="148" t="str">
        <f>IFERROR(VLOOKUP(AP124,'P2'!$B$4:$J$48,9,FALSE),"")</f>
        <v/>
      </c>
      <c r="AQ125" s="148" t="str">
        <f>IFERROR(VLOOKUP(AQ124,'P2'!$B$4:$J$48,9,FALSE),"")</f>
        <v/>
      </c>
      <c r="AR125" s="148" t="str">
        <f>IFERROR(VLOOKUP(AR124,'P2'!$B$4:$J$48,9,FALSE),"")</f>
        <v/>
      </c>
      <c r="AS125" s="148" t="str">
        <f>IFERROR(VLOOKUP(AS124,'P2'!$B$4:$J$48,9,FALSE),"")</f>
        <v/>
      </c>
      <c r="AT125" s="148" t="str">
        <f>IFERROR(VLOOKUP(AT124,'P2'!$B$4:$J$48,9,FALSE),"")</f>
        <v/>
      </c>
      <c r="AU125" s="148" t="str">
        <f>IFERROR(VLOOKUP(AU124,'P2'!$B$4:$J$48,9,FALSE),"")</f>
        <v/>
      </c>
      <c r="AV125" s="149">
        <f>SUM(Q125:AU125)</f>
        <v>0</v>
      </c>
      <c r="AW125" s="487"/>
      <c r="AX125" s="489"/>
      <c r="AY125" s="150"/>
      <c r="AZ125" s="150"/>
    </row>
    <row r="126" spans="2:52" ht="17.100000000000001" customHeight="1" x14ac:dyDescent="0.15">
      <c r="B126" s="470">
        <f t="shared" si="8"/>
        <v>51</v>
      </c>
      <c r="C126" s="472"/>
      <c r="D126" s="473"/>
      <c r="E126" s="473"/>
      <c r="F126" s="473"/>
      <c r="G126" s="473"/>
      <c r="H126" s="474"/>
      <c r="I126" s="478"/>
      <c r="J126" s="479"/>
      <c r="K126" s="479"/>
      <c r="L126" s="479"/>
      <c r="M126" s="480"/>
      <c r="N126" s="484"/>
      <c r="O126" s="485"/>
      <c r="P126" s="474"/>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44">
        <f>COUNTA(Q126:AU126)</f>
        <v>0</v>
      </c>
      <c r="AW126" s="486">
        <f>AV127</f>
        <v>0</v>
      </c>
      <c r="AX126" s="488" t="str">
        <f>IFERROR(ROUNDDOWN(AV127/$AT$3,1),"")</f>
        <v/>
      </c>
      <c r="AY126" s="145"/>
      <c r="AZ126" s="145"/>
    </row>
    <row r="127" spans="2:52" ht="17.100000000000001" customHeight="1" x14ac:dyDescent="0.15">
      <c r="B127" s="471"/>
      <c r="C127" s="475"/>
      <c r="D127" s="476"/>
      <c r="E127" s="476"/>
      <c r="F127" s="476"/>
      <c r="G127" s="476"/>
      <c r="H127" s="477"/>
      <c r="I127" s="481"/>
      <c r="J127" s="482"/>
      <c r="K127" s="482"/>
      <c r="L127" s="482"/>
      <c r="M127" s="483"/>
      <c r="N127" s="475"/>
      <c r="O127" s="476"/>
      <c r="P127" s="477"/>
      <c r="Q127" s="148" t="str">
        <f>IFERROR(VLOOKUP(Q126,'P2'!$B$4:$J$48,9,FALSE),"")</f>
        <v/>
      </c>
      <c r="R127" s="148" t="str">
        <f>IFERROR(VLOOKUP(R126,'P2'!$B$4:$J$48,9,FALSE),"")</f>
        <v/>
      </c>
      <c r="S127" s="148" t="str">
        <f>IFERROR(VLOOKUP(S126,'P2'!$B$4:$J$48,9,FALSE),"")</f>
        <v/>
      </c>
      <c r="T127" s="148" t="str">
        <f>IFERROR(VLOOKUP(T126,'P2'!$B$4:$J$48,9,FALSE),"")</f>
        <v/>
      </c>
      <c r="U127" s="148" t="str">
        <f>IFERROR(VLOOKUP(U126,'P2'!$B$4:$J$48,9,FALSE),"")</f>
        <v/>
      </c>
      <c r="V127" s="148" t="str">
        <f>IFERROR(VLOOKUP(V126,'P2'!$B$4:$J$48,9,FALSE),"")</f>
        <v/>
      </c>
      <c r="W127" s="148" t="str">
        <f>IFERROR(VLOOKUP(W126,'P2'!$B$4:$J$48,9,FALSE),"")</f>
        <v/>
      </c>
      <c r="X127" s="148" t="str">
        <f>IFERROR(VLOOKUP(X126,'P2'!$B$4:$J$48,9,FALSE),"")</f>
        <v/>
      </c>
      <c r="Y127" s="148" t="str">
        <f>IFERROR(VLOOKUP(Y126,'P2'!$B$4:$J$48,9,FALSE),"")</f>
        <v/>
      </c>
      <c r="Z127" s="148" t="str">
        <f>IFERROR(VLOOKUP(Z126,'P2'!$B$4:$J$48,9,FALSE),"")</f>
        <v/>
      </c>
      <c r="AA127" s="148" t="str">
        <f>IFERROR(VLOOKUP(AA126,'P2'!$B$4:$J$48,9,FALSE),"")</f>
        <v/>
      </c>
      <c r="AB127" s="148" t="str">
        <f>IFERROR(VLOOKUP(AB126,'P2'!$B$4:$J$48,9,FALSE),"")</f>
        <v/>
      </c>
      <c r="AC127" s="148" t="str">
        <f>IFERROR(VLOOKUP(AC126,'P2'!$B$4:$J$48,9,FALSE),"")</f>
        <v/>
      </c>
      <c r="AD127" s="148" t="str">
        <f>IFERROR(VLOOKUP(AD126,'P2'!$B$4:$J$48,9,FALSE),"")</f>
        <v/>
      </c>
      <c r="AE127" s="148" t="str">
        <f>IFERROR(VLOOKUP(AE126,'P2'!$B$4:$J$48,9,FALSE),"")</f>
        <v/>
      </c>
      <c r="AF127" s="148" t="str">
        <f>IFERROR(VLOOKUP(AF126,'P2'!$B$4:$J$48,9,FALSE),"")</f>
        <v/>
      </c>
      <c r="AG127" s="148" t="str">
        <f>IFERROR(VLOOKUP(AG126,'P2'!$B$4:$J$48,9,FALSE),"")</f>
        <v/>
      </c>
      <c r="AH127" s="148" t="str">
        <f>IFERROR(VLOOKUP(AH126,'P2'!$B$4:$J$48,9,FALSE),"")</f>
        <v/>
      </c>
      <c r="AI127" s="148" t="str">
        <f>IFERROR(VLOOKUP(AI126,'P2'!$B$4:$J$48,9,FALSE),"")</f>
        <v/>
      </c>
      <c r="AJ127" s="148" t="str">
        <f>IFERROR(VLOOKUP(AJ126,'P2'!$B$4:$J$48,9,FALSE),"")</f>
        <v/>
      </c>
      <c r="AK127" s="148" t="str">
        <f>IFERROR(VLOOKUP(AK126,'P2'!$B$4:$J$48,9,FALSE),"")</f>
        <v/>
      </c>
      <c r="AL127" s="148" t="str">
        <f>IFERROR(VLOOKUP(AL126,'P2'!$B$4:$J$48,9,FALSE),"")</f>
        <v/>
      </c>
      <c r="AM127" s="148" t="str">
        <f>IFERROR(VLOOKUP(AM126,'P2'!$B$4:$J$48,9,FALSE),"")</f>
        <v/>
      </c>
      <c r="AN127" s="148" t="str">
        <f>IFERROR(VLOOKUP(AN126,'P2'!$B$4:$J$48,9,FALSE),"")</f>
        <v/>
      </c>
      <c r="AO127" s="148" t="str">
        <f>IFERROR(VLOOKUP(AO126,'P2'!$B$4:$J$48,9,FALSE),"")</f>
        <v/>
      </c>
      <c r="AP127" s="148" t="str">
        <f>IFERROR(VLOOKUP(AP126,'P2'!$B$4:$J$48,9,FALSE),"")</f>
        <v/>
      </c>
      <c r="AQ127" s="148" t="str">
        <f>IFERROR(VLOOKUP(AQ126,'P2'!$B$4:$J$48,9,FALSE),"")</f>
        <v/>
      </c>
      <c r="AR127" s="148" t="str">
        <f>IFERROR(VLOOKUP(AR126,'P2'!$B$4:$J$48,9,FALSE),"")</f>
        <v/>
      </c>
      <c r="AS127" s="148" t="str">
        <f>IFERROR(VLOOKUP(AS126,'P2'!$B$4:$J$48,9,FALSE),"")</f>
        <v/>
      </c>
      <c r="AT127" s="148" t="str">
        <f>IFERROR(VLOOKUP(AT126,'P2'!$B$4:$J$48,9,FALSE),"")</f>
        <v/>
      </c>
      <c r="AU127" s="148" t="str">
        <f>IFERROR(VLOOKUP(AU126,'P2'!$B$4:$J$48,9,FALSE),"")</f>
        <v/>
      </c>
      <c r="AV127" s="149">
        <f>SUM(Q127:AU127)</f>
        <v>0</v>
      </c>
      <c r="AW127" s="487"/>
      <c r="AX127" s="489"/>
      <c r="AY127" s="150"/>
      <c r="AZ127" s="150"/>
    </row>
    <row r="128" spans="2:52" ht="17.100000000000001" customHeight="1" x14ac:dyDescent="0.15">
      <c r="B128" s="470">
        <f t="shared" si="8"/>
        <v>52</v>
      </c>
      <c r="C128" s="472"/>
      <c r="D128" s="473"/>
      <c r="E128" s="473"/>
      <c r="F128" s="473"/>
      <c r="G128" s="473"/>
      <c r="H128" s="474"/>
      <c r="I128" s="478"/>
      <c r="J128" s="479"/>
      <c r="K128" s="479"/>
      <c r="L128" s="479"/>
      <c r="M128" s="480"/>
      <c r="N128" s="484"/>
      <c r="O128" s="485"/>
      <c r="P128" s="474"/>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44">
        <f>COUNTA(Q128:AU128)</f>
        <v>0</v>
      </c>
      <c r="AW128" s="486">
        <f>AV129</f>
        <v>0</v>
      </c>
      <c r="AX128" s="488" t="str">
        <f>IFERROR(ROUNDDOWN(AV129/$AT$3,1),"")</f>
        <v/>
      </c>
      <c r="AY128" s="145"/>
      <c r="AZ128" s="145"/>
    </row>
    <row r="129" spans="2:52" ht="17.100000000000001" customHeight="1" x14ac:dyDescent="0.15">
      <c r="B129" s="471"/>
      <c r="C129" s="475"/>
      <c r="D129" s="476"/>
      <c r="E129" s="476"/>
      <c r="F129" s="476"/>
      <c r="G129" s="476"/>
      <c r="H129" s="477"/>
      <c r="I129" s="481"/>
      <c r="J129" s="482"/>
      <c r="K129" s="482"/>
      <c r="L129" s="482"/>
      <c r="M129" s="483"/>
      <c r="N129" s="475"/>
      <c r="O129" s="476"/>
      <c r="P129" s="477"/>
      <c r="Q129" s="148" t="str">
        <f>IFERROR(VLOOKUP(Q128,'P2'!$B$4:$J$48,9,FALSE),"")</f>
        <v/>
      </c>
      <c r="R129" s="148" t="str">
        <f>IFERROR(VLOOKUP(R128,'P2'!$B$4:$J$48,9,FALSE),"")</f>
        <v/>
      </c>
      <c r="S129" s="148" t="str">
        <f>IFERROR(VLOOKUP(S128,'P2'!$B$4:$J$48,9,FALSE),"")</f>
        <v/>
      </c>
      <c r="T129" s="148" t="str">
        <f>IFERROR(VLOOKUP(T128,'P2'!$B$4:$J$48,9,FALSE),"")</f>
        <v/>
      </c>
      <c r="U129" s="148" t="str">
        <f>IFERROR(VLOOKUP(U128,'P2'!$B$4:$J$48,9,FALSE),"")</f>
        <v/>
      </c>
      <c r="V129" s="148" t="str">
        <f>IFERROR(VLOOKUP(V128,'P2'!$B$4:$J$48,9,FALSE),"")</f>
        <v/>
      </c>
      <c r="W129" s="148" t="str">
        <f>IFERROR(VLOOKUP(W128,'P2'!$B$4:$J$48,9,FALSE),"")</f>
        <v/>
      </c>
      <c r="X129" s="148" t="str">
        <f>IFERROR(VLOOKUP(X128,'P2'!$B$4:$J$48,9,FALSE),"")</f>
        <v/>
      </c>
      <c r="Y129" s="148" t="str">
        <f>IFERROR(VLOOKUP(Y128,'P2'!$B$4:$J$48,9,FALSE),"")</f>
        <v/>
      </c>
      <c r="Z129" s="148" t="str">
        <f>IFERROR(VLOOKUP(Z128,'P2'!$B$4:$J$48,9,FALSE),"")</f>
        <v/>
      </c>
      <c r="AA129" s="148" t="str">
        <f>IFERROR(VLOOKUP(AA128,'P2'!$B$4:$J$48,9,FALSE),"")</f>
        <v/>
      </c>
      <c r="AB129" s="148" t="str">
        <f>IFERROR(VLOOKUP(AB128,'P2'!$B$4:$J$48,9,FALSE),"")</f>
        <v/>
      </c>
      <c r="AC129" s="148" t="str">
        <f>IFERROR(VLOOKUP(AC128,'P2'!$B$4:$J$48,9,FALSE),"")</f>
        <v/>
      </c>
      <c r="AD129" s="148" t="str">
        <f>IFERROR(VLOOKUP(AD128,'P2'!$B$4:$J$48,9,FALSE),"")</f>
        <v/>
      </c>
      <c r="AE129" s="148" t="str">
        <f>IFERROR(VLOOKUP(AE128,'P2'!$B$4:$J$48,9,FALSE),"")</f>
        <v/>
      </c>
      <c r="AF129" s="148" t="str">
        <f>IFERROR(VLOOKUP(AF128,'P2'!$B$4:$J$48,9,FALSE),"")</f>
        <v/>
      </c>
      <c r="AG129" s="148" t="str">
        <f>IFERROR(VLOOKUP(AG128,'P2'!$B$4:$J$48,9,FALSE),"")</f>
        <v/>
      </c>
      <c r="AH129" s="148" t="str">
        <f>IFERROR(VLOOKUP(AH128,'P2'!$B$4:$J$48,9,FALSE),"")</f>
        <v/>
      </c>
      <c r="AI129" s="148" t="str">
        <f>IFERROR(VLOOKUP(AI128,'P2'!$B$4:$J$48,9,FALSE),"")</f>
        <v/>
      </c>
      <c r="AJ129" s="148" t="str">
        <f>IFERROR(VLOOKUP(AJ128,'P2'!$B$4:$J$48,9,FALSE),"")</f>
        <v/>
      </c>
      <c r="AK129" s="148" t="str">
        <f>IFERROR(VLOOKUP(AK128,'P2'!$B$4:$J$48,9,FALSE),"")</f>
        <v/>
      </c>
      <c r="AL129" s="148" t="str">
        <f>IFERROR(VLOOKUP(AL128,'P2'!$B$4:$J$48,9,FALSE),"")</f>
        <v/>
      </c>
      <c r="AM129" s="148" t="str">
        <f>IFERROR(VLOOKUP(AM128,'P2'!$B$4:$J$48,9,FALSE),"")</f>
        <v/>
      </c>
      <c r="AN129" s="148" t="str">
        <f>IFERROR(VLOOKUP(AN128,'P2'!$B$4:$J$48,9,FALSE),"")</f>
        <v/>
      </c>
      <c r="AO129" s="148" t="str">
        <f>IFERROR(VLOOKUP(AO128,'P2'!$B$4:$J$48,9,FALSE),"")</f>
        <v/>
      </c>
      <c r="AP129" s="148" t="str">
        <f>IFERROR(VLOOKUP(AP128,'P2'!$B$4:$J$48,9,FALSE),"")</f>
        <v/>
      </c>
      <c r="AQ129" s="148" t="str">
        <f>IFERROR(VLOOKUP(AQ128,'P2'!$B$4:$J$48,9,FALSE),"")</f>
        <v/>
      </c>
      <c r="AR129" s="148" t="str">
        <f>IFERROR(VLOOKUP(AR128,'P2'!$B$4:$J$48,9,FALSE),"")</f>
        <v/>
      </c>
      <c r="AS129" s="148" t="str">
        <f>IFERROR(VLOOKUP(AS128,'P2'!$B$4:$J$48,9,FALSE),"")</f>
        <v/>
      </c>
      <c r="AT129" s="148" t="str">
        <f>IFERROR(VLOOKUP(AT128,'P2'!$B$4:$J$48,9,FALSE),"")</f>
        <v/>
      </c>
      <c r="AU129" s="148" t="str">
        <f>IFERROR(VLOOKUP(AU128,'P2'!$B$4:$J$48,9,FALSE),"")</f>
        <v/>
      </c>
      <c r="AV129" s="149">
        <f>SUM(Q129:AU129)</f>
        <v>0</v>
      </c>
      <c r="AW129" s="487"/>
      <c r="AX129" s="489"/>
      <c r="AY129" s="150"/>
      <c r="AZ129" s="150"/>
    </row>
    <row r="130" spans="2:52" ht="17.100000000000001" customHeight="1" x14ac:dyDescent="0.15">
      <c r="B130" s="470">
        <f t="shared" si="8"/>
        <v>53</v>
      </c>
      <c r="C130" s="472"/>
      <c r="D130" s="473"/>
      <c r="E130" s="473"/>
      <c r="F130" s="473"/>
      <c r="G130" s="473"/>
      <c r="H130" s="474"/>
      <c r="I130" s="478"/>
      <c r="J130" s="479"/>
      <c r="K130" s="479"/>
      <c r="L130" s="479"/>
      <c r="M130" s="480"/>
      <c r="N130" s="484"/>
      <c r="O130" s="485"/>
      <c r="P130" s="474"/>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44">
        <f>COUNTA(Q130:AU130)</f>
        <v>0</v>
      </c>
      <c r="AW130" s="486">
        <f>AV131</f>
        <v>0</v>
      </c>
      <c r="AX130" s="488" t="str">
        <f>IFERROR(ROUNDDOWN(AV131/$AT$3,1),"")</f>
        <v/>
      </c>
      <c r="AY130" s="145"/>
      <c r="AZ130" s="145"/>
    </row>
    <row r="131" spans="2:52" ht="17.100000000000001" customHeight="1" x14ac:dyDescent="0.15">
      <c r="B131" s="471"/>
      <c r="C131" s="475"/>
      <c r="D131" s="476"/>
      <c r="E131" s="476"/>
      <c r="F131" s="476"/>
      <c r="G131" s="476"/>
      <c r="H131" s="477"/>
      <c r="I131" s="481"/>
      <c r="J131" s="482"/>
      <c r="K131" s="482"/>
      <c r="L131" s="482"/>
      <c r="M131" s="483"/>
      <c r="N131" s="475"/>
      <c r="O131" s="476"/>
      <c r="P131" s="477"/>
      <c r="Q131" s="148" t="str">
        <f>IFERROR(VLOOKUP(Q130,'P2'!$B$4:$J$48,9,FALSE),"")</f>
        <v/>
      </c>
      <c r="R131" s="148" t="str">
        <f>IFERROR(VLOOKUP(R130,'P2'!$B$4:$J$48,9,FALSE),"")</f>
        <v/>
      </c>
      <c r="S131" s="148" t="str">
        <f>IFERROR(VLOOKUP(S130,'P2'!$B$4:$J$48,9,FALSE),"")</f>
        <v/>
      </c>
      <c r="T131" s="148" t="str">
        <f>IFERROR(VLOOKUP(T130,'P2'!$B$4:$J$48,9,FALSE),"")</f>
        <v/>
      </c>
      <c r="U131" s="148" t="str">
        <f>IFERROR(VLOOKUP(U130,'P2'!$B$4:$J$48,9,FALSE),"")</f>
        <v/>
      </c>
      <c r="V131" s="148" t="str">
        <f>IFERROR(VLOOKUP(V130,'P2'!$B$4:$J$48,9,FALSE),"")</f>
        <v/>
      </c>
      <c r="W131" s="148" t="str">
        <f>IFERROR(VLOOKUP(W130,'P2'!$B$4:$J$48,9,FALSE),"")</f>
        <v/>
      </c>
      <c r="X131" s="148" t="str">
        <f>IFERROR(VLOOKUP(X130,'P2'!$B$4:$J$48,9,FALSE),"")</f>
        <v/>
      </c>
      <c r="Y131" s="148" t="str">
        <f>IFERROR(VLOOKUP(Y130,'P2'!$B$4:$J$48,9,FALSE),"")</f>
        <v/>
      </c>
      <c r="Z131" s="148" t="str">
        <f>IFERROR(VLOOKUP(Z130,'P2'!$B$4:$J$48,9,FALSE),"")</f>
        <v/>
      </c>
      <c r="AA131" s="148" t="str">
        <f>IFERROR(VLOOKUP(AA130,'P2'!$B$4:$J$48,9,FALSE),"")</f>
        <v/>
      </c>
      <c r="AB131" s="148" t="str">
        <f>IFERROR(VLOOKUP(AB130,'P2'!$B$4:$J$48,9,FALSE),"")</f>
        <v/>
      </c>
      <c r="AC131" s="148" t="str">
        <f>IFERROR(VLOOKUP(AC130,'P2'!$B$4:$J$48,9,FALSE),"")</f>
        <v/>
      </c>
      <c r="AD131" s="148" t="str">
        <f>IFERROR(VLOOKUP(AD130,'P2'!$B$4:$J$48,9,FALSE),"")</f>
        <v/>
      </c>
      <c r="AE131" s="148" t="str">
        <f>IFERROR(VLOOKUP(AE130,'P2'!$B$4:$J$48,9,FALSE),"")</f>
        <v/>
      </c>
      <c r="AF131" s="148" t="str">
        <f>IFERROR(VLOOKUP(AF130,'P2'!$B$4:$J$48,9,FALSE),"")</f>
        <v/>
      </c>
      <c r="AG131" s="148" t="str">
        <f>IFERROR(VLOOKUP(AG130,'P2'!$B$4:$J$48,9,FALSE),"")</f>
        <v/>
      </c>
      <c r="AH131" s="148" t="str">
        <f>IFERROR(VLOOKUP(AH130,'P2'!$B$4:$J$48,9,FALSE),"")</f>
        <v/>
      </c>
      <c r="AI131" s="148" t="str">
        <f>IFERROR(VLOOKUP(AI130,'P2'!$B$4:$J$48,9,FALSE),"")</f>
        <v/>
      </c>
      <c r="AJ131" s="148" t="str">
        <f>IFERROR(VLOOKUP(AJ130,'P2'!$B$4:$J$48,9,FALSE),"")</f>
        <v/>
      </c>
      <c r="AK131" s="148" t="str">
        <f>IFERROR(VLOOKUP(AK130,'P2'!$B$4:$J$48,9,FALSE),"")</f>
        <v/>
      </c>
      <c r="AL131" s="148" t="str">
        <f>IFERROR(VLOOKUP(AL130,'P2'!$B$4:$J$48,9,FALSE),"")</f>
        <v/>
      </c>
      <c r="AM131" s="148" t="str">
        <f>IFERROR(VLOOKUP(AM130,'P2'!$B$4:$J$48,9,FALSE),"")</f>
        <v/>
      </c>
      <c r="AN131" s="148" t="str">
        <f>IFERROR(VLOOKUP(AN130,'P2'!$B$4:$J$48,9,FALSE),"")</f>
        <v/>
      </c>
      <c r="AO131" s="148" t="str">
        <f>IFERROR(VLOOKUP(AO130,'P2'!$B$4:$J$48,9,FALSE),"")</f>
        <v/>
      </c>
      <c r="AP131" s="148" t="str">
        <f>IFERROR(VLOOKUP(AP130,'P2'!$B$4:$J$48,9,FALSE),"")</f>
        <v/>
      </c>
      <c r="AQ131" s="148" t="str">
        <f>IFERROR(VLOOKUP(AQ130,'P2'!$B$4:$J$48,9,FALSE),"")</f>
        <v/>
      </c>
      <c r="AR131" s="148" t="str">
        <f>IFERROR(VLOOKUP(AR130,'P2'!$B$4:$J$48,9,FALSE),"")</f>
        <v/>
      </c>
      <c r="AS131" s="148" t="str">
        <f>IFERROR(VLOOKUP(AS130,'P2'!$B$4:$J$48,9,FALSE),"")</f>
        <v/>
      </c>
      <c r="AT131" s="148" t="str">
        <f>IFERROR(VLOOKUP(AT130,'P2'!$B$4:$J$48,9,FALSE),"")</f>
        <v/>
      </c>
      <c r="AU131" s="148" t="str">
        <f>IFERROR(VLOOKUP(AU130,'P2'!$B$4:$J$48,9,FALSE),"")</f>
        <v/>
      </c>
      <c r="AV131" s="149">
        <f>SUM(Q131:AU131)</f>
        <v>0</v>
      </c>
      <c r="AW131" s="487"/>
      <c r="AX131" s="489"/>
      <c r="AY131" s="150"/>
      <c r="AZ131" s="150"/>
    </row>
    <row r="132" spans="2:52" ht="17.100000000000001" customHeight="1" x14ac:dyDescent="0.15">
      <c r="B132" s="470">
        <f t="shared" si="8"/>
        <v>54</v>
      </c>
      <c r="C132" s="472"/>
      <c r="D132" s="473"/>
      <c r="E132" s="473"/>
      <c r="F132" s="473"/>
      <c r="G132" s="473"/>
      <c r="H132" s="474"/>
      <c r="I132" s="478"/>
      <c r="J132" s="479"/>
      <c r="K132" s="479"/>
      <c r="L132" s="479"/>
      <c r="M132" s="480"/>
      <c r="N132" s="484"/>
      <c r="O132" s="485"/>
      <c r="P132" s="474"/>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44">
        <f>COUNTA(Q132:AU132)</f>
        <v>0</v>
      </c>
      <c r="AW132" s="486">
        <f>AV133</f>
        <v>0</v>
      </c>
      <c r="AX132" s="488" t="str">
        <f>IFERROR(ROUNDDOWN(AV133/$AT$3,1),"")</f>
        <v/>
      </c>
      <c r="AY132" s="145"/>
      <c r="AZ132" s="145"/>
    </row>
    <row r="133" spans="2:52" ht="17.100000000000001" customHeight="1" x14ac:dyDescent="0.15">
      <c r="B133" s="471"/>
      <c r="C133" s="475"/>
      <c r="D133" s="476"/>
      <c r="E133" s="476"/>
      <c r="F133" s="476"/>
      <c r="G133" s="476"/>
      <c r="H133" s="477"/>
      <c r="I133" s="481"/>
      <c r="J133" s="482"/>
      <c r="K133" s="482"/>
      <c r="L133" s="482"/>
      <c r="M133" s="483"/>
      <c r="N133" s="475"/>
      <c r="O133" s="476"/>
      <c r="P133" s="477"/>
      <c r="Q133" s="148" t="str">
        <f>IFERROR(VLOOKUP(Q132,'P2'!$B$4:$J$48,9,FALSE),"")</f>
        <v/>
      </c>
      <c r="R133" s="148" t="str">
        <f>IFERROR(VLOOKUP(R132,'P2'!$B$4:$J$48,9,FALSE),"")</f>
        <v/>
      </c>
      <c r="S133" s="148" t="str">
        <f>IFERROR(VLOOKUP(S132,'P2'!$B$4:$J$48,9,FALSE),"")</f>
        <v/>
      </c>
      <c r="T133" s="148" t="str">
        <f>IFERROR(VLOOKUP(T132,'P2'!$B$4:$J$48,9,FALSE),"")</f>
        <v/>
      </c>
      <c r="U133" s="148" t="str">
        <f>IFERROR(VLOOKUP(U132,'P2'!$B$4:$J$48,9,FALSE),"")</f>
        <v/>
      </c>
      <c r="V133" s="148" t="str">
        <f>IFERROR(VLOOKUP(V132,'P2'!$B$4:$J$48,9,FALSE),"")</f>
        <v/>
      </c>
      <c r="W133" s="148" t="str">
        <f>IFERROR(VLOOKUP(W132,'P2'!$B$4:$J$48,9,FALSE),"")</f>
        <v/>
      </c>
      <c r="X133" s="148" t="str">
        <f>IFERROR(VLOOKUP(X132,'P2'!$B$4:$J$48,9,FALSE),"")</f>
        <v/>
      </c>
      <c r="Y133" s="148" t="str">
        <f>IFERROR(VLOOKUP(Y132,'P2'!$B$4:$J$48,9,FALSE),"")</f>
        <v/>
      </c>
      <c r="Z133" s="148" t="str">
        <f>IFERROR(VLOOKUP(Z132,'P2'!$B$4:$J$48,9,FALSE),"")</f>
        <v/>
      </c>
      <c r="AA133" s="148" t="str">
        <f>IFERROR(VLOOKUP(AA132,'P2'!$B$4:$J$48,9,FALSE),"")</f>
        <v/>
      </c>
      <c r="AB133" s="148" t="str">
        <f>IFERROR(VLOOKUP(AB132,'P2'!$B$4:$J$48,9,FALSE),"")</f>
        <v/>
      </c>
      <c r="AC133" s="148" t="str">
        <f>IFERROR(VLOOKUP(AC132,'P2'!$B$4:$J$48,9,FALSE),"")</f>
        <v/>
      </c>
      <c r="AD133" s="148" t="str">
        <f>IFERROR(VLOOKUP(AD132,'P2'!$B$4:$J$48,9,FALSE),"")</f>
        <v/>
      </c>
      <c r="AE133" s="148" t="str">
        <f>IFERROR(VLOOKUP(AE132,'P2'!$B$4:$J$48,9,FALSE),"")</f>
        <v/>
      </c>
      <c r="AF133" s="148" t="str">
        <f>IFERROR(VLOOKUP(AF132,'P2'!$B$4:$J$48,9,FALSE),"")</f>
        <v/>
      </c>
      <c r="AG133" s="148" t="str">
        <f>IFERROR(VLOOKUP(AG132,'P2'!$B$4:$J$48,9,FALSE),"")</f>
        <v/>
      </c>
      <c r="AH133" s="148" t="str">
        <f>IFERROR(VLOOKUP(AH132,'P2'!$B$4:$J$48,9,FALSE),"")</f>
        <v/>
      </c>
      <c r="AI133" s="148" t="str">
        <f>IFERROR(VLOOKUP(AI132,'P2'!$B$4:$J$48,9,FALSE),"")</f>
        <v/>
      </c>
      <c r="AJ133" s="148" t="str">
        <f>IFERROR(VLOOKUP(AJ132,'P2'!$B$4:$J$48,9,FALSE),"")</f>
        <v/>
      </c>
      <c r="AK133" s="148" t="str">
        <f>IFERROR(VLOOKUP(AK132,'P2'!$B$4:$J$48,9,FALSE),"")</f>
        <v/>
      </c>
      <c r="AL133" s="148" t="str">
        <f>IFERROR(VLOOKUP(AL132,'P2'!$B$4:$J$48,9,FALSE),"")</f>
        <v/>
      </c>
      <c r="AM133" s="148" t="str">
        <f>IFERROR(VLOOKUP(AM132,'P2'!$B$4:$J$48,9,FALSE),"")</f>
        <v/>
      </c>
      <c r="AN133" s="148" t="str">
        <f>IFERROR(VLOOKUP(AN132,'P2'!$B$4:$J$48,9,FALSE),"")</f>
        <v/>
      </c>
      <c r="AO133" s="148" t="str">
        <f>IFERROR(VLOOKUP(AO132,'P2'!$B$4:$J$48,9,FALSE),"")</f>
        <v/>
      </c>
      <c r="AP133" s="148" t="str">
        <f>IFERROR(VLOOKUP(AP132,'P2'!$B$4:$J$48,9,FALSE),"")</f>
        <v/>
      </c>
      <c r="AQ133" s="148" t="str">
        <f>IFERROR(VLOOKUP(AQ132,'P2'!$B$4:$J$48,9,FALSE),"")</f>
        <v/>
      </c>
      <c r="AR133" s="148" t="str">
        <f>IFERROR(VLOOKUP(AR132,'P2'!$B$4:$J$48,9,FALSE),"")</f>
        <v/>
      </c>
      <c r="AS133" s="148" t="str">
        <f>IFERROR(VLOOKUP(AS132,'P2'!$B$4:$J$48,9,FALSE),"")</f>
        <v/>
      </c>
      <c r="AT133" s="148" t="str">
        <f>IFERROR(VLOOKUP(AT132,'P2'!$B$4:$J$48,9,FALSE),"")</f>
        <v/>
      </c>
      <c r="AU133" s="148" t="str">
        <f>IFERROR(VLOOKUP(AU132,'P2'!$B$4:$J$48,9,FALSE),"")</f>
        <v/>
      </c>
      <c r="AV133" s="149">
        <f>SUM(Q133:AU133)</f>
        <v>0</v>
      </c>
      <c r="AW133" s="487"/>
      <c r="AX133" s="489"/>
      <c r="AY133" s="150"/>
      <c r="AZ133" s="150"/>
    </row>
    <row r="134" spans="2:52" ht="17.100000000000001" customHeight="1" x14ac:dyDescent="0.15">
      <c r="B134" s="470">
        <f t="shared" si="8"/>
        <v>55</v>
      </c>
      <c r="C134" s="472"/>
      <c r="D134" s="473"/>
      <c r="E134" s="473"/>
      <c r="F134" s="473"/>
      <c r="G134" s="473"/>
      <c r="H134" s="474"/>
      <c r="I134" s="478"/>
      <c r="J134" s="479"/>
      <c r="K134" s="479"/>
      <c r="L134" s="479"/>
      <c r="M134" s="480"/>
      <c r="N134" s="484"/>
      <c r="O134" s="485"/>
      <c r="P134" s="474"/>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44">
        <f>COUNTA(Q134:AU134)</f>
        <v>0</v>
      </c>
      <c r="AW134" s="486">
        <f>AV135</f>
        <v>0</v>
      </c>
      <c r="AX134" s="488" t="str">
        <f>IFERROR(ROUNDDOWN(AV135/$AT$3,1),"")</f>
        <v/>
      </c>
      <c r="AY134" s="145"/>
      <c r="AZ134" s="145"/>
    </row>
    <row r="135" spans="2:52" ht="17.100000000000001" customHeight="1" x14ac:dyDescent="0.15">
      <c r="B135" s="471"/>
      <c r="C135" s="475"/>
      <c r="D135" s="476"/>
      <c r="E135" s="476"/>
      <c r="F135" s="476"/>
      <c r="G135" s="476"/>
      <c r="H135" s="477"/>
      <c r="I135" s="481"/>
      <c r="J135" s="482"/>
      <c r="K135" s="482"/>
      <c r="L135" s="482"/>
      <c r="M135" s="483"/>
      <c r="N135" s="475"/>
      <c r="O135" s="476"/>
      <c r="P135" s="477"/>
      <c r="Q135" s="148" t="str">
        <f>IFERROR(VLOOKUP(Q134,'P2'!$B$4:$J$48,9,FALSE),"")</f>
        <v/>
      </c>
      <c r="R135" s="148" t="str">
        <f>IFERROR(VLOOKUP(R134,'P2'!$B$4:$J$48,9,FALSE),"")</f>
        <v/>
      </c>
      <c r="S135" s="148" t="str">
        <f>IFERROR(VLOOKUP(S134,'P2'!$B$4:$J$48,9,FALSE),"")</f>
        <v/>
      </c>
      <c r="T135" s="148" t="str">
        <f>IFERROR(VLOOKUP(T134,'P2'!$B$4:$J$48,9,FALSE),"")</f>
        <v/>
      </c>
      <c r="U135" s="148" t="str">
        <f>IFERROR(VLOOKUP(U134,'P2'!$B$4:$J$48,9,FALSE),"")</f>
        <v/>
      </c>
      <c r="V135" s="148" t="str">
        <f>IFERROR(VLOOKUP(V134,'P2'!$B$4:$J$48,9,FALSE),"")</f>
        <v/>
      </c>
      <c r="W135" s="148" t="str">
        <f>IFERROR(VLOOKUP(W134,'P2'!$B$4:$J$48,9,FALSE),"")</f>
        <v/>
      </c>
      <c r="X135" s="148" t="str">
        <f>IFERROR(VLOOKUP(X134,'P2'!$B$4:$J$48,9,FALSE),"")</f>
        <v/>
      </c>
      <c r="Y135" s="148" t="str">
        <f>IFERROR(VLOOKUP(Y134,'P2'!$B$4:$J$48,9,FALSE),"")</f>
        <v/>
      </c>
      <c r="Z135" s="148" t="str">
        <f>IFERROR(VLOOKUP(Z134,'P2'!$B$4:$J$48,9,FALSE),"")</f>
        <v/>
      </c>
      <c r="AA135" s="148" t="str">
        <f>IFERROR(VLOOKUP(AA134,'P2'!$B$4:$J$48,9,FALSE),"")</f>
        <v/>
      </c>
      <c r="AB135" s="148" t="str">
        <f>IFERROR(VLOOKUP(AB134,'P2'!$B$4:$J$48,9,FALSE),"")</f>
        <v/>
      </c>
      <c r="AC135" s="148" t="str">
        <f>IFERROR(VLOOKUP(AC134,'P2'!$B$4:$J$48,9,FALSE),"")</f>
        <v/>
      </c>
      <c r="AD135" s="148" t="str">
        <f>IFERROR(VLOOKUP(AD134,'P2'!$B$4:$J$48,9,FALSE),"")</f>
        <v/>
      </c>
      <c r="AE135" s="148" t="str">
        <f>IFERROR(VLOOKUP(AE134,'P2'!$B$4:$J$48,9,FALSE),"")</f>
        <v/>
      </c>
      <c r="AF135" s="148" t="str">
        <f>IFERROR(VLOOKUP(AF134,'P2'!$B$4:$J$48,9,FALSE),"")</f>
        <v/>
      </c>
      <c r="AG135" s="148" t="str">
        <f>IFERROR(VLOOKUP(AG134,'P2'!$B$4:$J$48,9,FALSE),"")</f>
        <v/>
      </c>
      <c r="AH135" s="148" t="str">
        <f>IFERROR(VLOOKUP(AH134,'P2'!$B$4:$J$48,9,FALSE),"")</f>
        <v/>
      </c>
      <c r="AI135" s="148" t="str">
        <f>IFERROR(VLOOKUP(AI134,'P2'!$B$4:$J$48,9,FALSE),"")</f>
        <v/>
      </c>
      <c r="AJ135" s="148" t="str">
        <f>IFERROR(VLOOKUP(AJ134,'P2'!$B$4:$J$48,9,FALSE),"")</f>
        <v/>
      </c>
      <c r="AK135" s="148" t="str">
        <f>IFERROR(VLOOKUP(AK134,'P2'!$B$4:$J$48,9,FALSE),"")</f>
        <v/>
      </c>
      <c r="AL135" s="148" t="str">
        <f>IFERROR(VLOOKUP(AL134,'P2'!$B$4:$J$48,9,FALSE),"")</f>
        <v/>
      </c>
      <c r="AM135" s="148" t="str">
        <f>IFERROR(VLOOKUP(AM134,'P2'!$B$4:$J$48,9,FALSE),"")</f>
        <v/>
      </c>
      <c r="AN135" s="148" t="str">
        <f>IFERROR(VLOOKUP(AN134,'P2'!$B$4:$J$48,9,FALSE),"")</f>
        <v/>
      </c>
      <c r="AO135" s="148" t="str">
        <f>IFERROR(VLOOKUP(AO134,'P2'!$B$4:$J$48,9,FALSE),"")</f>
        <v/>
      </c>
      <c r="AP135" s="148" t="str">
        <f>IFERROR(VLOOKUP(AP134,'P2'!$B$4:$J$48,9,FALSE),"")</f>
        <v/>
      </c>
      <c r="AQ135" s="148" t="str">
        <f>IFERROR(VLOOKUP(AQ134,'P2'!$B$4:$J$48,9,FALSE),"")</f>
        <v/>
      </c>
      <c r="AR135" s="148" t="str">
        <f>IFERROR(VLOOKUP(AR134,'P2'!$B$4:$J$48,9,FALSE),"")</f>
        <v/>
      </c>
      <c r="AS135" s="148" t="str">
        <f>IFERROR(VLOOKUP(AS134,'P2'!$B$4:$J$48,9,FALSE),"")</f>
        <v/>
      </c>
      <c r="AT135" s="148" t="str">
        <f>IFERROR(VLOOKUP(AT134,'P2'!$B$4:$J$48,9,FALSE),"")</f>
        <v/>
      </c>
      <c r="AU135" s="148" t="str">
        <f>IFERROR(VLOOKUP(AU134,'P2'!$B$4:$J$48,9,FALSE),"")</f>
        <v/>
      </c>
      <c r="AV135" s="149">
        <f>SUM(Q135:AU135)</f>
        <v>0</v>
      </c>
      <c r="AW135" s="487"/>
      <c r="AX135" s="489"/>
      <c r="AY135" s="150"/>
      <c r="AZ135" s="150"/>
    </row>
    <row r="136" spans="2:52" ht="17.100000000000001" customHeight="1" x14ac:dyDescent="0.15">
      <c r="B136" s="470">
        <f t="shared" si="8"/>
        <v>56</v>
      </c>
      <c r="C136" s="472"/>
      <c r="D136" s="473"/>
      <c r="E136" s="473"/>
      <c r="F136" s="473"/>
      <c r="G136" s="473"/>
      <c r="H136" s="474"/>
      <c r="I136" s="478"/>
      <c r="J136" s="479"/>
      <c r="K136" s="479"/>
      <c r="L136" s="479"/>
      <c r="M136" s="480"/>
      <c r="N136" s="484"/>
      <c r="O136" s="485"/>
      <c r="P136" s="474"/>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44">
        <f>COUNTA(Q136:AU136)</f>
        <v>0</v>
      </c>
      <c r="AW136" s="486">
        <f>AV137</f>
        <v>0</v>
      </c>
      <c r="AX136" s="488" t="str">
        <f>IFERROR(ROUNDDOWN(AV137/$AT$3,1),"")</f>
        <v/>
      </c>
      <c r="AY136" s="145"/>
      <c r="AZ136" s="145"/>
    </row>
    <row r="137" spans="2:52" ht="17.100000000000001" customHeight="1" x14ac:dyDescent="0.15">
      <c r="B137" s="471"/>
      <c r="C137" s="475"/>
      <c r="D137" s="476"/>
      <c r="E137" s="476"/>
      <c r="F137" s="476"/>
      <c r="G137" s="476"/>
      <c r="H137" s="477"/>
      <c r="I137" s="481"/>
      <c r="J137" s="482"/>
      <c r="K137" s="482"/>
      <c r="L137" s="482"/>
      <c r="M137" s="483"/>
      <c r="N137" s="475"/>
      <c r="O137" s="476"/>
      <c r="P137" s="477"/>
      <c r="Q137" s="148" t="str">
        <f>IFERROR(VLOOKUP(Q136,'P2'!$B$4:$J$48,9,FALSE),"")</f>
        <v/>
      </c>
      <c r="R137" s="148" t="str">
        <f>IFERROR(VLOOKUP(R136,'P2'!$B$4:$J$48,9,FALSE),"")</f>
        <v/>
      </c>
      <c r="S137" s="148" t="str">
        <f>IFERROR(VLOOKUP(S136,'P2'!$B$4:$J$48,9,FALSE),"")</f>
        <v/>
      </c>
      <c r="T137" s="148" t="str">
        <f>IFERROR(VLOOKUP(T136,'P2'!$B$4:$J$48,9,FALSE),"")</f>
        <v/>
      </c>
      <c r="U137" s="148" t="str">
        <f>IFERROR(VLOOKUP(U136,'P2'!$B$4:$J$48,9,FALSE),"")</f>
        <v/>
      </c>
      <c r="V137" s="148" t="str">
        <f>IFERROR(VLOOKUP(V136,'P2'!$B$4:$J$48,9,FALSE),"")</f>
        <v/>
      </c>
      <c r="W137" s="148" t="str">
        <f>IFERROR(VLOOKUP(W136,'P2'!$B$4:$J$48,9,FALSE),"")</f>
        <v/>
      </c>
      <c r="X137" s="148" t="str">
        <f>IFERROR(VLOOKUP(X136,'P2'!$B$4:$J$48,9,FALSE),"")</f>
        <v/>
      </c>
      <c r="Y137" s="148" t="str">
        <f>IFERROR(VLOOKUP(Y136,'P2'!$B$4:$J$48,9,FALSE),"")</f>
        <v/>
      </c>
      <c r="Z137" s="148" t="str">
        <f>IFERROR(VLOOKUP(Z136,'P2'!$B$4:$J$48,9,FALSE),"")</f>
        <v/>
      </c>
      <c r="AA137" s="148" t="str">
        <f>IFERROR(VLOOKUP(AA136,'P2'!$B$4:$J$48,9,FALSE),"")</f>
        <v/>
      </c>
      <c r="AB137" s="148" t="str">
        <f>IFERROR(VLOOKUP(AB136,'P2'!$B$4:$J$48,9,FALSE),"")</f>
        <v/>
      </c>
      <c r="AC137" s="148" t="str">
        <f>IFERROR(VLOOKUP(AC136,'P2'!$B$4:$J$48,9,FALSE),"")</f>
        <v/>
      </c>
      <c r="AD137" s="148" t="str">
        <f>IFERROR(VLOOKUP(AD136,'P2'!$B$4:$J$48,9,FALSE),"")</f>
        <v/>
      </c>
      <c r="AE137" s="148" t="str">
        <f>IFERROR(VLOOKUP(AE136,'P2'!$B$4:$J$48,9,FALSE),"")</f>
        <v/>
      </c>
      <c r="AF137" s="148" t="str">
        <f>IFERROR(VLOOKUP(AF136,'P2'!$B$4:$J$48,9,FALSE),"")</f>
        <v/>
      </c>
      <c r="AG137" s="148" t="str">
        <f>IFERROR(VLOOKUP(AG136,'P2'!$B$4:$J$48,9,FALSE),"")</f>
        <v/>
      </c>
      <c r="AH137" s="148" t="str">
        <f>IFERROR(VLOOKUP(AH136,'P2'!$B$4:$J$48,9,FALSE),"")</f>
        <v/>
      </c>
      <c r="AI137" s="148" t="str">
        <f>IFERROR(VLOOKUP(AI136,'P2'!$B$4:$J$48,9,FALSE),"")</f>
        <v/>
      </c>
      <c r="AJ137" s="148" t="str">
        <f>IFERROR(VLOOKUP(AJ136,'P2'!$B$4:$J$48,9,FALSE),"")</f>
        <v/>
      </c>
      <c r="AK137" s="148" t="str">
        <f>IFERROR(VLOOKUP(AK136,'P2'!$B$4:$J$48,9,FALSE),"")</f>
        <v/>
      </c>
      <c r="AL137" s="148" t="str">
        <f>IFERROR(VLOOKUP(AL136,'P2'!$B$4:$J$48,9,FALSE),"")</f>
        <v/>
      </c>
      <c r="AM137" s="148" t="str">
        <f>IFERROR(VLOOKUP(AM136,'P2'!$B$4:$J$48,9,FALSE),"")</f>
        <v/>
      </c>
      <c r="AN137" s="148" t="str">
        <f>IFERROR(VLOOKUP(AN136,'P2'!$B$4:$J$48,9,FALSE),"")</f>
        <v/>
      </c>
      <c r="AO137" s="148" t="str">
        <f>IFERROR(VLOOKUP(AO136,'P2'!$B$4:$J$48,9,FALSE),"")</f>
        <v/>
      </c>
      <c r="AP137" s="148" t="str">
        <f>IFERROR(VLOOKUP(AP136,'P2'!$B$4:$J$48,9,FALSE),"")</f>
        <v/>
      </c>
      <c r="AQ137" s="148" t="str">
        <f>IFERROR(VLOOKUP(AQ136,'P2'!$B$4:$J$48,9,FALSE),"")</f>
        <v/>
      </c>
      <c r="AR137" s="148" t="str">
        <f>IFERROR(VLOOKUP(AR136,'P2'!$B$4:$J$48,9,FALSE),"")</f>
        <v/>
      </c>
      <c r="AS137" s="148" t="str">
        <f>IFERROR(VLOOKUP(AS136,'P2'!$B$4:$J$48,9,FALSE),"")</f>
        <v/>
      </c>
      <c r="AT137" s="148" t="str">
        <f>IFERROR(VLOOKUP(AT136,'P2'!$B$4:$J$48,9,FALSE),"")</f>
        <v/>
      </c>
      <c r="AU137" s="148" t="str">
        <f>IFERROR(VLOOKUP(AU136,'P2'!$B$4:$J$48,9,FALSE),"")</f>
        <v/>
      </c>
      <c r="AV137" s="149">
        <f>SUM(Q137:AU137)</f>
        <v>0</v>
      </c>
      <c r="AW137" s="487"/>
      <c r="AX137" s="489"/>
      <c r="AY137" s="150"/>
      <c r="AZ137" s="150"/>
    </row>
    <row r="138" spans="2:52" ht="17.100000000000001" customHeight="1" x14ac:dyDescent="0.15">
      <c r="B138" s="470">
        <f t="shared" si="8"/>
        <v>57</v>
      </c>
      <c r="C138" s="472"/>
      <c r="D138" s="473"/>
      <c r="E138" s="473"/>
      <c r="F138" s="473"/>
      <c r="G138" s="473"/>
      <c r="H138" s="474"/>
      <c r="I138" s="478"/>
      <c r="J138" s="479"/>
      <c r="K138" s="479"/>
      <c r="L138" s="479"/>
      <c r="M138" s="480"/>
      <c r="N138" s="484"/>
      <c r="O138" s="485"/>
      <c r="P138" s="474"/>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44">
        <f>COUNTA(Q138:AU138)</f>
        <v>0</v>
      </c>
      <c r="AW138" s="486">
        <f>AV139</f>
        <v>0</v>
      </c>
      <c r="AX138" s="488" t="str">
        <f>IFERROR(ROUNDDOWN(AV139/$AT$3,1),"")</f>
        <v/>
      </c>
      <c r="AY138" s="145"/>
      <c r="AZ138" s="145"/>
    </row>
    <row r="139" spans="2:52" ht="17.100000000000001" customHeight="1" x14ac:dyDescent="0.15">
      <c r="B139" s="471"/>
      <c r="C139" s="475"/>
      <c r="D139" s="476"/>
      <c r="E139" s="476"/>
      <c r="F139" s="476"/>
      <c r="G139" s="476"/>
      <c r="H139" s="477"/>
      <c r="I139" s="481"/>
      <c r="J139" s="482"/>
      <c r="K139" s="482"/>
      <c r="L139" s="482"/>
      <c r="M139" s="483"/>
      <c r="N139" s="475"/>
      <c r="O139" s="476"/>
      <c r="P139" s="477"/>
      <c r="Q139" s="148" t="str">
        <f>IFERROR(VLOOKUP(Q138,'P2'!$B$4:$J$48,9,FALSE),"")</f>
        <v/>
      </c>
      <c r="R139" s="148" t="str">
        <f>IFERROR(VLOOKUP(R138,'P2'!$B$4:$J$48,9,FALSE),"")</f>
        <v/>
      </c>
      <c r="S139" s="148" t="str">
        <f>IFERROR(VLOOKUP(S138,'P2'!$B$4:$J$48,9,FALSE),"")</f>
        <v/>
      </c>
      <c r="T139" s="148" t="str">
        <f>IFERROR(VLOOKUP(T138,'P2'!$B$4:$J$48,9,FALSE),"")</f>
        <v/>
      </c>
      <c r="U139" s="148" t="str">
        <f>IFERROR(VLOOKUP(U138,'P2'!$B$4:$J$48,9,FALSE),"")</f>
        <v/>
      </c>
      <c r="V139" s="148" t="str">
        <f>IFERROR(VLOOKUP(V138,'P2'!$B$4:$J$48,9,FALSE),"")</f>
        <v/>
      </c>
      <c r="W139" s="148" t="str">
        <f>IFERROR(VLOOKUP(W138,'P2'!$B$4:$J$48,9,FALSE),"")</f>
        <v/>
      </c>
      <c r="X139" s="148" t="str">
        <f>IFERROR(VLOOKUP(X138,'P2'!$B$4:$J$48,9,FALSE),"")</f>
        <v/>
      </c>
      <c r="Y139" s="148" t="str">
        <f>IFERROR(VLOOKUP(Y138,'P2'!$B$4:$J$48,9,FALSE),"")</f>
        <v/>
      </c>
      <c r="Z139" s="148" t="str">
        <f>IFERROR(VLOOKUP(Z138,'P2'!$B$4:$J$48,9,FALSE),"")</f>
        <v/>
      </c>
      <c r="AA139" s="148" t="str">
        <f>IFERROR(VLOOKUP(AA138,'P2'!$B$4:$J$48,9,FALSE),"")</f>
        <v/>
      </c>
      <c r="AB139" s="148" t="str">
        <f>IFERROR(VLOOKUP(AB138,'P2'!$B$4:$J$48,9,FALSE),"")</f>
        <v/>
      </c>
      <c r="AC139" s="148" t="str">
        <f>IFERROR(VLOOKUP(AC138,'P2'!$B$4:$J$48,9,FALSE),"")</f>
        <v/>
      </c>
      <c r="AD139" s="148" t="str">
        <f>IFERROR(VLOOKUP(AD138,'P2'!$B$4:$J$48,9,FALSE),"")</f>
        <v/>
      </c>
      <c r="AE139" s="148" t="str">
        <f>IFERROR(VLOOKUP(AE138,'P2'!$B$4:$J$48,9,FALSE),"")</f>
        <v/>
      </c>
      <c r="AF139" s="148" t="str">
        <f>IFERROR(VLOOKUP(AF138,'P2'!$B$4:$J$48,9,FALSE),"")</f>
        <v/>
      </c>
      <c r="AG139" s="148" t="str">
        <f>IFERROR(VLOOKUP(AG138,'P2'!$B$4:$J$48,9,FALSE),"")</f>
        <v/>
      </c>
      <c r="AH139" s="148" t="str">
        <f>IFERROR(VLOOKUP(AH138,'P2'!$B$4:$J$48,9,FALSE),"")</f>
        <v/>
      </c>
      <c r="AI139" s="148" t="str">
        <f>IFERROR(VLOOKUP(AI138,'P2'!$B$4:$J$48,9,FALSE),"")</f>
        <v/>
      </c>
      <c r="AJ139" s="148" t="str">
        <f>IFERROR(VLOOKUP(AJ138,'P2'!$B$4:$J$48,9,FALSE),"")</f>
        <v/>
      </c>
      <c r="AK139" s="148" t="str">
        <f>IFERROR(VLOOKUP(AK138,'P2'!$B$4:$J$48,9,FALSE),"")</f>
        <v/>
      </c>
      <c r="AL139" s="148" t="str">
        <f>IFERROR(VLOOKUP(AL138,'P2'!$B$4:$J$48,9,FALSE),"")</f>
        <v/>
      </c>
      <c r="AM139" s="148" t="str">
        <f>IFERROR(VLOOKUP(AM138,'P2'!$B$4:$J$48,9,FALSE),"")</f>
        <v/>
      </c>
      <c r="AN139" s="148" t="str">
        <f>IFERROR(VLOOKUP(AN138,'P2'!$B$4:$J$48,9,FALSE),"")</f>
        <v/>
      </c>
      <c r="AO139" s="148" t="str">
        <f>IFERROR(VLOOKUP(AO138,'P2'!$B$4:$J$48,9,FALSE),"")</f>
        <v/>
      </c>
      <c r="AP139" s="148" t="str">
        <f>IFERROR(VLOOKUP(AP138,'P2'!$B$4:$J$48,9,FALSE),"")</f>
        <v/>
      </c>
      <c r="AQ139" s="148" t="str">
        <f>IFERROR(VLOOKUP(AQ138,'P2'!$B$4:$J$48,9,FALSE),"")</f>
        <v/>
      </c>
      <c r="AR139" s="148" t="str">
        <f>IFERROR(VLOOKUP(AR138,'P2'!$B$4:$J$48,9,FALSE),"")</f>
        <v/>
      </c>
      <c r="AS139" s="148" t="str">
        <f>IFERROR(VLOOKUP(AS138,'P2'!$B$4:$J$48,9,FALSE),"")</f>
        <v/>
      </c>
      <c r="AT139" s="148" t="str">
        <f>IFERROR(VLOOKUP(AT138,'P2'!$B$4:$J$48,9,FALSE),"")</f>
        <v/>
      </c>
      <c r="AU139" s="148" t="str">
        <f>IFERROR(VLOOKUP(AU138,'P2'!$B$4:$J$48,9,FALSE),"")</f>
        <v/>
      </c>
      <c r="AV139" s="149">
        <f>SUM(Q139:AU139)</f>
        <v>0</v>
      </c>
      <c r="AW139" s="487"/>
      <c r="AX139" s="489"/>
      <c r="AY139" s="150"/>
      <c r="AZ139" s="150"/>
    </row>
    <row r="140" spans="2:52" ht="17.100000000000001" customHeight="1" x14ac:dyDescent="0.15">
      <c r="B140" s="470">
        <f t="shared" si="8"/>
        <v>58</v>
      </c>
      <c r="C140" s="472"/>
      <c r="D140" s="473"/>
      <c r="E140" s="473"/>
      <c r="F140" s="473"/>
      <c r="G140" s="473"/>
      <c r="H140" s="474"/>
      <c r="I140" s="478"/>
      <c r="J140" s="479"/>
      <c r="K140" s="479"/>
      <c r="L140" s="479"/>
      <c r="M140" s="480"/>
      <c r="N140" s="484"/>
      <c r="O140" s="485"/>
      <c r="P140" s="474"/>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44">
        <f>COUNTA(Q140:AU140)</f>
        <v>0</v>
      </c>
      <c r="AW140" s="486">
        <f>AV141</f>
        <v>0</v>
      </c>
      <c r="AX140" s="488" t="str">
        <f>IFERROR(ROUNDDOWN(AV141/$AT$3,1),"")</f>
        <v/>
      </c>
      <c r="AY140" s="145"/>
      <c r="AZ140" s="145"/>
    </row>
    <row r="141" spans="2:52" ht="17.100000000000001" customHeight="1" x14ac:dyDescent="0.15">
      <c r="B141" s="471"/>
      <c r="C141" s="475"/>
      <c r="D141" s="476"/>
      <c r="E141" s="476"/>
      <c r="F141" s="476"/>
      <c r="G141" s="476"/>
      <c r="H141" s="477"/>
      <c r="I141" s="481"/>
      <c r="J141" s="482"/>
      <c r="K141" s="482"/>
      <c r="L141" s="482"/>
      <c r="M141" s="483"/>
      <c r="N141" s="475"/>
      <c r="O141" s="476"/>
      <c r="P141" s="477"/>
      <c r="Q141" s="148" t="str">
        <f>IFERROR(VLOOKUP(Q140,'P2'!$B$4:$J$48,9,FALSE),"")</f>
        <v/>
      </c>
      <c r="R141" s="148" t="str">
        <f>IFERROR(VLOOKUP(R140,'P2'!$B$4:$J$48,9,FALSE),"")</f>
        <v/>
      </c>
      <c r="S141" s="148" t="str">
        <f>IFERROR(VLOOKUP(S140,'P2'!$B$4:$J$48,9,FALSE),"")</f>
        <v/>
      </c>
      <c r="T141" s="148" t="str">
        <f>IFERROR(VLOOKUP(T140,'P2'!$B$4:$J$48,9,FALSE),"")</f>
        <v/>
      </c>
      <c r="U141" s="148" t="str">
        <f>IFERROR(VLOOKUP(U140,'P2'!$B$4:$J$48,9,FALSE),"")</f>
        <v/>
      </c>
      <c r="V141" s="148" t="str">
        <f>IFERROR(VLOOKUP(V140,'P2'!$B$4:$J$48,9,FALSE),"")</f>
        <v/>
      </c>
      <c r="W141" s="148" t="str">
        <f>IFERROR(VLOOKUP(W140,'P2'!$B$4:$J$48,9,FALSE),"")</f>
        <v/>
      </c>
      <c r="X141" s="148" t="str">
        <f>IFERROR(VLOOKUP(X140,'P2'!$B$4:$J$48,9,FALSE),"")</f>
        <v/>
      </c>
      <c r="Y141" s="148" t="str">
        <f>IFERROR(VLOOKUP(Y140,'P2'!$B$4:$J$48,9,FALSE),"")</f>
        <v/>
      </c>
      <c r="Z141" s="148" t="str">
        <f>IFERROR(VLOOKUP(Z140,'P2'!$B$4:$J$48,9,FALSE),"")</f>
        <v/>
      </c>
      <c r="AA141" s="148" t="str">
        <f>IFERROR(VLOOKUP(AA140,'P2'!$B$4:$J$48,9,FALSE),"")</f>
        <v/>
      </c>
      <c r="AB141" s="148" t="str">
        <f>IFERROR(VLOOKUP(AB140,'P2'!$B$4:$J$48,9,FALSE),"")</f>
        <v/>
      </c>
      <c r="AC141" s="148" t="str">
        <f>IFERROR(VLOOKUP(AC140,'P2'!$B$4:$J$48,9,FALSE),"")</f>
        <v/>
      </c>
      <c r="AD141" s="148" t="str">
        <f>IFERROR(VLOOKUP(AD140,'P2'!$B$4:$J$48,9,FALSE),"")</f>
        <v/>
      </c>
      <c r="AE141" s="148" t="str">
        <f>IFERROR(VLOOKUP(AE140,'P2'!$B$4:$J$48,9,FALSE),"")</f>
        <v/>
      </c>
      <c r="AF141" s="148" t="str">
        <f>IFERROR(VLOOKUP(AF140,'P2'!$B$4:$J$48,9,FALSE),"")</f>
        <v/>
      </c>
      <c r="AG141" s="148" t="str">
        <f>IFERROR(VLOOKUP(AG140,'P2'!$B$4:$J$48,9,FALSE),"")</f>
        <v/>
      </c>
      <c r="AH141" s="148" t="str">
        <f>IFERROR(VLOOKUP(AH140,'P2'!$B$4:$J$48,9,FALSE),"")</f>
        <v/>
      </c>
      <c r="AI141" s="148" t="str">
        <f>IFERROR(VLOOKUP(AI140,'P2'!$B$4:$J$48,9,FALSE),"")</f>
        <v/>
      </c>
      <c r="AJ141" s="148" t="str">
        <f>IFERROR(VLOOKUP(AJ140,'P2'!$B$4:$J$48,9,FALSE),"")</f>
        <v/>
      </c>
      <c r="AK141" s="148" t="str">
        <f>IFERROR(VLOOKUP(AK140,'P2'!$B$4:$J$48,9,FALSE),"")</f>
        <v/>
      </c>
      <c r="AL141" s="148" t="str">
        <f>IFERROR(VLOOKUP(AL140,'P2'!$B$4:$J$48,9,FALSE),"")</f>
        <v/>
      </c>
      <c r="AM141" s="148" t="str">
        <f>IFERROR(VLOOKUP(AM140,'P2'!$B$4:$J$48,9,FALSE),"")</f>
        <v/>
      </c>
      <c r="AN141" s="148" t="str">
        <f>IFERROR(VLOOKUP(AN140,'P2'!$B$4:$J$48,9,FALSE),"")</f>
        <v/>
      </c>
      <c r="AO141" s="148" t="str">
        <f>IFERROR(VLOOKUP(AO140,'P2'!$B$4:$J$48,9,FALSE),"")</f>
        <v/>
      </c>
      <c r="AP141" s="148" t="str">
        <f>IFERROR(VLOOKUP(AP140,'P2'!$B$4:$J$48,9,FALSE),"")</f>
        <v/>
      </c>
      <c r="AQ141" s="148" t="str">
        <f>IFERROR(VLOOKUP(AQ140,'P2'!$B$4:$J$48,9,FALSE),"")</f>
        <v/>
      </c>
      <c r="AR141" s="148" t="str">
        <f>IFERROR(VLOOKUP(AR140,'P2'!$B$4:$J$48,9,FALSE),"")</f>
        <v/>
      </c>
      <c r="AS141" s="148" t="str">
        <f>IFERROR(VLOOKUP(AS140,'P2'!$B$4:$J$48,9,FALSE),"")</f>
        <v/>
      </c>
      <c r="AT141" s="148" t="str">
        <f>IFERROR(VLOOKUP(AT140,'P2'!$B$4:$J$48,9,FALSE),"")</f>
        <v/>
      </c>
      <c r="AU141" s="148" t="str">
        <f>IFERROR(VLOOKUP(AU140,'P2'!$B$4:$J$48,9,FALSE),"")</f>
        <v/>
      </c>
      <c r="AV141" s="149">
        <f>SUM(Q141:AU141)</f>
        <v>0</v>
      </c>
      <c r="AW141" s="487"/>
      <c r="AX141" s="489"/>
      <c r="AY141" s="150"/>
      <c r="AZ141" s="150"/>
    </row>
    <row r="142" spans="2:52" ht="17.100000000000001" customHeight="1" x14ac:dyDescent="0.15">
      <c r="B142" s="470">
        <f t="shared" si="8"/>
        <v>59</v>
      </c>
      <c r="C142" s="472"/>
      <c r="D142" s="473"/>
      <c r="E142" s="473"/>
      <c r="F142" s="473"/>
      <c r="G142" s="473"/>
      <c r="H142" s="474"/>
      <c r="I142" s="478"/>
      <c r="J142" s="479"/>
      <c r="K142" s="479"/>
      <c r="L142" s="479"/>
      <c r="M142" s="480"/>
      <c r="N142" s="484"/>
      <c r="O142" s="485"/>
      <c r="P142" s="474"/>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44">
        <f>COUNTA(Q142:AU142)</f>
        <v>0</v>
      </c>
      <c r="AW142" s="486">
        <f>AV143</f>
        <v>0</v>
      </c>
      <c r="AX142" s="488" t="str">
        <f>IFERROR(ROUNDDOWN(AV143/$AT$3,1),"")</f>
        <v/>
      </c>
      <c r="AY142" s="145"/>
      <c r="AZ142" s="145"/>
    </row>
    <row r="143" spans="2:52" ht="17.100000000000001" customHeight="1" x14ac:dyDescent="0.15">
      <c r="B143" s="471"/>
      <c r="C143" s="475"/>
      <c r="D143" s="476"/>
      <c r="E143" s="476"/>
      <c r="F143" s="476"/>
      <c r="G143" s="476"/>
      <c r="H143" s="477"/>
      <c r="I143" s="481"/>
      <c r="J143" s="482"/>
      <c r="K143" s="482"/>
      <c r="L143" s="482"/>
      <c r="M143" s="483"/>
      <c r="N143" s="475"/>
      <c r="O143" s="476"/>
      <c r="P143" s="477"/>
      <c r="Q143" s="148" t="str">
        <f>IFERROR(VLOOKUP(Q142,'P2'!$B$4:$J$48,9,FALSE),"")</f>
        <v/>
      </c>
      <c r="R143" s="148" t="str">
        <f>IFERROR(VLOOKUP(R142,'P2'!$B$4:$J$48,9,FALSE),"")</f>
        <v/>
      </c>
      <c r="S143" s="148" t="str">
        <f>IFERROR(VLOOKUP(S142,'P2'!$B$4:$J$48,9,FALSE),"")</f>
        <v/>
      </c>
      <c r="T143" s="148" t="str">
        <f>IFERROR(VLOOKUP(T142,'P2'!$B$4:$J$48,9,FALSE),"")</f>
        <v/>
      </c>
      <c r="U143" s="148" t="str">
        <f>IFERROR(VLOOKUP(U142,'P2'!$B$4:$J$48,9,FALSE),"")</f>
        <v/>
      </c>
      <c r="V143" s="148" t="str">
        <f>IFERROR(VLOOKUP(V142,'P2'!$B$4:$J$48,9,FALSE),"")</f>
        <v/>
      </c>
      <c r="W143" s="148" t="str">
        <f>IFERROR(VLOOKUP(W142,'P2'!$B$4:$J$48,9,FALSE),"")</f>
        <v/>
      </c>
      <c r="X143" s="148" t="str">
        <f>IFERROR(VLOOKUP(X142,'P2'!$B$4:$J$48,9,FALSE),"")</f>
        <v/>
      </c>
      <c r="Y143" s="148" t="str">
        <f>IFERROR(VLOOKUP(Y142,'P2'!$B$4:$J$48,9,FALSE),"")</f>
        <v/>
      </c>
      <c r="Z143" s="148" t="str">
        <f>IFERROR(VLOOKUP(Z142,'P2'!$B$4:$J$48,9,FALSE),"")</f>
        <v/>
      </c>
      <c r="AA143" s="148" t="str">
        <f>IFERROR(VLOOKUP(AA142,'P2'!$B$4:$J$48,9,FALSE),"")</f>
        <v/>
      </c>
      <c r="AB143" s="148" t="str">
        <f>IFERROR(VLOOKUP(AB142,'P2'!$B$4:$J$48,9,FALSE),"")</f>
        <v/>
      </c>
      <c r="AC143" s="148" t="str">
        <f>IFERROR(VLOOKUP(AC142,'P2'!$B$4:$J$48,9,FALSE),"")</f>
        <v/>
      </c>
      <c r="AD143" s="148" t="str">
        <f>IFERROR(VLOOKUP(AD142,'P2'!$B$4:$J$48,9,FALSE),"")</f>
        <v/>
      </c>
      <c r="AE143" s="148" t="str">
        <f>IFERROR(VLOOKUP(AE142,'P2'!$B$4:$J$48,9,FALSE),"")</f>
        <v/>
      </c>
      <c r="AF143" s="148" t="str">
        <f>IFERROR(VLOOKUP(AF142,'P2'!$B$4:$J$48,9,FALSE),"")</f>
        <v/>
      </c>
      <c r="AG143" s="148" t="str">
        <f>IFERROR(VLOOKUP(AG142,'P2'!$B$4:$J$48,9,FALSE),"")</f>
        <v/>
      </c>
      <c r="AH143" s="148" t="str">
        <f>IFERROR(VLOOKUP(AH142,'P2'!$B$4:$J$48,9,FALSE),"")</f>
        <v/>
      </c>
      <c r="AI143" s="148" t="str">
        <f>IFERROR(VLOOKUP(AI142,'P2'!$B$4:$J$48,9,FALSE),"")</f>
        <v/>
      </c>
      <c r="AJ143" s="148" t="str">
        <f>IFERROR(VLOOKUP(AJ142,'P2'!$B$4:$J$48,9,FALSE),"")</f>
        <v/>
      </c>
      <c r="AK143" s="148" t="str">
        <f>IFERROR(VLOOKUP(AK142,'P2'!$B$4:$J$48,9,FALSE),"")</f>
        <v/>
      </c>
      <c r="AL143" s="148" t="str">
        <f>IFERROR(VLOOKUP(AL142,'P2'!$B$4:$J$48,9,FALSE),"")</f>
        <v/>
      </c>
      <c r="AM143" s="148" t="str">
        <f>IFERROR(VLOOKUP(AM142,'P2'!$B$4:$J$48,9,FALSE),"")</f>
        <v/>
      </c>
      <c r="AN143" s="148" t="str">
        <f>IFERROR(VLOOKUP(AN142,'P2'!$B$4:$J$48,9,FALSE),"")</f>
        <v/>
      </c>
      <c r="AO143" s="148" t="str">
        <f>IFERROR(VLOOKUP(AO142,'P2'!$B$4:$J$48,9,FALSE),"")</f>
        <v/>
      </c>
      <c r="AP143" s="148" t="str">
        <f>IFERROR(VLOOKUP(AP142,'P2'!$B$4:$J$48,9,FALSE),"")</f>
        <v/>
      </c>
      <c r="AQ143" s="148" t="str">
        <f>IFERROR(VLOOKUP(AQ142,'P2'!$B$4:$J$48,9,FALSE),"")</f>
        <v/>
      </c>
      <c r="AR143" s="148" t="str">
        <f>IFERROR(VLOOKUP(AR142,'P2'!$B$4:$J$48,9,FALSE),"")</f>
        <v/>
      </c>
      <c r="AS143" s="148" t="str">
        <f>IFERROR(VLOOKUP(AS142,'P2'!$B$4:$J$48,9,FALSE),"")</f>
        <v/>
      </c>
      <c r="AT143" s="148" t="str">
        <f>IFERROR(VLOOKUP(AT142,'P2'!$B$4:$J$48,9,FALSE),"")</f>
        <v/>
      </c>
      <c r="AU143" s="148" t="str">
        <f>IFERROR(VLOOKUP(AU142,'P2'!$B$4:$J$48,9,FALSE),"")</f>
        <v/>
      </c>
      <c r="AV143" s="149">
        <f>SUM(Q143:AU143)</f>
        <v>0</v>
      </c>
      <c r="AW143" s="487"/>
      <c r="AX143" s="489"/>
      <c r="AY143" s="150"/>
      <c r="AZ143" s="150"/>
    </row>
    <row r="144" spans="2:52" ht="17.100000000000001" customHeight="1" x14ac:dyDescent="0.15">
      <c r="B144" s="470">
        <f t="shared" si="8"/>
        <v>60</v>
      </c>
      <c r="C144" s="472"/>
      <c r="D144" s="473"/>
      <c r="E144" s="473"/>
      <c r="F144" s="473"/>
      <c r="G144" s="473"/>
      <c r="H144" s="474"/>
      <c r="I144" s="478"/>
      <c r="J144" s="479"/>
      <c r="K144" s="479"/>
      <c r="L144" s="479"/>
      <c r="M144" s="480"/>
      <c r="N144" s="484"/>
      <c r="O144" s="485"/>
      <c r="P144" s="474"/>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44">
        <f>COUNTA(Q144:AU144)</f>
        <v>0</v>
      </c>
      <c r="AW144" s="486">
        <f>AV145</f>
        <v>0</v>
      </c>
      <c r="AX144" s="488" t="str">
        <f>IFERROR(ROUNDDOWN(AV145/$AT$3,1),"")</f>
        <v/>
      </c>
      <c r="AY144" s="145"/>
      <c r="AZ144" s="145"/>
    </row>
    <row r="145" spans="2:59" ht="17.100000000000001" customHeight="1" x14ac:dyDescent="0.15">
      <c r="B145" s="471"/>
      <c r="C145" s="475"/>
      <c r="D145" s="476"/>
      <c r="E145" s="476"/>
      <c r="F145" s="476"/>
      <c r="G145" s="476"/>
      <c r="H145" s="477"/>
      <c r="I145" s="481"/>
      <c r="J145" s="482"/>
      <c r="K145" s="482"/>
      <c r="L145" s="482"/>
      <c r="M145" s="483"/>
      <c r="N145" s="475"/>
      <c r="O145" s="476"/>
      <c r="P145" s="477"/>
      <c r="Q145" s="148" t="str">
        <f>IFERROR(VLOOKUP(Q144,'P2'!$B$4:$J$48,9,FALSE),"")</f>
        <v/>
      </c>
      <c r="R145" s="148" t="str">
        <f>IFERROR(VLOOKUP(R144,'P2'!$B$4:$J$48,9,FALSE),"")</f>
        <v/>
      </c>
      <c r="S145" s="148" t="str">
        <f>IFERROR(VLOOKUP(S144,'P2'!$B$4:$J$48,9,FALSE),"")</f>
        <v/>
      </c>
      <c r="T145" s="148" t="str">
        <f>IFERROR(VLOOKUP(T144,'P2'!$B$4:$J$48,9,FALSE),"")</f>
        <v/>
      </c>
      <c r="U145" s="148" t="str">
        <f>IFERROR(VLOOKUP(U144,'P2'!$B$4:$J$48,9,FALSE),"")</f>
        <v/>
      </c>
      <c r="V145" s="148" t="str">
        <f>IFERROR(VLOOKUP(V144,'P2'!$B$4:$J$48,9,FALSE),"")</f>
        <v/>
      </c>
      <c r="W145" s="148" t="str">
        <f>IFERROR(VLOOKUP(W144,'P2'!$B$4:$J$48,9,FALSE),"")</f>
        <v/>
      </c>
      <c r="X145" s="148" t="str">
        <f>IFERROR(VLOOKUP(X144,'P2'!$B$4:$J$48,9,FALSE),"")</f>
        <v/>
      </c>
      <c r="Y145" s="148" t="str">
        <f>IFERROR(VLOOKUP(Y144,'P2'!$B$4:$J$48,9,FALSE),"")</f>
        <v/>
      </c>
      <c r="Z145" s="148" t="str">
        <f>IFERROR(VLOOKUP(Z144,'P2'!$B$4:$J$48,9,FALSE),"")</f>
        <v/>
      </c>
      <c r="AA145" s="148" t="str">
        <f>IFERROR(VLOOKUP(AA144,'P2'!$B$4:$J$48,9,FALSE),"")</f>
        <v/>
      </c>
      <c r="AB145" s="148" t="str">
        <f>IFERROR(VLOOKUP(AB144,'P2'!$B$4:$J$48,9,FALSE),"")</f>
        <v/>
      </c>
      <c r="AC145" s="148" t="str">
        <f>IFERROR(VLOOKUP(AC144,'P2'!$B$4:$J$48,9,FALSE),"")</f>
        <v/>
      </c>
      <c r="AD145" s="148" t="str">
        <f>IFERROR(VLOOKUP(AD144,'P2'!$B$4:$J$48,9,FALSE),"")</f>
        <v/>
      </c>
      <c r="AE145" s="148" t="str">
        <f>IFERROR(VLOOKUP(AE144,'P2'!$B$4:$J$48,9,FALSE),"")</f>
        <v/>
      </c>
      <c r="AF145" s="148" t="str">
        <f>IFERROR(VLOOKUP(AF144,'P2'!$B$4:$J$48,9,FALSE),"")</f>
        <v/>
      </c>
      <c r="AG145" s="148" t="str">
        <f>IFERROR(VLOOKUP(AG144,'P2'!$B$4:$J$48,9,FALSE),"")</f>
        <v/>
      </c>
      <c r="AH145" s="148" t="str">
        <f>IFERROR(VLOOKUP(AH144,'P2'!$B$4:$J$48,9,FALSE),"")</f>
        <v/>
      </c>
      <c r="AI145" s="148" t="str">
        <f>IFERROR(VLOOKUP(AI144,'P2'!$B$4:$J$48,9,FALSE),"")</f>
        <v/>
      </c>
      <c r="AJ145" s="148" t="str">
        <f>IFERROR(VLOOKUP(AJ144,'P2'!$B$4:$J$48,9,FALSE),"")</f>
        <v/>
      </c>
      <c r="AK145" s="148" t="str">
        <f>IFERROR(VLOOKUP(AK144,'P2'!$B$4:$J$48,9,FALSE),"")</f>
        <v/>
      </c>
      <c r="AL145" s="148" t="str">
        <f>IFERROR(VLOOKUP(AL144,'P2'!$B$4:$J$48,9,FALSE),"")</f>
        <v/>
      </c>
      <c r="AM145" s="148" t="str">
        <f>IFERROR(VLOOKUP(AM144,'P2'!$B$4:$J$48,9,FALSE),"")</f>
        <v/>
      </c>
      <c r="AN145" s="148" t="str">
        <f>IFERROR(VLOOKUP(AN144,'P2'!$B$4:$J$48,9,FALSE),"")</f>
        <v/>
      </c>
      <c r="AO145" s="148" t="str">
        <f>IFERROR(VLOOKUP(AO144,'P2'!$B$4:$J$48,9,FALSE),"")</f>
        <v/>
      </c>
      <c r="AP145" s="148" t="str">
        <f>IFERROR(VLOOKUP(AP144,'P2'!$B$4:$J$48,9,FALSE),"")</f>
        <v/>
      </c>
      <c r="AQ145" s="148" t="str">
        <f>IFERROR(VLOOKUP(AQ144,'P2'!$B$4:$J$48,9,FALSE),"")</f>
        <v/>
      </c>
      <c r="AR145" s="148" t="str">
        <f>IFERROR(VLOOKUP(AR144,'P2'!$B$4:$J$48,9,FALSE),"")</f>
        <v/>
      </c>
      <c r="AS145" s="148" t="str">
        <f>IFERROR(VLOOKUP(AS144,'P2'!$B$4:$J$48,9,FALSE),"")</f>
        <v/>
      </c>
      <c r="AT145" s="148" t="str">
        <f>IFERROR(VLOOKUP(AT144,'P2'!$B$4:$J$48,9,FALSE),"")</f>
        <v/>
      </c>
      <c r="AU145" s="148" t="str">
        <f>IFERROR(VLOOKUP(AU144,'P2'!$B$4:$J$48,9,FALSE),"")</f>
        <v/>
      </c>
      <c r="AV145" s="149">
        <f>SUM(Q145:AU145)</f>
        <v>0</v>
      </c>
      <c r="AW145" s="487"/>
      <c r="AX145" s="489"/>
      <c r="AY145" s="150"/>
      <c r="AZ145" s="150"/>
    </row>
    <row r="146" spans="2:59" ht="17.100000000000001" customHeight="1" x14ac:dyDescent="0.15">
      <c r="B146" s="470">
        <f t="shared" si="8"/>
        <v>61</v>
      </c>
      <c r="C146" s="472"/>
      <c r="D146" s="473"/>
      <c r="E146" s="473"/>
      <c r="F146" s="473"/>
      <c r="G146" s="473"/>
      <c r="H146" s="474"/>
      <c r="I146" s="478"/>
      <c r="J146" s="479"/>
      <c r="K146" s="479"/>
      <c r="L146" s="479"/>
      <c r="M146" s="480"/>
      <c r="N146" s="484"/>
      <c r="O146" s="485"/>
      <c r="P146" s="474"/>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44">
        <f>COUNTA(Q146:AU146)</f>
        <v>0</v>
      </c>
      <c r="AW146" s="486">
        <f>AV147</f>
        <v>0</v>
      </c>
      <c r="AX146" s="488" t="str">
        <f>IFERROR(ROUNDDOWN(AV147/$AT$3,1),"")</f>
        <v/>
      </c>
      <c r="AY146" s="145"/>
      <c r="AZ146" s="145"/>
    </row>
    <row r="147" spans="2:59" ht="17.100000000000001" customHeight="1" x14ac:dyDescent="0.15">
      <c r="B147" s="471"/>
      <c r="C147" s="475"/>
      <c r="D147" s="476"/>
      <c r="E147" s="476"/>
      <c r="F147" s="476"/>
      <c r="G147" s="476"/>
      <c r="H147" s="477"/>
      <c r="I147" s="481"/>
      <c r="J147" s="482"/>
      <c r="K147" s="482"/>
      <c r="L147" s="482"/>
      <c r="M147" s="483"/>
      <c r="N147" s="475"/>
      <c r="O147" s="476"/>
      <c r="P147" s="477"/>
      <c r="Q147" s="148" t="str">
        <f>IFERROR(VLOOKUP(Q146,'P2'!$B$4:$J$48,9,FALSE),"")</f>
        <v/>
      </c>
      <c r="R147" s="148" t="str">
        <f>IFERROR(VLOOKUP(R146,'P2'!$B$4:$J$48,9,FALSE),"")</f>
        <v/>
      </c>
      <c r="S147" s="148" t="str">
        <f>IFERROR(VLOOKUP(S146,'P2'!$B$4:$J$48,9,FALSE),"")</f>
        <v/>
      </c>
      <c r="T147" s="148" t="str">
        <f>IFERROR(VLOOKUP(T146,'P2'!$B$4:$J$48,9,FALSE),"")</f>
        <v/>
      </c>
      <c r="U147" s="148" t="str">
        <f>IFERROR(VLOOKUP(U146,'P2'!$B$4:$J$48,9,FALSE),"")</f>
        <v/>
      </c>
      <c r="V147" s="148" t="str">
        <f>IFERROR(VLOOKUP(V146,'P2'!$B$4:$J$48,9,FALSE),"")</f>
        <v/>
      </c>
      <c r="W147" s="148" t="str">
        <f>IFERROR(VLOOKUP(W146,'P2'!$B$4:$J$48,9,FALSE),"")</f>
        <v/>
      </c>
      <c r="X147" s="148" t="str">
        <f>IFERROR(VLOOKUP(X146,'P2'!$B$4:$J$48,9,FALSE),"")</f>
        <v/>
      </c>
      <c r="Y147" s="148" t="str">
        <f>IFERROR(VLOOKUP(Y146,'P2'!$B$4:$J$48,9,FALSE),"")</f>
        <v/>
      </c>
      <c r="Z147" s="148" t="str">
        <f>IFERROR(VLOOKUP(Z146,'P2'!$B$4:$J$48,9,FALSE),"")</f>
        <v/>
      </c>
      <c r="AA147" s="148" t="str">
        <f>IFERROR(VLOOKUP(AA146,'P2'!$B$4:$J$48,9,FALSE),"")</f>
        <v/>
      </c>
      <c r="AB147" s="148" t="str">
        <f>IFERROR(VLOOKUP(AB146,'P2'!$B$4:$J$48,9,FALSE),"")</f>
        <v/>
      </c>
      <c r="AC147" s="148" t="str">
        <f>IFERROR(VLOOKUP(AC146,'P2'!$B$4:$J$48,9,FALSE),"")</f>
        <v/>
      </c>
      <c r="AD147" s="148" t="str">
        <f>IFERROR(VLOOKUP(AD146,'P2'!$B$4:$J$48,9,FALSE),"")</f>
        <v/>
      </c>
      <c r="AE147" s="148" t="str">
        <f>IFERROR(VLOOKUP(AE146,'P2'!$B$4:$J$48,9,FALSE),"")</f>
        <v/>
      </c>
      <c r="AF147" s="148" t="str">
        <f>IFERROR(VLOOKUP(AF146,'P2'!$B$4:$J$48,9,FALSE),"")</f>
        <v/>
      </c>
      <c r="AG147" s="148" t="str">
        <f>IFERROR(VLOOKUP(AG146,'P2'!$B$4:$J$48,9,FALSE),"")</f>
        <v/>
      </c>
      <c r="AH147" s="148" t="str">
        <f>IFERROR(VLOOKUP(AH146,'P2'!$B$4:$J$48,9,FALSE),"")</f>
        <v/>
      </c>
      <c r="AI147" s="148" t="str">
        <f>IFERROR(VLOOKUP(AI146,'P2'!$B$4:$J$48,9,FALSE),"")</f>
        <v/>
      </c>
      <c r="AJ147" s="148" t="str">
        <f>IFERROR(VLOOKUP(AJ146,'P2'!$B$4:$J$48,9,FALSE),"")</f>
        <v/>
      </c>
      <c r="AK147" s="148" t="str">
        <f>IFERROR(VLOOKUP(AK146,'P2'!$B$4:$J$48,9,FALSE),"")</f>
        <v/>
      </c>
      <c r="AL147" s="148" t="str">
        <f>IFERROR(VLOOKUP(AL146,'P2'!$B$4:$J$48,9,FALSE),"")</f>
        <v/>
      </c>
      <c r="AM147" s="148" t="str">
        <f>IFERROR(VLOOKUP(AM146,'P2'!$B$4:$J$48,9,FALSE),"")</f>
        <v/>
      </c>
      <c r="AN147" s="148" t="str">
        <f>IFERROR(VLOOKUP(AN146,'P2'!$B$4:$J$48,9,FALSE),"")</f>
        <v/>
      </c>
      <c r="AO147" s="148" t="str">
        <f>IFERROR(VLOOKUP(AO146,'P2'!$B$4:$J$48,9,FALSE),"")</f>
        <v/>
      </c>
      <c r="AP147" s="148" t="str">
        <f>IFERROR(VLOOKUP(AP146,'P2'!$B$4:$J$48,9,FALSE),"")</f>
        <v/>
      </c>
      <c r="AQ147" s="148" t="str">
        <f>IFERROR(VLOOKUP(AQ146,'P2'!$B$4:$J$48,9,FALSE),"")</f>
        <v/>
      </c>
      <c r="AR147" s="148" t="str">
        <f>IFERROR(VLOOKUP(AR146,'P2'!$B$4:$J$48,9,FALSE),"")</f>
        <v/>
      </c>
      <c r="AS147" s="148" t="str">
        <f>IFERROR(VLOOKUP(AS146,'P2'!$B$4:$J$48,9,FALSE),"")</f>
        <v/>
      </c>
      <c r="AT147" s="148" t="str">
        <f>IFERROR(VLOOKUP(AT146,'P2'!$B$4:$J$48,9,FALSE),"")</f>
        <v/>
      </c>
      <c r="AU147" s="148" t="str">
        <f>IFERROR(VLOOKUP(AU146,'P2'!$B$4:$J$48,9,FALSE),"")</f>
        <v/>
      </c>
      <c r="AV147" s="149">
        <f>SUM(Q147:AU147)</f>
        <v>0</v>
      </c>
      <c r="AW147" s="487"/>
      <c r="AX147" s="489"/>
      <c r="AY147" s="150"/>
      <c r="AZ147" s="150"/>
    </row>
    <row r="148" spans="2:59" ht="17.100000000000001" customHeight="1" x14ac:dyDescent="0.15">
      <c r="B148" s="470">
        <f t="shared" si="8"/>
        <v>62</v>
      </c>
      <c r="C148" s="472"/>
      <c r="D148" s="473"/>
      <c r="E148" s="473"/>
      <c r="F148" s="473"/>
      <c r="G148" s="473"/>
      <c r="H148" s="474"/>
      <c r="I148" s="478"/>
      <c r="J148" s="479"/>
      <c r="K148" s="479"/>
      <c r="L148" s="479"/>
      <c r="M148" s="480"/>
      <c r="N148" s="484"/>
      <c r="O148" s="485"/>
      <c r="P148" s="474"/>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44">
        <f>COUNTA(Q148:AU148)</f>
        <v>0</v>
      </c>
      <c r="AW148" s="486">
        <f>AV149</f>
        <v>0</v>
      </c>
      <c r="AX148" s="488" t="str">
        <f>IFERROR(ROUNDDOWN(AV149/$AT$3,1),"")</f>
        <v/>
      </c>
      <c r="AY148" s="145"/>
      <c r="AZ148" s="145"/>
    </row>
    <row r="149" spans="2:59" ht="17.100000000000001" customHeight="1" x14ac:dyDescent="0.15">
      <c r="B149" s="471"/>
      <c r="C149" s="475"/>
      <c r="D149" s="476"/>
      <c r="E149" s="476"/>
      <c r="F149" s="476"/>
      <c r="G149" s="476"/>
      <c r="H149" s="477"/>
      <c r="I149" s="481"/>
      <c r="J149" s="482"/>
      <c r="K149" s="482"/>
      <c r="L149" s="482"/>
      <c r="M149" s="483"/>
      <c r="N149" s="475"/>
      <c r="O149" s="476"/>
      <c r="P149" s="477"/>
      <c r="Q149" s="148" t="str">
        <f>IFERROR(VLOOKUP(Q148,'P2'!$B$4:$J$48,9,FALSE),"")</f>
        <v/>
      </c>
      <c r="R149" s="148" t="str">
        <f>IFERROR(VLOOKUP(R148,'P2'!$B$4:$J$48,9,FALSE),"")</f>
        <v/>
      </c>
      <c r="S149" s="148" t="str">
        <f>IFERROR(VLOOKUP(S148,'P2'!$B$4:$J$48,9,FALSE),"")</f>
        <v/>
      </c>
      <c r="T149" s="148" t="str">
        <f>IFERROR(VLOOKUP(T148,'P2'!$B$4:$J$48,9,FALSE),"")</f>
        <v/>
      </c>
      <c r="U149" s="148" t="str">
        <f>IFERROR(VLOOKUP(U148,'P2'!$B$4:$J$48,9,FALSE),"")</f>
        <v/>
      </c>
      <c r="V149" s="148" t="str">
        <f>IFERROR(VLOOKUP(V148,'P2'!$B$4:$J$48,9,FALSE),"")</f>
        <v/>
      </c>
      <c r="W149" s="148" t="str">
        <f>IFERROR(VLOOKUP(W148,'P2'!$B$4:$J$48,9,FALSE),"")</f>
        <v/>
      </c>
      <c r="X149" s="148" t="str">
        <f>IFERROR(VLOOKUP(X148,'P2'!$B$4:$J$48,9,FALSE),"")</f>
        <v/>
      </c>
      <c r="Y149" s="148" t="str">
        <f>IFERROR(VLOOKUP(Y148,'P2'!$B$4:$J$48,9,FALSE),"")</f>
        <v/>
      </c>
      <c r="Z149" s="148" t="str">
        <f>IFERROR(VLOOKUP(Z148,'P2'!$B$4:$J$48,9,FALSE),"")</f>
        <v/>
      </c>
      <c r="AA149" s="148" t="str">
        <f>IFERROR(VLOOKUP(AA148,'P2'!$B$4:$J$48,9,FALSE),"")</f>
        <v/>
      </c>
      <c r="AB149" s="148" t="str">
        <f>IFERROR(VLOOKUP(AB148,'P2'!$B$4:$J$48,9,FALSE),"")</f>
        <v/>
      </c>
      <c r="AC149" s="148" t="str">
        <f>IFERROR(VLOOKUP(AC148,'P2'!$B$4:$J$48,9,FALSE),"")</f>
        <v/>
      </c>
      <c r="AD149" s="148" t="str">
        <f>IFERROR(VLOOKUP(AD148,'P2'!$B$4:$J$48,9,FALSE),"")</f>
        <v/>
      </c>
      <c r="AE149" s="148" t="str">
        <f>IFERROR(VLOOKUP(AE148,'P2'!$B$4:$J$48,9,FALSE),"")</f>
        <v/>
      </c>
      <c r="AF149" s="148" t="str">
        <f>IFERROR(VLOOKUP(AF148,'P2'!$B$4:$J$48,9,FALSE),"")</f>
        <v/>
      </c>
      <c r="AG149" s="148" t="str">
        <f>IFERROR(VLOOKUP(AG148,'P2'!$B$4:$J$48,9,FALSE),"")</f>
        <v/>
      </c>
      <c r="AH149" s="148" t="str">
        <f>IFERROR(VLOOKUP(AH148,'P2'!$B$4:$J$48,9,FALSE),"")</f>
        <v/>
      </c>
      <c r="AI149" s="148" t="str">
        <f>IFERROR(VLOOKUP(AI148,'P2'!$B$4:$J$48,9,FALSE),"")</f>
        <v/>
      </c>
      <c r="AJ149" s="148" t="str">
        <f>IFERROR(VLOOKUP(AJ148,'P2'!$B$4:$J$48,9,FALSE),"")</f>
        <v/>
      </c>
      <c r="AK149" s="148" t="str">
        <f>IFERROR(VLOOKUP(AK148,'P2'!$B$4:$J$48,9,FALSE),"")</f>
        <v/>
      </c>
      <c r="AL149" s="148" t="str">
        <f>IFERROR(VLOOKUP(AL148,'P2'!$B$4:$J$48,9,FALSE),"")</f>
        <v/>
      </c>
      <c r="AM149" s="148" t="str">
        <f>IFERROR(VLOOKUP(AM148,'P2'!$B$4:$J$48,9,FALSE),"")</f>
        <v/>
      </c>
      <c r="AN149" s="148" t="str">
        <f>IFERROR(VLOOKUP(AN148,'P2'!$B$4:$J$48,9,FALSE),"")</f>
        <v/>
      </c>
      <c r="AO149" s="148" t="str">
        <f>IFERROR(VLOOKUP(AO148,'P2'!$B$4:$J$48,9,FALSE),"")</f>
        <v/>
      </c>
      <c r="AP149" s="148" t="str">
        <f>IFERROR(VLOOKUP(AP148,'P2'!$B$4:$J$48,9,FALSE),"")</f>
        <v/>
      </c>
      <c r="AQ149" s="148" t="str">
        <f>IFERROR(VLOOKUP(AQ148,'P2'!$B$4:$J$48,9,FALSE),"")</f>
        <v/>
      </c>
      <c r="AR149" s="148" t="str">
        <f>IFERROR(VLOOKUP(AR148,'P2'!$B$4:$J$48,9,FALSE),"")</f>
        <v/>
      </c>
      <c r="AS149" s="148" t="str">
        <f>IFERROR(VLOOKUP(AS148,'P2'!$B$4:$J$48,9,FALSE),"")</f>
        <v/>
      </c>
      <c r="AT149" s="148" t="str">
        <f>IFERROR(VLOOKUP(AT148,'P2'!$B$4:$J$48,9,FALSE),"")</f>
        <v/>
      </c>
      <c r="AU149" s="148" t="str">
        <f>IFERROR(VLOOKUP(AU148,'P2'!$B$4:$J$48,9,FALSE),"")</f>
        <v/>
      </c>
      <c r="AV149" s="149">
        <f>SUM(Q149:AU149)</f>
        <v>0</v>
      </c>
      <c r="AW149" s="487"/>
      <c r="AX149" s="489"/>
      <c r="AY149" s="150"/>
      <c r="AZ149" s="150"/>
    </row>
    <row r="150" spans="2:59" s="118" customFormat="1" ht="5.0999999999999996" customHeight="1" x14ac:dyDescent="0.15">
      <c r="B150" s="152"/>
      <c r="C150" s="153"/>
      <c r="D150" s="154"/>
      <c r="E150" s="154"/>
      <c r="F150" s="154"/>
      <c r="G150" s="154"/>
      <c r="H150" s="154"/>
      <c r="I150" s="153"/>
      <c r="J150" s="153"/>
      <c r="K150" s="153"/>
      <c r="L150" s="153"/>
      <c r="M150" s="153"/>
      <c r="N150" s="153"/>
      <c r="O150" s="153"/>
      <c r="P150" s="153"/>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6"/>
      <c r="BA150" s="100"/>
      <c r="BB150" s="100"/>
      <c r="BC150" s="100"/>
      <c r="BD150" s="100"/>
      <c r="BE150" s="100"/>
      <c r="BF150" s="100"/>
      <c r="BG150" s="100"/>
    </row>
    <row r="151" spans="2:59" s="116" customFormat="1" ht="5.0999999999999996" customHeight="1" x14ac:dyDescent="0.15">
      <c r="B151" s="163"/>
      <c r="AS151" s="138"/>
      <c r="AT151" s="138"/>
      <c r="AU151" s="138"/>
      <c r="AY151" s="100"/>
      <c r="AZ151" s="100"/>
      <c r="BA151" s="100"/>
      <c r="BB151" s="100"/>
      <c r="BC151" s="100"/>
      <c r="BD151" s="100"/>
      <c r="BE151" s="100"/>
      <c r="BF151" s="100"/>
      <c r="BG151" s="100"/>
    </row>
    <row r="152" spans="2:59" ht="21.95" customHeight="1" x14ac:dyDescent="0.15">
      <c r="B152" s="131" t="s">
        <v>415</v>
      </c>
      <c r="S152" s="164" t="s">
        <v>249</v>
      </c>
      <c r="T152" s="499" t="str">
        <f>$T$3</f>
        <v>令和　7</v>
      </c>
      <c r="U152" s="499"/>
      <c r="V152" s="165" t="s">
        <v>81</v>
      </c>
      <c r="W152" s="165">
        <f>$W$3</f>
        <v>3</v>
      </c>
      <c r="X152" s="166" t="s">
        <v>273</v>
      </c>
      <c r="Y152" s="165"/>
      <c r="Z152" s="167" t="s">
        <v>250</v>
      </c>
      <c r="AA152" s="137"/>
      <c r="AB152" s="133"/>
      <c r="AC152" s="133"/>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38" t="str">
        <f>"4 / "&amp;COUNTA(C$7,C$57,C$106,C$155,C$204)</f>
        <v>4 / 1</v>
      </c>
    </row>
    <row r="153" spans="2:59" s="138" customFormat="1" ht="15" customHeight="1" x14ac:dyDescent="0.15">
      <c r="B153" s="470"/>
      <c r="C153" s="490" t="s">
        <v>279</v>
      </c>
      <c r="D153" s="491"/>
      <c r="E153" s="491"/>
      <c r="F153" s="491"/>
      <c r="G153" s="491"/>
      <c r="H153" s="492"/>
      <c r="I153" s="490" t="s">
        <v>280</v>
      </c>
      <c r="J153" s="491"/>
      <c r="K153" s="491"/>
      <c r="L153" s="491"/>
      <c r="M153" s="492"/>
      <c r="N153" s="496" t="s">
        <v>281</v>
      </c>
      <c r="O153" s="491"/>
      <c r="P153" s="492"/>
      <c r="Q153" s="139">
        <f>Q$5</f>
        <v>45717</v>
      </c>
      <c r="R153" s="139">
        <f t="shared" ref="R153:AU153" si="9">R$5</f>
        <v>45718</v>
      </c>
      <c r="S153" s="139">
        <f t="shared" si="9"/>
        <v>45719</v>
      </c>
      <c r="T153" s="139">
        <f t="shared" si="9"/>
        <v>45720</v>
      </c>
      <c r="U153" s="139">
        <f t="shared" si="9"/>
        <v>45721</v>
      </c>
      <c r="V153" s="139">
        <f t="shared" si="9"/>
        <v>45722</v>
      </c>
      <c r="W153" s="139">
        <f t="shared" si="9"/>
        <v>45723</v>
      </c>
      <c r="X153" s="139">
        <f t="shared" si="9"/>
        <v>45724</v>
      </c>
      <c r="Y153" s="139">
        <f t="shared" si="9"/>
        <v>45725</v>
      </c>
      <c r="Z153" s="139">
        <f t="shared" si="9"/>
        <v>45726</v>
      </c>
      <c r="AA153" s="139">
        <f t="shared" si="9"/>
        <v>45727</v>
      </c>
      <c r="AB153" s="139">
        <f t="shared" si="9"/>
        <v>45728</v>
      </c>
      <c r="AC153" s="139">
        <f t="shared" si="9"/>
        <v>45729</v>
      </c>
      <c r="AD153" s="139">
        <f t="shared" si="9"/>
        <v>45730</v>
      </c>
      <c r="AE153" s="139">
        <f t="shared" si="9"/>
        <v>45731</v>
      </c>
      <c r="AF153" s="139">
        <f t="shared" si="9"/>
        <v>45732</v>
      </c>
      <c r="AG153" s="139">
        <f t="shared" si="9"/>
        <v>45733</v>
      </c>
      <c r="AH153" s="139">
        <f t="shared" si="9"/>
        <v>45734</v>
      </c>
      <c r="AI153" s="139">
        <f t="shared" si="9"/>
        <v>45735</v>
      </c>
      <c r="AJ153" s="139">
        <f t="shared" si="9"/>
        <v>45736</v>
      </c>
      <c r="AK153" s="139">
        <f t="shared" si="9"/>
        <v>45737</v>
      </c>
      <c r="AL153" s="139">
        <f t="shared" si="9"/>
        <v>45738</v>
      </c>
      <c r="AM153" s="139">
        <f t="shared" si="9"/>
        <v>45739</v>
      </c>
      <c r="AN153" s="139">
        <f t="shared" si="9"/>
        <v>45740</v>
      </c>
      <c r="AO153" s="139">
        <f t="shared" si="9"/>
        <v>45741</v>
      </c>
      <c r="AP153" s="139">
        <f t="shared" si="9"/>
        <v>45742</v>
      </c>
      <c r="AQ153" s="139">
        <f t="shared" si="9"/>
        <v>45743</v>
      </c>
      <c r="AR153" s="139">
        <f t="shared" si="9"/>
        <v>45744</v>
      </c>
      <c r="AS153" s="139">
        <f t="shared" si="9"/>
        <v>45745</v>
      </c>
      <c r="AT153" s="139">
        <f t="shared" si="9"/>
        <v>45746</v>
      </c>
      <c r="AU153" s="139">
        <f t="shared" si="9"/>
        <v>45747</v>
      </c>
      <c r="AV153" s="140" t="s">
        <v>282</v>
      </c>
      <c r="AW153" s="497"/>
      <c r="AX153" s="497" t="s">
        <v>283</v>
      </c>
      <c r="AY153" s="141"/>
      <c r="AZ153" s="141"/>
      <c r="BA153" s="100"/>
      <c r="BB153" s="100"/>
      <c r="BC153" s="100"/>
      <c r="BD153" s="100"/>
      <c r="BE153" s="100"/>
      <c r="BF153" s="100"/>
      <c r="BG153" s="100"/>
    </row>
    <row r="154" spans="2:59" s="138" customFormat="1" ht="15" customHeight="1" x14ac:dyDescent="0.15">
      <c r="B154" s="471"/>
      <c r="C154" s="493"/>
      <c r="D154" s="494"/>
      <c r="E154" s="494"/>
      <c r="F154" s="494"/>
      <c r="G154" s="494"/>
      <c r="H154" s="495"/>
      <c r="I154" s="493"/>
      <c r="J154" s="494"/>
      <c r="K154" s="494"/>
      <c r="L154" s="494"/>
      <c r="M154" s="495"/>
      <c r="N154" s="493"/>
      <c r="O154" s="494"/>
      <c r="P154" s="495"/>
      <c r="Q154" s="142" t="str">
        <f>Q$6</f>
        <v>土</v>
      </c>
      <c r="R154" s="142" t="str">
        <f t="shared" ref="R154:AU154" si="10">R$6</f>
        <v>日</v>
      </c>
      <c r="S154" s="142" t="str">
        <f t="shared" si="10"/>
        <v>月</v>
      </c>
      <c r="T154" s="142" t="str">
        <f t="shared" si="10"/>
        <v>火</v>
      </c>
      <c r="U154" s="142" t="str">
        <f t="shared" si="10"/>
        <v>水</v>
      </c>
      <c r="V154" s="142" t="str">
        <f t="shared" si="10"/>
        <v>木</v>
      </c>
      <c r="W154" s="142" t="str">
        <f t="shared" si="10"/>
        <v>金</v>
      </c>
      <c r="X154" s="142" t="str">
        <f t="shared" si="10"/>
        <v>土</v>
      </c>
      <c r="Y154" s="142" t="str">
        <f t="shared" si="10"/>
        <v>日</v>
      </c>
      <c r="Z154" s="142" t="str">
        <f t="shared" si="10"/>
        <v>月</v>
      </c>
      <c r="AA154" s="142" t="str">
        <f t="shared" si="10"/>
        <v>火</v>
      </c>
      <c r="AB154" s="142" t="str">
        <f t="shared" si="10"/>
        <v>水</v>
      </c>
      <c r="AC154" s="142" t="str">
        <f t="shared" si="10"/>
        <v>木</v>
      </c>
      <c r="AD154" s="142" t="str">
        <f t="shared" si="10"/>
        <v>金</v>
      </c>
      <c r="AE154" s="142" t="str">
        <f t="shared" si="10"/>
        <v>土</v>
      </c>
      <c r="AF154" s="142" t="str">
        <f t="shared" si="10"/>
        <v>日</v>
      </c>
      <c r="AG154" s="142" t="str">
        <f t="shared" si="10"/>
        <v>月</v>
      </c>
      <c r="AH154" s="142" t="str">
        <f t="shared" si="10"/>
        <v>火</v>
      </c>
      <c r="AI154" s="142" t="str">
        <f t="shared" si="10"/>
        <v>水</v>
      </c>
      <c r="AJ154" s="142" t="str">
        <f t="shared" si="10"/>
        <v>木</v>
      </c>
      <c r="AK154" s="142" t="str">
        <f t="shared" si="10"/>
        <v>金</v>
      </c>
      <c r="AL154" s="142" t="str">
        <f t="shared" si="10"/>
        <v>土</v>
      </c>
      <c r="AM154" s="142" t="str">
        <f t="shared" si="10"/>
        <v>日</v>
      </c>
      <c r="AN154" s="142" t="str">
        <f t="shared" si="10"/>
        <v>月</v>
      </c>
      <c r="AO154" s="142" t="str">
        <f t="shared" si="10"/>
        <v>火</v>
      </c>
      <c r="AP154" s="142" t="str">
        <f t="shared" si="10"/>
        <v>水</v>
      </c>
      <c r="AQ154" s="142" t="str">
        <f t="shared" si="10"/>
        <v>木</v>
      </c>
      <c r="AR154" s="142" t="str">
        <f t="shared" si="10"/>
        <v>金</v>
      </c>
      <c r="AS154" s="142" t="str">
        <f t="shared" si="10"/>
        <v>土</v>
      </c>
      <c r="AT154" s="142" t="str">
        <f t="shared" si="10"/>
        <v>日</v>
      </c>
      <c r="AU154" s="142" t="str">
        <f t="shared" si="10"/>
        <v>月</v>
      </c>
      <c r="AV154" s="140" t="s">
        <v>284</v>
      </c>
      <c r="AW154" s="498"/>
      <c r="AX154" s="498"/>
      <c r="AY154" s="141"/>
      <c r="AZ154" s="141"/>
      <c r="BA154" s="100"/>
      <c r="BB154" s="100"/>
      <c r="BC154" s="100"/>
      <c r="BD154" s="100"/>
      <c r="BE154" s="100"/>
      <c r="BF154" s="100"/>
      <c r="BG154" s="100"/>
    </row>
    <row r="155" spans="2:59" ht="17.100000000000001" customHeight="1" x14ac:dyDescent="0.15">
      <c r="B155" s="470">
        <f>B148+1</f>
        <v>63</v>
      </c>
      <c r="C155" s="472"/>
      <c r="D155" s="473"/>
      <c r="E155" s="473"/>
      <c r="F155" s="473"/>
      <c r="G155" s="473"/>
      <c r="H155" s="474"/>
      <c r="I155" s="478"/>
      <c r="J155" s="479"/>
      <c r="K155" s="479"/>
      <c r="L155" s="479"/>
      <c r="M155" s="480"/>
      <c r="N155" s="484"/>
      <c r="O155" s="485"/>
      <c r="P155" s="474"/>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44">
        <f>COUNTA(Q155:AU155)</f>
        <v>0</v>
      </c>
      <c r="AW155" s="486">
        <f>AV156</f>
        <v>0</v>
      </c>
      <c r="AX155" s="488" t="str">
        <f>IFERROR(ROUNDDOWN(AV156/$AT$3,1),"")</f>
        <v/>
      </c>
      <c r="AY155" s="145"/>
      <c r="AZ155" s="145"/>
    </row>
    <row r="156" spans="2:59" ht="17.100000000000001" customHeight="1" x14ac:dyDescent="0.15">
      <c r="B156" s="471"/>
      <c r="C156" s="475"/>
      <c r="D156" s="476"/>
      <c r="E156" s="476"/>
      <c r="F156" s="476"/>
      <c r="G156" s="476"/>
      <c r="H156" s="477"/>
      <c r="I156" s="481"/>
      <c r="J156" s="482"/>
      <c r="K156" s="482"/>
      <c r="L156" s="482"/>
      <c r="M156" s="483"/>
      <c r="N156" s="475"/>
      <c r="O156" s="476"/>
      <c r="P156" s="477"/>
      <c r="Q156" s="148" t="str">
        <f>IFERROR(VLOOKUP(Q155,'P2'!$B$4:$J$48,9,FALSE),"")</f>
        <v/>
      </c>
      <c r="R156" s="148" t="str">
        <f>IFERROR(VLOOKUP(R155,'P2'!$B$4:$J$48,9,FALSE),"")</f>
        <v/>
      </c>
      <c r="S156" s="148" t="str">
        <f>IFERROR(VLOOKUP(S155,'P2'!$B$4:$J$48,9,FALSE),"")</f>
        <v/>
      </c>
      <c r="T156" s="148" t="str">
        <f>IFERROR(VLOOKUP(T155,'P2'!$B$4:$J$48,9,FALSE),"")</f>
        <v/>
      </c>
      <c r="U156" s="148" t="str">
        <f>IFERROR(VLOOKUP(U155,'P2'!$B$4:$J$48,9,FALSE),"")</f>
        <v/>
      </c>
      <c r="V156" s="148" t="str">
        <f>IFERROR(VLOOKUP(V155,'P2'!$B$4:$J$48,9,FALSE),"")</f>
        <v/>
      </c>
      <c r="W156" s="148" t="str">
        <f>IFERROR(VLOOKUP(W155,'P2'!$B$4:$J$48,9,FALSE),"")</f>
        <v/>
      </c>
      <c r="X156" s="148" t="str">
        <f>IFERROR(VLOOKUP(X155,'P2'!$B$4:$J$48,9,FALSE),"")</f>
        <v/>
      </c>
      <c r="Y156" s="148" t="str">
        <f>IFERROR(VLOOKUP(Y155,'P2'!$B$4:$J$48,9,FALSE),"")</f>
        <v/>
      </c>
      <c r="Z156" s="148" t="str">
        <f>IFERROR(VLOOKUP(Z155,'P2'!$B$4:$J$48,9,FALSE),"")</f>
        <v/>
      </c>
      <c r="AA156" s="148" t="str">
        <f>IFERROR(VLOOKUP(AA155,'P2'!$B$4:$J$48,9,FALSE),"")</f>
        <v/>
      </c>
      <c r="AB156" s="148" t="str">
        <f>IFERROR(VLOOKUP(AB155,'P2'!$B$4:$J$48,9,FALSE),"")</f>
        <v/>
      </c>
      <c r="AC156" s="148" t="str">
        <f>IFERROR(VLOOKUP(AC155,'P2'!$B$4:$J$48,9,FALSE),"")</f>
        <v/>
      </c>
      <c r="AD156" s="148" t="str">
        <f>IFERROR(VLOOKUP(AD155,'P2'!$B$4:$J$48,9,FALSE),"")</f>
        <v/>
      </c>
      <c r="AE156" s="148" t="str">
        <f>IFERROR(VLOOKUP(AE155,'P2'!$B$4:$J$48,9,FALSE),"")</f>
        <v/>
      </c>
      <c r="AF156" s="148" t="str">
        <f>IFERROR(VLOOKUP(AF155,'P2'!$B$4:$J$48,9,FALSE),"")</f>
        <v/>
      </c>
      <c r="AG156" s="148" t="str">
        <f>IFERROR(VLOOKUP(AG155,'P2'!$B$4:$J$48,9,FALSE),"")</f>
        <v/>
      </c>
      <c r="AH156" s="148" t="str">
        <f>IFERROR(VLOOKUP(AH155,'P2'!$B$4:$J$48,9,FALSE),"")</f>
        <v/>
      </c>
      <c r="AI156" s="148" t="str">
        <f>IFERROR(VLOOKUP(AI155,'P2'!$B$4:$J$48,9,FALSE),"")</f>
        <v/>
      </c>
      <c r="AJ156" s="148" t="str">
        <f>IFERROR(VLOOKUP(AJ155,'P2'!$B$4:$J$48,9,FALSE),"")</f>
        <v/>
      </c>
      <c r="AK156" s="148" t="str">
        <f>IFERROR(VLOOKUP(AK155,'P2'!$B$4:$J$48,9,FALSE),"")</f>
        <v/>
      </c>
      <c r="AL156" s="148" t="str">
        <f>IFERROR(VLOOKUP(AL155,'P2'!$B$4:$J$48,9,FALSE),"")</f>
        <v/>
      </c>
      <c r="AM156" s="148" t="str">
        <f>IFERROR(VLOOKUP(AM155,'P2'!$B$4:$J$48,9,FALSE),"")</f>
        <v/>
      </c>
      <c r="AN156" s="148" t="str">
        <f>IFERROR(VLOOKUP(AN155,'P2'!$B$4:$J$48,9,FALSE),"")</f>
        <v/>
      </c>
      <c r="AO156" s="148" t="str">
        <f>IFERROR(VLOOKUP(AO155,'P2'!$B$4:$J$48,9,FALSE),"")</f>
        <v/>
      </c>
      <c r="AP156" s="148" t="str">
        <f>IFERROR(VLOOKUP(AP155,'P2'!$B$4:$J$48,9,FALSE),"")</f>
        <v/>
      </c>
      <c r="AQ156" s="148" t="str">
        <f>IFERROR(VLOOKUP(AQ155,'P2'!$B$4:$J$48,9,FALSE),"")</f>
        <v/>
      </c>
      <c r="AR156" s="148" t="str">
        <f>IFERROR(VLOOKUP(AR155,'P2'!$B$4:$J$48,9,FALSE),"")</f>
        <v/>
      </c>
      <c r="AS156" s="148" t="str">
        <f>IFERROR(VLOOKUP(AS155,'P2'!$B$4:$J$48,9,FALSE),"")</f>
        <v/>
      </c>
      <c r="AT156" s="148" t="str">
        <f>IFERROR(VLOOKUP(AT155,'P2'!$B$4:$J$48,9,FALSE),"")</f>
        <v/>
      </c>
      <c r="AU156" s="148" t="str">
        <f>IFERROR(VLOOKUP(AU155,'P2'!$B$4:$J$48,9,FALSE),"")</f>
        <v/>
      </c>
      <c r="AV156" s="149">
        <f>SUM(Q156:AU156)</f>
        <v>0</v>
      </c>
      <c r="AW156" s="487"/>
      <c r="AX156" s="489"/>
      <c r="AY156" s="150"/>
      <c r="AZ156" s="150"/>
    </row>
    <row r="157" spans="2:59" ht="17.100000000000001" customHeight="1" x14ac:dyDescent="0.15">
      <c r="B157" s="470">
        <f t="shared" ref="B157:B197" si="11">B155+1</f>
        <v>64</v>
      </c>
      <c r="C157" s="472"/>
      <c r="D157" s="473"/>
      <c r="E157" s="473"/>
      <c r="F157" s="473"/>
      <c r="G157" s="473"/>
      <c r="H157" s="474"/>
      <c r="I157" s="478"/>
      <c r="J157" s="479"/>
      <c r="K157" s="479"/>
      <c r="L157" s="479"/>
      <c r="M157" s="480"/>
      <c r="N157" s="484"/>
      <c r="O157" s="485"/>
      <c r="P157" s="474"/>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44">
        <f>COUNTA(Q157:AU157)</f>
        <v>0</v>
      </c>
      <c r="AW157" s="486">
        <f>AV158</f>
        <v>0</v>
      </c>
      <c r="AX157" s="488" t="str">
        <f>IFERROR(ROUNDDOWN(AV158/$AT$3,1),"")</f>
        <v/>
      </c>
      <c r="AY157" s="145"/>
      <c r="AZ157" s="145"/>
    </row>
    <row r="158" spans="2:59" ht="17.100000000000001" customHeight="1" x14ac:dyDescent="0.15">
      <c r="B158" s="471"/>
      <c r="C158" s="475"/>
      <c r="D158" s="476"/>
      <c r="E158" s="476"/>
      <c r="F158" s="476"/>
      <c r="G158" s="476"/>
      <c r="H158" s="477"/>
      <c r="I158" s="481"/>
      <c r="J158" s="482"/>
      <c r="K158" s="482"/>
      <c r="L158" s="482"/>
      <c r="M158" s="483"/>
      <c r="N158" s="475"/>
      <c r="O158" s="476"/>
      <c r="P158" s="477"/>
      <c r="Q158" s="148" t="str">
        <f>IFERROR(VLOOKUP(Q157,'P2'!$B$4:$J$48,9,FALSE),"")</f>
        <v/>
      </c>
      <c r="R158" s="148" t="str">
        <f>IFERROR(VLOOKUP(R157,'P2'!$B$4:$J$48,9,FALSE),"")</f>
        <v/>
      </c>
      <c r="S158" s="148" t="str">
        <f>IFERROR(VLOOKUP(S157,'P2'!$B$4:$J$48,9,FALSE),"")</f>
        <v/>
      </c>
      <c r="T158" s="148" t="str">
        <f>IFERROR(VLOOKUP(T157,'P2'!$B$4:$J$48,9,FALSE),"")</f>
        <v/>
      </c>
      <c r="U158" s="148" t="str">
        <f>IFERROR(VLOOKUP(U157,'P2'!$B$4:$J$48,9,FALSE),"")</f>
        <v/>
      </c>
      <c r="V158" s="148" t="str">
        <f>IFERROR(VLOOKUP(V157,'P2'!$B$4:$J$48,9,FALSE),"")</f>
        <v/>
      </c>
      <c r="W158" s="148" t="str">
        <f>IFERROR(VLOOKUP(W157,'P2'!$B$4:$J$48,9,FALSE),"")</f>
        <v/>
      </c>
      <c r="X158" s="148" t="str">
        <f>IFERROR(VLOOKUP(X157,'P2'!$B$4:$J$48,9,FALSE),"")</f>
        <v/>
      </c>
      <c r="Y158" s="148" t="str">
        <f>IFERROR(VLOOKUP(Y157,'P2'!$B$4:$J$48,9,FALSE),"")</f>
        <v/>
      </c>
      <c r="Z158" s="148" t="str">
        <f>IFERROR(VLOOKUP(Z157,'P2'!$B$4:$J$48,9,FALSE),"")</f>
        <v/>
      </c>
      <c r="AA158" s="148" t="str">
        <f>IFERROR(VLOOKUP(AA157,'P2'!$B$4:$J$48,9,FALSE),"")</f>
        <v/>
      </c>
      <c r="AB158" s="148" t="str">
        <f>IFERROR(VLOOKUP(AB157,'P2'!$B$4:$J$48,9,FALSE),"")</f>
        <v/>
      </c>
      <c r="AC158" s="148" t="str">
        <f>IFERROR(VLOOKUP(AC157,'P2'!$B$4:$J$48,9,FALSE),"")</f>
        <v/>
      </c>
      <c r="AD158" s="148" t="str">
        <f>IFERROR(VLOOKUP(AD157,'P2'!$B$4:$J$48,9,FALSE),"")</f>
        <v/>
      </c>
      <c r="AE158" s="148" t="str">
        <f>IFERROR(VLOOKUP(AE157,'P2'!$B$4:$J$48,9,FALSE),"")</f>
        <v/>
      </c>
      <c r="AF158" s="148" t="str">
        <f>IFERROR(VLOOKUP(AF157,'P2'!$B$4:$J$48,9,FALSE),"")</f>
        <v/>
      </c>
      <c r="AG158" s="148" t="str">
        <f>IFERROR(VLOOKUP(AG157,'P2'!$B$4:$J$48,9,FALSE),"")</f>
        <v/>
      </c>
      <c r="AH158" s="148" t="str">
        <f>IFERROR(VLOOKUP(AH157,'P2'!$B$4:$J$48,9,FALSE),"")</f>
        <v/>
      </c>
      <c r="AI158" s="148" t="str">
        <f>IFERROR(VLOOKUP(AI157,'P2'!$B$4:$J$48,9,FALSE),"")</f>
        <v/>
      </c>
      <c r="AJ158" s="148" t="str">
        <f>IFERROR(VLOOKUP(AJ157,'P2'!$B$4:$J$48,9,FALSE),"")</f>
        <v/>
      </c>
      <c r="AK158" s="148" t="str">
        <f>IFERROR(VLOOKUP(AK157,'P2'!$B$4:$J$48,9,FALSE),"")</f>
        <v/>
      </c>
      <c r="AL158" s="148" t="str">
        <f>IFERROR(VLOOKUP(AL157,'P2'!$B$4:$J$48,9,FALSE),"")</f>
        <v/>
      </c>
      <c r="AM158" s="148" t="str">
        <f>IFERROR(VLOOKUP(AM157,'P2'!$B$4:$J$48,9,FALSE),"")</f>
        <v/>
      </c>
      <c r="AN158" s="148" t="str">
        <f>IFERROR(VLOOKUP(AN157,'P2'!$B$4:$J$48,9,FALSE),"")</f>
        <v/>
      </c>
      <c r="AO158" s="148" t="str">
        <f>IFERROR(VLOOKUP(AO157,'P2'!$B$4:$J$48,9,FALSE),"")</f>
        <v/>
      </c>
      <c r="AP158" s="148" t="str">
        <f>IFERROR(VLOOKUP(AP157,'P2'!$B$4:$J$48,9,FALSE),"")</f>
        <v/>
      </c>
      <c r="AQ158" s="148" t="str">
        <f>IFERROR(VLOOKUP(AQ157,'P2'!$B$4:$J$48,9,FALSE),"")</f>
        <v/>
      </c>
      <c r="AR158" s="148" t="str">
        <f>IFERROR(VLOOKUP(AR157,'P2'!$B$4:$J$48,9,FALSE),"")</f>
        <v/>
      </c>
      <c r="AS158" s="148" t="str">
        <f>IFERROR(VLOOKUP(AS157,'P2'!$B$4:$J$48,9,FALSE),"")</f>
        <v/>
      </c>
      <c r="AT158" s="148" t="str">
        <f>IFERROR(VLOOKUP(AT157,'P2'!$B$4:$J$48,9,FALSE),"")</f>
        <v/>
      </c>
      <c r="AU158" s="148" t="str">
        <f>IFERROR(VLOOKUP(AU157,'P2'!$B$4:$J$48,9,FALSE),"")</f>
        <v/>
      </c>
      <c r="AV158" s="149">
        <f>SUM(Q158:AU158)</f>
        <v>0</v>
      </c>
      <c r="AW158" s="487"/>
      <c r="AX158" s="489"/>
      <c r="AY158" s="150"/>
      <c r="AZ158" s="150"/>
    </row>
    <row r="159" spans="2:59" ht="17.100000000000001" customHeight="1" x14ac:dyDescent="0.15">
      <c r="B159" s="470">
        <f t="shared" si="11"/>
        <v>65</v>
      </c>
      <c r="C159" s="472"/>
      <c r="D159" s="473"/>
      <c r="E159" s="473"/>
      <c r="F159" s="473"/>
      <c r="G159" s="473"/>
      <c r="H159" s="474"/>
      <c r="I159" s="478"/>
      <c r="J159" s="479"/>
      <c r="K159" s="479"/>
      <c r="L159" s="479"/>
      <c r="M159" s="480"/>
      <c r="N159" s="484"/>
      <c r="O159" s="485"/>
      <c r="P159" s="474"/>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44">
        <f>COUNTA(Q159:AU159)</f>
        <v>0</v>
      </c>
      <c r="AW159" s="486">
        <f>AV160</f>
        <v>0</v>
      </c>
      <c r="AX159" s="488" t="str">
        <f>IFERROR(ROUNDDOWN(AV160/$AT$3,1),"")</f>
        <v/>
      </c>
      <c r="AY159" s="145"/>
      <c r="AZ159" s="145"/>
    </row>
    <row r="160" spans="2:59" ht="17.100000000000001" customHeight="1" x14ac:dyDescent="0.15">
      <c r="B160" s="471"/>
      <c r="C160" s="475"/>
      <c r="D160" s="476"/>
      <c r="E160" s="476"/>
      <c r="F160" s="476"/>
      <c r="G160" s="476"/>
      <c r="H160" s="477"/>
      <c r="I160" s="481"/>
      <c r="J160" s="482"/>
      <c r="K160" s="482"/>
      <c r="L160" s="482"/>
      <c r="M160" s="483"/>
      <c r="N160" s="475"/>
      <c r="O160" s="476"/>
      <c r="P160" s="477"/>
      <c r="Q160" s="148" t="str">
        <f>IFERROR(VLOOKUP(Q159,'P2'!$B$4:$J$48,9,FALSE),"")</f>
        <v/>
      </c>
      <c r="R160" s="148" t="str">
        <f>IFERROR(VLOOKUP(R159,'P2'!$B$4:$J$48,9,FALSE),"")</f>
        <v/>
      </c>
      <c r="S160" s="148" t="str">
        <f>IFERROR(VLOOKUP(S159,'P2'!$B$4:$J$48,9,FALSE),"")</f>
        <v/>
      </c>
      <c r="T160" s="148" t="str">
        <f>IFERROR(VLOOKUP(T159,'P2'!$B$4:$J$48,9,FALSE),"")</f>
        <v/>
      </c>
      <c r="U160" s="148" t="str">
        <f>IFERROR(VLOOKUP(U159,'P2'!$B$4:$J$48,9,FALSE),"")</f>
        <v/>
      </c>
      <c r="V160" s="148" t="str">
        <f>IFERROR(VLOOKUP(V159,'P2'!$B$4:$J$48,9,FALSE),"")</f>
        <v/>
      </c>
      <c r="W160" s="148" t="str">
        <f>IFERROR(VLOOKUP(W159,'P2'!$B$4:$J$48,9,FALSE),"")</f>
        <v/>
      </c>
      <c r="X160" s="148" t="str">
        <f>IFERROR(VLOOKUP(X159,'P2'!$B$4:$J$48,9,FALSE),"")</f>
        <v/>
      </c>
      <c r="Y160" s="148" t="str">
        <f>IFERROR(VLOOKUP(Y159,'P2'!$B$4:$J$48,9,FALSE),"")</f>
        <v/>
      </c>
      <c r="Z160" s="148" t="str">
        <f>IFERROR(VLOOKUP(Z159,'P2'!$B$4:$J$48,9,FALSE),"")</f>
        <v/>
      </c>
      <c r="AA160" s="148" t="str">
        <f>IFERROR(VLOOKUP(AA159,'P2'!$B$4:$J$48,9,FALSE),"")</f>
        <v/>
      </c>
      <c r="AB160" s="148" t="str">
        <f>IFERROR(VLOOKUP(AB159,'P2'!$B$4:$J$48,9,FALSE),"")</f>
        <v/>
      </c>
      <c r="AC160" s="148" t="str">
        <f>IFERROR(VLOOKUP(AC159,'P2'!$B$4:$J$48,9,FALSE),"")</f>
        <v/>
      </c>
      <c r="AD160" s="148" t="str">
        <f>IFERROR(VLOOKUP(AD159,'P2'!$B$4:$J$48,9,FALSE),"")</f>
        <v/>
      </c>
      <c r="AE160" s="148" t="str">
        <f>IFERROR(VLOOKUP(AE159,'P2'!$B$4:$J$48,9,FALSE),"")</f>
        <v/>
      </c>
      <c r="AF160" s="148" t="str">
        <f>IFERROR(VLOOKUP(AF159,'P2'!$B$4:$J$48,9,FALSE),"")</f>
        <v/>
      </c>
      <c r="AG160" s="148" t="str">
        <f>IFERROR(VLOOKUP(AG159,'P2'!$B$4:$J$48,9,FALSE),"")</f>
        <v/>
      </c>
      <c r="AH160" s="148" t="str">
        <f>IFERROR(VLOOKUP(AH159,'P2'!$B$4:$J$48,9,FALSE),"")</f>
        <v/>
      </c>
      <c r="AI160" s="148" t="str">
        <f>IFERROR(VLOOKUP(AI159,'P2'!$B$4:$J$48,9,FALSE),"")</f>
        <v/>
      </c>
      <c r="AJ160" s="148" t="str">
        <f>IFERROR(VLOOKUP(AJ159,'P2'!$B$4:$J$48,9,FALSE),"")</f>
        <v/>
      </c>
      <c r="AK160" s="148" t="str">
        <f>IFERROR(VLOOKUP(AK159,'P2'!$B$4:$J$48,9,FALSE),"")</f>
        <v/>
      </c>
      <c r="AL160" s="148" t="str">
        <f>IFERROR(VLOOKUP(AL159,'P2'!$B$4:$J$48,9,FALSE),"")</f>
        <v/>
      </c>
      <c r="AM160" s="148" t="str">
        <f>IFERROR(VLOOKUP(AM159,'P2'!$B$4:$J$48,9,FALSE),"")</f>
        <v/>
      </c>
      <c r="AN160" s="148" t="str">
        <f>IFERROR(VLOOKUP(AN159,'P2'!$B$4:$J$48,9,FALSE),"")</f>
        <v/>
      </c>
      <c r="AO160" s="148" t="str">
        <f>IFERROR(VLOOKUP(AO159,'P2'!$B$4:$J$48,9,FALSE),"")</f>
        <v/>
      </c>
      <c r="AP160" s="148" t="str">
        <f>IFERROR(VLOOKUP(AP159,'P2'!$B$4:$J$48,9,FALSE),"")</f>
        <v/>
      </c>
      <c r="AQ160" s="148" t="str">
        <f>IFERROR(VLOOKUP(AQ159,'P2'!$B$4:$J$48,9,FALSE),"")</f>
        <v/>
      </c>
      <c r="AR160" s="148" t="str">
        <f>IFERROR(VLOOKUP(AR159,'P2'!$B$4:$J$48,9,FALSE),"")</f>
        <v/>
      </c>
      <c r="AS160" s="148" t="str">
        <f>IFERROR(VLOOKUP(AS159,'P2'!$B$4:$J$48,9,FALSE),"")</f>
        <v/>
      </c>
      <c r="AT160" s="148" t="str">
        <f>IFERROR(VLOOKUP(AT159,'P2'!$B$4:$J$48,9,FALSE),"")</f>
        <v/>
      </c>
      <c r="AU160" s="148" t="str">
        <f>IFERROR(VLOOKUP(AU159,'P2'!$B$4:$J$48,9,FALSE),"")</f>
        <v/>
      </c>
      <c r="AV160" s="149">
        <f>SUM(Q160:AU160)</f>
        <v>0</v>
      </c>
      <c r="AW160" s="487"/>
      <c r="AX160" s="489"/>
      <c r="AY160" s="150"/>
      <c r="AZ160" s="150"/>
    </row>
    <row r="161" spans="2:52" ht="17.100000000000001" customHeight="1" x14ac:dyDescent="0.15">
      <c r="B161" s="470">
        <f t="shared" si="11"/>
        <v>66</v>
      </c>
      <c r="C161" s="472"/>
      <c r="D161" s="473"/>
      <c r="E161" s="473"/>
      <c r="F161" s="473"/>
      <c r="G161" s="473"/>
      <c r="H161" s="474"/>
      <c r="I161" s="478"/>
      <c r="J161" s="479"/>
      <c r="K161" s="479"/>
      <c r="L161" s="479"/>
      <c r="M161" s="480"/>
      <c r="N161" s="484"/>
      <c r="O161" s="485"/>
      <c r="P161" s="474"/>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44">
        <f>COUNTA(Q161:AU161)</f>
        <v>0</v>
      </c>
      <c r="AW161" s="486">
        <f>AV162</f>
        <v>0</v>
      </c>
      <c r="AX161" s="488" t="str">
        <f>IFERROR(ROUNDDOWN(AV162/$AT$3,1),"")</f>
        <v/>
      </c>
      <c r="AY161" s="145"/>
      <c r="AZ161" s="145"/>
    </row>
    <row r="162" spans="2:52" ht="17.100000000000001" customHeight="1" x14ac:dyDescent="0.15">
      <c r="B162" s="471"/>
      <c r="C162" s="475"/>
      <c r="D162" s="476"/>
      <c r="E162" s="476"/>
      <c r="F162" s="476"/>
      <c r="G162" s="476"/>
      <c r="H162" s="477"/>
      <c r="I162" s="481"/>
      <c r="J162" s="482"/>
      <c r="K162" s="482"/>
      <c r="L162" s="482"/>
      <c r="M162" s="483"/>
      <c r="N162" s="475"/>
      <c r="O162" s="476"/>
      <c r="P162" s="477"/>
      <c r="Q162" s="148" t="str">
        <f>IFERROR(VLOOKUP(Q161,'P2'!$B$4:$J$48,9,FALSE),"")</f>
        <v/>
      </c>
      <c r="R162" s="148" t="str">
        <f>IFERROR(VLOOKUP(R161,'P2'!$B$4:$J$48,9,FALSE),"")</f>
        <v/>
      </c>
      <c r="S162" s="148" t="str">
        <f>IFERROR(VLOOKUP(S161,'P2'!$B$4:$J$48,9,FALSE),"")</f>
        <v/>
      </c>
      <c r="T162" s="148" t="str">
        <f>IFERROR(VLOOKUP(T161,'P2'!$B$4:$J$48,9,FALSE),"")</f>
        <v/>
      </c>
      <c r="U162" s="148" t="str">
        <f>IFERROR(VLOOKUP(U161,'P2'!$B$4:$J$48,9,FALSE),"")</f>
        <v/>
      </c>
      <c r="V162" s="148" t="str">
        <f>IFERROR(VLOOKUP(V161,'P2'!$B$4:$J$48,9,FALSE),"")</f>
        <v/>
      </c>
      <c r="W162" s="148" t="str">
        <f>IFERROR(VLOOKUP(W161,'P2'!$B$4:$J$48,9,FALSE),"")</f>
        <v/>
      </c>
      <c r="X162" s="148" t="str">
        <f>IFERROR(VLOOKUP(X161,'P2'!$B$4:$J$48,9,FALSE),"")</f>
        <v/>
      </c>
      <c r="Y162" s="148" t="str">
        <f>IFERROR(VLOOKUP(Y161,'P2'!$B$4:$J$48,9,FALSE),"")</f>
        <v/>
      </c>
      <c r="Z162" s="148" t="str">
        <f>IFERROR(VLOOKUP(Z161,'P2'!$B$4:$J$48,9,FALSE),"")</f>
        <v/>
      </c>
      <c r="AA162" s="148" t="str">
        <f>IFERROR(VLOOKUP(AA161,'P2'!$B$4:$J$48,9,FALSE),"")</f>
        <v/>
      </c>
      <c r="AB162" s="148" t="str">
        <f>IFERROR(VLOOKUP(AB161,'P2'!$B$4:$J$48,9,FALSE),"")</f>
        <v/>
      </c>
      <c r="AC162" s="148" t="str">
        <f>IFERROR(VLOOKUP(AC161,'P2'!$B$4:$J$48,9,FALSE),"")</f>
        <v/>
      </c>
      <c r="AD162" s="148" t="str">
        <f>IFERROR(VLOOKUP(AD161,'P2'!$B$4:$J$48,9,FALSE),"")</f>
        <v/>
      </c>
      <c r="AE162" s="148" t="str">
        <f>IFERROR(VLOOKUP(AE161,'P2'!$B$4:$J$48,9,FALSE),"")</f>
        <v/>
      </c>
      <c r="AF162" s="148" t="str">
        <f>IFERROR(VLOOKUP(AF161,'P2'!$B$4:$J$48,9,FALSE),"")</f>
        <v/>
      </c>
      <c r="AG162" s="148" t="str">
        <f>IFERROR(VLOOKUP(AG161,'P2'!$B$4:$J$48,9,FALSE),"")</f>
        <v/>
      </c>
      <c r="AH162" s="148" t="str">
        <f>IFERROR(VLOOKUP(AH161,'P2'!$B$4:$J$48,9,FALSE),"")</f>
        <v/>
      </c>
      <c r="AI162" s="148" t="str">
        <f>IFERROR(VLOOKUP(AI161,'P2'!$B$4:$J$48,9,FALSE),"")</f>
        <v/>
      </c>
      <c r="AJ162" s="148" t="str">
        <f>IFERROR(VLOOKUP(AJ161,'P2'!$B$4:$J$48,9,FALSE),"")</f>
        <v/>
      </c>
      <c r="AK162" s="148" t="str">
        <f>IFERROR(VLOOKUP(AK161,'P2'!$B$4:$J$48,9,FALSE),"")</f>
        <v/>
      </c>
      <c r="AL162" s="148" t="str">
        <f>IFERROR(VLOOKUP(AL161,'P2'!$B$4:$J$48,9,FALSE),"")</f>
        <v/>
      </c>
      <c r="AM162" s="148" t="str">
        <f>IFERROR(VLOOKUP(AM161,'P2'!$B$4:$J$48,9,FALSE),"")</f>
        <v/>
      </c>
      <c r="AN162" s="148" t="str">
        <f>IFERROR(VLOOKUP(AN161,'P2'!$B$4:$J$48,9,FALSE),"")</f>
        <v/>
      </c>
      <c r="AO162" s="148" t="str">
        <f>IFERROR(VLOOKUP(AO161,'P2'!$B$4:$J$48,9,FALSE),"")</f>
        <v/>
      </c>
      <c r="AP162" s="148" t="str">
        <f>IFERROR(VLOOKUP(AP161,'P2'!$B$4:$J$48,9,FALSE),"")</f>
        <v/>
      </c>
      <c r="AQ162" s="148" t="str">
        <f>IFERROR(VLOOKUP(AQ161,'P2'!$B$4:$J$48,9,FALSE),"")</f>
        <v/>
      </c>
      <c r="AR162" s="148" t="str">
        <f>IFERROR(VLOOKUP(AR161,'P2'!$B$4:$J$48,9,FALSE),"")</f>
        <v/>
      </c>
      <c r="AS162" s="148" t="str">
        <f>IFERROR(VLOOKUP(AS161,'P2'!$B$4:$J$48,9,FALSE),"")</f>
        <v/>
      </c>
      <c r="AT162" s="148" t="str">
        <f>IFERROR(VLOOKUP(AT161,'P2'!$B$4:$J$48,9,FALSE),"")</f>
        <v/>
      </c>
      <c r="AU162" s="148" t="str">
        <f>IFERROR(VLOOKUP(AU161,'P2'!$B$4:$J$48,9,FALSE),"")</f>
        <v/>
      </c>
      <c r="AV162" s="149">
        <f>SUM(Q162:AU162)</f>
        <v>0</v>
      </c>
      <c r="AW162" s="487"/>
      <c r="AX162" s="489"/>
      <c r="AY162" s="150"/>
      <c r="AZ162" s="150"/>
    </row>
    <row r="163" spans="2:52" ht="17.100000000000001" customHeight="1" x14ac:dyDescent="0.15">
      <c r="B163" s="470">
        <f t="shared" si="11"/>
        <v>67</v>
      </c>
      <c r="C163" s="472"/>
      <c r="D163" s="473"/>
      <c r="E163" s="473"/>
      <c r="F163" s="473"/>
      <c r="G163" s="473"/>
      <c r="H163" s="474"/>
      <c r="I163" s="478"/>
      <c r="J163" s="479"/>
      <c r="K163" s="479"/>
      <c r="L163" s="479"/>
      <c r="M163" s="480"/>
      <c r="N163" s="484"/>
      <c r="O163" s="485"/>
      <c r="P163" s="474"/>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c r="AQ163" s="151"/>
      <c r="AR163" s="151"/>
      <c r="AS163" s="151"/>
      <c r="AT163" s="151"/>
      <c r="AU163" s="151"/>
      <c r="AV163" s="144">
        <f>COUNTA(Q163:AU163)</f>
        <v>0</v>
      </c>
      <c r="AW163" s="486">
        <f>AV164</f>
        <v>0</v>
      </c>
      <c r="AX163" s="488" t="str">
        <f>IFERROR(ROUNDDOWN(AV164/$AT$3,1),"")</f>
        <v/>
      </c>
      <c r="AY163" s="145"/>
      <c r="AZ163" s="145"/>
    </row>
    <row r="164" spans="2:52" ht="17.100000000000001" customHeight="1" x14ac:dyDescent="0.15">
      <c r="B164" s="471"/>
      <c r="C164" s="475"/>
      <c r="D164" s="476"/>
      <c r="E164" s="476"/>
      <c r="F164" s="476"/>
      <c r="G164" s="476"/>
      <c r="H164" s="477"/>
      <c r="I164" s="481"/>
      <c r="J164" s="482"/>
      <c r="K164" s="482"/>
      <c r="L164" s="482"/>
      <c r="M164" s="483"/>
      <c r="N164" s="475"/>
      <c r="O164" s="476"/>
      <c r="P164" s="477"/>
      <c r="Q164" s="148" t="str">
        <f>IFERROR(VLOOKUP(Q163,'P2'!$B$4:$J$48,9,FALSE),"")</f>
        <v/>
      </c>
      <c r="R164" s="148" t="str">
        <f>IFERROR(VLOOKUP(R163,'P2'!$B$4:$J$48,9,FALSE),"")</f>
        <v/>
      </c>
      <c r="S164" s="148" t="str">
        <f>IFERROR(VLOOKUP(S163,'P2'!$B$4:$J$48,9,FALSE),"")</f>
        <v/>
      </c>
      <c r="T164" s="148" t="str">
        <f>IFERROR(VLOOKUP(T163,'P2'!$B$4:$J$48,9,FALSE),"")</f>
        <v/>
      </c>
      <c r="U164" s="148" t="str">
        <f>IFERROR(VLOOKUP(U163,'P2'!$B$4:$J$48,9,FALSE),"")</f>
        <v/>
      </c>
      <c r="V164" s="148" t="str">
        <f>IFERROR(VLOOKUP(V163,'P2'!$B$4:$J$48,9,FALSE),"")</f>
        <v/>
      </c>
      <c r="W164" s="148" t="str">
        <f>IFERROR(VLOOKUP(W163,'P2'!$B$4:$J$48,9,FALSE),"")</f>
        <v/>
      </c>
      <c r="X164" s="148" t="str">
        <f>IFERROR(VLOOKUP(X163,'P2'!$B$4:$J$48,9,FALSE),"")</f>
        <v/>
      </c>
      <c r="Y164" s="148" t="str">
        <f>IFERROR(VLOOKUP(Y163,'P2'!$B$4:$J$48,9,FALSE),"")</f>
        <v/>
      </c>
      <c r="Z164" s="148" t="str">
        <f>IFERROR(VLOOKUP(Z163,'P2'!$B$4:$J$48,9,FALSE),"")</f>
        <v/>
      </c>
      <c r="AA164" s="148" t="str">
        <f>IFERROR(VLOOKUP(AA163,'P2'!$B$4:$J$48,9,FALSE),"")</f>
        <v/>
      </c>
      <c r="AB164" s="148" t="str">
        <f>IFERROR(VLOOKUP(AB163,'P2'!$B$4:$J$48,9,FALSE),"")</f>
        <v/>
      </c>
      <c r="AC164" s="148" t="str">
        <f>IFERROR(VLOOKUP(AC163,'P2'!$B$4:$J$48,9,FALSE),"")</f>
        <v/>
      </c>
      <c r="AD164" s="148" t="str">
        <f>IFERROR(VLOOKUP(AD163,'P2'!$B$4:$J$48,9,FALSE),"")</f>
        <v/>
      </c>
      <c r="AE164" s="148" t="str">
        <f>IFERROR(VLOOKUP(AE163,'P2'!$B$4:$J$48,9,FALSE),"")</f>
        <v/>
      </c>
      <c r="AF164" s="148" t="str">
        <f>IFERROR(VLOOKUP(AF163,'P2'!$B$4:$J$48,9,FALSE),"")</f>
        <v/>
      </c>
      <c r="AG164" s="148" t="str">
        <f>IFERROR(VLOOKUP(AG163,'P2'!$B$4:$J$48,9,FALSE),"")</f>
        <v/>
      </c>
      <c r="AH164" s="148" t="str">
        <f>IFERROR(VLOOKUP(AH163,'P2'!$B$4:$J$48,9,FALSE),"")</f>
        <v/>
      </c>
      <c r="AI164" s="148" t="str">
        <f>IFERROR(VLOOKUP(AI163,'P2'!$B$4:$J$48,9,FALSE),"")</f>
        <v/>
      </c>
      <c r="AJ164" s="148" t="str">
        <f>IFERROR(VLOOKUP(AJ163,'P2'!$B$4:$J$48,9,FALSE),"")</f>
        <v/>
      </c>
      <c r="AK164" s="148" t="str">
        <f>IFERROR(VLOOKUP(AK163,'P2'!$B$4:$J$48,9,FALSE),"")</f>
        <v/>
      </c>
      <c r="AL164" s="148" t="str">
        <f>IFERROR(VLOOKUP(AL163,'P2'!$B$4:$J$48,9,FALSE),"")</f>
        <v/>
      </c>
      <c r="AM164" s="148" t="str">
        <f>IFERROR(VLOOKUP(AM163,'P2'!$B$4:$J$48,9,FALSE),"")</f>
        <v/>
      </c>
      <c r="AN164" s="148" t="str">
        <f>IFERROR(VLOOKUP(AN163,'P2'!$B$4:$J$48,9,FALSE),"")</f>
        <v/>
      </c>
      <c r="AO164" s="148" t="str">
        <f>IFERROR(VLOOKUP(AO163,'P2'!$B$4:$J$48,9,FALSE),"")</f>
        <v/>
      </c>
      <c r="AP164" s="148" t="str">
        <f>IFERROR(VLOOKUP(AP163,'P2'!$B$4:$J$48,9,FALSE),"")</f>
        <v/>
      </c>
      <c r="AQ164" s="148" t="str">
        <f>IFERROR(VLOOKUP(AQ163,'P2'!$B$4:$J$48,9,FALSE),"")</f>
        <v/>
      </c>
      <c r="AR164" s="148" t="str">
        <f>IFERROR(VLOOKUP(AR163,'P2'!$B$4:$J$48,9,FALSE),"")</f>
        <v/>
      </c>
      <c r="AS164" s="148" t="str">
        <f>IFERROR(VLOOKUP(AS163,'P2'!$B$4:$J$48,9,FALSE),"")</f>
        <v/>
      </c>
      <c r="AT164" s="148" t="str">
        <f>IFERROR(VLOOKUP(AT163,'P2'!$B$4:$J$48,9,FALSE),"")</f>
        <v/>
      </c>
      <c r="AU164" s="148" t="str">
        <f>IFERROR(VLOOKUP(AU163,'P2'!$B$4:$J$48,9,FALSE),"")</f>
        <v/>
      </c>
      <c r="AV164" s="149">
        <f>SUM(Q164:AU164)</f>
        <v>0</v>
      </c>
      <c r="AW164" s="487"/>
      <c r="AX164" s="489"/>
      <c r="AY164" s="150"/>
      <c r="AZ164" s="150"/>
    </row>
    <row r="165" spans="2:52" ht="17.100000000000001" customHeight="1" x14ac:dyDescent="0.15">
      <c r="B165" s="470">
        <f t="shared" si="11"/>
        <v>68</v>
      </c>
      <c r="C165" s="472"/>
      <c r="D165" s="473"/>
      <c r="E165" s="473"/>
      <c r="F165" s="473"/>
      <c r="G165" s="473"/>
      <c r="H165" s="474"/>
      <c r="I165" s="478"/>
      <c r="J165" s="479"/>
      <c r="K165" s="479"/>
      <c r="L165" s="479"/>
      <c r="M165" s="480"/>
      <c r="N165" s="484"/>
      <c r="O165" s="485"/>
      <c r="P165" s="474"/>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c r="AQ165" s="151"/>
      <c r="AR165" s="151"/>
      <c r="AS165" s="151"/>
      <c r="AT165" s="151"/>
      <c r="AU165" s="151"/>
      <c r="AV165" s="144">
        <f>COUNTA(Q165:AU165)</f>
        <v>0</v>
      </c>
      <c r="AW165" s="486">
        <f>AV166</f>
        <v>0</v>
      </c>
      <c r="AX165" s="488" t="str">
        <f>IFERROR(ROUNDDOWN(AV166/$AT$3,1),"")</f>
        <v/>
      </c>
      <c r="AY165" s="145"/>
      <c r="AZ165" s="145"/>
    </row>
    <row r="166" spans="2:52" ht="17.100000000000001" customHeight="1" x14ac:dyDescent="0.15">
      <c r="B166" s="471"/>
      <c r="C166" s="475"/>
      <c r="D166" s="476"/>
      <c r="E166" s="476"/>
      <c r="F166" s="476"/>
      <c r="G166" s="476"/>
      <c r="H166" s="477"/>
      <c r="I166" s="481"/>
      <c r="J166" s="482"/>
      <c r="K166" s="482"/>
      <c r="L166" s="482"/>
      <c r="M166" s="483"/>
      <c r="N166" s="475"/>
      <c r="O166" s="476"/>
      <c r="P166" s="477"/>
      <c r="Q166" s="148" t="str">
        <f>IFERROR(VLOOKUP(Q165,'P2'!$B$4:$J$48,9,FALSE),"")</f>
        <v/>
      </c>
      <c r="R166" s="148" t="str">
        <f>IFERROR(VLOOKUP(R165,'P2'!$B$4:$J$48,9,FALSE),"")</f>
        <v/>
      </c>
      <c r="S166" s="148" t="str">
        <f>IFERROR(VLOOKUP(S165,'P2'!$B$4:$J$48,9,FALSE),"")</f>
        <v/>
      </c>
      <c r="T166" s="148" t="str">
        <f>IFERROR(VLOOKUP(T165,'P2'!$B$4:$J$48,9,FALSE),"")</f>
        <v/>
      </c>
      <c r="U166" s="148" t="str">
        <f>IFERROR(VLOOKUP(U165,'P2'!$B$4:$J$48,9,FALSE),"")</f>
        <v/>
      </c>
      <c r="V166" s="148" t="str">
        <f>IFERROR(VLOOKUP(V165,'P2'!$B$4:$J$48,9,FALSE),"")</f>
        <v/>
      </c>
      <c r="W166" s="148" t="str">
        <f>IFERROR(VLOOKUP(W165,'P2'!$B$4:$J$48,9,FALSE),"")</f>
        <v/>
      </c>
      <c r="X166" s="148" t="str">
        <f>IFERROR(VLOOKUP(X165,'P2'!$B$4:$J$48,9,FALSE),"")</f>
        <v/>
      </c>
      <c r="Y166" s="148" t="str">
        <f>IFERROR(VLOOKUP(Y165,'P2'!$B$4:$J$48,9,FALSE),"")</f>
        <v/>
      </c>
      <c r="Z166" s="148" t="str">
        <f>IFERROR(VLOOKUP(Z165,'P2'!$B$4:$J$48,9,FALSE),"")</f>
        <v/>
      </c>
      <c r="AA166" s="148" t="str">
        <f>IFERROR(VLOOKUP(AA165,'P2'!$B$4:$J$48,9,FALSE),"")</f>
        <v/>
      </c>
      <c r="AB166" s="148" t="str">
        <f>IFERROR(VLOOKUP(AB165,'P2'!$B$4:$J$48,9,FALSE),"")</f>
        <v/>
      </c>
      <c r="AC166" s="148" t="str">
        <f>IFERROR(VLOOKUP(AC165,'P2'!$B$4:$J$48,9,FALSE),"")</f>
        <v/>
      </c>
      <c r="AD166" s="148" t="str">
        <f>IFERROR(VLOOKUP(AD165,'P2'!$B$4:$J$48,9,FALSE),"")</f>
        <v/>
      </c>
      <c r="AE166" s="148" t="str">
        <f>IFERROR(VLOOKUP(AE165,'P2'!$B$4:$J$48,9,FALSE),"")</f>
        <v/>
      </c>
      <c r="AF166" s="148" t="str">
        <f>IFERROR(VLOOKUP(AF165,'P2'!$B$4:$J$48,9,FALSE),"")</f>
        <v/>
      </c>
      <c r="AG166" s="148" t="str">
        <f>IFERROR(VLOOKUP(AG165,'P2'!$B$4:$J$48,9,FALSE),"")</f>
        <v/>
      </c>
      <c r="AH166" s="148" t="str">
        <f>IFERROR(VLOOKUP(AH165,'P2'!$B$4:$J$48,9,FALSE),"")</f>
        <v/>
      </c>
      <c r="AI166" s="148" t="str">
        <f>IFERROR(VLOOKUP(AI165,'P2'!$B$4:$J$48,9,FALSE),"")</f>
        <v/>
      </c>
      <c r="AJ166" s="148" t="str">
        <f>IFERROR(VLOOKUP(AJ165,'P2'!$B$4:$J$48,9,FALSE),"")</f>
        <v/>
      </c>
      <c r="AK166" s="148" t="str">
        <f>IFERROR(VLOOKUP(AK165,'P2'!$B$4:$J$48,9,FALSE),"")</f>
        <v/>
      </c>
      <c r="AL166" s="148" t="str">
        <f>IFERROR(VLOOKUP(AL165,'P2'!$B$4:$J$48,9,FALSE),"")</f>
        <v/>
      </c>
      <c r="AM166" s="148" t="str">
        <f>IFERROR(VLOOKUP(AM165,'P2'!$B$4:$J$48,9,FALSE),"")</f>
        <v/>
      </c>
      <c r="AN166" s="148" t="str">
        <f>IFERROR(VLOOKUP(AN165,'P2'!$B$4:$J$48,9,FALSE),"")</f>
        <v/>
      </c>
      <c r="AO166" s="148" t="str">
        <f>IFERROR(VLOOKUP(AO165,'P2'!$B$4:$J$48,9,FALSE),"")</f>
        <v/>
      </c>
      <c r="AP166" s="148" t="str">
        <f>IFERROR(VLOOKUP(AP165,'P2'!$B$4:$J$48,9,FALSE),"")</f>
        <v/>
      </c>
      <c r="AQ166" s="148" t="str">
        <f>IFERROR(VLOOKUP(AQ165,'P2'!$B$4:$J$48,9,FALSE),"")</f>
        <v/>
      </c>
      <c r="AR166" s="148" t="str">
        <f>IFERROR(VLOOKUP(AR165,'P2'!$B$4:$J$48,9,FALSE),"")</f>
        <v/>
      </c>
      <c r="AS166" s="148" t="str">
        <f>IFERROR(VLOOKUP(AS165,'P2'!$B$4:$J$48,9,FALSE),"")</f>
        <v/>
      </c>
      <c r="AT166" s="148" t="str">
        <f>IFERROR(VLOOKUP(AT165,'P2'!$B$4:$J$48,9,FALSE),"")</f>
        <v/>
      </c>
      <c r="AU166" s="148" t="str">
        <f>IFERROR(VLOOKUP(AU165,'P2'!$B$4:$J$48,9,FALSE),"")</f>
        <v/>
      </c>
      <c r="AV166" s="149">
        <f>SUM(Q166:AU166)</f>
        <v>0</v>
      </c>
      <c r="AW166" s="487"/>
      <c r="AX166" s="489"/>
      <c r="AY166" s="150"/>
      <c r="AZ166" s="150"/>
    </row>
    <row r="167" spans="2:52" ht="17.100000000000001" customHeight="1" x14ac:dyDescent="0.15">
      <c r="B167" s="470">
        <f t="shared" si="11"/>
        <v>69</v>
      </c>
      <c r="C167" s="472"/>
      <c r="D167" s="473"/>
      <c r="E167" s="473"/>
      <c r="F167" s="473"/>
      <c r="G167" s="473"/>
      <c r="H167" s="474"/>
      <c r="I167" s="478"/>
      <c r="J167" s="479"/>
      <c r="K167" s="479"/>
      <c r="L167" s="479"/>
      <c r="M167" s="480"/>
      <c r="N167" s="484"/>
      <c r="O167" s="485"/>
      <c r="P167" s="474"/>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44">
        <f>COUNTA(Q167:AU167)</f>
        <v>0</v>
      </c>
      <c r="AW167" s="486">
        <f>AV168</f>
        <v>0</v>
      </c>
      <c r="AX167" s="488" t="str">
        <f>IFERROR(ROUNDDOWN(AV168/$AT$3,1),"")</f>
        <v/>
      </c>
      <c r="AY167" s="145"/>
      <c r="AZ167" s="145"/>
    </row>
    <row r="168" spans="2:52" ht="17.100000000000001" customHeight="1" x14ac:dyDescent="0.15">
      <c r="B168" s="471"/>
      <c r="C168" s="475"/>
      <c r="D168" s="476"/>
      <c r="E168" s="476"/>
      <c r="F168" s="476"/>
      <c r="G168" s="476"/>
      <c r="H168" s="477"/>
      <c r="I168" s="481"/>
      <c r="J168" s="482"/>
      <c r="K168" s="482"/>
      <c r="L168" s="482"/>
      <c r="M168" s="483"/>
      <c r="N168" s="475"/>
      <c r="O168" s="476"/>
      <c r="P168" s="477"/>
      <c r="Q168" s="148" t="str">
        <f>IFERROR(VLOOKUP(Q167,'P2'!$B$4:$J$48,9,FALSE),"")</f>
        <v/>
      </c>
      <c r="R168" s="148" t="str">
        <f>IFERROR(VLOOKUP(R167,'P2'!$B$4:$J$48,9,FALSE),"")</f>
        <v/>
      </c>
      <c r="S168" s="148" t="str">
        <f>IFERROR(VLOOKUP(S167,'P2'!$B$4:$J$48,9,FALSE),"")</f>
        <v/>
      </c>
      <c r="T168" s="148" t="str">
        <f>IFERROR(VLOOKUP(T167,'P2'!$B$4:$J$48,9,FALSE),"")</f>
        <v/>
      </c>
      <c r="U168" s="148" t="str">
        <f>IFERROR(VLOOKUP(U167,'P2'!$B$4:$J$48,9,FALSE),"")</f>
        <v/>
      </c>
      <c r="V168" s="148" t="str">
        <f>IFERROR(VLOOKUP(V167,'P2'!$B$4:$J$48,9,FALSE),"")</f>
        <v/>
      </c>
      <c r="W168" s="148" t="str">
        <f>IFERROR(VLOOKUP(W167,'P2'!$B$4:$J$48,9,FALSE),"")</f>
        <v/>
      </c>
      <c r="X168" s="148" t="str">
        <f>IFERROR(VLOOKUP(X167,'P2'!$B$4:$J$48,9,FALSE),"")</f>
        <v/>
      </c>
      <c r="Y168" s="148" t="str">
        <f>IFERROR(VLOOKUP(Y167,'P2'!$B$4:$J$48,9,FALSE),"")</f>
        <v/>
      </c>
      <c r="Z168" s="148" t="str">
        <f>IFERROR(VLOOKUP(Z167,'P2'!$B$4:$J$48,9,FALSE),"")</f>
        <v/>
      </c>
      <c r="AA168" s="148" t="str">
        <f>IFERROR(VLOOKUP(AA167,'P2'!$B$4:$J$48,9,FALSE),"")</f>
        <v/>
      </c>
      <c r="AB168" s="148" t="str">
        <f>IFERROR(VLOOKUP(AB167,'P2'!$B$4:$J$48,9,FALSE),"")</f>
        <v/>
      </c>
      <c r="AC168" s="148" t="str">
        <f>IFERROR(VLOOKUP(AC167,'P2'!$B$4:$J$48,9,FALSE),"")</f>
        <v/>
      </c>
      <c r="AD168" s="148" t="str">
        <f>IFERROR(VLOOKUP(AD167,'P2'!$B$4:$J$48,9,FALSE),"")</f>
        <v/>
      </c>
      <c r="AE168" s="148" t="str">
        <f>IFERROR(VLOOKUP(AE167,'P2'!$B$4:$J$48,9,FALSE),"")</f>
        <v/>
      </c>
      <c r="AF168" s="148" t="str">
        <f>IFERROR(VLOOKUP(AF167,'P2'!$B$4:$J$48,9,FALSE),"")</f>
        <v/>
      </c>
      <c r="AG168" s="148" t="str">
        <f>IFERROR(VLOOKUP(AG167,'P2'!$B$4:$J$48,9,FALSE),"")</f>
        <v/>
      </c>
      <c r="AH168" s="148" t="str">
        <f>IFERROR(VLOOKUP(AH167,'P2'!$B$4:$J$48,9,FALSE),"")</f>
        <v/>
      </c>
      <c r="AI168" s="148" t="str">
        <f>IFERROR(VLOOKUP(AI167,'P2'!$B$4:$J$48,9,FALSE),"")</f>
        <v/>
      </c>
      <c r="AJ168" s="148" t="str">
        <f>IFERROR(VLOOKUP(AJ167,'P2'!$B$4:$J$48,9,FALSE),"")</f>
        <v/>
      </c>
      <c r="AK168" s="148" t="str">
        <f>IFERROR(VLOOKUP(AK167,'P2'!$B$4:$J$48,9,FALSE),"")</f>
        <v/>
      </c>
      <c r="AL168" s="148" t="str">
        <f>IFERROR(VLOOKUP(AL167,'P2'!$B$4:$J$48,9,FALSE),"")</f>
        <v/>
      </c>
      <c r="AM168" s="148" t="str">
        <f>IFERROR(VLOOKUP(AM167,'P2'!$B$4:$J$48,9,FALSE),"")</f>
        <v/>
      </c>
      <c r="AN168" s="148" t="str">
        <f>IFERROR(VLOOKUP(AN167,'P2'!$B$4:$J$48,9,FALSE),"")</f>
        <v/>
      </c>
      <c r="AO168" s="148" t="str">
        <f>IFERROR(VLOOKUP(AO167,'P2'!$B$4:$J$48,9,FALSE),"")</f>
        <v/>
      </c>
      <c r="AP168" s="148" t="str">
        <f>IFERROR(VLOOKUP(AP167,'P2'!$B$4:$J$48,9,FALSE),"")</f>
        <v/>
      </c>
      <c r="AQ168" s="148" t="str">
        <f>IFERROR(VLOOKUP(AQ167,'P2'!$B$4:$J$48,9,FALSE),"")</f>
        <v/>
      </c>
      <c r="AR168" s="148" t="str">
        <f>IFERROR(VLOOKUP(AR167,'P2'!$B$4:$J$48,9,FALSE),"")</f>
        <v/>
      </c>
      <c r="AS168" s="148" t="str">
        <f>IFERROR(VLOOKUP(AS167,'P2'!$B$4:$J$48,9,FALSE),"")</f>
        <v/>
      </c>
      <c r="AT168" s="148" t="str">
        <f>IFERROR(VLOOKUP(AT167,'P2'!$B$4:$J$48,9,FALSE),"")</f>
        <v/>
      </c>
      <c r="AU168" s="148" t="str">
        <f>IFERROR(VLOOKUP(AU167,'P2'!$B$4:$J$48,9,FALSE),"")</f>
        <v/>
      </c>
      <c r="AV168" s="149">
        <f>SUM(Q168:AU168)</f>
        <v>0</v>
      </c>
      <c r="AW168" s="487"/>
      <c r="AX168" s="489"/>
      <c r="AY168" s="150"/>
      <c r="AZ168" s="150"/>
    </row>
    <row r="169" spans="2:52" ht="17.100000000000001" customHeight="1" x14ac:dyDescent="0.15">
      <c r="B169" s="470">
        <f t="shared" si="11"/>
        <v>70</v>
      </c>
      <c r="C169" s="472"/>
      <c r="D169" s="473"/>
      <c r="E169" s="473"/>
      <c r="F169" s="473"/>
      <c r="G169" s="473"/>
      <c r="H169" s="474"/>
      <c r="I169" s="478"/>
      <c r="J169" s="479"/>
      <c r="K169" s="479"/>
      <c r="L169" s="479"/>
      <c r="M169" s="480"/>
      <c r="N169" s="484"/>
      <c r="O169" s="485"/>
      <c r="P169" s="474"/>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44">
        <f>COUNTA(Q169:AU169)</f>
        <v>0</v>
      </c>
      <c r="AW169" s="486">
        <f>AV170</f>
        <v>0</v>
      </c>
      <c r="AX169" s="488" t="str">
        <f>IFERROR(ROUNDDOWN(AV170/$AT$3,1),"")</f>
        <v/>
      </c>
      <c r="AY169" s="145"/>
      <c r="AZ169" s="145"/>
    </row>
    <row r="170" spans="2:52" ht="17.100000000000001" customHeight="1" x14ac:dyDescent="0.15">
      <c r="B170" s="471"/>
      <c r="C170" s="475"/>
      <c r="D170" s="476"/>
      <c r="E170" s="476"/>
      <c r="F170" s="476"/>
      <c r="G170" s="476"/>
      <c r="H170" s="477"/>
      <c r="I170" s="481"/>
      <c r="J170" s="482"/>
      <c r="K170" s="482"/>
      <c r="L170" s="482"/>
      <c r="M170" s="483"/>
      <c r="N170" s="475"/>
      <c r="O170" s="476"/>
      <c r="P170" s="477"/>
      <c r="Q170" s="148" t="str">
        <f>IFERROR(VLOOKUP(Q169,'P2'!$B$4:$J$48,9,FALSE),"")</f>
        <v/>
      </c>
      <c r="R170" s="148" t="str">
        <f>IFERROR(VLOOKUP(R169,'P2'!$B$4:$J$48,9,FALSE),"")</f>
        <v/>
      </c>
      <c r="S170" s="148" t="str">
        <f>IFERROR(VLOOKUP(S169,'P2'!$B$4:$J$48,9,FALSE),"")</f>
        <v/>
      </c>
      <c r="T170" s="148" t="str">
        <f>IFERROR(VLOOKUP(T169,'P2'!$B$4:$J$48,9,FALSE),"")</f>
        <v/>
      </c>
      <c r="U170" s="148" t="str">
        <f>IFERROR(VLOOKUP(U169,'P2'!$B$4:$J$48,9,FALSE),"")</f>
        <v/>
      </c>
      <c r="V170" s="148" t="str">
        <f>IFERROR(VLOOKUP(V169,'P2'!$B$4:$J$48,9,FALSE),"")</f>
        <v/>
      </c>
      <c r="W170" s="148" t="str">
        <f>IFERROR(VLOOKUP(W169,'P2'!$B$4:$J$48,9,FALSE),"")</f>
        <v/>
      </c>
      <c r="X170" s="148" t="str">
        <f>IFERROR(VLOOKUP(X169,'P2'!$B$4:$J$48,9,FALSE),"")</f>
        <v/>
      </c>
      <c r="Y170" s="148" t="str">
        <f>IFERROR(VLOOKUP(Y169,'P2'!$B$4:$J$48,9,FALSE),"")</f>
        <v/>
      </c>
      <c r="Z170" s="148" t="str">
        <f>IFERROR(VLOOKUP(Z169,'P2'!$B$4:$J$48,9,FALSE),"")</f>
        <v/>
      </c>
      <c r="AA170" s="148" t="str">
        <f>IFERROR(VLOOKUP(AA169,'P2'!$B$4:$J$48,9,FALSE),"")</f>
        <v/>
      </c>
      <c r="AB170" s="148" t="str">
        <f>IFERROR(VLOOKUP(AB169,'P2'!$B$4:$J$48,9,FALSE),"")</f>
        <v/>
      </c>
      <c r="AC170" s="148" t="str">
        <f>IFERROR(VLOOKUP(AC169,'P2'!$B$4:$J$48,9,FALSE),"")</f>
        <v/>
      </c>
      <c r="AD170" s="148" t="str">
        <f>IFERROR(VLOOKUP(AD169,'P2'!$B$4:$J$48,9,FALSE),"")</f>
        <v/>
      </c>
      <c r="AE170" s="148" t="str">
        <f>IFERROR(VLOOKUP(AE169,'P2'!$B$4:$J$48,9,FALSE),"")</f>
        <v/>
      </c>
      <c r="AF170" s="148" t="str">
        <f>IFERROR(VLOOKUP(AF169,'P2'!$B$4:$J$48,9,FALSE),"")</f>
        <v/>
      </c>
      <c r="AG170" s="148" t="str">
        <f>IFERROR(VLOOKUP(AG169,'P2'!$B$4:$J$48,9,FALSE),"")</f>
        <v/>
      </c>
      <c r="AH170" s="148" t="str">
        <f>IFERROR(VLOOKUP(AH169,'P2'!$B$4:$J$48,9,FALSE),"")</f>
        <v/>
      </c>
      <c r="AI170" s="148" t="str">
        <f>IFERROR(VLOOKUP(AI169,'P2'!$B$4:$J$48,9,FALSE),"")</f>
        <v/>
      </c>
      <c r="AJ170" s="148" t="str">
        <f>IFERROR(VLOOKUP(AJ169,'P2'!$B$4:$J$48,9,FALSE),"")</f>
        <v/>
      </c>
      <c r="AK170" s="148" t="str">
        <f>IFERROR(VLOOKUP(AK169,'P2'!$B$4:$J$48,9,FALSE),"")</f>
        <v/>
      </c>
      <c r="AL170" s="148" t="str">
        <f>IFERROR(VLOOKUP(AL169,'P2'!$B$4:$J$48,9,FALSE),"")</f>
        <v/>
      </c>
      <c r="AM170" s="148" t="str">
        <f>IFERROR(VLOOKUP(AM169,'P2'!$B$4:$J$48,9,FALSE),"")</f>
        <v/>
      </c>
      <c r="AN170" s="148" t="str">
        <f>IFERROR(VLOOKUP(AN169,'P2'!$B$4:$J$48,9,FALSE),"")</f>
        <v/>
      </c>
      <c r="AO170" s="148" t="str">
        <f>IFERROR(VLOOKUP(AO169,'P2'!$B$4:$J$48,9,FALSE),"")</f>
        <v/>
      </c>
      <c r="AP170" s="148" t="str">
        <f>IFERROR(VLOOKUP(AP169,'P2'!$B$4:$J$48,9,FALSE),"")</f>
        <v/>
      </c>
      <c r="AQ170" s="148" t="str">
        <f>IFERROR(VLOOKUP(AQ169,'P2'!$B$4:$J$48,9,FALSE),"")</f>
        <v/>
      </c>
      <c r="AR170" s="148" t="str">
        <f>IFERROR(VLOOKUP(AR169,'P2'!$B$4:$J$48,9,FALSE),"")</f>
        <v/>
      </c>
      <c r="AS170" s="148" t="str">
        <f>IFERROR(VLOOKUP(AS169,'P2'!$B$4:$J$48,9,FALSE),"")</f>
        <v/>
      </c>
      <c r="AT170" s="148" t="str">
        <f>IFERROR(VLOOKUP(AT169,'P2'!$B$4:$J$48,9,FALSE),"")</f>
        <v/>
      </c>
      <c r="AU170" s="148" t="str">
        <f>IFERROR(VLOOKUP(AU169,'P2'!$B$4:$J$48,9,FALSE),"")</f>
        <v/>
      </c>
      <c r="AV170" s="149">
        <f>SUM(Q170:AU170)</f>
        <v>0</v>
      </c>
      <c r="AW170" s="487"/>
      <c r="AX170" s="489"/>
      <c r="AY170" s="150"/>
      <c r="AZ170" s="150"/>
    </row>
    <row r="171" spans="2:52" ht="17.100000000000001" customHeight="1" x14ac:dyDescent="0.15">
      <c r="B171" s="470">
        <f t="shared" si="11"/>
        <v>71</v>
      </c>
      <c r="C171" s="472"/>
      <c r="D171" s="473"/>
      <c r="E171" s="473"/>
      <c r="F171" s="473"/>
      <c r="G171" s="473"/>
      <c r="H171" s="474"/>
      <c r="I171" s="478"/>
      <c r="J171" s="479"/>
      <c r="K171" s="479"/>
      <c r="L171" s="479"/>
      <c r="M171" s="480"/>
      <c r="N171" s="484"/>
      <c r="O171" s="485"/>
      <c r="P171" s="474"/>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44">
        <f>COUNTA(Q171:AU171)</f>
        <v>0</v>
      </c>
      <c r="AW171" s="486">
        <f>AV172</f>
        <v>0</v>
      </c>
      <c r="AX171" s="488" t="str">
        <f>IFERROR(ROUNDDOWN(AV172/$AT$3,1),"")</f>
        <v/>
      </c>
      <c r="AY171" s="145"/>
      <c r="AZ171" s="145"/>
    </row>
    <row r="172" spans="2:52" ht="17.100000000000001" customHeight="1" x14ac:dyDescent="0.15">
      <c r="B172" s="471"/>
      <c r="C172" s="475"/>
      <c r="D172" s="476"/>
      <c r="E172" s="476"/>
      <c r="F172" s="476"/>
      <c r="G172" s="476"/>
      <c r="H172" s="477"/>
      <c r="I172" s="481"/>
      <c r="J172" s="482"/>
      <c r="K172" s="482"/>
      <c r="L172" s="482"/>
      <c r="M172" s="483"/>
      <c r="N172" s="475"/>
      <c r="O172" s="476"/>
      <c r="P172" s="477"/>
      <c r="Q172" s="148" t="str">
        <f>IFERROR(VLOOKUP(Q171,'P2'!$B$4:$J$48,9,FALSE),"")</f>
        <v/>
      </c>
      <c r="R172" s="148" t="str">
        <f>IFERROR(VLOOKUP(R171,'P2'!$B$4:$J$48,9,FALSE),"")</f>
        <v/>
      </c>
      <c r="S172" s="148" t="str">
        <f>IFERROR(VLOOKUP(S171,'P2'!$B$4:$J$48,9,FALSE),"")</f>
        <v/>
      </c>
      <c r="T172" s="148" t="str">
        <f>IFERROR(VLOOKUP(T171,'P2'!$B$4:$J$48,9,FALSE),"")</f>
        <v/>
      </c>
      <c r="U172" s="148" t="str">
        <f>IFERROR(VLOOKUP(U171,'P2'!$B$4:$J$48,9,FALSE),"")</f>
        <v/>
      </c>
      <c r="V172" s="148" t="str">
        <f>IFERROR(VLOOKUP(V171,'P2'!$B$4:$J$48,9,FALSE),"")</f>
        <v/>
      </c>
      <c r="W172" s="148" t="str">
        <f>IFERROR(VLOOKUP(W171,'P2'!$B$4:$J$48,9,FALSE),"")</f>
        <v/>
      </c>
      <c r="X172" s="148" t="str">
        <f>IFERROR(VLOOKUP(X171,'P2'!$B$4:$J$48,9,FALSE),"")</f>
        <v/>
      </c>
      <c r="Y172" s="148" t="str">
        <f>IFERROR(VLOOKUP(Y171,'P2'!$B$4:$J$48,9,FALSE),"")</f>
        <v/>
      </c>
      <c r="Z172" s="148" t="str">
        <f>IFERROR(VLOOKUP(Z171,'P2'!$B$4:$J$48,9,FALSE),"")</f>
        <v/>
      </c>
      <c r="AA172" s="148" t="str">
        <f>IFERROR(VLOOKUP(AA171,'P2'!$B$4:$J$48,9,FALSE),"")</f>
        <v/>
      </c>
      <c r="AB172" s="148" t="str">
        <f>IFERROR(VLOOKUP(AB171,'P2'!$B$4:$J$48,9,FALSE),"")</f>
        <v/>
      </c>
      <c r="AC172" s="148" t="str">
        <f>IFERROR(VLOOKUP(AC171,'P2'!$B$4:$J$48,9,FALSE),"")</f>
        <v/>
      </c>
      <c r="AD172" s="148" t="str">
        <f>IFERROR(VLOOKUP(AD171,'P2'!$B$4:$J$48,9,FALSE),"")</f>
        <v/>
      </c>
      <c r="AE172" s="148" t="str">
        <f>IFERROR(VLOOKUP(AE171,'P2'!$B$4:$J$48,9,FALSE),"")</f>
        <v/>
      </c>
      <c r="AF172" s="148" t="str">
        <f>IFERROR(VLOOKUP(AF171,'P2'!$B$4:$J$48,9,FALSE),"")</f>
        <v/>
      </c>
      <c r="AG172" s="148" t="str">
        <f>IFERROR(VLOOKUP(AG171,'P2'!$B$4:$J$48,9,FALSE),"")</f>
        <v/>
      </c>
      <c r="AH172" s="148" t="str">
        <f>IFERROR(VLOOKUP(AH171,'P2'!$B$4:$J$48,9,FALSE),"")</f>
        <v/>
      </c>
      <c r="AI172" s="148" t="str">
        <f>IFERROR(VLOOKUP(AI171,'P2'!$B$4:$J$48,9,FALSE),"")</f>
        <v/>
      </c>
      <c r="AJ172" s="148" t="str">
        <f>IFERROR(VLOOKUP(AJ171,'P2'!$B$4:$J$48,9,FALSE),"")</f>
        <v/>
      </c>
      <c r="AK172" s="148" t="str">
        <f>IFERROR(VLOOKUP(AK171,'P2'!$B$4:$J$48,9,FALSE),"")</f>
        <v/>
      </c>
      <c r="AL172" s="148" t="str">
        <f>IFERROR(VLOOKUP(AL171,'P2'!$B$4:$J$48,9,FALSE),"")</f>
        <v/>
      </c>
      <c r="AM172" s="148" t="str">
        <f>IFERROR(VLOOKUP(AM171,'P2'!$B$4:$J$48,9,FALSE),"")</f>
        <v/>
      </c>
      <c r="AN172" s="148" t="str">
        <f>IFERROR(VLOOKUP(AN171,'P2'!$B$4:$J$48,9,FALSE),"")</f>
        <v/>
      </c>
      <c r="AO172" s="148" t="str">
        <f>IFERROR(VLOOKUP(AO171,'P2'!$B$4:$J$48,9,FALSE),"")</f>
        <v/>
      </c>
      <c r="AP172" s="148" t="str">
        <f>IFERROR(VLOOKUP(AP171,'P2'!$B$4:$J$48,9,FALSE),"")</f>
        <v/>
      </c>
      <c r="AQ172" s="148" t="str">
        <f>IFERROR(VLOOKUP(AQ171,'P2'!$B$4:$J$48,9,FALSE),"")</f>
        <v/>
      </c>
      <c r="AR172" s="148" t="str">
        <f>IFERROR(VLOOKUP(AR171,'P2'!$B$4:$J$48,9,FALSE),"")</f>
        <v/>
      </c>
      <c r="AS172" s="148" t="str">
        <f>IFERROR(VLOOKUP(AS171,'P2'!$B$4:$J$48,9,FALSE),"")</f>
        <v/>
      </c>
      <c r="AT172" s="148" t="str">
        <f>IFERROR(VLOOKUP(AT171,'P2'!$B$4:$J$48,9,FALSE),"")</f>
        <v/>
      </c>
      <c r="AU172" s="148" t="str">
        <f>IFERROR(VLOOKUP(AU171,'P2'!$B$4:$J$48,9,FALSE),"")</f>
        <v/>
      </c>
      <c r="AV172" s="149">
        <f>SUM(Q172:AU172)</f>
        <v>0</v>
      </c>
      <c r="AW172" s="487"/>
      <c r="AX172" s="489"/>
      <c r="AY172" s="150"/>
      <c r="AZ172" s="150"/>
    </row>
    <row r="173" spans="2:52" ht="17.100000000000001" customHeight="1" x14ac:dyDescent="0.15">
      <c r="B173" s="470">
        <f t="shared" si="11"/>
        <v>72</v>
      </c>
      <c r="C173" s="472"/>
      <c r="D173" s="473"/>
      <c r="E173" s="473"/>
      <c r="F173" s="473"/>
      <c r="G173" s="473"/>
      <c r="H173" s="474"/>
      <c r="I173" s="478"/>
      <c r="J173" s="479"/>
      <c r="K173" s="479"/>
      <c r="L173" s="479"/>
      <c r="M173" s="480"/>
      <c r="N173" s="484"/>
      <c r="O173" s="485"/>
      <c r="P173" s="474"/>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44">
        <f>COUNTA(Q173:AU173)</f>
        <v>0</v>
      </c>
      <c r="AW173" s="486">
        <f>AV174</f>
        <v>0</v>
      </c>
      <c r="AX173" s="488" t="str">
        <f>IFERROR(ROUNDDOWN(AV174/$AT$3,1),"")</f>
        <v/>
      </c>
      <c r="AY173" s="145"/>
      <c r="AZ173" s="145"/>
    </row>
    <row r="174" spans="2:52" ht="17.100000000000001" customHeight="1" x14ac:dyDescent="0.15">
      <c r="B174" s="471"/>
      <c r="C174" s="475"/>
      <c r="D174" s="476"/>
      <c r="E174" s="476"/>
      <c r="F174" s="476"/>
      <c r="G174" s="476"/>
      <c r="H174" s="477"/>
      <c r="I174" s="481"/>
      <c r="J174" s="482"/>
      <c r="K174" s="482"/>
      <c r="L174" s="482"/>
      <c r="M174" s="483"/>
      <c r="N174" s="475"/>
      <c r="O174" s="476"/>
      <c r="P174" s="477"/>
      <c r="Q174" s="148" t="str">
        <f>IFERROR(VLOOKUP(Q173,'P2'!$B$4:$J$48,9,FALSE),"")</f>
        <v/>
      </c>
      <c r="R174" s="148" t="str">
        <f>IFERROR(VLOOKUP(R173,'P2'!$B$4:$J$48,9,FALSE),"")</f>
        <v/>
      </c>
      <c r="S174" s="148" t="str">
        <f>IFERROR(VLOOKUP(S173,'P2'!$B$4:$J$48,9,FALSE),"")</f>
        <v/>
      </c>
      <c r="T174" s="148" t="str">
        <f>IFERROR(VLOOKUP(T173,'P2'!$B$4:$J$48,9,FALSE),"")</f>
        <v/>
      </c>
      <c r="U174" s="148" t="str">
        <f>IFERROR(VLOOKUP(U173,'P2'!$B$4:$J$48,9,FALSE),"")</f>
        <v/>
      </c>
      <c r="V174" s="148" t="str">
        <f>IFERROR(VLOOKUP(V173,'P2'!$B$4:$J$48,9,FALSE),"")</f>
        <v/>
      </c>
      <c r="W174" s="148" t="str">
        <f>IFERROR(VLOOKUP(W173,'P2'!$B$4:$J$48,9,FALSE),"")</f>
        <v/>
      </c>
      <c r="X174" s="148" t="str">
        <f>IFERROR(VLOOKUP(X173,'P2'!$B$4:$J$48,9,FALSE),"")</f>
        <v/>
      </c>
      <c r="Y174" s="148" t="str">
        <f>IFERROR(VLOOKUP(Y173,'P2'!$B$4:$J$48,9,FALSE),"")</f>
        <v/>
      </c>
      <c r="Z174" s="148" t="str">
        <f>IFERROR(VLOOKUP(Z173,'P2'!$B$4:$J$48,9,FALSE),"")</f>
        <v/>
      </c>
      <c r="AA174" s="148" t="str">
        <f>IFERROR(VLOOKUP(AA173,'P2'!$B$4:$J$48,9,FALSE),"")</f>
        <v/>
      </c>
      <c r="AB174" s="148" t="str">
        <f>IFERROR(VLOOKUP(AB173,'P2'!$B$4:$J$48,9,FALSE),"")</f>
        <v/>
      </c>
      <c r="AC174" s="148" t="str">
        <f>IFERROR(VLOOKUP(AC173,'P2'!$B$4:$J$48,9,FALSE),"")</f>
        <v/>
      </c>
      <c r="AD174" s="148" t="str">
        <f>IFERROR(VLOOKUP(AD173,'P2'!$B$4:$J$48,9,FALSE),"")</f>
        <v/>
      </c>
      <c r="AE174" s="148" t="str">
        <f>IFERROR(VLOOKUP(AE173,'P2'!$B$4:$J$48,9,FALSE),"")</f>
        <v/>
      </c>
      <c r="AF174" s="148" t="str">
        <f>IFERROR(VLOOKUP(AF173,'P2'!$B$4:$J$48,9,FALSE),"")</f>
        <v/>
      </c>
      <c r="AG174" s="148" t="str">
        <f>IFERROR(VLOOKUP(AG173,'P2'!$B$4:$J$48,9,FALSE),"")</f>
        <v/>
      </c>
      <c r="AH174" s="148" t="str">
        <f>IFERROR(VLOOKUP(AH173,'P2'!$B$4:$J$48,9,FALSE),"")</f>
        <v/>
      </c>
      <c r="AI174" s="148" t="str">
        <f>IFERROR(VLOOKUP(AI173,'P2'!$B$4:$J$48,9,FALSE),"")</f>
        <v/>
      </c>
      <c r="AJ174" s="148" t="str">
        <f>IFERROR(VLOOKUP(AJ173,'P2'!$B$4:$J$48,9,FALSE),"")</f>
        <v/>
      </c>
      <c r="AK174" s="148" t="str">
        <f>IFERROR(VLOOKUP(AK173,'P2'!$B$4:$J$48,9,FALSE),"")</f>
        <v/>
      </c>
      <c r="AL174" s="148" t="str">
        <f>IFERROR(VLOOKUP(AL173,'P2'!$B$4:$J$48,9,FALSE),"")</f>
        <v/>
      </c>
      <c r="AM174" s="148" t="str">
        <f>IFERROR(VLOOKUP(AM173,'P2'!$B$4:$J$48,9,FALSE),"")</f>
        <v/>
      </c>
      <c r="AN174" s="148" t="str">
        <f>IFERROR(VLOOKUP(AN173,'P2'!$B$4:$J$48,9,FALSE),"")</f>
        <v/>
      </c>
      <c r="AO174" s="148" t="str">
        <f>IFERROR(VLOOKUP(AO173,'P2'!$B$4:$J$48,9,FALSE),"")</f>
        <v/>
      </c>
      <c r="AP174" s="148" t="str">
        <f>IFERROR(VLOOKUP(AP173,'P2'!$B$4:$J$48,9,FALSE),"")</f>
        <v/>
      </c>
      <c r="AQ174" s="148" t="str">
        <f>IFERROR(VLOOKUP(AQ173,'P2'!$B$4:$J$48,9,FALSE),"")</f>
        <v/>
      </c>
      <c r="AR174" s="148" t="str">
        <f>IFERROR(VLOOKUP(AR173,'P2'!$B$4:$J$48,9,FALSE),"")</f>
        <v/>
      </c>
      <c r="AS174" s="148" t="str">
        <f>IFERROR(VLOOKUP(AS173,'P2'!$B$4:$J$48,9,FALSE),"")</f>
        <v/>
      </c>
      <c r="AT174" s="148" t="str">
        <f>IFERROR(VLOOKUP(AT173,'P2'!$B$4:$J$48,9,FALSE),"")</f>
        <v/>
      </c>
      <c r="AU174" s="148" t="str">
        <f>IFERROR(VLOOKUP(AU173,'P2'!$B$4:$J$48,9,FALSE),"")</f>
        <v/>
      </c>
      <c r="AV174" s="149">
        <f>SUM(Q174:AU174)</f>
        <v>0</v>
      </c>
      <c r="AW174" s="487"/>
      <c r="AX174" s="489"/>
      <c r="AY174" s="150"/>
      <c r="AZ174" s="150"/>
    </row>
    <row r="175" spans="2:52" ht="17.100000000000001" customHeight="1" x14ac:dyDescent="0.15">
      <c r="B175" s="470">
        <f t="shared" si="11"/>
        <v>73</v>
      </c>
      <c r="C175" s="472"/>
      <c r="D175" s="473"/>
      <c r="E175" s="473"/>
      <c r="F175" s="473"/>
      <c r="G175" s="473"/>
      <c r="H175" s="474"/>
      <c r="I175" s="478"/>
      <c r="J175" s="479"/>
      <c r="K175" s="479"/>
      <c r="L175" s="479"/>
      <c r="M175" s="480"/>
      <c r="N175" s="484"/>
      <c r="O175" s="485"/>
      <c r="P175" s="474"/>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44">
        <f>COUNTA(Q175:AU175)</f>
        <v>0</v>
      </c>
      <c r="AW175" s="486">
        <f>AV176</f>
        <v>0</v>
      </c>
      <c r="AX175" s="488" t="str">
        <f>IFERROR(ROUNDDOWN(AV176/$AT$3,1),"")</f>
        <v/>
      </c>
      <c r="AY175" s="145"/>
      <c r="AZ175" s="145"/>
    </row>
    <row r="176" spans="2:52" ht="17.100000000000001" customHeight="1" x14ac:dyDescent="0.15">
      <c r="B176" s="471"/>
      <c r="C176" s="475"/>
      <c r="D176" s="476"/>
      <c r="E176" s="476"/>
      <c r="F176" s="476"/>
      <c r="G176" s="476"/>
      <c r="H176" s="477"/>
      <c r="I176" s="481"/>
      <c r="J176" s="482"/>
      <c r="K176" s="482"/>
      <c r="L176" s="482"/>
      <c r="M176" s="483"/>
      <c r="N176" s="475"/>
      <c r="O176" s="476"/>
      <c r="P176" s="477"/>
      <c r="Q176" s="148" t="str">
        <f>IFERROR(VLOOKUP(Q175,'P2'!$B$4:$J$48,9,FALSE),"")</f>
        <v/>
      </c>
      <c r="R176" s="148" t="str">
        <f>IFERROR(VLOOKUP(R175,'P2'!$B$4:$J$48,9,FALSE),"")</f>
        <v/>
      </c>
      <c r="S176" s="148" t="str">
        <f>IFERROR(VLOOKUP(S175,'P2'!$B$4:$J$48,9,FALSE),"")</f>
        <v/>
      </c>
      <c r="T176" s="148" t="str">
        <f>IFERROR(VLOOKUP(T175,'P2'!$B$4:$J$48,9,FALSE),"")</f>
        <v/>
      </c>
      <c r="U176" s="148" t="str">
        <f>IFERROR(VLOOKUP(U175,'P2'!$B$4:$J$48,9,FALSE),"")</f>
        <v/>
      </c>
      <c r="V176" s="148" t="str">
        <f>IFERROR(VLOOKUP(V175,'P2'!$B$4:$J$48,9,FALSE),"")</f>
        <v/>
      </c>
      <c r="W176" s="148" t="str">
        <f>IFERROR(VLOOKUP(W175,'P2'!$B$4:$J$48,9,FALSE),"")</f>
        <v/>
      </c>
      <c r="X176" s="148" t="str">
        <f>IFERROR(VLOOKUP(X175,'P2'!$B$4:$J$48,9,FALSE),"")</f>
        <v/>
      </c>
      <c r="Y176" s="148" t="str">
        <f>IFERROR(VLOOKUP(Y175,'P2'!$B$4:$J$48,9,FALSE),"")</f>
        <v/>
      </c>
      <c r="Z176" s="148" t="str">
        <f>IFERROR(VLOOKUP(Z175,'P2'!$B$4:$J$48,9,FALSE),"")</f>
        <v/>
      </c>
      <c r="AA176" s="148" t="str">
        <f>IFERROR(VLOOKUP(AA175,'P2'!$B$4:$J$48,9,FALSE),"")</f>
        <v/>
      </c>
      <c r="AB176" s="148" t="str">
        <f>IFERROR(VLOOKUP(AB175,'P2'!$B$4:$J$48,9,FALSE),"")</f>
        <v/>
      </c>
      <c r="AC176" s="148" t="str">
        <f>IFERROR(VLOOKUP(AC175,'P2'!$B$4:$J$48,9,FALSE),"")</f>
        <v/>
      </c>
      <c r="AD176" s="148" t="str">
        <f>IFERROR(VLOOKUP(AD175,'P2'!$B$4:$J$48,9,FALSE),"")</f>
        <v/>
      </c>
      <c r="AE176" s="148" t="str">
        <f>IFERROR(VLOOKUP(AE175,'P2'!$B$4:$J$48,9,FALSE),"")</f>
        <v/>
      </c>
      <c r="AF176" s="148" t="str">
        <f>IFERROR(VLOOKUP(AF175,'P2'!$B$4:$J$48,9,FALSE),"")</f>
        <v/>
      </c>
      <c r="AG176" s="148" t="str">
        <f>IFERROR(VLOOKUP(AG175,'P2'!$B$4:$J$48,9,FALSE),"")</f>
        <v/>
      </c>
      <c r="AH176" s="148" t="str">
        <f>IFERROR(VLOOKUP(AH175,'P2'!$B$4:$J$48,9,FALSE),"")</f>
        <v/>
      </c>
      <c r="AI176" s="148" t="str">
        <f>IFERROR(VLOOKUP(AI175,'P2'!$B$4:$J$48,9,FALSE),"")</f>
        <v/>
      </c>
      <c r="AJ176" s="148" t="str">
        <f>IFERROR(VLOOKUP(AJ175,'P2'!$B$4:$J$48,9,FALSE),"")</f>
        <v/>
      </c>
      <c r="AK176" s="148" t="str">
        <f>IFERROR(VLOOKUP(AK175,'P2'!$B$4:$J$48,9,FALSE),"")</f>
        <v/>
      </c>
      <c r="AL176" s="148" t="str">
        <f>IFERROR(VLOOKUP(AL175,'P2'!$B$4:$J$48,9,FALSE),"")</f>
        <v/>
      </c>
      <c r="AM176" s="148" t="str">
        <f>IFERROR(VLOOKUP(AM175,'P2'!$B$4:$J$48,9,FALSE),"")</f>
        <v/>
      </c>
      <c r="AN176" s="148" t="str">
        <f>IFERROR(VLOOKUP(AN175,'P2'!$B$4:$J$48,9,FALSE),"")</f>
        <v/>
      </c>
      <c r="AO176" s="148" t="str">
        <f>IFERROR(VLOOKUP(AO175,'P2'!$B$4:$J$48,9,FALSE),"")</f>
        <v/>
      </c>
      <c r="AP176" s="148" t="str">
        <f>IFERROR(VLOOKUP(AP175,'P2'!$B$4:$J$48,9,FALSE),"")</f>
        <v/>
      </c>
      <c r="AQ176" s="148" t="str">
        <f>IFERROR(VLOOKUP(AQ175,'P2'!$B$4:$J$48,9,FALSE),"")</f>
        <v/>
      </c>
      <c r="AR176" s="148" t="str">
        <f>IFERROR(VLOOKUP(AR175,'P2'!$B$4:$J$48,9,FALSE),"")</f>
        <v/>
      </c>
      <c r="AS176" s="148" t="str">
        <f>IFERROR(VLOOKUP(AS175,'P2'!$B$4:$J$48,9,FALSE),"")</f>
        <v/>
      </c>
      <c r="AT176" s="148" t="str">
        <f>IFERROR(VLOOKUP(AT175,'P2'!$B$4:$J$48,9,FALSE),"")</f>
        <v/>
      </c>
      <c r="AU176" s="148" t="str">
        <f>IFERROR(VLOOKUP(AU175,'P2'!$B$4:$J$48,9,FALSE),"")</f>
        <v/>
      </c>
      <c r="AV176" s="149">
        <f>SUM(Q176:AU176)</f>
        <v>0</v>
      </c>
      <c r="AW176" s="487"/>
      <c r="AX176" s="489"/>
      <c r="AY176" s="150"/>
      <c r="AZ176" s="150"/>
    </row>
    <row r="177" spans="2:52" ht="17.100000000000001" customHeight="1" x14ac:dyDescent="0.15">
      <c r="B177" s="470">
        <f t="shared" si="11"/>
        <v>74</v>
      </c>
      <c r="C177" s="472"/>
      <c r="D177" s="473"/>
      <c r="E177" s="473"/>
      <c r="F177" s="473"/>
      <c r="G177" s="473"/>
      <c r="H177" s="474"/>
      <c r="I177" s="478"/>
      <c r="J177" s="479"/>
      <c r="K177" s="479"/>
      <c r="L177" s="479"/>
      <c r="M177" s="480"/>
      <c r="N177" s="484"/>
      <c r="O177" s="485"/>
      <c r="P177" s="474"/>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44">
        <f>COUNTA(Q177:AU177)</f>
        <v>0</v>
      </c>
      <c r="AW177" s="486">
        <f>AV178</f>
        <v>0</v>
      </c>
      <c r="AX177" s="488" t="str">
        <f>IFERROR(ROUNDDOWN(AV178/$AT$3,1),"")</f>
        <v/>
      </c>
      <c r="AY177" s="145"/>
      <c r="AZ177" s="145"/>
    </row>
    <row r="178" spans="2:52" ht="17.100000000000001" customHeight="1" x14ac:dyDescent="0.15">
      <c r="B178" s="471"/>
      <c r="C178" s="475"/>
      <c r="D178" s="476"/>
      <c r="E178" s="476"/>
      <c r="F178" s="476"/>
      <c r="G178" s="476"/>
      <c r="H178" s="477"/>
      <c r="I178" s="481"/>
      <c r="J178" s="482"/>
      <c r="K178" s="482"/>
      <c r="L178" s="482"/>
      <c r="M178" s="483"/>
      <c r="N178" s="475"/>
      <c r="O178" s="476"/>
      <c r="P178" s="477"/>
      <c r="Q178" s="148" t="str">
        <f>IFERROR(VLOOKUP(Q177,'P2'!$B$4:$J$48,9,FALSE),"")</f>
        <v/>
      </c>
      <c r="R178" s="148" t="str">
        <f>IFERROR(VLOOKUP(R177,'P2'!$B$4:$J$48,9,FALSE),"")</f>
        <v/>
      </c>
      <c r="S178" s="148" t="str">
        <f>IFERROR(VLOOKUP(S177,'P2'!$B$4:$J$48,9,FALSE),"")</f>
        <v/>
      </c>
      <c r="T178" s="148" t="str">
        <f>IFERROR(VLOOKUP(T177,'P2'!$B$4:$J$48,9,FALSE),"")</f>
        <v/>
      </c>
      <c r="U178" s="148" t="str">
        <f>IFERROR(VLOOKUP(U177,'P2'!$B$4:$J$48,9,FALSE),"")</f>
        <v/>
      </c>
      <c r="V178" s="148" t="str">
        <f>IFERROR(VLOOKUP(V177,'P2'!$B$4:$J$48,9,FALSE),"")</f>
        <v/>
      </c>
      <c r="W178" s="148" t="str">
        <f>IFERROR(VLOOKUP(W177,'P2'!$B$4:$J$48,9,FALSE),"")</f>
        <v/>
      </c>
      <c r="X178" s="148" t="str">
        <f>IFERROR(VLOOKUP(X177,'P2'!$B$4:$J$48,9,FALSE),"")</f>
        <v/>
      </c>
      <c r="Y178" s="148" t="str">
        <f>IFERROR(VLOOKUP(Y177,'P2'!$B$4:$J$48,9,FALSE),"")</f>
        <v/>
      </c>
      <c r="Z178" s="148" t="str">
        <f>IFERROR(VLOOKUP(Z177,'P2'!$B$4:$J$48,9,FALSE),"")</f>
        <v/>
      </c>
      <c r="AA178" s="148" t="str">
        <f>IFERROR(VLOOKUP(AA177,'P2'!$B$4:$J$48,9,FALSE),"")</f>
        <v/>
      </c>
      <c r="AB178" s="148" t="str">
        <f>IFERROR(VLOOKUP(AB177,'P2'!$B$4:$J$48,9,FALSE),"")</f>
        <v/>
      </c>
      <c r="AC178" s="148" t="str">
        <f>IFERROR(VLOOKUP(AC177,'P2'!$B$4:$J$48,9,FALSE),"")</f>
        <v/>
      </c>
      <c r="AD178" s="148" t="str">
        <f>IFERROR(VLOOKUP(AD177,'P2'!$B$4:$J$48,9,FALSE),"")</f>
        <v/>
      </c>
      <c r="AE178" s="148" t="str">
        <f>IFERROR(VLOOKUP(AE177,'P2'!$B$4:$J$48,9,FALSE),"")</f>
        <v/>
      </c>
      <c r="AF178" s="148" t="str">
        <f>IFERROR(VLOOKUP(AF177,'P2'!$B$4:$J$48,9,FALSE),"")</f>
        <v/>
      </c>
      <c r="AG178" s="148" t="str">
        <f>IFERROR(VLOOKUP(AG177,'P2'!$B$4:$J$48,9,FALSE),"")</f>
        <v/>
      </c>
      <c r="AH178" s="148" t="str">
        <f>IFERROR(VLOOKUP(AH177,'P2'!$B$4:$J$48,9,FALSE),"")</f>
        <v/>
      </c>
      <c r="AI178" s="148" t="str">
        <f>IFERROR(VLOOKUP(AI177,'P2'!$B$4:$J$48,9,FALSE),"")</f>
        <v/>
      </c>
      <c r="AJ178" s="148" t="str">
        <f>IFERROR(VLOOKUP(AJ177,'P2'!$B$4:$J$48,9,FALSE),"")</f>
        <v/>
      </c>
      <c r="AK178" s="148" t="str">
        <f>IFERROR(VLOOKUP(AK177,'P2'!$B$4:$J$48,9,FALSE),"")</f>
        <v/>
      </c>
      <c r="AL178" s="148" t="str">
        <f>IFERROR(VLOOKUP(AL177,'P2'!$B$4:$J$48,9,FALSE),"")</f>
        <v/>
      </c>
      <c r="AM178" s="148" t="str">
        <f>IFERROR(VLOOKUP(AM177,'P2'!$B$4:$J$48,9,FALSE),"")</f>
        <v/>
      </c>
      <c r="AN178" s="148" t="str">
        <f>IFERROR(VLOOKUP(AN177,'P2'!$B$4:$J$48,9,FALSE),"")</f>
        <v/>
      </c>
      <c r="AO178" s="148" t="str">
        <f>IFERROR(VLOOKUP(AO177,'P2'!$B$4:$J$48,9,FALSE),"")</f>
        <v/>
      </c>
      <c r="AP178" s="148" t="str">
        <f>IFERROR(VLOOKUP(AP177,'P2'!$B$4:$J$48,9,FALSE),"")</f>
        <v/>
      </c>
      <c r="AQ178" s="148" t="str">
        <f>IFERROR(VLOOKUP(AQ177,'P2'!$B$4:$J$48,9,FALSE),"")</f>
        <v/>
      </c>
      <c r="AR178" s="148" t="str">
        <f>IFERROR(VLOOKUP(AR177,'P2'!$B$4:$J$48,9,FALSE),"")</f>
        <v/>
      </c>
      <c r="AS178" s="148" t="str">
        <f>IFERROR(VLOOKUP(AS177,'P2'!$B$4:$J$48,9,FALSE),"")</f>
        <v/>
      </c>
      <c r="AT178" s="148" t="str">
        <f>IFERROR(VLOOKUP(AT177,'P2'!$B$4:$J$48,9,FALSE),"")</f>
        <v/>
      </c>
      <c r="AU178" s="148" t="str">
        <f>IFERROR(VLOOKUP(AU177,'P2'!$B$4:$J$48,9,FALSE),"")</f>
        <v/>
      </c>
      <c r="AV178" s="149">
        <f>SUM(Q178:AU178)</f>
        <v>0</v>
      </c>
      <c r="AW178" s="487"/>
      <c r="AX178" s="489"/>
      <c r="AY178" s="150"/>
      <c r="AZ178" s="150"/>
    </row>
    <row r="179" spans="2:52" ht="17.100000000000001" customHeight="1" x14ac:dyDescent="0.15">
      <c r="B179" s="470">
        <f t="shared" si="11"/>
        <v>75</v>
      </c>
      <c r="C179" s="472"/>
      <c r="D179" s="473"/>
      <c r="E179" s="473"/>
      <c r="F179" s="473"/>
      <c r="G179" s="473"/>
      <c r="H179" s="474"/>
      <c r="I179" s="478"/>
      <c r="J179" s="479"/>
      <c r="K179" s="479"/>
      <c r="L179" s="479"/>
      <c r="M179" s="480"/>
      <c r="N179" s="484"/>
      <c r="O179" s="485"/>
      <c r="P179" s="474"/>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44">
        <f>COUNTA(Q179:AU179)</f>
        <v>0</v>
      </c>
      <c r="AW179" s="486">
        <f>AV180</f>
        <v>0</v>
      </c>
      <c r="AX179" s="488" t="str">
        <f>IFERROR(ROUNDDOWN(AV180/$AT$3,1),"")</f>
        <v/>
      </c>
      <c r="AY179" s="145"/>
      <c r="AZ179" s="145"/>
    </row>
    <row r="180" spans="2:52" ht="17.100000000000001" customHeight="1" x14ac:dyDescent="0.15">
      <c r="B180" s="471"/>
      <c r="C180" s="475"/>
      <c r="D180" s="476"/>
      <c r="E180" s="476"/>
      <c r="F180" s="476"/>
      <c r="G180" s="476"/>
      <c r="H180" s="477"/>
      <c r="I180" s="481"/>
      <c r="J180" s="482"/>
      <c r="K180" s="482"/>
      <c r="L180" s="482"/>
      <c r="M180" s="483"/>
      <c r="N180" s="475"/>
      <c r="O180" s="476"/>
      <c r="P180" s="477"/>
      <c r="Q180" s="148" t="str">
        <f>IFERROR(VLOOKUP(Q179,'P2'!$B$4:$J$48,9,FALSE),"")</f>
        <v/>
      </c>
      <c r="R180" s="148" t="str">
        <f>IFERROR(VLOOKUP(R179,'P2'!$B$4:$J$48,9,FALSE),"")</f>
        <v/>
      </c>
      <c r="S180" s="148" t="str">
        <f>IFERROR(VLOOKUP(S179,'P2'!$B$4:$J$48,9,FALSE),"")</f>
        <v/>
      </c>
      <c r="T180" s="148" t="str">
        <f>IFERROR(VLOOKUP(T179,'P2'!$B$4:$J$48,9,FALSE),"")</f>
        <v/>
      </c>
      <c r="U180" s="148" t="str">
        <f>IFERROR(VLOOKUP(U179,'P2'!$B$4:$J$48,9,FALSE),"")</f>
        <v/>
      </c>
      <c r="V180" s="148" t="str">
        <f>IFERROR(VLOOKUP(V179,'P2'!$B$4:$J$48,9,FALSE),"")</f>
        <v/>
      </c>
      <c r="W180" s="148" t="str">
        <f>IFERROR(VLOOKUP(W179,'P2'!$B$4:$J$48,9,FALSE),"")</f>
        <v/>
      </c>
      <c r="X180" s="148" t="str">
        <f>IFERROR(VLOOKUP(X179,'P2'!$B$4:$J$48,9,FALSE),"")</f>
        <v/>
      </c>
      <c r="Y180" s="148" t="str">
        <f>IFERROR(VLOOKUP(Y179,'P2'!$B$4:$J$48,9,FALSE),"")</f>
        <v/>
      </c>
      <c r="Z180" s="148" t="str">
        <f>IFERROR(VLOOKUP(Z179,'P2'!$B$4:$J$48,9,FALSE),"")</f>
        <v/>
      </c>
      <c r="AA180" s="148" t="str">
        <f>IFERROR(VLOOKUP(AA179,'P2'!$B$4:$J$48,9,FALSE),"")</f>
        <v/>
      </c>
      <c r="AB180" s="148" t="str">
        <f>IFERROR(VLOOKUP(AB179,'P2'!$B$4:$J$48,9,FALSE),"")</f>
        <v/>
      </c>
      <c r="AC180" s="148" t="str">
        <f>IFERROR(VLOOKUP(AC179,'P2'!$B$4:$J$48,9,FALSE),"")</f>
        <v/>
      </c>
      <c r="AD180" s="148" t="str">
        <f>IFERROR(VLOOKUP(AD179,'P2'!$B$4:$J$48,9,FALSE),"")</f>
        <v/>
      </c>
      <c r="AE180" s="148" t="str">
        <f>IFERROR(VLOOKUP(AE179,'P2'!$B$4:$J$48,9,FALSE),"")</f>
        <v/>
      </c>
      <c r="AF180" s="148" t="str">
        <f>IFERROR(VLOOKUP(AF179,'P2'!$B$4:$J$48,9,FALSE),"")</f>
        <v/>
      </c>
      <c r="AG180" s="148" t="str">
        <f>IFERROR(VLOOKUP(AG179,'P2'!$B$4:$J$48,9,FALSE),"")</f>
        <v/>
      </c>
      <c r="AH180" s="148" t="str">
        <f>IFERROR(VLOOKUP(AH179,'P2'!$B$4:$J$48,9,FALSE),"")</f>
        <v/>
      </c>
      <c r="AI180" s="148" t="str">
        <f>IFERROR(VLOOKUP(AI179,'P2'!$B$4:$J$48,9,FALSE),"")</f>
        <v/>
      </c>
      <c r="AJ180" s="148" t="str">
        <f>IFERROR(VLOOKUP(AJ179,'P2'!$B$4:$J$48,9,FALSE),"")</f>
        <v/>
      </c>
      <c r="AK180" s="148" t="str">
        <f>IFERROR(VLOOKUP(AK179,'P2'!$B$4:$J$48,9,FALSE),"")</f>
        <v/>
      </c>
      <c r="AL180" s="148" t="str">
        <f>IFERROR(VLOOKUP(AL179,'P2'!$B$4:$J$48,9,FALSE),"")</f>
        <v/>
      </c>
      <c r="AM180" s="148" t="str">
        <f>IFERROR(VLOOKUP(AM179,'P2'!$B$4:$J$48,9,FALSE),"")</f>
        <v/>
      </c>
      <c r="AN180" s="148" t="str">
        <f>IFERROR(VLOOKUP(AN179,'P2'!$B$4:$J$48,9,FALSE),"")</f>
        <v/>
      </c>
      <c r="AO180" s="148" t="str">
        <f>IFERROR(VLOOKUP(AO179,'P2'!$B$4:$J$48,9,FALSE),"")</f>
        <v/>
      </c>
      <c r="AP180" s="148" t="str">
        <f>IFERROR(VLOOKUP(AP179,'P2'!$B$4:$J$48,9,FALSE),"")</f>
        <v/>
      </c>
      <c r="AQ180" s="148" t="str">
        <f>IFERROR(VLOOKUP(AQ179,'P2'!$B$4:$J$48,9,FALSE),"")</f>
        <v/>
      </c>
      <c r="AR180" s="148" t="str">
        <f>IFERROR(VLOOKUP(AR179,'P2'!$B$4:$J$48,9,FALSE),"")</f>
        <v/>
      </c>
      <c r="AS180" s="148" t="str">
        <f>IFERROR(VLOOKUP(AS179,'P2'!$B$4:$J$48,9,FALSE),"")</f>
        <v/>
      </c>
      <c r="AT180" s="148" t="str">
        <f>IFERROR(VLOOKUP(AT179,'P2'!$B$4:$J$48,9,FALSE),"")</f>
        <v/>
      </c>
      <c r="AU180" s="148" t="str">
        <f>IFERROR(VLOOKUP(AU179,'P2'!$B$4:$J$48,9,FALSE),"")</f>
        <v/>
      </c>
      <c r="AV180" s="149">
        <f>SUM(Q180:AU180)</f>
        <v>0</v>
      </c>
      <c r="AW180" s="487"/>
      <c r="AX180" s="489"/>
      <c r="AY180" s="150"/>
      <c r="AZ180" s="150"/>
    </row>
    <row r="181" spans="2:52" ht="17.100000000000001" customHeight="1" x14ac:dyDescent="0.15">
      <c r="B181" s="470">
        <f t="shared" si="11"/>
        <v>76</v>
      </c>
      <c r="C181" s="472"/>
      <c r="D181" s="473"/>
      <c r="E181" s="473"/>
      <c r="F181" s="473"/>
      <c r="G181" s="473"/>
      <c r="H181" s="474"/>
      <c r="I181" s="478"/>
      <c r="J181" s="479"/>
      <c r="K181" s="479"/>
      <c r="L181" s="479"/>
      <c r="M181" s="480"/>
      <c r="N181" s="484"/>
      <c r="O181" s="485"/>
      <c r="P181" s="474"/>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44">
        <f>COUNTA(Q181:AU181)</f>
        <v>0</v>
      </c>
      <c r="AW181" s="486">
        <f>AV182</f>
        <v>0</v>
      </c>
      <c r="AX181" s="488" t="str">
        <f>IFERROR(ROUNDDOWN(AV182/$AT$3,1),"")</f>
        <v/>
      </c>
      <c r="AY181" s="145"/>
      <c r="AZ181" s="145"/>
    </row>
    <row r="182" spans="2:52" ht="17.100000000000001" customHeight="1" x14ac:dyDescent="0.15">
      <c r="B182" s="471"/>
      <c r="C182" s="475"/>
      <c r="D182" s="476"/>
      <c r="E182" s="476"/>
      <c r="F182" s="476"/>
      <c r="G182" s="476"/>
      <c r="H182" s="477"/>
      <c r="I182" s="481"/>
      <c r="J182" s="482"/>
      <c r="K182" s="482"/>
      <c r="L182" s="482"/>
      <c r="M182" s="483"/>
      <c r="N182" s="475"/>
      <c r="O182" s="476"/>
      <c r="P182" s="477"/>
      <c r="Q182" s="148" t="str">
        <f>IFERROR(VLOOKUP(Q181,'P2'!$B$4:$J$48,9,FALSE),"")</f>
        <v/>
      </c>
      <c r="R182" s="148" t="str">
        <f>IFERROR(VLOOKUP(R181,'P2'!$B$4:$J$48,9,FALSE),"")</f>
        <v/>
      </c>
      <c r="S182" s="148" t="str">
        <f>IFERROR(VLOOKUP(S181,'P2'!$B$4:$J$48,9,FALSE),"")</f>
        <v/>
      </c>
      <c r="T182" s="148" t="str">
        <f>IFERROR(VLOOKUP(T181,'P2'!$B$4:$J$48,9,FALSE),"")</f>
        <v/>
      </c>
      <c r="U182" s="148" t="str">
        <f>IFERROR(VLOOKUP(U181,'P2'!$B$4:$J$48,9,FALSE),"")</f>
        <v/>
      </c>
      <c r="V182" s="148" t="str">
        <f>IFERROR(VLOOKUP(V181,'P2'!$B$4:$J$48,9,FALSE),"")</f>
        <v/>
      </c>
      <c r="W182" s="148" t="str">
        <f>IFERROR(VLOOKUP(W181,'P2'!$B$4:$J$48,9,FALSE),"")</f>
        <v/>
      </c>
      <c r="X182" s="148" t="str">
        <f>IFERROR(VLOOKUP(X181,'P2'!$B$4:$J$48,9,FALSE),"")</f>
        <v/>
      </c>
      <c r="Y182" s="148" t="str">
        <f>IFERROR(VLOOKUP(Y181,'P2'!$B$4:$J$48,9,FALSE),"")</f>
        <v/>
      </c>
      <c r="Z182" s="148" t="str">
        <f>IFERROR(VLOOKUP(Z181,'P2'!$B$4:$J$48,9,FALSE),"")</f>
        <v/>
      </c>
      <c r="AA182" s="148" t="str">
        <f>IFERROR(VLOOKUP(AA181,'P2'!$B$4:$J$48,9,FALSE),"")</f>
        <v/>
      </c>
      <c r="AB182" s="148" t="str">
        <f>IFERROR(VLOOKUP(AB181,'P2'!$B$4:$J$48,9,FALSE),"")</f>
        <v/>
      </c>
      <c r="AC182" s="148" t="str">
        <f>IFERROR(VLOOKUP(AC181,'P2'!$B$4:$J$48,9,FALSE),"")</f>
        <v/>
      </c>
      <c r="AD182" s="148" t="str">
        <f>IFERROR(VLOOKUP(AD181,'P2'!$B$4:$J$48,9,FALSE),"")</f>
        <v/>
      </c>
      <c r="AE182" s="148" t="str">
        <f>IFERROR(VLOOKUP(AE181,'P2'!$B$4:$J$48,9,FALSE),"")</f>
        <v/>
      </c>
      <c r="AF182" s="148" t="str">
        <f>IFERROR(VLOOKUP(AF181,'P2'!$B$4:$J$48,9,FALSE),"")</f>
        <v/>
      </c>
      <c r="AG182" s="148" t="str">
        <f>IFERROR(VLOOKUP(AG181,'P2'!$B$4:$J$48,9,FALSE),"")</f>
        <v/>
      </c>
      <c r="AH182" s="148" t="str">
        <f>IFERROR(VLOOKUP(AH181,'P2'!$B$4:$J$48,9,FALSE),"")</f>
        <v/>
      </c>
      <c r="AI182" s="148" t="str">
        <f>IFERROR(VLOOKUP(AI181,'P2'!$B$4:$J$48,9,FALSE),"")</f>
        <v/>
      </c>
      <c r="AJ182" s="148" t="str">
        <f>IFERROR(VLOOKUP(AJ181,'P2'!$B$4:$J$48,9,FALSE),"")</f>
        <v/>
      </c>
      <c r="AK182" s="148" t="str">
        <f>IFERROR(VLOOKUP(AK181,'P2'!$B$4:$J$48,9,FALSE),"")</f>
        <v/>
      </c>
      <c r="AL182" s="148" t="str">
        <f>IFERROR(VLOOKUP(AL181,'P2'!$B$4:$J$48,9,FALSE),"")</f>
        <v/>
      </c>
      <c r="AM182" s="148" t="str">
        <f>IFERROR(VLOOKUP(AM181,'P2'!$B$4:$J$48,9,FALSE),"")</f>
        <v/>
      </c>
      <c r="AN182" s="148" t="str">
        <f>IFERROR(VLOOKUP(AN181,'P2'!$B$4:$J$48,9,FALSE),"")</f>
        <v/>
      </c>
      <c r="AO182" s="148" t="str">
        <f>IFERROR(VLOOKUP(AO181,'P2'!$B$4:$J$48,9,FALSE),"")</f>
        <v/>
      </c>
      <c r="AP182" s="148" t="str">
        <f>IFERROR(VLOOKUP(AP181,'P2'!$B$4:$J$48,9,FALSE),"")</f>
        <v/>
      </c>
      <c r="AQ182" s="148" t="str">
        <f>IFERROR(VLOOKUP(AQ181,'P2'!$B$4:$J$48,9,FALSE),"")</f>
        <v/>
      </c>
      <c r="AR182" s="148" t="str">
        <f>IFERROR(VLOOKUP(AR181,'P2'!$B$4:$J$48,9,FALSE),"")</f>
        <v/>
      </c>
      <c r="AS182" s="148" t="str">
        <f>IFERROR(VLOOKUP(AS181,'P2'!$B$4:$J$48,9,FALSE),"")</f>
        <v/>
      </c>
      <c r="AT182" s="148" t="str">
        <f>IFERROR(VLOOKUP(AT181,'P2'!$B$4:$J$48,9,FALSE),"")</f>
        <v/>
      </c>
      <c r="AU182" s="148" t="str">
        <f>IFERROR(VLOOKUP(AU181,'P2'!$B$4:$J$48,9,FALSE),"")</f>
        <v/>
      </c>
      <c r="AV182" s="149">
        <f>SUM(Q182:AU182)</f>
        <v>0</v>
      </c>
      <c r="AW182" s="487"/>
      <c r="AX182" s="489"/>
      <c r="AY182" s="150"/>
      <c r="AZ182" s="150"/>
    </row>
    <row r="183" spans="2:52" ht="17.100000000000001" customHeight="1" x14ac:dyDescent="0.15">
      <c r="B183" s="470">
        <f t="shared" si="11"/>
        <v>77</v>
      </c>
      <c r="C183" s="472"/>
      <c r="D183" s="473"/>
      <c r="E183" s="473"/>
      <c r="F183" s="473"/>
      <c r="G183" s="473"/>
      <c r="H183" s="474"/>
      <c r="I183" s="478"/>
      <c r="J183" s="479"/>
      <c r="K183" s="479"/>
      <c r="L183" s="479"/>
      <c r="M183" s="480"/>
      <c r="N183" s="484"/>
      <c r="O183" s="485"/>
      <c r="P183" s="474"/>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44">
        <f>COUNTA(Q183:AU183)</f>
        <v>0</v>
      </c>
      <c r="AW183" s="486">
        <f>AV184</f>
        <v>0</v>
      </c>
      <c r="AX183" s="488" t="str">
        <f>IFERROR(ROUNDDOWN(AV184/$AT$3,1),"")</f>
        <v/>
      </c>
      <c r="AY183" s="145"/>
      <c r="AZ183" s="145"/>
    </row>
    <row r="184" spans="2:52" ht="17.100000000000001" customHeight="1" x14ac:dyDescent="0.15">
      <c r="B184" s="471"/>
      <c r="C184" s="475"/>
      <c r="D184" s="476"/>
      <c r="E184" s="476"/>
      <c r="F184" s="476"/>
      <c r="G184" s="476"/>
      <c r="H184" s="477"/>
      <c r="I184" s="481"/>
      <c r="J184" s="482"/>
      <c r="K184" s="482"/>
      <c r="L184" s="482"/>
      <c r="M184" s="483"/>
      <c r="N184" s="475"/>
      <c r="O184" s="476"/>
      <c r="P184" s="477"/>
      <c r="Q184" s="148" t="str">
        <f>IFERROR(VLOOKUP(Q183,'P2'!$B$4:$J$48,9,FALSE),"")</f>
        <v/>
      </c>
      <c r="R184" s="148" t="str">
        <f>IFERROR(VLOOKUP(R183,'P2'!$B$4:$J$48,9,FALSE),"")</f>
        <v/>
      </c>
      <c r="S184" s="148" t="str">
        <f>IFERROR(VLOOKUP(S183,'P2'!$B$4:$J$48,9,FALSE),"")</f>
        <v/>
      </c>
      <c r="T184" s="148" t="str">
        <f>IFERROR(VLOOKUP(T183,'P2'!$B$4:$J$48,9,FALSE),"")</f>
        <v/>
      </c>
      <c r="U184" s="148" t="str">
        <f>IFERROR(VLOOKUP(U183,'P2'!$B$4:$J$48,9,FALSE),"")</f>
        <v/>
      </c>
      <c r="V184" s="148" t="str">
        <f>IFERROR(VLOOKUP(V183,'P2'!$B$4:$J$48,9,FALSE),"")</f>
        <v/>
      </c>
      <c r="W184" s="148" t="str">
        <f>IFERROR(VLOOKUP(W183,'P2'!$B$4:$J$48,9,FALSE),"")</f>
        <v/>
      </c>
      <c r="X184" s="148" t="str">
        <f>IFERROR(VLOOKUP(X183,'P2'!$B$4:$J$48,9,FALSE),"")</f>
        <v/>
      </c>
      <c r="Y184" s="148" t="str">
        <f>IFERROR(VLOOKUP(Y183,'P2'!$B$4:$J$48,9,FALSE),"")</f>
        <v/>
      </c>
      <c r="Z184" s="148" t="str">
        <f>IFERROR(VLOOKUP(Z183,'P2'!$B$4:$J$48,9,FALSE),"")</f>
        <v/>
      </c>
      <c r="AA184" s="148" t="str">
        <f>IFERROR(VLOOKUP(AA183,'P2'!$B$4:$J$48,9,FALSE),"")</f>
        <v/>
      </c>
      <c r="AB184" s="148" t="str">
        <f>IFERROR(VLOOKUP(AB183,'P2'!$B$4:$J$48,9,FALSE),"")</f>
        <v/>
      </c>
      <c r="AC184" s="148" t="str">
        <f>IFERROR(VLOOKUP(AC183,'P2'!$B$4:$J$48,9,FALSE),"")</f>
        <v/>
      </c>
      <c r="AD184" s="148" t="str">
        <f>IFERROR(VLOOKUP(AD183,'P2'!$B$4:$J$48,9,FALSE),"")</f>
        <v/>
      </c>
      <c r="AE184" s="148" t="str">
        <f>IFERROR(VLOOKUP(AE183,'P2'!$B$4:$J$48,9,FALSE),"")</f>
        <v/>
      </c>
      <c r="AF184" s="148" t="str">
        <f>IFERROR(VLOOKUP(AF183,'P2'!$B$4:$J$48,9,FALSE),"")</f>
        <v/>
      </c>
      <c r="AG184" s="148" t="str">
        <f>IFERROR(VLOOKUP(AG183,'P2'!$B$4:$J$48,9,FALSE),"")</f>
        <v/>
      </c>
      <c r="AH184" s="148" t="str">
        <f>IFERROR(VLOOKUP(AH183,'P2'!$B$4:$J$48,9,FALSE),"")</f>
        <v/>
      </c>
      <c r="AI184" s="148" t="str">
        <f>IFERROR(VLOOKUP(AI183,'P2'!$B$4:$J$48,9,FALSE),"")</f>
        <v/>
      </c>
      <c r="AJ184" s="148" t="str">
        <f>IFERROR(VLOOKUP(AJ183,'P2'!$B$4:$J$48,9,FALSE),"")</f>
        <v/>
      </c>
      <c r="AK184" s="148" t="str">
        <f>IFERROR(VLOOKUP(AK183,'P2'!$B$4:$J$48,9,FALSE),"")</f>
        <v/>
      </c>
      <c r="AL184" s="148" t="str">
        <f>IFERROR(VLOOKUP(AL183,'P2'!$B$4:$J$48,9,FALSE),"")</f>
        <v/>
      </c>
      <c r="AM184" s="148" t="str">
        <f>IFERROR(VLOOKUP(AM183,'P2'!$B$4:$J$48,9,FALSE),"")</f>
        <v/>
      </c>
      <c r="AN184" s="148" t="str">
        <f>IFERROR(VLOOKUP(AN183,'P2'!$B$4:$J$48,9,FALSE),"")</f>
        <v/>
      </c>
      <c r="AO184" s="148" t="str">
        <f>IFERROR(VLOOKUP(AO183,'P2'!$B$4:$J$48,9,FALSE),"")</f>
        <v/>
      </c>
      <c r="AP184" s="148" t="str">
        <f>IFERROR(VLOOKUP(AP183,'P2'!$B$4:$J$48,9,FALSE),"")</f>
        <v/>
      </c>
      <c r="AQ184" s="148" t="str">
        <f>IFERROR(VLOOKUP(AQ183,'P2'!$B$4:$J$48,9,FALSE),"")</f>
        <v/>
      </c>
      <c r="AR184" s="148" t="str">
        <f>IFERROR(VLOOKUP(AR183,'P2'!$B$4:$J$48,9,FALSE),"")</f>
        <v/>
      </c>
      <c r="AS184" s="148" t="str">
        <f>IFERROR(VLOOKUP(AS183,'P2'!$B$4:$J$48,9,FALSE),"")</f>
        <v/>
      </c>
      <c r="AT184" s="148" t="str">
        <f>IFERROR(VLOOKUP(AT183,'P2'!$B$4:$J$48,9,FALSE),"")</f>
        <v/>
      </c>
      <c r="AU184" s="148" t="str">
        <f>IFERROR(VLOOKUP(AU183,'P2'!$B$4:$J$48,9,FALSE),"")</f>
        <v/>
      </c>
      <c r="AV184" s="149">
        <f>SUM(Q184:AU184)</f>
        <v>0</v>
      </c>
      <c r="AW184" s="487"/>
      <c r="AX184" s="489"/>
      <c r="AY184" s="150"/>
      <c r="AZ184" s="150"/>
    </row>
    <row r="185" spans="2:52" ht="17.100000000000001" customHeight="1" x14ac:dyDescent="0.15">
      <c r="B185" s="470">
        <f t="shared" si="11"/>
        <v>78</v>
      </c>
      <c r="C185" s="472"/>
      <c r="D185" s="473"/>
      <c r="E185" s="473"/>
      <c r="F185" s="473"/>
      <c r="G185" s="473"/>
      <c r="H185" s="474"/>
      <c r="I185" s="478"/>
      <c r="J185" s="479"/>
      <c r="K185" s="479"/>
      <c r="L185" s="479"/>
      <c r="M185" s="480"/>
      <c r="N185" s="484"/>
      <c r="O185" s="485"/>
      <c r="P185" s="474"/>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44">
        <f>COUNTA(Q185:AU185)</f>
        <v>0</v>
      </c>
      <c r="AW185" s="486">
        <f>AV186</f>
        <v>0</v>
      </c>
      <c r="AX185" s="488" t="str">
        <f>IFERROR(ROUNDDOWN(AV186/$AT$3,1),"")</f>
        <v/>
      </c>
      <c r="AY185" s="145"/>
      <c r="AZ185" s="145"/>
    </row>
    <row r="186" spans="2:52" ht="17.100000000000001" customHeight="1" x14ac:dyDescent="0.15">
      <c r="B186" s="471"/>
      <c r="C186" s="475"/>
      <c r="D186" s="476"/>
      <c r="E186" s="476"/>
      <c r="F186" s="476"/>
      <c r="G186" s="476"/>
      <c r="H186" s="477"/>
      <c r="I186" s="481"/>
      <c r="J186" s="482"/>
      <c r="K186" s="482"/>
      <c r="L186" s="482"/>
      <c r="M186" s="483"/>
      <c r="N186" s="475"/>
      <c r="O186" s="476"/>
      <c r="P186" s="477"/>
      <c r="Q186" s="148" t="str">
        <f>IFERROR(VLOOKUP(Q185,'P2'!$B$4:$J$48,9,FALSE),"")</f>
        <v/>
      </c>
      <c r="R186" s="148" t="str">
        <f>IFERROR(VLOOKUP(R185,'P2'!$B$4:$J$48,9,FALSE),"")</f>
        <v/>
      </c>
      <c r="S186" s="148" t="str">
        <f>IFERROR(VLOOKUP(S185,'P2'!$B$4:$J$48,9,FALSE),"")</f>
        <v/>
      </c>
      <c r="T186" s="148" t="str">
        <f>IFERROR(VLOOKUP(T185,'P2'!$B$4:$J$48,9,FALSE),"")</f>
        <v/>
      </c>
      <c r="U186" s="148" t="str">
        <f>IFERROR(VLOOKUP(U185,'P2'!$B$4:$J$48,9,FALSE),"")</f>
        <v/>
      </c>
      <c r="V186" s="148" t="str">
        <f>IFERROR(VLOOKUP(V185,'P2'!$B$4:$J$48,9,FALSE),"")</f>
        <v/>
      </c>
      <c r="W186" s="148" t="str">
        <f>IFERROR(VLOOKUP(W185,'P2'!$B$4:$J$48,9,FALSE),"")</f>
        <v/>
      </c>
      <c r="X186" s="148" t="str">
        <f>IFERROR(VLOOKUP(X185,'P2'!$B$4:$J$48,9,FALSE),"")</f>
        <v/>
      </c>
      <c r="Y186" s="148" t="str">
        <f>IFERROR(VLOOKUP(Y185,'P2'!$B$4:$J$48,9,FALSE),"")</f>
        <v/>
      </c>
      <c r="Z186" s="148" t="str">
        <f>IFERROR(VLOOKUP(Z185,'P2'!$B$4:$J$48,9,FALSE),"")</f>
        <v/>
      </c>
      <c r="AA186" s="148" t="str">
        <f>IFERROR(VLOOKUP(AA185,'P2'!$B$4:$J$48,9,FALSE),"")</f>
        <v/>
      </c>
      <c r="AB186" s="148" t="str">
        <f>IFERROR(VLOOKUP(AB185,'P2'!$B$4:$J$48,9,FALSE),"")</f>
        <v/>
      </c>
      <c r="AC186" s="148" t="str">
        <f>IFERROR(VLOOKUP(AC185,'P2'!$B$4:$J$48,9,FALSE),"")</f>
        <v/>
      </c>
      <c r="AD186" s="148" t="str">
        <f>IFERROR(VLOOKUP(AD185,'P2'!$B$4:$J$48,9,FALSE),"")</f>
        <v/>
      </c>
      <c r="AE186" s="148" t="str">
        <f>IFERROR(VLOOKUP(AE185,'P2'!$B$4:$J$48,9,FALSE),"")</f>
        <v/>
      </c>
      <c r="AF186" s="148" t="str">
        <f>IFERROR(VLOOKUP(AF185,'P2'!$B$4:$J$48,9,FALSE),"")</f>
        <v/>
      </c>
      <c r="AG186" s="148" t="str">
        <f>IFERROR(VLOOKUP(AG185,'P2'!$B$4:$J$48,9,FALSE),"")</f>
        <v/>
      </c>
      <c r="AH186" s="148" t="str">
        <f>IFERROR(VLOOKUP(AH185,'P2'!$B$4:$J$48,9,FALSE),"")</f>
        <v/>
      </c>
      <c r="AI186" s="148" t="str">
        <f>IFERROR(VLOOKUP(AI185,'P2'!$B$4:$J$48,9,FALSE),"")</f>
        <v/>
      </c>
      <c r="AJ186" s="148" t="str">
        <f>IFERROR(VLOOKUP(AJ185,'P2'!$B$4:$J$48,9,FALSE),"")</f>
        <v/>
      </c>
      <c r="AK186" s="148" t="str">
        <f>IFERROR(VLOOKUP(AK185,'P2'!$B$4:$J$48,9,FALSE),"")</f>
        <v/>
      </c>
      <c r="AL186" s="148" t="str">
        <f>IFERROR(VLOOKUP(AL185,'P2'!$B$4:$J$48,9,FALSE),"")</f>
        <v/>
      </c>
      <c r="AM186" s="148" t="str">
        <f>IFERROR(VLOOKUP(AM185,'P2'!$B$4:$J$48,9,FALSE),"")</f>
        <v/>
      </c>
      <c r="AN186" s="148" t="str">
        <f>IFERROR(VLOOKUP(AN185,'P2'!$B$4:$J$48,9,FALSE),"")</f>
        <v/>
      </c>
      <c r="AO186" s="148" t="str">
        <f>IFERROR(VLOOKUP(AO185,'P2'!$B$4:$J$48,9,FALSE),"")</f>
        <v/>
      </c>
      <c r="AP186" s="148" t="str">
        <f>IFERROR(VLOOKUP(AP185,'P2'!$B$4:$J$48,9,FALSE),"")</f>
        <v/>
      </c>
      <c r="AQ186" s="148" t="str">
        <f>IFERROR(VLOOKUP(AQ185,'P2'!$B$4:$J$48,9,FALSE),"")</f>
        <v/>
      </c>
      <c r="AR186" s="148" t="str">
        <f>IFERROR(VLOOKUP(AR185,'P2'!$B$4:$J$48,9,FALSE),"")</f>
        <v/>
      </c>
      <c r="AS186" s="148" t="str">
        <f>IFERROR(VLOOKUP(AS185,'P2'!$B$4:$J$48,9,FALSE),"")</f>
        <v/>
      </c>
      <c r="AT186" s="148" t="str">
        <f>IFERROR(VLOOKUP(AT185,'P2'!$B$4:$J$48,9,FALSE),"")</f>
        <v/>
      </c>
      <c r="AU186" s="148" t="str">
        <f>IFERROR(VLOOKUP(AU185,'P2'!$B$4:$J$48,9,FALSE),"")</f>
        <v/>
      </c>
      <c r="AV186" s="149">
        <f>SUM(Q186:AU186)</f>
        <v>0</v>
      </c>
      <c r="AW186" s="487"/>
      <c r="AX186" s="489"/>
      <c r="AY186" s="150"/>
      <c r="AZ186" s="150"/>
    </row>
    <row r="187" spans="2:52" ht="17.100000000000001" customHeight="1" x14ac:dyDescent="0.15">
      <c r="B187" s="470">
        <f t="shared" si="11"/>
        <v>79</v>
      </c>
      <c r="C187" s="472"/>
      <c r="D187" s="473"/>
      <c r="E187" s="473"/>
      <c r="F187" s="473"/>
      <c r="G187" s="473"/>
      <c r="H187" s="474"/>
      <c r="I187" s="478"/>
      <c r="J187" s="479"/>
      <c r="K187" s="479"/>
      <c r="L187" s="479"/>
      <c r="M187" s="480"/>
      <c r="N187" s="484"/>
      <c r="O187" s="485"/>
      <c r="P187" s="474"/>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44">
        <f>COUNTA(Q187:AU187)</f>
        <v>0</v>
      </c>
      <c r="AW187" s="486">
        <f>AV188</f>
        <v>0</v>
      </c>
      <c r="AX187" s="488" t="str">
        <f>IFERROR(ROUNDDOWN(AV188/$AT$3,1),"")</f>
        <v/>
      </c>
      <c r="AY187" s="145"/>
      <c r="AZ187" s="145"/>
    </row>
    <row r="188" spans="2:52" ht="17.100000000000001" customHeight="1" x14ac:dyDescent="0.15">
      <c r="B188" s="471"/>
      <c r="C188" s="475"/>
      <c r="D188" s="476"/>
      <c r="E188" s="476"/>
      <c r="F188" s="476"/>
      <c r="G188" s="476"/>
      <c r="H188" s="477"/>
      <c r="I188" s="481"/>
      <c r="J188" s="482"/>
      <c r="K188" s="482"/>
      <c r="L188" s="482"/>
      <c r="M188" s="483"/>
      <c r="N188" s="475"/>
      <c r="O188" s="476"/>
      <c r="P188" s="477"/>
      <c r="Q188" s="148" t="str">
        <f>IFERROR(VLOOKUP(Q187,'P2'!$B$4:$J$48,9,FALSE),"")</f>
        <v/>
      </c>
      <c r="R188" s="148" t="str">
        <f>IFERROR(VLOOKUP(R187,'P2'!$B$4:$J$48,9,FALSE),"")</f>
        <v/>
      </c>
      <c r="S188" s="148" t="str">
        <f>IFERROR(VLOOKUP(S187,'P2'!$B$4:$J$48,9,FALSE),"")</f>
        <v/>
      </c>
      <c r="T188" s="148" t="str">
        <f>IFERROR(VLOOKUP(T187,'P2'!$B$4:$J$48,9,FALSE),"")</f>
        <v/>
      </c>
      <c r="U188" s="148" t="str">
        <f>IFERROR(VLOOKUP(U187,'P2'!$B$4:$J$48,9,FALSE),"")</f>
        <v/>
      </c>
      <c r="V188" s="148" t="str">
        <f>IFERROR(VLOOKUP(V187,'P2'!$B$4:$J$48,9,FALSE),"")</f>
        <v/>
      </c>
      <c r="W188" s="148" t="str">
        <f>IFERROR(VLOOKUP(W187,'P2'!$B$4:$J$48,9,FALSE),"")</f>
        <v/>
      </c>
      <c r="X188" s="148" t="str">
        <f>IFERROR(VLOOKUP(X187,'P2'!$B$4:$J$48,9,FALSE),"")</f>
        <v/>
      </c>
      <c r="Y188" s="148" t="str">
        <f>IFERROR(VLOOKUP(Y187,'P2'!$B$4:$J$48,9,FALSE),"")</f>
        <v/>
      </c>
      <c r="Z188" s="148" t="str">
        <f>IFERROR(VLOOKUP(Z187,'P2'!$B$4:$J$48,9,FALSE),"")</f>
        <v/>
      </c>
      <c r="AA188" s="148" t="str">
        <f>IFERROR(VLOOKUP(AA187,'P2'!$B$4:$J$48,9,FALSE),"")</f>
        <v/>
      </c>
      <c r="AB188" s="148" t="str">
        <f>IFERROR(VLOOKUP(AB187,'P2'!$B$4:$J$48,9,FALSE),"")</f>
        <v/>
      </c>
      <c r="AC188" s="148" t="str">
        <f>IFERROR(VLOOKUP(AC187,'P2'!$B$4:$J$48,9,FALSE),"")</f>
        <v/>
      </c>
      <c r="AD188" s="148" t="str">
        <f>IFERROR(VLOOKUP(AD187,'P2'!$B$4:$J$48,9,FALSE),"")</f>
        <v/>
      </c>
      <c r="AE188" s="148" t="str">
        <f>IFERROR(VLOOKUP(AE187,'P2'!$B$4:$J$48,9,FALSE),"")</f>
        <v/>
      </c>
      <c r="AF188" s="148" t="str">
        <f>IFERROR(VLOOKUP(AF187,'P2'!$B$4:$J$48,9,FALSE),"")</f>
        <v/>
      </c>
      <c r="AG188" s="148" t="str">
        <f>IFERROR(VLOOKUP(AG187,'P2'!$B$4:$J$48,9,FALSE),"")</f>
        <v/>
      </c>
      <c r="AH188" s="148" t="str">
        <f>IFERROR(VLOOKUP(AH187,'P2'!$B$4:$J$48,9,FALSE),"")</f>
        <v/>
      </c>
      <c r="AI188" s="148" t="str">
        <f>IFERROR(VLOOKUP(AI187,'P2'!$B$4:$J$48,9,FALSE),"")</f>
        <v/>
      </c>
      <c r="AJ188" s="148" t="str">
        <f>IFERROR(VLOOKUP(AJ187,'P2'!$B$4:$J$48,9,FALSE),"")</f>
        <v/>
      </c>
      <c r="AK188" s="148" t="str">
        <f>IFERROR(VLOOKUP(AK187,'P2'!$B$4:$J$48,9,FALSE),"")</f>
        <v/>
      </c>
      <c r="AL188" s="148" t="str">
        <f>IFERROR(VLOOKUP(AL187,'P2'!$B$4:$J$48,9,FALSE),"")</f>
        <v/>
      </c>
      <c r="AM188" s="148" t="str">
        <f>IFERROR(VLOOKUP(AM187,'P2'!$B$4:$J$48,9,FALSE),"")</f>
        <v/>
      </c>
      <c r="AN188" s="148" t="str">
        <f>IFERROR(VLOOKUP(AN187,'P2'!$B$4:$J$48,9,FALSE),"")</f>
        <v/>
      </c>
      <c r="AO188" s="148" t="str">
        <f>IFERROR(VLOOKUP(AO187,'P2'!$B$4:$J$48,9,FALSE),"")</f>
        <v/>
      </c>
      <c r="AP188" s="148" t="str">
        <f>IFERROR(VLOOKUP(AP187,'P2'!$B$4:$J$48,9,FALSE),"")</f>
        <v/>
      </c>
      <c r="AQ188" s="148" t="str">
        <f>IFERROR(VLOOKUP(AQ187,'P2'!$B$4:$J$48,9,FALSE),"")</f>
        <v/>
      </c>
      <c r="AR188" s="148" t="str">
        <f>IFERROR(VLOOKUP(AR187,'P2'!$B$4:$J$48,9,FALSE),"")</f>
        <v/>
      </c>
      <c r="AS188" s="148" t="str">
        <f>IFERROR(VLOOKUP(AS187,'P2'!$B$4:$J$48,9,FALSE),"")</f>
        <v/>
      </c>
      <c r="AT188" s="148" t="str">
        <f>IFERROR(VLOOKUP(AT187,'P2'!$B$4:$J$48,9,FALSE),"")</f>
        <v/>
      </c>
      <c r="AU188" s="148" t="str">
        <f>IFERROR(VLOOKUP(AU187,'P2'!$B$4:$J$48,9,FALSE),"")</f>
        <v/>
      </c>
      <c r="AV188" s="149">
        <f>SUM(Q188:AU188)</f>
        <v>0</v>
      </c>
      <c r="AW188" s="487"/>
      <c r="AX188" s="489"/>
      <c r="AY188" s="150"/>
      <c r="AZ188" s="150"/>
    </row>
    <row r="189" spans="2:52" ht="17.100000000000001" customHeight="1" x14ac:dyDescent="0.15">
      <c r="B189" s="470">
        <f t="shared" si="11"/>
        <v>80</v>
      </c>
      <c r="C189" s="472"/>
      <c r="D189" s="473"/>
      <c r="E189" s="473"/>
      <c r="F189" s="473"/>
      <c r="G189" s="473"/>
      <c r="H189" s="474"/>
      <c r="I189" s="478"/>
      <c r="J189" s="479"/>
      <c r="K189" s="479"/>
      <c r="L189" s="479"/>
      <c r="M189" s="480"/>
      <c r="N189" s="484"/>
      <c r="O189" s="485"/>
      <c r="P189" s="474"/>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44">
        <f>COUNTA(Q189:AU189)</f>
        <v>0</v>
      </c>
      <c r="AW189" s="486">
        <f>AV190</f>
        <v>0</v>
      </c>
      <c r="AX189" s="488" t="str">
        <f>IFERROR(ROUNDDOWN(AV190/$AT$3,1),"")</f>
        <v/>
      </c>
      <c r="AY189" s="145"/>
      <c r="AZ189" s="145"/>
    </row>
    <row r="190" spans="2:52" ht="17.100000000000001" customHeight="1" x14ac:dyDescent="0.15">
      <c r="B190" s="471"/>
      <c r="C190" s="475"/>
      <c r="D190" s="476"/>
      <c r="E190" s="476"/>
      <c r="F190" s="476"/>
      <c r="G190" s="476"/>
      <c r="H190" s="477"/>
      <c r="I190" s="481"/>
      <c r="J190" s="482"/>
      <c r="K190" s="482"/>
      <c r="L190" s="482"/>
      <c r="M190" s="483"/>
      <c r="N190" s="475"/>
      <c r="O190" s="476"/>
      <c r="P190" s="477"/>
      <c r="Q190" s="148" t="str">
        <f>IFERROR(VLOOKUP(Q189,'P2'!$B$4:$J$48,9,FALSE),"")</f>
        <v/>
      </c>
      <c r="R190" s="148" t="str">
        <f>IFERROR(VLOOKUP(R189,'P2'!$B$4:$J$48,9,FALSE),"")</f>
        <v/>
      </c>
      <c r="S190" s="148" t="str">
        <f>IFERROR(VLOOKUP(S189,'P2'!$B$4:$J$48,9,FALSE),"")</f>
        <v/>
      </c>
      <c r="T190" s="148" t="str">
        <f>IFERROR(VLOOKUP(T189,'P2'!$B$4:$J$48,9,FALSE),"")</f>
        <v/>
      </c>
      <c r="U190" s="148" t="str">
        <f>IFERROR(VLOOKUP(U189,'P2'!$B$4:$J$48,9,FALSE),"")</f>
        <v/>
      </c>
      <c r="V190" s="148" t="str">
        <f>IFERROR(VLOOKUP(V189,'P2'!$B$4:$J$48,9,FALSE),"")</f>
        <v/>
      </c>
      <c r="W190" s="148" t="str">
        <f>IFERROR(VLOOKUP(W189,'P2'!$B$4:$J$48,9,FALSE),"")</f>
        <v/>
      </c>
      <c r="X190" s="148" t="str">
        <f>IFERROR(VLOOKUP(X189,'P2'!$B$4:$J$48,9,FALSE),"")</f>
        <v/>
      </c>
      <c r="Y190" s="148" t="str">
        <f>IFERROR(VLOOKUP(Y189,'P2'!$B$4:$J$48,9,FALSE),"")</f>
        <v/>
      </c>
      <c r="Z190" s="148" t="str">
        <f>IFERROR(VLOOKUP(Z189,'P2'!$B$4:$J$48,9,FALSE),"")</f>
        <v/>
      </c>
      <c r="AA190" s="148" t="str">
        <f>IFERROR(VLOOKUP(AA189,'P2'!$B$4:$J$48,9,FALSE),"")</f>
        <v/>
      </c>
      <c r="AB190" s="148" t="str">
        <f>IFERROR(VLOOKUP(AB189,'P2'!$B$4:$J$48,9,FALSE),"")</f>
        <v/>
      </c>
      <c r="AC190" s="148" t="str">
        <f>IFERROR(VLOOKUP(AC189,'P2'!$B$4:$J$48,9,FALSE),"")</f>
        <v/>
      </c>
      <c r="AD190" s="148" t="str">
        <f>IFERROR(VLOOKUP(AD189,'P2'!$B$4:$J$48,9,FALSE),"")</f>
        <v/>
      </c>
      <c r="AE190" s="148" t="str">
        <f>IFERROR(VLOOKUP(AE189,'P2'!$B$4:$J$48,9,FALSE),"")</f>
        <v/>
      </c>
      <c r="AF190" s="148" t="str">
        <f>IFERROR(VLOOKUP(AF189,'P2'!$B$4:$J$48,9,FALSE),"")</f>
        <v/>
      </c>
      <c r="AG190" s="148" t="str">
        <f>IFERROR(VLOOKUP(AG189,'P2'!$B$4:$J$48,9,FALSE),"")</f>
        <v/>
      </c>
      <c r="AH190" s="148" t="str">
        <f>IFERROR(VLOOKUP(AH189,'P2'!$B$4:$J$48,9,FALSE),"")</f>
        <v/>
      </c>
      <c r="AI190" s="148" t="str">
        <f>IFERROR(VLOOKUP(AI189,'P2'!$B$4:$J$48,9,FALSE),"")</f>
        <v/>
      </c>
      <c r="AJ190" s="148" t="str">
        <f>IFERROR(VLOOKUP(AJ189,'P2'!$B$4:$J$48,9,FALSE),"")</f>
        <v/>
      </c>
      <c r="AK190" s="148" t="str">
        <f>IFERROR(VLOOKUP(AK189,'P2'!$B$4:$J$48,9,FALSE),"")</f>
        <v/>
      </c>
      <c r="AL190" s="148" t="str">
        <f>IFERROR(VLOOKUP(AL189,'P2'!$B$4:$J$48,9,FALSE),"")</f>
        <v/>
      </c>
      <c r="AM190" s="148" t="str">
        <f>IFERROR(VLOOKUP(AM189,'P2'!$B$4:$J$48,9,FALSE),"")</f>
        <v/>
      </c>
      <c r="AN190" s="148" t="str">
        <f>IFERROR(VLOOKUP(AN189,'P2'!$B$4:$J$48,9,FALSE),"")</f>
        <v/>
      </c>
      <c r="AO190" s="148" t="str">
        <f>IFERROR(VLOOKUP(AO189,'P2'!$B$4:$J$48,9,FALSE),"")</f>
        <v/>
      </c>
      <c r="AP190" s="148" t="str">
        <f>IFERROR(VLOOKUP(AP189,'P2'!$B$4:$J$48,9,FALSE),"")</f>
        <v/>
      </c>
      <c r="AQ190" s="148" t="str">
        <f>IFERROR(VLOOKUP(AQ189,'P2'!$B$4:$J$48,9,FALSE),"")</f>
        <v/>
      </c>
      <c r="AR190" s="148" t="str">
        <f>IFERROR(VLOOKUP(AR189,'P2'!$B$4:$J$48,9,FALSE),"")</f>
        <v/>
      </c>
      <c r="AS190" s="148" t="str">
        <f>IFERROR(VLOOKUP(AS189,'P2'!$B$4:$J$48,9,FALSE),"")</f>
        <v/>
      </c>
      <c r="AT190" s="148" t="str">
        <f>IFERROR(VLOOKUP(AT189,'P2'!$B$4:$J$48,9,FALSE),"")</f>
        <v/>
      </c>
      <c r="AU190" s="148" t="str">
        <f>IFERROR(VLOOKUP(AU189,'P2'!$B$4:$J$48,9,FALSE),"")</f>
        <v/>
      </c>
      <c r="AV190" s="149">
        <f>SUM(Q190:AU190)</f>
        <v>0</v>
      </c>
      <c r="AW190" s="487"/>
      <c r="AX190" s="489"/>
      <c r="AY190" s="150"/>
      <c r="AZ190" s="150"/>
    </row>
    <row r="191" spans="2:52" ht="17.100000000000001" customHeight="1" x14ac:dyDescent="0.15">
      <c r="B191" s="470">
        <f t="shared" si="11"/>
        <v>81</v>
      </c>
      <c r="C191" s="472"/>
      <c r="D191" s="473"/>
      <c r="E191" s="473"/>
      <c r="F191" s="473"/>
      <c r="G191" s="473"/>
      <c r="H191" s="474"/>
      <c r="I191" s="478"/>
      <c r="J191" s="479"/>
      <c r="K191" s="479"/>
      <c r="L191" s="479"/>
      <c r="M191" s="480"/>
      <c r="N191" s="484"/>
      <c r="O191" s="485"/>
      <c r="P191" s="474"/>
      <c r="Q191" s="151"/>
      <c r="R191" s="151"/>
      <c r="S191" s="151"/>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c r="AQ191" s="151"/>
      <c r="AR191" s="151"/>
      <c r="AS191" s="151"/>
      <c r="AT191" s="151"/>
      <c r="AU191" s="151"/>
      <c r="AV191" s="144">
        <f>COUNTA(Q191:AU191)</f>
        <v>0</v>
      </c>
      <c r="AW191" s="486">
        <f>AV192</f>
        <v>0</v>
      </c>
      <c r="AX191" s="488" t="str">
        <f>IFERROR(ROUNDDOWN(AV192/$AT$3,1),"")</f>
        <v/>
      </c>
      <c r="AY191" s="145"/>
      <c r="AZ191" s="145"/>
    </row>
    <row r="192" spans="2:52" ht="17.100000000000001" customHeight="1" x14ac:dyDescent="0.15">
      <c r="B192" s="471"/>
      <c r="C192" s="475"/>
      <c r="D192" s="476"/>
      <c r="E192" s="476"/>
      <c r="F192" s="476"/>
      <c r="G192" s="476"/>
      <c r="H192" s="477"/>
      <c r="I192" s="481"/>
      <c r="J192" s="482"/>
      <c r="K192" s="482"/>
      <c r="L192" s="482"/>
      <c r="M192" s="483"/>
      <c r="N192" s="475"/>
      <c r="O192" s="476"/>
      <c r="P192" s="477"/>
      <c r="Q192" s="148" t="str">
        <f>IFERROR(VLOOKUP(Q191,'P2'!$B$4:$J$48,9,FALSE),"")</f>
        <v/>
      </c>
      <c r="R192" s="148" t="str">
        <f>IFERROR(VLOOKUP(R191,'P2'!$B$4:$J$48,9,FALSE),"")</f>
        <v/>
      </c>
      <c r="S192" s="148" t="str">
        <f>IFERROR(VLOOKUP(S191,'P2'!$B$4:$J$48,9,FALSE),"")</f>
        <v/>
      </c>
      <c r="T192" s="148" t="str">
        <f>IFERROR(VLOOKUP(T191,'P2'!$B$4:$J$48,9,FALSE),"")</f>
        <v/>
      </c>
      <c r="U192" s="148" t="str">
        <f>IFERROR(VLOOKUP(U191,'P2'!$B$4:$J$48,9,FALSE),"")</f>
        <v/>
      </c>
      <c r="V192" s="148" t="str">
        <f>IFERROR(VLOOKUP(V191,'P2'!$B$4:$J$48,9,FALSE),"")</f>
        <v/>
      </c>
      <c r="W192" s="148" t="str">
        <f>IFERROR(VLOOKUP(W191,'P2'!$B$4:$J$48,9,FALSE),"")</f>
        <v/>
      </c>
      <c r="X192" s="148" t="str">
        <f>IFERROR(VLOOKUP(X191,'P2'!$B$4:$J$48,9,FALSE),"")</f>
        <v/>
      </c>
      <c r="Y192" s="148" t="str">
        <f>IFERROR(VLOOKUP(Y191,'P2'!$B$4:$J$48,9,FALSE),"")</f>
        <v/>
      </c>
      <c r="Z192" s="148" t="str">
        <f>IFERROR(VLOOKUP(Z191,'P2'!$B$4:$J$48,9,FALSE),"")</f>
        <v/>
      </c>
      <c r="AA192" s="148" t="str">
        <f>IFERROR(VLOOKUP(AA191,'P2'!$B$4:$J$48,9,FALSE),"")</f>
        <v/>
      </c>
      <c r="AB192" s="148" t="str">
        <f>IFERROR(VLOOKUP(AB191,'P2'!$B$4:$J$48,9,FALSE),"")</f>
        <v/>
      </c>
      <c r="AC192" s="148" t="str">
        <f>IFERROR(VLOOKUP(AC191,'P2'!$B$4:$J$48,9,FALSE),"")</f>
        <v/>
      </c>
      <c r="AD192" s="148" t="str">
        <f>IFERROR(VLOOKUP(AD191,'P2'!$B$4:$J$48,9,FALSE),"")</f>
        <v/>
      </c>
      <c r="AE192" s="148" t="str">
        <f>IFERROR(VLOOKUP(AE191,'P2'!$B$4:$J$48,9,FALSE),"")</f>
        <v/>
      </c>
      <c r="AF192" s="148" t="str">
        <f>IFERROR(VLOOKUP(AF191,'P2'!$B$4:$J$48,9,FALSE),"")</f>
        <v/>
      </c>
      <c r="AG192" s="148" t="str">
        <f>IFERROR(VLOOKUP(AG191,'P2'!$B$4:$J$48,9,FALSE),"")</f>
        <v/>
      </c>
      <c r="AH192" s="148" t="str">
        <f>IFERROR(VLOOKUP(AH191,'P2'!$B$4:$J$48,9,FALSE),"")</f>
        <v/>
      </c>
      <c r="AI192" s="148" t="str">
        <f>IFERROR(VLOOKUP(AI191,'P2'!$B$4:$J$48,9,FALSE),"")</f>
        <v/>
      </c>
      <c r="AJ192" s="148" t="str">
        <f>IFERROR(VLOOKUP(AJ191,'P2'!$B$4:$J$48,9,FALSE),"")</f>
        <v/>
      </c>
      <c r="AK192" s="148" t="str">
        <f>IFERROR(VLOOKUP(AK191,'P2'!$B$4:$J$48,9,FALSE),"")</f>
        <v/>
      </c>
      <c r="AL192" s="148" t="str">
        <f>IFERROR(VLOOKUP(AL191,'P2'!$B$4:$J$48,9,FALSE),"")</f>
        <v/>
      </c>
      <c r="AM192" s="148" t="str">
        <f>IFERROR(VLOOKUP(AM191,'P2'!$B$4:$J$48,9,FALSE),"")</f>
        <v/>
      </c>
      <c r="AN192" s="148" t="str">
        <f>IFERROR(VLOOKUP(AN191,'P2'!$B$4:$J$48,9,FALSE),"")</f>
        <v/>
      </c>
      <c r="AO192" s="148" t="str">
        <f>IFERROR(VLOOKUP(AO191,'P2'!$B$4:$J$48,9,FALSE),"")</f>
        <v/>
      </c>
      <c r="AP192" s="148" t="str">
        <f>IFERROR(VLOOKUP(AP191,'P2'!$B$4:$J$48,9,FALSE),"")</f>
        <v/>
      </c>
      <c r="AQ192" s="148" t="str">
        <f>IFERROR(VLOOKUP(AQ191,'P2'!$B$4:$J$48,9,FALSE),"")</f>
        <v/>
      </c>
      <c r="AR192" s="148" t="str">
        <f>IFERROR(VLOOKUP(AR191,'P2'!$B$4:$J$48,9,FALSE),"")</f>
        <v/>
      </c>
      <c r="AS192" s="148" t="str">
        <f>IFERROR(VLOOKUP(AS191,'P2'!$B$4:$J$48,9,FALSE),"")</f>
        <v/>
      </c>
      <c r="AT192" s="148" t="str">
        <f>IFERROR(VLOOKUP(AT191,'P2'!$B$4:$J$48,9,FALSE),"")</f>
        <v/>
      </c>
      <c r="AU192" s="148" t="str">
        <f>IFERROR(VLOOKUP(AU191,'P2'!$B$4:$J$48,9,FALSE),"")</f>
        <v/>
      </c>
      <c r="AV192" s="149">
        <f>SUM(Q192:AU192)</f>
        <v>0</v>
      </c>
      <c r="AW192" s="487"/>
      <c r="AX192" s="489"/>
      <c r="AY192" s="150"/>
      <c r="AZ192" s="150"/>
    </row>
    <row r="193" spans="2:59" ht="17.100000000000001" customHeight="1" x14ac:dyDescent="0.15">
      <c r="B193" s="470">
        <f t="shared" si="11"/>
        <v>82</v>
      </c>
      <c r="C193" s="472"/>
      <c r="D193" s="473"/>
      <c r="E193" s="473"/>
      <c r="F193" s="473"/>
      <c r="G193" s="473"/>
      <c r="H193" s="474"/>
      <c r="I193" s="478"/>
      <c r="J193" s="479"/>
      <c r="K193" s="479"/>
      <c r="L193" s="479"/>
      <c r="M193" s="480"/>
      <c r="N193" s="484"/>
      <c r="O193" s="485"/>
      <c r="P193" s="474"/>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44">
        <f>COUNTA(Q193:AU193)</f>
        <v>0</v>
      </c>
      <c r="AW193" s="486">
        <f>AV194</f>
        <v>0</v>
      </c>
      <c r="AX193" s="488" t="str">
        <f>IFERROR(ROUNDDOWN(AV194/$AT$3,1),"")</f>
        <v/>
      </c>
      <c r="AY193" s="145"/>
      <c r="AZ193" s="145"/>
    </row>
    <row r="194" spans="2:59" ht="17.100000000000001" customHeight="1" x14ac:dyDescent="0.15">
      <c r="B194" s="471"/>
      <c r="C194" s="475"/>
      <c r="D194" s="476"/>
      <c r="E194" s="476"/>
      <c r="F194" s="476"/>
      <c r="G194" s="476"/>
      <c r="H194" s="477"/>
      <c r="I194" s="481"/>
      <c r="J194" s="482"/>
      <c r="K194" s="482"/>
      <c r="L194" s="482"/>
      <c r="M194" s="483"/>
      <c r="N194" s="475"/>
      <c r="O194" s="476"/>
      <c r="P194" s="477"/>
      <c r="Q194" s="148" t="str">
        <f>IFERROR(VLOOKUP(Q193,'P2'!$B$4:$J$48,9,FALSE),"")</f>
        <v/>
      </c>
      <c r="R194" s="148" t="str">
        <f>IFERROR(VLOOKUP(R193,'P2'!$B$4:$J$48,9,FALSE),"")</f>
        <v/>
      </c>
      <c r="S194" s="148" t="str">
        <f>IFERROR(VLOOKUP(S193,'P2'!$B$4:$J$48,9,FALSE),"")</f>
        <v/>
      </c>
      <c r="T194" s="148" t="str">
        <f>IFERROR(VLOOKUP(T193,'P2'!$B$4:$J$48,9,FALSE),"")</f>
        <v/>
      </c>
      <c r="U194" s="148" t="str">
        <f>IFERROR(VLOOKUP(U193,'P2'!$B$4:$J$48,9,FALSE),"")</f>
        <v/>
      </c>
      <c r="V194" s="148" t="str">
        <f>IFERROR(VLOOKUP(V193,'P2'!$B$4:$J$48,9,FALSE),"")</f>
        <v/>
      </c>
      <c r="W194" s="148" t="str">
        <f>IFERROR(VLOOKUP(W193,'P2'!$B$4:$J$48,9,FALSE),"")</f>
        <v/>
      </c>
      <c r="X194" s="148" t="str">
        <f>IFERROR(VLOOKUP(X193,'P2'!$B$4:$J$48,9,FALSE),"")</f>
        <v/>
      </c>
      <c r="Y194" s="148" t="str">
        <f>IFERROR(VLOOKUP(Y193,'P2'!$B$4:$J$48,9,FALSE),"")</f>
        <v/>
      </c>
      <c r="Z194" s="148" t="str">
        <f>IFERROR(VLOOKUP(Z193,'P2'!$B$4:$J$48,9,FALSE),"")</f>
        <v/>
      </c>
      <c r="AA194" s="148" t="str">
        <f>IFERROR(VLOOKUP(AA193,'P2'!$B$4:$J$48,9,FALSE),"")</f>
        <v/>
      </c>
      <c r="AB194" s="148" t="str">
        <f>IFERROR(VLOOKUP(AB193,'P2'!$B$4:$J$48,9,FALSE),"")</f>
        <v/>
      </c>
      <c r="AC194" s="148" t="str">
        <f>IFERROR(VLOOKUP(AC193,'P2'!$B$4:$J$48,9,FALSE),"")</f>
        <v/>
      </c>
      <c r="AD194" s="148" t="str">
        <f>IFERROR(VLOOKUP(AD193,'P2'!$B$4:$J$48,9,FALSE),"")</f>
        <v/>
      </c>
      <c r="AE194" s="148" t="str">
        <f>IFERROR(VLOOKUP(AE193,'P2'!$B$4:$J$48,9,FALSE),"")</f>
        <v/>
      </c>
      <c r="AF194" s="148" t="str">
        <f>IFERROR(VLOOKUP(AF193,'P2'!$B$4:$J$48,9,FALSE),"")</f>
        <v/>
      </c>
      <c r="AG194" s="148" t="str">
        <f>IFERROR(VLOOKUP(AG193,'P2'!$B$4:$J$48,9,FALSE),"")</f>
        <v/>
      </c>
      <c r="AH194" s="148" t="str">
        <f>IFERROR(VLOOKUP(AH193,'P2'!$B$4:$J$48,9,FALSE),"")</f>
        <v/>
      </c>
      <c r="AI194" s="148" t="str">
        <f>IFERROR(VLOOKUP(AI193,'P2'!$B$4:$J$48,9,FALSE),"")</f>
        <v/>
      </c>
      <c r="AJ194" s="148" t="str">
        <f>IFERROR(VLOOKUP(AJ193,'P2'!$B$4:$J$48,9,FALSE),"")</f>
        <v/>
      </c>
      <c r="AK194" s="148" t="str">
        <f>IFERROR(VLOOKUP(AK193,'P2'!$B$4:$J$48,9,FALSE),"")</f>
        <v/>
      </c>
      <c r="AL194" s="148" t="str">
        <f>IFERROR(VLOOKUP(AL193,'P2'!$B$4:$J$48,9,FALSE),"")</f>
        <v/>
      </c>
      <c r="AM194" s="148" t="str">
        <f>IFERROR(VLOOKUP(AM193,'P2'!$B$4:$J$48,9,FALSE),"")</f>
        <v/>
      </c>
      <c r="AN194" s="148" t="str">
        <f>IFERROR(VLOOKUP(AN193,'P2'!$B$4:$J$48,9,FALSE),"")</f>
        <v/>
      </c>
      <c r="AO194" s="148" t="str">
        <f>IFERROR(VLOOKUP(AO193,'P2'!$B$4:$J$48,9,FALSE),"")</f>
        <v/>
      </c>
      <c r="AP194" s="148" t="str">
        <f>IFERROR(VLOOKUP(AP193,'P2'!$B$4:$J$48,9,FALSE),"")</f>
        <v/>
      </c>
      <c r="AQ194" s="148" t="str">
        <f>IFERROR(VLOOKUP(AQ193,'P2'!$B$4:$J$48,9,FALSE),"")</f>
        <v/>
      </c>
      <c r="AR194" s="148" t="str">
        <f>IFERROR(VLOOKUP(AR193,'P2'!$B$4:$J$48,9,FALSE),"")</f>
        <v/>
      </c>
      <c r="AS194" s="148" t="str">
        <f>IFERROR(VLOOKUP(AS193,'P2'!$B$4:$J$48,9,FALSE),"")</f>
        <v/>
      </c>
      <c r="AT194" s="148" t="str">
        <f>IFERROR(VLOOKUP(AT193,'P2'!$B$4:$J$48,9,FALSE),"")</f>
        <v/>
      </c>
      <c r="AU194" s="148" t="str">
        <f>IFERROR(VLOOKUP(AU193,'P2'!$B$4:$J$48,9,FALSE),"")</f>
        <v/>
      </c>
      <c r="AV194" s="149">
        <f>SUM(Q194:AU194)</f>
        <v>0</v>
      </c>
      <c r="AW194" s="487"/>
      <c r="AX194" s="489"/>
      <c r="AY194" s="150"/>
      <c r="AZ194" s="150"/>
    </row>
    <row r="195" spans="2:59" ht="17.100000000000001" customHeight="1" x14ac:dyDescent="0.15">
      <c r="B195" s="470">
        <f t="shared" si="11"/>
        <v>83</v>
      </c>
      <c r="C195" s="472"/>
      <c r="D195" s="473"/>
      <c r="E195" s="473"/>
      <c r="F195" s="473"/>
      <c r="G195" s="473"/>
      <c r="H195" s="474"/>
      <c r="I195" s="478"/>
      <c r="J195" s="479"/>
      <c r="K195" s="479"/>
      <c r="L195" s="479"/>
      <c r="M195" s="480"/>
      <c r="N195" s="484"/>
      <c r="O195" s="485"/>
      <c r="P195" s="474"/>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44">
        <f>COUNTA(Q195:AU195)</f>
        <v>0</v>
      </c>
      <c r="AW195" s="486">
        <f>AV196</f>
        <v>0</v>
      </c>
      <c r="AX195" s="488" t="str">
        <f>IFERROR(ROUNDDOWN(AV196/$AT$3,1),"")</f>
        <v/>
      </c>
      <c r="AY195" s="145"/>
      <c r="AZ195" s="145"/>
    </row>
    <row r="196" spans="2:59" ht="17.100000000000001" customHeight="1" x14ac:dyDescent="0.15">
      <c r="B196" s="471"/>
      <c r="C196" s="475"/>
      <c r="D196" s="476"/>
      <c r="E196" s="476"/>
      <c r="F196" s="476"/>
      <c r="G196" s="476"/>
      <c r="H196" s="477"/>
      <c r="I196" s="481"/>
      <c r="J196" s="482"/>
      <c r="K196" s="482"/>
      <c r="L196" s="482"/>
      <c r="M196" s="483"/>
      <c r="N196" s="475"/>
      <c r="O196" s="476"/>
      <c r="P196" s="477"/>
      <c r="Q196" s="148" t="str">
        <f>IFERROR(VLOOKUP(Q195,'P2'!$B$4:$J$48,9,FALSE),"")</f>
        <v/>
      </c>
      <c r="R196" s="148" t="str">
        <f>IFERROR(VLOOKUP(R195,'P2'!$B$4:$J$48,9,FALSE),"")</f>
        <v/>
      </c>
      <c r="S196" s="148" t="str">
        <f>IFERROR(VLOOKUP(S195,'P2'!$B$4:$J$48,9,FALSE),"")</f>
        <v/>
      </c>
      <c r="T196" s="148" t="str">
        <f>IFERROR(VLOOKUP(T195,'P2'!$B$4:$J$48,9,FALSE),"")</f>
        <v/>
      </c>
      <c r="U196" s="148" t="str">
        <f>IFERROR(VLOOKUP(U195,'P2'!$B$4:$J$48,9,FALSE),"")</f>
        <v/>
      </c>
      <c r="V196" s="148" t="str">
        <f>IFERROR(VLOOKUP(V195,'P2'!$B$4:$J$48,9,FALSE),"")</f>
        <v/>
      </c>
      <c r="W196" s="148" t="str">
        <f>IFERROR(VLOOKUP(W195,'P2'!$B$4:$J$48,9,FALSE),"")</f>
        <v/>
      </c>
      <c r="X196" s="148" t="str">
        <f>IFERROR(VLOOKUP(X195,'P2'!$B$4:$J$48,9,FALSE),"")</f>
        <v/>
      </c>
      <c r="Y196" s="148" t="str">
        <f>IFERROR(VLOOKUP(Y195,'P2'!$B$4:$J$48,9,FALSE),"")</f>
        <v/>
      </c>
      <c r="Z196" s="148" t="str">
        <f>IFERROR(VLOOKUP(Z195,'P2'!$B$4:$J$48,9,FALSE),"")</f>
        <v/>
      </c>
      <c r="AA196" s="148" t="str">
        <f>IFERROR(VLOOKUP(AA195,'P2'!$B$4:$J$48,9,FALSE),"")</f>
        <v/>
      </c>
      <c r="AB196" s="148" t="str">
        <f>IFERROR(VLOOKUP(AB195,'P2'!$B$4:$J$48,9,FALSE),"")</f>
        <v/>
      </c>
      <c r="AC196" s="148" t="str">
        <f>IFERROR(VLOOKUP(AC195,'P2'!$B$4:$J$48,9,FALSE),"")</f>
        <v/>
      </c>
      <c r="AD196" s="148" t="str">
        <f>IFERROR(VLOOKUP(AD195,'P2'!$B$4:$J$48,9,FALSE),"")</f>
        <v/>
      </c>
      <c r="AE196" s="148" t="str">
        <f>IFERROR(VLOOKUP(AE195,'P2'!$B$4:$J$48,9,FALSE),"")</f>
        <v/>
      </c>
      <c r="AF196" s="148" t="str">
        <f>IFERROR(VLOOKUP(AF195,'P2'!$B$4:$J$48,9,FALSE),"")</f>
        <v/>
      </c>
      <c r="AG196" s="148" t="str">
        <f>IFERROR(VLOOKUP(AG195,'P2'!$B$4:$J$48,9,FALSE),"")</f>
        <v/>
      </c>
      <c r="AH196" s="148" t="str">
        <f>IFERROR(VLOOKUP(AH195,'P2'!$B$4:$J$48,9,FALSE),"")</f>
        <v/>
      </c>
      <c r="AI196" s="148" t="str">
        <f>IFERROR(VLOOKUP(AI195,'P2'!$B$4:$J$48,9,FALSE),"")</f>
        <v/>
      </c>
      <c r="AJ196" s="148" t="str">
        <f>IFERROR(VLOOKUP(AJ195,'P2'!$B$4:$J$48,9,FALSE),"")</f>
        <v/>
      </c>
      <c r="AK196" s="148" t="str">
        <f>IFERROR(VLOOKUP(AK195,'P2'!$B$4:$J$48,9,FALSE),"")</f>
        <v/>
      </c>
      <c r="AL196" s="148" t="str">
        <f>IFERROR(VLOOKUP(AL195,'P2'!$B$4:$J$48,9,FALSE),"")</f>
        <v/>
      </c>
      <c r="AM196" s="148" t="str">
        <f>IFERROR(VLOOKUP(AM195,'P2'!$B$4:$J$48,9,FALSE),"")</f>
        <v/>
      </c>
      <c r="AN196" s="148" t="str">
        <f>IFERROR(VLOOKUP(AN195,'P2'!$B$4:$J$48,9,FALSE),"")</f>
        <v/>
      </c>
      <c r="AO196" s="148" t="str">
        <f>IFERROR(VLOOKUP(AO195,'P2'!$B$4:$J$48,9,FALSE),"")</f>
        <v/>
      </c>
      <c r="AP196" s="148" t="str">
        <f>IFERROR(VLOOKUP(AP195,'P2'!$B$4:$J$48,9,FALSE),"")</f>
        <v/>
      </c>
      <c r="AQ196" s="148" t="str">
        <f>IFERROR(VLOOKUP(AQ195,'P2'!$B$4:$J$48,9,FALSE),"")</f>
        <v/>
      </c>
      <c r="AR196" s="148" t="str">
        <f>IFERROR(VLOOKUP(AR195,'P2'!$B$4:$J$48,9,FALSE),"")</f>
        <v/>
      </c>
      <c r="AS196" s="148" t="str">
        <f>IFERROR(VLOOKUP(AS195,'P2'!$B$4:$J$48,9,FALSE),"")</f>
        <v/>
      </c>
      <c r="AT196" s="148" t="str">
        <f>IFERROR(VLOOKUP(AT195,'P2'!$B$4:$J$48,9,FALSE),"")</f>
        <v/>
      </c>
      <c r="AU196" s="148" t="str">
        <f>IFERROR(VLOOKUP(AU195,'P2'!$B$4:$J$48,9,FALSE),"")</f>
        <v/>
      </c>
      <c r="AV196" s="149">
        <f>SUM(Q196:AU196)</f>
        <v>0</v>
      </c>
      <c r="AW196" s="487"/>
      <c r="AX196" s="489"/>
      <c r="AY196" s="150"/>
      <c r="AZ196" s="150"/>
    </row>
    <row r="197" spans="2:59" ht="17.100000000000001" customHeight="1" x14ac:dyDescent="0.15">
      <c r="B197" s="470">
        <f t="shared" si="11"/>
        <v>84</v>
      </c>
      <c r="C197" s="472"/>
      <c r="D197" s="473"/>
      <c r="E197" s="473"/>
      <c r="F197" s="473"/>
      <c r="G197" s="473"/>
      <c r="H197" s="474"/>
      <c r="I197" s="478"/>
      <c r="J197" s="479"/>
      <c r="K197" s="479"/>
      <c r="L197" s="479"/>
      <c r="M197" s="480"/>
      <c r="N197" s="484"/>
      <c r="O197" s="485"/>
      <c r="P197" s="474"/>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44">
        <f>COUNTA(Q197:AU197)</f>
        <v>0</v>
      </c>
      <c r="AW197" s="486">
        <f>AV198</f>
        <v>0</v>
      </c>
      <c r="AX197" s="488" t="str">
        <f>IFERROR(ROUNDDOWN(AV198/$AT$3,1),"")</f>
        <v/>
      </c>
      <c r="AY197" s="145"/>
      <c r="AZ197" s="145"/>
    </row>
    <row r="198" spans="2:59" ht="17.100000000000001" customHeight="1" x14ac:dyDescent="0.15">
      <c r="B198" s="471"/>
      <c r="C198" s="475"/>
      <c r="D198" s="476"/>
      <c r="E198" s="476"/>
      <c r="F198" s="476"/>
      <c r="G198" s="476"/>
      <c r="H198" s="477"/>
      <c r="I198" s="481"/>
      <c r="J198" s="482"/>
      <c r="K198" s="482"/>
      <c r="L198" s="482"/>
      <c r="M198" s="483"/>
      <c r="N198" s="475"/>
      <c r="O198" s="476"/>
      <c r="P198" s="477"/>
      <c r="Q198" s="148" t="str">
        <f>IFERROR(VLOOKUP(Q197,'P2'!$B$4:$J$48,9,FALSE),"")</f>
        <v/>
      </c>
      <c r="R198" s="148" t="str">
        <f>IFERROR(VLOOKUP(R197,'P2'!$B$4:$J$48,9,FALSE),"")</f>
        <v/>
      </c>
      <c r="S198" s="148" t="str">
        <f>IFERROR(VLOOKUP(S197,'P2'!$B$4:$J$48,9,FALSE),"")</f>
        <v/>
      </c>
      <c r="T198" s="148" t="str">
        <f>IFERROR(VLOOKUP(T197,'P2'!$B$4:$J$48,9,FALSE),"")</f>
        <v/>
      </c>
      <c r="U198" s="148" t="str">
        <f>IFERROR(VLOOKUP(U197,'P2'!$B$4:$J$48,9,FALSE),"")</f>
        <v/>
      </c>
      <c r="V198" s="148" t="str">
        <f>IFERROR(VLOOKUP(V197,'P2'!$B$4:$J$48,9,FALSE),"")</f>
        <v/>
      </c>
      <c r="W198" s="148" t="str">
        <f>IFERROR(VLOOKUP(W197,'P2'!$B$4:$J$48,9,FALSE),"")</f>
        <v/>
      </c>
      <c r="X198" s="148" t="str">
        <f>IFERROR(VLOOKUP(X197,'P2'!$B$4:$J$48,9,FALSE),"")</f>
        <v/>
      </c>
      <c r="Y198" s="148" t="str">
        <f>IFERROR(VLOOKUP(Y197,'P2'!$B$4:$J$48,9,FALSE),"")</f>
        <v/>
      </c>
      <c r="Z198" s="148" t="str">
        <f>IFERROR(VLOOKUP(Z197,'P2'!$B$4:$J$48,9,FALSE),"")</f>
        <v/>
      </c>
      <c r="AA198" s="148" t="str">
        <f>IFERROR(VLOOKUP(AA197,'P2'!$B$4:$J$48,9,FALSE),"")</f>
        <v/>
      </c>
      <c r="AB198" s="148" t="str">
        <f>IFERROR(VLOOKUP(AB197,'P2'!$B$4:$J$48,9,FALSE),"")</f>
        <v/>
      </c>
      <c r="AC198" s="148" t="str">
        <f>IFERROR(VLOOKUP(AC197,'P2'!$B$4:$J$48,9,FALSE),"")</f>
        <v/>
      </c>
      <c r="AD198" s="148" t="str">
        <f>IFERROR(VLOOKUP(AD197,'P2'!$B$4:$J$48,9,FALSE),"")</f>
        <v/>
      </c>
      <c r="AE198" s="148" t="str">
        <f>IFERROR(VLOOKUP(AE197,'P2'!$B$4:$J$48,9,FALSE),"")</f>
        <v/>
      </c>
      <c r="AF198" s="148" t="str">
        <f>IFERROR(VLOOKUP(AF197,'P2'!$B$4:$J$48,9,FALSE),"")</f>
        <v/>
      </c>
      <c r="AG198" s="148" t="str">
        <f>IFERROR(VLOOKUP(AG197,'P2'!$B$4:$J$48,9,FALSE),"")</f>
        <v/>
      </c>
      <c r="AH198" s="148" t="str">
        <f>IFERROR(VLOOKUP(AH197,'P2'!$B$4:$J$48,9,FALSE),"")</f>
        <v/>
      </c>
      <c r="AI198" s="148" t="str">
        <f>IFERROR(VLOOKUP(AI197,'P2'!$B$4:$J$48,9,FALSE),"")</f>
        <v/>
      </c>
      <c r="AJ198" s="148" t="str">
        <f>IFERROR(VLOOKUP(AJ197,'P2'!$B$4:$J$48,9,FALSE),"")</f>
        <v/>
      </c>
      <c r="AK198" s="148" t="str">
        <f>IFERROR(VLOOKUP(AK197,'P2'!$B$4:$J$48,9,FALSE),"")</f>
        <v/>
      </c>
      <c r="AL198" s="148" t="str">
        <f>IFERROR(VLOOKUP(AL197,'P2'!$B$4:$J$48,9,FALSE),"")</f>
        <v/>
      </c>
      <c r="AM198" s="148" t="str">
        <f>IFERROR(VLOOKUP(AM197,'P2'!$B$4:$J$48,9,FALSE),"")</f>
        <v/>
      </c>
      <c r="AN198" s="148" t="str">
        <f>IFERROR(VLOOKUP(AN197,'P2'!$B$4:$J$48,9,FALSE),"")</f>
        <v/>
      </c>
      <c r="AO198" s="148" t="str">
        <f>IFERROR(VLOOKUP(AO197,'P2'!$B$4:$J$48,9,FALSE),"")</f>
        <v/>
      </c>
      <c r="AP198" s="148" t="str">
        <f>IFERROR(VLOOKUP(AP197,'P2'!$B$4:$J$48,9,FALSE),"")</f>
        <v/>
      </c>
      <c r="AQ198" s="148" t="str">
        <f>IFERROR(VLOOKUP(AQ197,'P2'!$B$4:$J$48,9,FALSE),"")</f>
        <v/>
      </c>
      <c r="AR198" s="148" t="str">
        <f>IFERROR(VLOOKUP(AR197,'P2'!$B$4:$J$48,9,FALSE),"")</f>
        <v/>
      </c>
      <c r="AS198" s="148" t="str">
        <f>IFERROR(VLOOKUP(AS197,'P2'!$B$4:$J$48,9,FALSE),"")</f>
        <v/>
      </c>
      <c r="AT198" s="148" t="str">
        <f>IFERROR(VLOOKUP(AT197,'P2'!$B$4:$J$48,9,FALSE),"")</f>
        <v/>
      </c>
      <c r="AU198" s="148" t="str">
        <f>IFERROR(VLOOKUP(AU197,'P2'!$B$4:$J$48,9,FALSE),"")</f>
        <v/>
      </c>
      <c r="AV198" s="149">
        <f>SUM(Q198:AU198)</f>
        <v>0</v>
      </c>
      <c r="AW198" s="487"/>
      <c r="AX198" s="489"/>
      <c r="AY198" s="150"/>
      <c r="AZ198" s="150"/>
    </row>
    <row r="199" spans="2:59" s="118" customFormat="1" ht="5.0999999999999996" customHeight="1" x14ac:dyDescent="0.15">
      <c r="B199" s="152"/>
      <c r="C199" s="153"/>
      <c r="D199" s="154"/>
      <c r="E199" s="154"/>
      <c r="F199" s="154"/>
      <c r="G199" s="154"/>
      <c r="H199" s="154"/>
      <c r="I199" s="153"/>
      <c r="J199" s="153"/>
      <c r="K199" s="153"/>
      <c r="L199" s="153"/>
      <c r="M199" s="153"/>
      <c r="N199" s="153"/>
      <c r="O199" s="153"/>
      <c r="P199" s="153"/>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6"/>
      <c r="BA199" s="100"/>
      <c r="BB199" s="100"/>
      <c r="BC199" s="100"/>
      <c r="BD199" s="100"/>
      <c r="BE199" s="100"/>
      <c r="BF199" s="100"/>
      <c r="BG199" s="100"/>
    </row>
    <row r="200" spans="2:59" s="116" customFormat="1" ht="5.0999999999999996" customHeight="1" x14ac:dyDescent="0.15">
      <c r="B200" s="163"/>
      <c r="AS200" s="138"/>
      <c r="AT200" s="138"/>
      <c r="AU200" s="138"/>
      <c r="AY200" s="100"/>
      <c r="AZ200" s="100"/>
      <c r="BA200" s="100"/>
      <c r="BB200" s="100"/>
      <c r="BC200" s="100"/>
      <c r="BD200" s="100"/>
      <c r="BE200" s="100"/>
      <c r="BF200" s="100"/>
      <c r="BG200" s="100"/>
    </row>
    <row r="201" spans="2:59" ht="21.95" customHeight="1" x14ac:dyDescent="0.15">
      <c r="B201" s="131" t="s">
        <v>415</v>
      </c>
      <c r="S201" s="164" t="s">
        <v>249</v>
      </c>
      <c r="T201" s="499" t="str">
        <f>$T$3</f>
        <v>令和　7</v>
      </c>
      <c r="U201" s="499"/>
      <c r="V201" s="165" t="s">
        <v>81</v>
      </c>
      <c r="W201" s="165">
        <f>$W$3</f>
        <v>3</v>
      </c>
      <c r="X201" s="166" t="s">
        <v>273</v>
      </c>
      <c r="Y201" s="165"/>
      <c r="Z201" s="167" t="s">
        <v>250</v>
      </c>
      <c r="AA201" s="137"/>
      <c r="AB201" s="133"/>
      <c r="AC201" s="133"/>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38" t="str">
        <f>"5 / "&amp;COUNTA(C$7,C$57,C$106,C$155,C$204)</f>
        <v>5 / 1</v>
      </c>
    </row>
    <row r="202" spans="2:59" s="138" customFormat="1" ht="15" customHeight="1" x14ac:dyDescent="0.15">
      <c r="B202" s="470"/>
      <c r="C202" s="490" t="s">
        <v>279</v>
      </c>
      <c r="D202" s="491"/>
      <c r="E202" s="491"/>
      <c r="F202" s="491"/>
      <c r="G202" s="491"/>
      <c r="H202" s="492"/>
      <c r="I202" s="490" t="s">
        <v>280</v>
      </c>
      <c r="J202" s="491"/>
      <c r="K202" s="491"/>
      <c r="L202" s="491"/>
      <c r="M202" s="492"/>
      <c r="N202" s="496" t="s">
        <v>281</v>
      </c>
      <c r="O202" s="491"/>
      <c r="P202" s="492"/>
      <c r="Q202" s="139">
        <f>Q$5</f>
        <v>45717</v>
      </c>
      <c r="R202" s="139">
        <f t="shared" ref="R202:AU202" si="12">R$5</f>
        <v>45718</v>
      </c>
      <c r="S202" s="139">
        <f t="shared" si="12"/>
        <v>45719</v>
      </c>
      <c r="T202" s="139">
        <f t="shared" si="12"/>
        <v>45720</v>
      </c>
      <c r="U202" s="139">
        <f t="shared" si="12"/>
        <v>45721</v>
      </c>
      <c r="V202" s="139">
        <f t="shared" si="12"/>
        <v>45722</v>
      </c>
      <c r="W202" s="139">
        <f t="shared" si="12"/>
        <v>45723</v>
      </c>
      <c r="X202" s="139">
        <f t="shared" si="12"/>
        <v>45724</v>
      </c>
      <c r="Y202" s="139">
        <f t="shared" si="12"/>
        <v>45725</v>
      </c>
      <c r="Z202" s="139">
        <f t="shared" si="12"/>
        <v>45726</v>
      </c>
      <c r="AA202" s="139">
        <f t="shared" si="12"/>
        <v>45727</v>
      </c>
      <c r="AB202" s="139">
        <f t="shared" si="12"/>
        <v>45728</v>
      </c>
      <c r="AC202" s="139">
        <f t="shared" si="12"/>
        <v>45729</v>
      </c>
      <c r="AD202" s="139">
        <f t="shared" si="12"/>
        <v>45730</v>
      </c>
      <c r="AE202" s="139">
        <f t="shared" si="12"/>
        <v>45731</v>
      </c>
      <c r="AF202" s="139">
        <f t="shared" si="12"/>
        <v>45732</v>
      </c>
      <c r="AG202" s="139">
        <f t="shared" si="12"/>
        <v>45733</v>
      </c>
      <c r="AH202" s="139">
        <f t="shared" si="12"/>
        <v>45734</v>
      </c>
      <c r="AI202" s="139">
        <f t="shared" si="12"/>
        <v>45735</v>
      </c>
      <c r="AJ202" s="139">
        <f t="shared" si="12"/>
        <v>45736</v>
      </c>
      <c r="AK202" s="139">
        <f t="shared" si="12"/>
        <v>45737</v>
      </c>
      <c r="AL202" s="139">
        <f t="shared" si="12"/>
        <v>45738</v>
      </c>
      <c r="AM202" s="139">
        <f t="shared" si="12"/>
        <v>45739</v>
      </c>
      <c r="AN202" s="139">
        <f t="shared" si="12"/>
        <v>45740</v>
      </c>
      <c r="AO202" s="139">
        <f t="shared" si="12"/>
        <v>45741</v>
      </c>
      <c r="AP202" s="139">
        <f t="shared" si="12"/>
        <v>45742</v>
      </c>
      <c r="AQ202" s="139">
        <f t="shared" si="12"/>
        <v>45743</v>
      </c>
      <c r="AR202" s="139">
        <f t="shared" si="12"/>
        <v>45744</v>
      </c>
      <c r="AS202" s="139">
        <f t="shared" si="12"/>
        <v>45745</v>
      </c>
      <c r="AT202" s="139">
        <f t="shared" si="12"/>
        <v>45746</v>
      </c>
      <c r="AU202" s="139">
        <f t="shared" si="12"/>
        <v>45747</v>
      </c>
      <c r="AV202" s="140" t="s">
        <v>282</v>
      </c>
      <c r="AW202" s="497"/>
      <c r="AX202" s="497" t="s">
        <v>283</v>
      </c>
      <c r="AY202" s="141"/>
      <c r="AZ202" s="141"/>
      <c r="BA202" s="100"/>
      <c r="BB202" s="100"/>
      <c r="BC202" s="100"/>
      <c r="BD202" s="100"/>
      <c r="BE202" s="100"/>
      <c r="BF202" s="100"/>
      <c r="BG202" s="100"/>
    </row>
    <row r="203" spans="2:59" s="138" customFormat="1" ht="15" customHeight="1" x14ac:dyDescent="0.15">
      <c r="B203" s="471"/>
      <c r="C203" s="493"/>
      <c r="D203" s="494"/>
      <c r="E203" s="494"/>
      <c r="F203" s="494"/>
      <c r="G203" s="494"/>
      <c r="H203" s="495"/>
      <c r="I203" s="493"/>
      <c r="J203" s="494"/>
      <c r="K203" s="494"/>
      <c r="L203" s="494"/>
      <c r="M203" s="495"/>
      <c r="N203" s="493"/>
      <c r="O203" s="494"/>
      <c r="P203" s="495"/>
      <c r="Q203" s="142" t="str">
        <f>Q$6</f>
        <v>土</v>
      </c>
      <c r="R203" s="142" t="str">
        <f t="shared" ref="R203:AU203" si="13">R$6</f>
        <v>日</v>
      </c>
      <c r="S203" s="142" t="str">
        <f t="shared" si="13"/>
        <v>月</v>
      </c>
      <c r="T203" s="142" t="str">
        <f t="shared" si="13"/>
        <v>火</v>
      </c>
      <c r="U203" s="142" t="str">
        <f t="shared" si="13"/>
        <v>水</v>
      </c>
      <c r="V203" s="142" t="str">
        <f t="shared" si="13"/>
        <v>木</v>
      </c>
      <c r="W203" s="142" t="str">
        <f t="shared" si="13"/>
        <v>金</v>
      </c>
      <c r="X203" s="142" t="str">
        <f t="shared" si="13"/>
        <v>土</v>
      </c>
      <c r="Y203" s="142" t="str">
        <f t="shared" si="13"/>
        <v>日</v>
      </c>
      <c r="Z203" s="142" t="str">
        <f t="shared" si="13"/>
        <v>月</v>
      </c>
      <c r="AA203" s="142" t="str">
        <f t="shared" si="13"/>
        <v>火</v>
      </c>
      <c r="AB203" s="142" t="str">
        <f t="shared" si="13"/>
        <v>水</v>
      </c>
      <c r="AC203" s="142" t="str">
        <f t="shared" si="13"/>
        <v>木</v>
      </c>
      <c r="AD203" s="142" t="str">
        <f t="shared" si="13"/>
        <v>金</v>
      </c>
      <c r="AE203" s="142" t="str">
        <f t="shared" si="13"/>
        <v>土</v>
      </c>
      <c r="AF203" s="142" t="str">
        <f t="shared" si="13"/>
        <v>日</v>
      </c>
      <c r="AG203" s="142" t="str">
        <f t="shared" si="13"/>
        <v>月</v>
      </c>
      <c r="AH203" s="142" t="str">
        <f t="shared" si="13"/>
        <v>火</v>
      </c>
      <c r="AI203" s="142" t="str">
        <f t="shared" si="13"/>
        <v>水</v>
      </c>
      <c r="AJ203" s="142" t="str">
        <f t="shared" si="13"/>
        <v>木</v>
      </c>
      <c r="AK203" s="142" t="str">
        <f t="shared" si="13"/>
        <v>金</v>
      </c>
      <c r="AL203" s="142" t="str">
        <f t="shared" si="13"/>
        <v>土</v>
      </c>
      <c r="AM203" s="142" t="str">
        <f t="shared" si="13"/>
        <v>日</v>
      </c>
      <c r="AN203" s="142" t="str">
        <f t="shared" si="13"/>
        <v>月</v>
      </c>
      <c r="AO203" s="142" t="str">
        <f t="shared" si="13"/>
        <v>火</v>
      </c>
      <c r="AP203" s="142" t="str">
        <f t="shared" si="13"/>
        <v>水</v>
      </c>
      <c r="AQ203" s="142" t="str">
        <f t="shared" si="13"/>
        <v>木</v>
      </c>
      <c r="AR203" s="142" t="str">
        <f t="shared" si="13"/>
        <v>金</v>
      </c>
      <c r="AS203" s="142" t="str">
        <f t="shared" si="13"/>
        <v>土</v>
      </c>
      <c r="AT203" s="142" t="str">
        <f t="shared" si="13"/>
        <v>日</v>
      </c>
      <c r="AU203" s="142" t="str">
        <f t="shared" si="13"/>
        <v>月</v>
      </c>
      <c r="AV203" s="140" t="s">
        <v>284</v>
      </c>
      <c r="AW203" s="498"/>
      <c r="AX203" s="498"/>
      <c r="AY203" s="141"/>
      <c r="AZ203" s="141"/>
      <c r="BA203" s="100"/>
      <c r="BB203" s="100"/>
      <c r="BC203" s="100"/>
      <c r="BD203" s="100"/>
      <c r="BE203" s="100"/>
      <c r="BF203" s="100"/>
      <c r="BG203" s="100"/>
    </row>
    <row r="204" spans="2:59" ht="17.100000000000001" customHeight="1" x14ac:dyDescent="0.15">
      <c r="B204" s="470">
        <f>B197+1</f>
        <v>85</v>
      </c>
      <c r="C204" s="472"/>
      <c r="D204" s="473"/>
      <c r="E204" s="473"/>
      <c r="F204" s="473"/>
      <c r="G204" s="473"/>
      <c r="H204" s="474"/>
      <c r="I204" s="478"/>
      <c r="J204" s="479"/>
      <c r="K204" s="479"/>
      <c r="L204" s="479"/>
      <c r="M204" s="480"/>
      <c r="N204" s="484"/>
      <c r="O204" s="485"/>
      <c r="P204" s="474"/>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44">
        <f>COUNTA(Q204:AU204)</f>
        <v>0</v>
      </c>
      <c r="AW204" s="486">
        <f>AV205</f>
        <v>0</v>
      </c>
      <c r="AX204" s="488" t="str">
        <f>IFERROR(ROUNDDOWN(AV205/$AT$3,1),"")</f>
        <v/>
      </c>
      <c r="AY204" s="145"/>
      <c r="AZ204" s="145"/>
    </row>
    <row r="205" spans="2:59" ht="17.100000000000001" customHeight="1" x14ac:dyDescent="0.15">
      <c r="B205" s="471"/>
      <c r="C205" s="475"/>
      <c r="D205" s="476"/>
      <c r="E205" s="476"/>
      <c r="F205" s="476"/>
      <c r="G205" s="476"/>
      <c r="H205" s="477"/>
      <c r="I205" s="481"/>
      <c r="J205" s="482"/>
      <c r="K205" s="482"/>
      <c r="L205" s="482"/>
      <c r="M205" s="483"/>
      <c r="N205" s="475"/>
      <c r="O205" s="476"/>
      <c r="P205" s="477"/>
      <c r="Q205" s="148" t="str">
        <f>IFERROR(VLOOKUP(Q204,'P2'!$B$4:$J$48,9,FALSE),"")</f>
        <v/>
      </c>
      <c r="R205" s="148" t="str">
        <f>IFERROR(VLOOKUP(R204,'P2'!$B$4:$J$48,9,FALSE),"")</f>
        <v/>
      </c>
      <c r="S205" s="148" t="str">
        <f>IFERROR(VLOOKUP(S204,'P2'!$B$4:$J$48,9,FALSE),"")</f>
        <v/>
      </c>
      <c r="T205" s="148" t="str">
        <f>IFERROR(VLOOKUP(T204,'P2'!$B$4:$J$48,9,FALSE),"")</f>
        <v/>
      </c>
      <c r="U205" s="148" t="str">
        <f>IFERROR(VLOOKUP(U204,'P2'!$B$4:$J$48,9,FALSE),"")</f>
        <v/>
      </c>
      <c r="V205" s="148" t="str">
        <f>IFERROR(VLOOKUP(V204,'P2'!$B$4:$J$48,9,FALSE),"")</f>
        <v/>
      </c>
      <c r="W205" s="148" t="str">
        <f>IFERROR(VLOOKUP(W204,'P2'!$B$4:$J$48,9,FALSE),"")</f>
        <v/>
      </c>
      <c r="X205" s="148" t="str">
        <f>IFERROR(VLOOKUP(X204,'P2'!$B$4:$J$48,9,FALSE),"")</f>
        <v/>
      </c>
      <c r="Y205" s="148" t="str">
        <f>IFERROR(VLOOKUP(Y204,'P2'!$B$4:$J$48,9,FALSE),"")</f>
        <v/>
      </c>
      <c r="Z205" s="148" t="str">
        <f>IFERROR(VLOOKUP(Z204,'P2'!$B$4:$J$48,9,FALSE),"")</f>
        <v/>
      </c>
      <c r="AA205" s="148" t="str">
        <f>IFERROR(VLOOKUP(AA204,'P2'!$B$4:$J$48,9,FALSE),"")</f>
        <v/>
      </c>
      <c r="AB205" s="148" t="str">
        <f>IFERROR(VLOOKUP(AB204,'P2'!$B$4:$J$48,9,FALSE),"")</f>
        <v/>
      </c>
      <c r="AC205" s="148" t="str">
        <f>IFERROR(VLOOKUP(AC204,'P2'!$B$4:$J$48,9,FALSE),"")</f>
        <v/>
      </c>
      <c r="AD205" s="148" t="str">
        <f>IFERROR(VLOOKUP(AD204,'P2'!$B$4:$J$48,9,FALSE),"")</f>
        <v/>
      </c>
      <c r="AE205" s="148" t="str">
        <f>IFERROR(VLOOKUP(AE204,'P2'!$B$4:$J$48,9,FALSE),"")</f>
        <v/>
      </c>
      <c r="AF205" s="148" t="str">
        <f>IFERROR(VLOOKUP(AF204,'P2'!$B$4:$J$48,9,FALSE),"")</f>
        <v/>
      </c>
      <c r="AG205" s="148" t="str">
        <f>IFERROR(VLOOKUP(AG204,'P2'!$B$4:$J$48,9,FALSE),"")</f>
        <v/>
      </c>
      <c r="AH205" s="148" t="str">
        <f>IFERROR(VLOOKUP(AH204,'P2'!$B$4:$J$48,9,FALSE),"")</f>
        <v/>
      </c>
      <c r="AI205" s="148" t="str">
        <f>IFERROR(VLOOKUP(AI204,'P2'!$B$4:$J$48,9,FALSE),"")</f>
        <v/>
      </c>
      <c r="AJ205" s="148" t="str">
        <f>IFERROR(VLOOKUP(AJ204,'P2'!$B$4:$J$48,9,FALSE),"")</f>
        <v/>
      </c>
      <c r="AK205" s="148" t="str">
        <f>IFERROR(VLOOKUP(AK204,'P2'!$B$4:$J$48,9,FALSE),"")</f>
        <v/>
      </c>
      <c r="AL205" s="148" t="str">
        <f>IFERROR(VLOOKUP(AL204,'P2'!$B$4:$J$48,9,FALSE),"")</f>
        <v/>
      </c>
      <c r="AM205" s="148" t="str">
        <f>IFERROR(VLOOKUP(AM204,'P2'!$B$4:$J$48,9,FALSE),"")</f>
        <v/>
      </c>
      <c r="AN205" s="148" t="str">
        <f>IFERROR(VLOOKUP(AN204,'P2'!$B$4:$J$48,9,FALSE),"")</f>
        <v/>
      </c>
      <c r="AO205" s="148" t="str">
        <f>IFERROR(VLOOKUP(AO204,'P2'!$B$4:$J$48,9,FALSE),"")</f>
        <v/>
      </c>
      <c r="AP205" s="148" t="str">
        <f>IFERROR(VLOOKUP(AP204,'P2'!$B$4:$J$48,9,FALSE),"")</f>
        <v/>
      </c>
      <c r="AQ205" s="148" t="str">
        <f>IFERROR(VLOOKUP(AQ204,'P2'!$B$4:$J$48,9,FALSE),"")</f>
        <v/>
      </c>
      <c r="AR205" s="148" t="str">
        <f>IFERROR(VLOOKUP(AR204,'P2'!$B$4:$J$48,9,FALSE),"")</f>
        <v/>
      </c>
      <c r="AS205" s="148" t="str">
        <f>IFERROR(VLOOKUP(AS204,'P2'!$B$4:$J$48,9,FALSE),"")</f>
        <v/>
      </c>
      <c r="AT205" s="148" t="str">
        <f>IFERROR(VLOOKUP(AT204,'P2'!$B$4:$J$48,9,FALSE),"")</f>
        <v/>
      </c>
      <c r="AU205" s="148" t="str">
        <f>IFERROR(VLOOKUP(AU204,'P2'!$B$4:$J$48,9,FALSE),"")</f>
        <v/>
      </c>
      <c r="AV205" s="149">
        <f>SUM(Q205:AU205)</f>
        <v>0</v>
      </c>
      <c r="AW205" s="487"/>
      <c r="AX205" s="489"/>
      <c r="AY205" s="150"/>
      <c r="AZ205" s="150"/>
    </row>
    <row r="206" spans="2:59" ht="17.100000000000001" customHeight="1" x14ac:dyDescent="0.15">
      <c r="B206" s="470">
        <f t="shared" ref="B206:B246" si="14">B204+1</f>
        <v>86</v>
      </c>
      <c r="C206" s="472"/>
      <c r="D206" s="473"/>
      <c r="E206" s="473"/>
      <c r="F206" s="473"/>
      <c r="G206" s="473"/>
      <c r="H206" s="474"/>
      <c r="I206" s="478"/>
      <c r="J206" s="479"/>
      <c r="K206" s="479"/>
      <c r="L206" s="479"/>
      <c r="M206" s="480"/>
      <c r="N206" s="484"/>
      <c r="O206" s="485"/>
      <c r="P206" s="474"/>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c r="AQ206" s="151"/>
      <c r="AR206" s="151"/>
      <c r="AS206" s="151"/>
      <c r="AT206" s="151"/>
      <c r="AU206" s="151"/>
      <c r="AV206" s="144">
        <f>COUNTA(Q206:AU206)</f>
        <v>0</v>
      </c>
      <c r="AW206" s="486">
        <f>AV207</f>
        <v>0</v>
      </c>
      <c r="AX206" s="488" t="str">
        <f>IFERROR(ROUNDDOWN(AV207/$AT$3,1),"")</f>
        <v/>
      </c>
      <c r="AY206" s="145"/>
      <c r="AZ206" s="145"/>
    </row>
    <row r="207" spans="2:59" ht="17.100000000000001" customHeight="1" x14ac:dyDescent="0.15">
      <c r="B207" s="471"/>
      <c r="C207" s="475"/>
      <c r="D207" s="476"/>
      <c r="E207" s="476"/>
      <c r="F207" s="476"/>
      <c r="G207" s="476"/>
      <c r="H207" s="477"/>
      <c r="I207" s="481"/>
      <c r="J207" s="482"/>
      <c r="K207" s="482"/>
      <c r="L207" s="482"/>
      <c r="M207" s="483"/>
      <c r="N207" s="475"/>
      <c r="O207" s="476"/>
      <c r="P207" s="477"/>
      <c r="Q207" s="148" t="str">
        <f>IFERROR(VLOOKUP(Q206,'P2'!$B$4:$J$48,9,FALSE),"")</f>
        <v/>
      </c>
      <c r="R207" s="148" t="str">
        <f>IFERROR(VLOOKUP(R206,'P2'!$B$4:$J$48,9,FALSE),"")</f>
        <v/>
      </c>
      <c r="S207" s="148" t="str">
        <f>IFERROR(VLOOKUP(S206,'P2'!$B$4:$J$48,9,FALSE),"")</f>
        <v/>
      </c>
      <c r="T207" s="148" t="str">
        <f>IFERROR(VLOOKUP(T206,'P2'!$B$4:$J$48,9,FALSE),"")</f>
        <v/>
      </c>
      <c r="U207" s="148" t="str">
        <f>IFERROR(VLOOKUP(U206,'P2'!$B$4:$J$48,9,FALSE),"")</f>
        <v/>
      </c>
      <c r="V207" s="148" t="str">
        <f>IFERROR(VLOOKUP(V206,'P2'!$B$4:$J$48,9,FALSE),"")</f>
        <v/>
      </c>
      <c r="W207" s="148" t="str">
        <f>IFERROR(VLOOKUP(W206,'P2'!$B$4:$J$48,9,FALSE),"")</f>
        <v/>
      </c>
      <c r="X207" s="148" t="str">
        <f>IFERROR(VLOOKUP(X206,'P2'!$B$4:$J$48,9,FALSE),"")</f>
        <v/>
      </c>
      <c r="Y207" s="148" t="str">
        <f>IFERROR(VLOOKUP(Y206,'P2'!$B$4:$J$48,9,FALSE),"")</f>
        <v/>
      </c>
      <c r="Z207" s="148" t="str">
        <f>IFERROR(VLOOKUP(Z206,'P2'!$B$4:$J$48,9,FALSE),"")</f>
        <v/>
      </c>
      <c r="AA207" s="148" t="str">
        <f>IFERROR(VLOOKUP(AA206,'P2'!$B$4:$J$48,9,FALSE),"")</f>
        <v/>
      </c>
      <c r="AB207" s="148" t="str">
        <f>IFERROR(VLOOKUP(AB206,'P2'!$B$4:$J$48,9,FALSE),"")</f>
        <v/>
      </c>
      <c r="AC207" s="148" t="str">
        <f>IFERROR(VLOOKUP(AC206,'P2'!$B$4:$J$48,9,FALSE),"")</f>
        <v/>
      </c>
      <c r="AD207" s="148" t="str">
        <f>IFERROR(VLOOKUP(AD206,'P2'!$B$4:$J$48,9,FALSE),"")</f>
        <v/>
      </c>
      <c r="AE207" s="148" t="str">
        <f>IFERROR(VLOOKUP(AE206,'P2'!$B$4:$J$48,9,FALSE),"")</f>
        <v/>
      </c>
      <c r="AF207" s="148" t="str">
        <f>IFERROR(VLOOKUP(AF206,'P2'!$B$4:$J$48,9,FALSE),"")</f>
        <v/>
      </c>
      <c r="AG207" s="148" t="str">
        <f>IFERROR(VLOOKUP(AG206,'P2'!$B$4:$J$48,9,FALSE),"")</f>
        <v/>
      </c>
      <c r="AH207" s="148" t="str">
        <f>IFERROR(VLOOKUP(AH206,'P2'!$B$4:$J$48,9,FALSE),"")</f>
        <v/>
      </c>
      <c r="AI207" s="148" t="str">
        <f>IFERROR(VLOOKUP(AI206,'P2'!$B$4:$J$48,9,FALSE),"")</f>
        <v/>
      </c>
      <c r="AJ207" s="148" t="str">
        <f>IFERROR(VLOOKUP(AJ206,'P2'!$B$4:$J$48,9,FALSE),"")</f>
        <v/>
      </c>
      <c r="AK207" s="148" t="str">
        <f>IFERROR(VLOOKUP(AK206,'P2'!$B$4:$J$48,9,FALSE),"")</f>
        <v/>
      </c>
      <c r="AL207" s="148" t="str">
        <f>IFERROR(VLOOKUP(AL206,'P2'!$B$4:$J$48,9,FALSE),"")</f>
        <v/>
      </c>
      <c r="AM207" s="148" t="str">
        <f>IFERROR(VLOOKUP(AM206,'P2'!$B$4:$J$48,9,FALSE),"")</f>
        <v/>
      </c>
      <c r="AN207" s="148" t="str">
        <f>IFERROR(VLOOKUP(AN206,'P2'!$B$4:$J$48,9,FALSE),"")</f>
        <v/>
      </c>
      <c r="AO207" s="148" t="str">
        <f>IFERROR(VLOOKUP(AO206,'P2'!$B$4:$J$48,9,FALSE),"")</f>
        <v/>
      </c>
      <c r="AP207" s="148" t="str">
        <f>IFERROR(VLOOKUP(AP206,'P2'!$B$4:$J$48,9,FALSE),"")</f>
        <v/>
      </c>
      <c r="AQ207" s="148" t="str">
        <f>IFERROR(VLOOKUP(AQ206,'P2'!$B$4:$J$48,9,FALSE),"")</f>
        <v/>
      </c>
      <c r="AR207" s="148" t="str">
        <f>IFERROR(VLOOKUP(AR206,'P2'!$B$4:$J$48,9,FALSE),"")</f>
        <v/>
      </c>
      <c r="AS207" s="148" t="str">
        <f>IFERROR(VLOOKUP(AS206,'P2'!$B$4:$J$48,9,FALSE),"")</f>
        <v/>
      </c>
      <c r="AT207" s="148" t="str">
        <f>IFERROR(VLOOKUP(AT206,'P2'!$B$4:$J$48,9,FALSE),"")</f>
        <v/>
      </c>
      <c r="AU207" s="148" t="str">
        <f>IFERROR(VLOOKUP(AU206,'P2'!$B$4:$J$48,9,FALSE),"")</f>
        <v/>
      </c>
      <c r="AV207" s="149">
        <f>SUM(Q207:AU207)</f>
        <v>0</v>
      </c>
      <c r="AW207" s="487"/>
      <c r="AX207" s="489"/>
      <c r="AY207" s="150"/>
      <c r="AZ207" s="150"/>
    </row>
    <row r="208" spans="2:59" ht="17.100000000000001" customHeight="1" x14ac:dyDescent="0.15">
      <c r="B208" s="470">
        <f t="shared" si="14"/>
        <v>87</v>
      </c>
      <c r="C208" s="472"/>
      <c r="D208" s="473"/>
      <c r="E208" s="473"/>
      <c r="F208" s="473"/>
      <c r="G208" s="473"/>
      <c r="H208" s="474"/>
      <c r="I208" s="478"/>
      <c r="J208" s="479"/>
      <c r="K208" s="479"/>
      <c r="L208" s="479"/>
      <c r="M208" s="480"/>
      <c r="N208" s="484"/>
      <c r="O208" s="485"/>
      <c r="P208" s="474"/>
      <c r="Q208" s="151"/>
      <c r="R208" s="151"/>
      <c r="S208" s="151"/>
      <c r="T208" s="151"/>
      <c r="U208" s="151"/>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c r="AQ208" s="151"/>
      <c r="AR208" s="151"/>
      <c r="AS208" s="151"/>
      <c r="AT208" s="151"/>
      <c r="AU208" s="151"/>
      <c r="AV208" s="144">
        <f>COUNTA(Q208:AU208)</f>
        <v>0</v>
      </c>
      <c r="AW208" s="486">
        <f>AV209</f>
        <v>0</v>
      </c>
      <c r="AX208" s="488" t="str">
        <f>IFERROR(ROUNDDOWN(AV209/$AT$3,1),"")</f>
        <v/>
      </c>
      <c r="AY208" s="145"/>
      <c r="AZ208" s="145"/>
    </row>
    <row r="209" spans="2:52" ht="17.100000000000001" customHeight="1" x14ac:dyDescent="0.15">
      <c r="B209" s="471"/>
      <c r="C209" s="475"/>
      <c r="D209" s="476"/>
      <c r="E209" s="476"/>
      <c r="F209" s="476"/>
      <c r="G209" s="476"/>
      <c r="H209" s="477"/>
      <c r="I209" s="481"/>
      <c r="J209" s="482"/>
      <c r="K209" s="482"/>
      <c r="L209" s="482"/>
      <c r="M209" s="483"/>
      <c r="N209" s="475"/>
      <c r="O209" s="476"/>
      <c r="P209" s="477"/>
      <c r="Q209" s="148" t="str">
        <f>IFERROR(VLOOKUP(Q208,'P2'!$B$4:$J$48,9,FALSE),"")</f>
        <v/>
      </c>
      <c r="R209" s="148" t="str">
        <f>IFERROR(VLOOKUP(R208,'P2'!$B$4:$J$48,9,FALSE),"")</f>
        <v/>
      </c>
      <c r="S209" s="148" t="str">
        <f>IFERROR(VLOOKUP(S208,'P2'!$B$4:$J$48,9,FALSE),"")</f>
        <v/>
      </c>
      <c r="T209" s="148" t="str">
        <f>IFERROR(VLOOKUP(T208,'P2'!$B$4:$J$48,9,FALSE),"")</f>
        <v/>
      </c>
      <c r="U209" s="148" t="str">
        <f>IFERROR(VLOOKUP(U208,'P2'!$B$4:$J$48,9,FALSE),"")</f>
        <v/>
      </c>
      <c r="V209" s="148" t="str">
        <f>IFERROR(VLOOKUP(V208,'P2'!$B$4:$J$48,9,FALSE),"")</f>
        <v/>
      </c>
      <c r="W209" s="148" t="str">
        <f>IFERROR(VLOOKUP(W208,'P2'!$B$4:$J$48,9,FALSE),"")</f>
        <v/>
      </c>
      <c r="X209" s="148" t="str">
        <f>IFERROR(VLOOKUP(X208,'P2'!$B$4:$J$48,9,FALSE),"")</f>
        <v/>
      </c>
      <c r="Y209" s="148" t="str">
        <f>IFERROR(VLOOKUP(Y208,'P2'!$B$4:$J$48,9,FALSE),"")</f>
        <v/>
      </c>
      <c r="Z209" s="148" t="str">
        <f>IFERROR(VLOOKUP(Z208,'P2'!$B$4:$J$48,9,FALSE),"")</f>
        <v/>
      </c>
      <c r="AA209" s="148" t="str">
        <f>IFERROR(VLOOKUP(AA208,'P2'!$B$4:$J$48,9,FALSE),"")</f>
        <v/>
      </c>
      <c r="AB209" s="148" t="str">
        <f>IFERROR(VLOOKUP(AB208,'P2'!$B$4:$J$48,9,FALSE),"")</f>
        <v/>
      </c>
      <c r="AC209" s="148" t="str">
        <f>IFERROR(VLOOKUP(AC208,'P2'!$B$4:$J$48,9,FALSE),"")</f>
        <v/>
      </c>
      <c r="AD209" s="148" t="str">
        <f>IFERROR(VLOOKUP(AD208,'P2'!$B$4:$J$48,9,FALSE),"")</f>
        <v/>
      </c>
      <c r="AE209" s="148" t="str">
        <f>IFERROR(VLOOKUP(AE208,'P2'!$B$4:$J$48,9,FALSE),"")</f>
        <v/>
      </c>
      <c r="AF209" s="148" t="str">
        <f>IFERROR(VLOOKUP(AF208,'P2'!$B$4:$J$48,9,FALSE),"")</f>
        <v/>
      </c>
      <c r="AG209" s="148" t="str">
        <f>IFERROR(VLOOKUP(AG208,'P2'!$B$4:$J$48,9,FALSE),"")</f>
        <v/>
      </c>
      <c r="AH209" s="148" t="str">
        <f>IFERROR(VLOOKUP(AH208,'P2'!$B$4:$J$48,9,FALSE),"")</f>
        <v/>
      </c>
      <c r="AI209" s="148" t="str">
        <f>IFERROR(VLOOKUP(AI208,'P2'!$B$4:$J$48,9,FALSE),"")</f>
        <v/>
      </c>
      <c r="AJ209" s="148" t="str">
        <f>IFERROR(VLOOKUP(AJ208,'P2'!$B$4:$J$48,9,FALSE),"")</f>
        <v/>
      </c>
      <c r="AK209" s="148" t="str">
        <f>IFERROR(VLOOKUP(AK208,'P2'!$B$4:$J$48,9,FALSE),"")</f>
        <v/>
      </c>
      <c r="AL209" s="148" t="str">
        <f>IFERROR(VLOOKUP(AL208,'P2'!$B$4:$J$48,9,FALSE),"")</f>
        <v/>
      </c>
      <c r="AM209" s="148" t="str">
        <f>IFERROR(VLOOKUP(AM208,'P2'!$B$4:$J$48,9,FALSE),"")</f>
        <v/>
      </c>
      <c r="AN209" s="148" t="str">
        <f>IFERROR(VLOOKUP(AN208,'P2'!$B$4:$J$48,9,FALSE),"")</f>
        <v/>
      </c>
      <c r="AO209" s="148" t="str">
        <f>IFERROR(VLOOKUP(AO208,'P2'!$B$4:$J$48,9,FALSE),"")</f>
        <v/>
      </c>
      <c r="AP209" s="148" t="str">
        <f>IFERROR(VLOOKUP(AP208,'P2'!$B$4:$J$48,9,FALSE),"")</f>
        <v/>
      </c>
      <c r="AQ209" s="148" t="str">
        <f>IFERROR(VLOOKUP(AQ208,'P2'!$B$4:$J$48,9,FALSE),"")</f>
        <v/>
      </c>
      <c r="AR209" s="148" t="str">
        <f>IFERROR(VLOOKUP(AR208,'P2'!$B$4:$J$48,9,FALSE),"")</f>
        <v/>
      </c>
      <c r="AS209" s="148" t="str">
        <f>IFERROR(VLOOKUP(AS208,'P2'!$B$4:$J$48,9,FALSE),"")</f>
        <v/>
      </c>
      <c r="AT209" s="148" t="str">
        <f>IFERROR(VLOOKUP(AT208,'P2'!$B$4:$J$48,9,FALSE),"")</f>
        <v/>
      </c>
      <c r="AU209" s="148" t="str">
        <f>IFERROR(VLOOKUP(AU208,'P2'!$B$4:$J$48,9,FALSE),"")</f>
        <v/>
      </c>
      <c r="AV209" s="149">
        <f>SUM(Q209:AU209)</f>
        <v>0</v>
      </c>
      <c r="AW209" s="487"/>
      <c r="AX209" s="489"/>
      <c r="AY209" s="150"/>
      <c r="AZ209" s="150"/>
    </row>
    <row r="210" spans="2:52" ht="17.100000000000001" customHeight="1" x14ac:dyDescent="0.15">
      <c r="B210" s="470">
        <f t="shared" si="14"/>
        <v>88</v>
      </c>
      <c r="C210" s="472"/>
      <c r="D210" s="473"/>
      <c r="E210" s="473"/>
      <c r="F210" s="473"/>
      <c r="G210" s="473"/>
      <c r="H210" s="474"/>
      <c r="I210" s="478"/>
      <c r="J210" s="479"/>
      <c r="K210" s="479"/>
      <c r="L210" s="479"/>
      <c r="M210" s="480"/>
      <c r="N210" s="484"/>
      <c r="O210" s="485"/>
      <c r="P210" s="474"/>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c r="AQ210" s="151"/>
      <c r="AR210" s="151"/>
      <c r="AS210" s="151"/>
      <c r="AT210" s="151"/>
      <c r="AU210" s="151"/>
      <c r="AV210" s="144">
        <f>COUNTA(Q210:AU210)</f>
        <v>0</v>
      </c>
      <c r="AW210" s="486">
        <f>AV211</f>
        <v>0</v>
      </c>
      <c r="AX210" s="488" t="str">
        <f>IFERROR(ROUNDDOWN(AV211/$AT$3,1),"")</f>
        <v/>
      </c>
      <c r="AY210" s="145"/>
      <c r="AZ210" s="145"/>
    </row>
    <row r="211" spans="2:52" ht="17.100000000000001" customHeight="1" x14ac:dyDescent="0.15">
      <c r="B211" s="471"/>
      <c r="C211" s="475"/>
      <c r="D211" s="476"/>
      <c r="E211" s="476"/>
      <c r="F211" s="476"/>
      <c r="G211" s="476"/>
      <c r="H211" s="477"/>
      <c r="I211" s="481"/>
      <c r="J211" s="482"/>
      <c r="K211" s="482"/>
      <c r="L211" s="482"/>
      <c r="M211" s="483"/>
      <c r="N211" s="475"/>
      <c r="O211" s="476"/>
      <c r="P211" s="477"/>
      <c r="Q211" s="148" t="str">
        <f>IFERROR(VLOOKUP(Q210,'P2'!$B$4:$J$48,9,FALSE),"")</f>
        <v/>
      </c>
      <c r="R211" s="148" t="str">
        <f>IFERROR(VLOOKUP(R210,'P2'!$B$4:$J$48,9,FALSE),"")</f>
        <v/>
      </c>
      <c r="S211" s="148" t="str">
        <f>IFERROR(VLOOKUP(S210,'P2'!$B$4:$J$48,9,FALSE),"")</f>
        <v/>
      </c>
      <c r="T211" s="148" t="str">
        <f>IFERROR(VLOOKUP(T210,'P2'!$B$4:$J$48,9,FALSE),"")</f>
        <v/>
      </c>
      <c r="U211" s="148" t="str">
        <f>IFERROR(VLOOKUP(U210,'P2'!$B$4:$J$48,9,FALSE),"")</f>
        <v/>
      </c>
      <c r="V211" s="148" t="str">
        <f>IFERROR(VLOOKUP(V210,'P2'!$B$4:$J$48,9,FALSE),"")</f>
        <v/>
      </c>
      <c r="W211" s="148" t="str">
        <f>IFERROR(VLOOKUP(W210,'P2'!$B$4:$J$48,9,FALSE),"")</f>
        <v/>
      </c>
      <c r="X211" s="148" t="str">
        <f>IFERROR(VLOOKUP(X210,'P2'!$B$4:$J$48,9,FALSE),"")</f>
        <v/>
      </c>
      <c r="Y211" s="148" t="str">
        <f>IFERROR(VLOOKUP(Y210,'P2'!$B$4:$J$48,9,FALSE),"")</f>
        <v/>
      </c>
      <c r="Z211" s="148" t="str">
        <f>IFERROR(VLOOKUP(Z210,'P2'!$B$4:$J$48,9,FALSE),"")</f>
        <v/>
      </c>
      <c r="AA211" s="148" t="str">
        <f>IFERROR(VLOOKUP(AA210,'P2'!$B$4:$J$48,9,FALSE),"")</f>
        <v/>
      </c>
      <c r="AB211" s="148" t="str">
        <f>IFERROR(VLOOKUP(AB210,'P2'!$B$4:$J$48,9,FALSE),"")</f>
        <v/>
      </c>
      <c r="AC211" s="148" t="str">
        <f>IFERROR(VLOOKUP(AC210,'P2'!$B$4:$J$48,9,FALSE),"")</f>
        <v/>
      </c>
      <c r="AD211" s="148" t="str">
        <f>IFERROR(VLOOKUP(AD210,'P2'!$B$4:$J$48,9,FALSE),"")</f>
        <v/>
      </c>
      <c r="AE211" s="148" t="str">
        <f>IFERROR(VLOOKUP(AE210,'P2'!$B$4:$J$48,9,FALSE),"")</f>
        <v/>
      </c>
      <c r="AF211" s="148" t="str">
        <f>IFERROR(VLOOKUP(AF210,'P2'!$B$4:$J$48,9,FALSE),"")</f>
        <v/>
      </c>
      <c r="AG211" s="148" t="str">
        <f>IFERROR(VLOOKUP(AG210,'P2'!$B$4:$J$48,9,FALSE),"")</f>
        <v/>
      </c>
      <c r="AH211" s="148" t="str">
        <f>IFERROR(VLOOKUP(AH210,'P2'!$B$4:$J$48,9,FALSE),"")</f>
        <v/>
      </c>
      <c r="AI211" s="148" t="str">
        <f>IFERROR(VLOOKUP(AI210,'P2'!$B$4:$J$48,9,FALSE),"")</f>
        <v/>
      </c>
      <c r="AJ211" s="148" t="str">
        <f>IFERROR(VLOOKUP(AJ210,'P2'!$B$4:$J$48,9,FALSE),"")</f>
        <v/>
      </c>
      <c r="AK211" s="148" t="str">
        <f>IFERROR(VLOOKUP(AK210,'P2'!$B$4:$J$48,9,FALSE),"")</f>
        <v/>
      </c>
      <c r="AL211" s="148" t="str">
        <f>IFERROR(VLOOKUP(AL210,'P2'!$B$4:$J$48,9,FALSE),"")</f>
        <v/>
      </c>
      <c r="AM211" s="148" t="str">
        <f>IFERROR(VLOOKUP(AM210,'P2'!$B$4:$J$48,9,FALSE),"")</f>
        <v/>
      </c>
      <c r="AN211" s="148" t="str">
        <f>IFERROR(VLOOKUP(AN210,'P2'!$B$4:$J$48,9,FALSE),"")</f>
        <v/>
      </c>
      <c r="AO211" s="148" t="str">
        <f>IFERROR(VLOOKUP(AO210,'P2'!$B$4:$J$48,9,FALSE),"")</f>
        <v/>
      </c>
      <c r="AP211" s="148" t="str">
        <f>IFERROR(VLOOKUP(AP210,'P2'!$B$4:$J$48,9,FALSE),"")</f>
        <v/>
      </c>
      <c r="AQ211" s="148" t="str">
        <f>IFERROR(VLOOKUP(AQ210,'P2'!$B$4:$J$48,9,FALSE),"")</f>
        <v/>
      </c>
      <c r="AR211" s="148" t="str">
        <f>IFERROR(VLOOKUP(AR210,'P2'!$B$4:$J$48,9,FALSE),"")</f>
        <v/>
      </c>
      <c r="AS211" s="148" t="str">
        <f>IFERROR(VLOOKUP(AS210,'P2'!$B$4:$J$48,9,FALSE),"")</f>
        <v/>
      </c>
      <c r="AT211" s="148" t="str">
        <f>IFERROR(VLOOKUP(AT210,'P2'!$B$4:$J$48,9,FALSE),"")</f>
        <v/>
      </c>
      <c r="AU211" s="148" t="str">
        <f>IFERROR(VLOOKUP(AU210,'P2'!$B$4:$J$48,9,FALSE),"")</f>
        <v/>
      </c>
      <c r="AV211" s="149">
        <f>SUM(Q211:AU211)</f>
        <v>0</v>
      </c>
      <c r="AW211" s="487"/>
      <c r="AX211" s="489"/>
      <c r="AY211" s="150"/>
      <c r="AZ211" s="150"/>
    </row>
    <row r="212" spans="2:52" ht="17.100000000000001" customHeight="1" x14ac:dyDescent="0.15">
      <c r="B212" s="470">
        <f t="shared" si="14"/>
        <v>89</v>
      </c>
      <c r="C212" s="472"/>
      <c r="D212" s="473"/>
      <c r="E212" s="473"/>
      <c r="F212" s="473"/>
      <c r="G212" s="473"/>
      <c r="H212" s="474"/>
      <c r="I212" s="478"/>
      <c r="J212" s="479"/>
      <c r="K212" s="479"/>
      <c r="L212" s="479"/>
      <c r="M212" s="480"/>
      <c r="N212" s="484"/>
      <c r="O212" s="485"/>
      <c r="P212" s="474"/>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44">
        <f>COUNTA(Q212:AU212)</f>
        <v>0</v>
      </c>
      <c r="AW212" s="486">
        <f>AV213</f>
        <v>0</v>
      </c>
      <c r="AX212" s="488" t="str">
        <f>IFERROR(ROUNDDOWN(AV213/$AT$3,1),"")</f>
        <v/>
      </c>
      <c r="AY212" s="145"/>
      <c r="AZ212" s="145"/>
    </row>
    <row r="213" spans="2:52" ht="17.100000000000001" customHeight="1" x14ac:dyDescent="0.15">
      <c r="B213" s="471"/>
      <c r="C213" s="475"/>
      <c r="D213" s="476"/>
      <c r="E213" s="476"/>
      <c r="F213" s="476"/>
      <c r="G213" s="476"/>
      <c r="H213" s="477"/>
      <c r="I213" s="481"/>
      <c r="J213" s="482"/>
      <c r="K213" s="482"/>
      <c r="L213" s="482"/>
      <c r="M213" s="483"/>
      <c r="N213" s="475"/>
      <c r="O213" s="476"/>
      <c r="P213" s="477"/>
      <c r="Q213" s="148" t="str">
        <f>IFERROR(VLOOKUP(Q212,'P2'!$B$4:$J$48,9,FALSE),"")</f>
        <v/>
      </c>
      <c r="R213" s="148" t="str">
        <f>IFERROR(VLOOKUP(R212,'P2'!$B$4:$J$48,9,FALSE),"")</f>
        <v/>
      </c>
      <c r="S213" s="148" t="str">
        <f>IFERROR(VLOOKUP(S212,'P2'!$B$4:$J$48,9,FALSE),"")</f>
        <v/>
      </c>
      <c r="T213" s="148" t="str">
        <f>IFERROR(VLOOKUP(T212,'P2'!$B$4:$J$48,9,FALSE),"")</f>
        <v/>
      </c>
      <c r="U213" s="148" t="str">
        <f>IFERROR(VLOOKUP(U212,'P2'!$B$4:$J$48,9,FALSE),"")</f>
        <v/>
      </c>
      <c r="V213" s="148" t="str">
        <f>IFERROR(VLOOKUP(V212,'P2'!$B$4:$J$48,9,FALSE),"")</f>
        <v/>
      </c>
      <c r="W213" s="148" t="str">
        <f>IFERROR(VLOOKUP(W212,'P2'!$B$4:$J$48,9,FALSE),"")</f>
        <v/>
      </c>
      <c r="X213" s="148" t="str">
        <f>IFERROR(VLOOKUP(X212,'P2'!$B$4:$J$48,9,FALSE),"")</f>
        <v/>
      </c>
      <c r="Y213" s="148" t="str">
        <f>IFERROR(VLOOKUP(Y212,'P2'!$B$4:$J$48,9,FALSE),"")</f>
        <v/>
      </c>
      <c r="Z213" s="148" t="str">
        <f>IFERROR(VLOOKUP(Z212,'P2'!$B$4:$J$48,9,FALSE),"")</f>
        <v/>
      </c>
      <c r="AA213" s="148" t="str">
        <f>IFERROR(VLOOKUP(AA212,'P2'!$B$4:$J$48,9,FALSE),"")</f>
        <v/>
      </c>
      <c r="AB213" s="148" t="str">
        <f>IFERROR(VLOOKUP(AB212,'P2'!$B$4:$J$48,9,FALSE),"")</f>
        <v/>
      </c>
      <c r="AC213" s="148" t="str">
        <f>IFERROR(VLOOKUP(AC212,'P2'!$B$4:$J$48,9,FALSE),"")</f>
        <v/>
      </c>
      <c r="AD213" s="148" t="str">
        <f>IFERROR(VLOOKUP(AD212,'P2'!$B$4:$J$48,9,FALSE),"")</f>
        <v/>
      </c>
      <c r="AE213" s="148" t="str">
        <f>IFERROR(VLOOKUP(AE212,'P2'!$B$4:$J$48,9,FALSE),"")</f>
        <v/>
      </c>
      <c r="AF213" s="148" t="str">
        <f>IFERROR(VLOOKUP(AF212,'P2'!$B$4:$J$48,9,FALSE),"")</f>
        <v/>
      </c>
      <c r="AG213" s="148" t="str">
        <f>IFERROR(VLOOKUP(AG212,'P2'!$B$4:$J$48,9,FALSE),"")</f>
        <v/>
      </c>
      <c r="AH213" s="148" t="str">
        <f>IFERROR(VLOOKUP(AH212,'P2'!$B$4:$J$48,9,FALSE),"")</f>
        <v/>
      </c>
      <c r="AI213" s="148" t="str">
        <f>IFERROR(VLOOKUP(AI212,'P2'!$B$4:$J$48,9,FALSE),"")</f>
        <v/>
      </c>
      <c r="AJ213" s="148" t="str">
        <f>IFERROR(VLOOKUP(AJ212,'P2'!$B$4:$J$48,9,FALSE),"")</f>
        <v/>
      </c>
      <c r="AK213" s="148" t="str">
        <f>IFERROR(VLOOKUP(AK212,'P2'!$B$4:$J$48,9,FALSE),"")</f>
        <v/>
      </c>
      <c r="AL213" s="148" t="str">
        <f>IFERROR(VLOOKUP(AL212,'P2'!$B$4:$J$48,9,FALSE),"")</f>
        <v/>
      </c>
      <c r="AM213" s="148" t="str">
        <f>IFERROR(VLOOKUP(AM212,'P2'!$B$4:$J$48,9,FALSE),"")</f>
        <v/>
      </c>
      <c r="AN213" s="148" t="str">
        <f>IFERROR(VLOOKUP(AN212,'P2'!$B$4:$J$48,9,FALSE),"")</f>
        <v/>
      </c>
      <c r="AO213" s="148" t="str">
        <f>IFERROR(VLOOKUP(AO212,'P2'!$B$4:$J$48,9,FALSE),"")</f>
        <v/>
      </c>
      <c r="AP213" s="148" t="str">
        <f>IFERROR(VLOOKUP(AP212,'P2'!$B$4:$J$48,9,FALSE),"")</f>
        <v/>
      </c>
      <c r="AQ213" s="148" t="str">
        <f>IFERROR(VLOOKUP(AQ212,'P2'!$B$4:$J$48,9,FALSE),"")</f>
        <v/>
      </c>
      <c r="AR213" s="148" t="str">
        <f>IFERROR(VLOOKUP(AR212,'P2'!$B$4:$J$48,9,FALSE),"")</f>
        <v/>
      </c>
      <c r="AS213" s="148" t="str">
        <f>IFERROR(VLOOKUP(AS212,'P2'!$B$4:$J$48,9,FALSE),"")</f>
        <v/>
      </c>
      <c r="AT213" s="148" t="str">
        <f>IFERROR(VLOOKUP(AT212,'P2'!$B$4:$J$48,9,FALSE),"")</f>
        <v/>
      </c>
      <c r="AU213" s="148" t="str">
        <f>IFERROR(VLOOKUP(AU212,'P2'!$B$4:$J$48,9,FALSE),"")</f>
        <v/>
      </c>
      <c r="AV213" s="149">
        <f>SUM(Q213:AU213)</f>
        <v>0</v>
      </c>
      <c r="AW213" s="487"/>
      <c r="AX213" s="489"/>
      <c r="AY213" s="150"/>
      <c r="AZ213" s="150"/>
    </row>
    <row r="214" spans="2:52" ht="17.100000000000001" customHeight="1" x14ac:dyDescent="0.15">
      <c r="B214" s="470">
        <f t="shared" si="14"/>
        <v>90</v>
      </c>
      <c r="C214" s="472"/>
      <c r="D214" s="473"/>
      <c r="E214" s="473"/>
      <c r="F214" s="473"/>
      <c r="G214" s="473"/>
      <c r="H214" s="474"/>
      <c r="I214" s="478"/>
      <c r="J214" s="479"/>
      <c r="K214" s="479"/>
      <c r="L214" s="479"/>
      <c r="M214" s="480"/>
      <c r="N214" s="484"/>
      <c r="O214" s="485"/>
      <c r="P214" s="474"/>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51"/>
      <c r="AO214" s="151"/>
      <c r="AP214" s="151"/>
      <c r="AQ214" s="151"/>
      <c r="AR214" s="151"/>
      <c r="AS214" s="151"/>
      <c r="AT214" s="151"/>
      <c r="AU214" s="151"/>
      <c r="AV214" s="144">
        <f>COUNTA(Q214:AU214)</f>
        <v>0</v>
      </c>
      <c r="AW214" s="486">
        <f>AV215</f>
        <v>0</v>
      </c>
      <c r="AX214" s="488" t="str">
        <f>IFERROR(ROUNDDOWN(AV215/$AT$3,1),"")</f>
        <v/>
      </c>
      <c r="AY214" s="145"/>
      <c r="AZ214" s="145"/>
    </row>
    <row r="215" spans="2:52" ht="17.100000000000001" customHeight="1" x14ac:dyDescent="0.15">
      <c r="B215" s="471"/>
      <c r="C215" s="475"/>
      <c r="D215" s="476"/>
      <c r="E215" s="476"/>
      <c r="F215" s="476"/>
      <c r="G215" s="476"/>
      <c r="H215" s="477"/>
      <c r="I215" s="481"/>
      <c r="J215" s="482"/>
      <c r="K215" s="482"/>
      <c r="L215" s="482"/>
      <c r="M215" s="483"/>
      <c r="N215" s="475"/>
      <c r="O215" s="476"/>
      <c r="P215" s="477"/>
      <c r="Q215" s="148" t="str">
        <f>IFERROR(VLOOKUP(Q214,'P2'!$B$4:$J$48,9,FALSE),"")</f>
        <v/>
      </c>
      <c r="R215" s="148" t="str">
        <f>IFERROR(VLOOKUP(R214,'P2'!$B$4:$J$48,9,FALSE),"")</f>
        <v/>
      </c>
      <c r="S215" s="148" t="str">
        <f>IFERROR(VLOOKUP(S214,'P2'!$B$4:$J$48,9,FALSE),"")</f>
        <v/>
      </c>
      <c r="T215" s="148" t="str">
        <f>IFERROR(VLOOKUP(T214,'P2'!$B$4:$J$48,9,FALSE),"")</f>
        <v/>
      </c>
      <c r="U215" s="148" t="str">
        <f>IFERROR(VLOOKUP(U214,'P2'!$B$4:$J$48,9,FALSE),"")</f>
        <v/>
      </c>
      <c r="V215" s="148" t="str">
        <f>IFERROR(VLOOKUP(V214,'P2'!$B$4:$J$48,9,FALSE),"")</f>
        <v/>
      </c>
      <c r="W215" s="148" t="str">
        <f>IFERROR(VLOOKUP(W214,'P2'!$B$4:$J$48,9,FALSE),"")</f>
        <v/>
      </c>
      <c r="X215" s="148" t="str">
        <f>IFERROR(VLOOKUP(X214,'P2'!$B$4:$J$48,9,FALSE),"")</f>
        <v/>
      </c>
      <c r="Y215" s="148" t="str">
        <f>IFERROR(VLOOKUP(Y214,'P2'!$B$4:$J$48,9,FALSE),"")</f>
        <v/>
      </c>
      <c r="Z215" s="148" t="str">
        <f>IFERROR(VLOOKUP(Z214,'P2'!$B$4:$J$48,9,FALSE),"")</f>
        <v/>
      </c>
      <c r="AA215" s="148" t="str">
        <f>IFERROR(VLOOKUP(AA214,'P2'!$B$4:$J$48,9,FALSE),"")</f>
        <v/>
      </c>
      <c r="AB215" s="148" t="str">
        <f>IFERROR(VLOOKUP(AB214,'P2'!$B$4:$J$48,9,FALSE),"")</f>
        <v/>
      </c>
      <c r="AC215" s="148" t="str">
        <f>IFERROR(VLOOKUP(AC214,'P2'!$B$4:$J$48,9,FALSE),"")</f>
        <v/>
      </c>
      <c r="AD215" s="148" t="str">
        <f>IFERROR(VLOOKUP(AD214,'P2'!$B$4:$J$48,9,FALSE),"")</f>
        <v/>
      </c>
      <c r="AE215" s="148" t="str">
        <f>IFERROR(VLOOKUP(AE214,'P2'!$B$4:$J$48,9,FALSE),"")</f>
        <v/>
      </c>
      <c r="AF215" s="148" t="str">
        <f>IFERROR(VLOOKUP(AF214,'P2'!$B$4:$J$48,9,FALSE),"")</f>
        <v/>
      </c>
      <c r="AG215" s="148" t="str">
        <f>IFERROR(VLOOKUP(AG214,'P2'!$B$4:$J$48,9,FALSE),"")</f>
        <v/>
      </c>
      <c r="AH215" s="148" t="str">
        <f>IFERROR(VLOOKUP(AH214,'P2'!$B$4:$J$48,9,FALSE),"")</f>
        <v/>
      </c>
      <c r="AI215" s="148" t="str">
        <f>IFERROR(VLOOKUP(AI214,'P2'!$B$4:$J$48,9,FALSE),"")</f>
        <v/>
      </c>
      <c r="AJ215" s="148" t="str">
        <f>IFERROR(VLOOKUP(AJ214,'P2'!$B$4:$J$48,9,FALSE),"")</f>
        <v/>
      </c>
      <c r="AK215" s="148" t="str">
        <f>IFERROR(VLOOKUP(AK214,'P2'!$B$4:$J$48,9,FALSE),"")</f>
        <v/>
      </c>
      <c r="AL215" s="148" t="str">
        <f>IFERROR(VLOOKUP(AL214,'P2'!$B$4:$J$48,9,FALSE),"")</f>
        <v/>
      </c>
      <c r="AM215" s="148" t="str">
        <f>IFERROR(VLOOKUP(AM214,'P2'!$B$4:$J$48,9,FALSE),"")</f>
        <v/>
      </c>
      <c r="AN215" s="148" t="str">
        <f>IFERROR(VLOOKUP(AN214,'P2'!$B$4:$J$48,9,FALSE),"")</f>
        <v/>
      </c>
      <c r="AO215" s="148" t="str">
        <f>IFERROR(VLOOKUP(AO214,'P2'!$B$4:$J$48,9,FALSE),"")</f>
        <v/>
      </c>
      <c r="AP215" s="148" t="str">
        <f>IFERROR(VLOOKUP(AP214,'P2'!$B$4:$J$48,9,FALSE),"")</f>
        <v/>
      </c>
      <c r="AQ215" s="148" t="str">
        <f>IFERROR(VLOOKUP(AQ214,'P2'!$B$4:$J$48,9,FALSE),"")</f>
        <v/>
      </c>
      <c r="AR215" s="148" t="str">
        <f>IFERROR(VLOOKUP(AR214,'P2'!$B$4:$J$48,9,FALSE),"")</f>
        <v/>
      </c>
      <c r="AS215" s="148" t="str">
        <f>IFERROR(VLOOKUP(AS214,'P2'!$B$4:$J$48,9,FALSE),"")</f>
        <v/>
      </c>
      <c r="AT215" s="148" t="str">
        <f>IFERROR(VLOOKUP(AT214,'P2'!$B$4:$J$48,9,FALSE),"")</f>
        <v/>
      </c>
      <c r="AU215" s="148" t="str">
        <f>IFERROR(VLOOKUP(AU214,'P2'!$B$4:$J$48,9,FALSE),"")</f>
        <v/>
      </c>
      <c r="AV215" s="149">
        <f>SUM(Q215:AU215)</f>
        <v>0</v>
      </c>
      <c r="AW215" s="487"/>
      <c r="AX215" s="489"/>
      <c r="AY215" s="150"/>
      <c r="AZ215" s="150"/>
    </row>
    <row r="216" spans="2:52" ht="17.100000000000001" customHeight="1" x14ac:dyDescent="0.15">
      <c r="B216" s="470">
        <f t="shared" si="14"/>
        <v>91</v>
      </c>
      <c r="C216" s="472"/>
      <c r="D216" s="473"/>
      <c r="E216" s="473"/>
      <c r="F216" s="473"/>
      <c r="G216" s="473"/>
      <c r="H216" s="474"/>
      <c r="I216" s="478"/>
      <c r="J216" s="479"/>
      <c r="K216" s="479"/>
      <c r="L216" s="479"/>
      <c r="M216" s="480"/>
      <c r="N216" s="484"/>
      <c r="O216" s="485"/>
      <c r="P216" s="474"/>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151"/>
      <c r="AM216" s="151"/>
      <c r="AN216" s="151"/>
      <c r="AO216" s="151"/>
      <c r="AP216" s="151"/>
      <c r="AQ216" s="151"/>
      <c r="AR216" s="151"/>
      <c r="AS216" s="151"/>
      <c r="AT216" s="151"/>
      <c r="AU216" s="151"/>
      <c r="AV216" s="144">
        <f>COUNTA(Q216:AU216)</f>
        <v>0</v>
      </c>
      <c r="AW216" s="486">
        <f>AV217</f>
        <v>0</v>
      </c>
      <c r="AX216" s="488" t="str">
        <f>IFERROR(ROUNDDOWN(AV217/$AT$3,1),"")</f>
        <v/>
      </c>
      <c r="AY216" s="145"/>
      <c r="AZ216" s="145"/>
    </row>
    <row r="217" spans="2:52" ht="17.100000000000001" customHeight="1" x14ac:dyDescent="0.15">
      <c r="B217" s="471"/>
      <c r="C217" s="475"/>
      <c r="D217" s="476"/>
      <c r="E217" s="476"/>
      <c r="F217" s="476"/>
      <c r="G217" s="476"/>
      <c r="H217" s="477"/>
      <c r="I217" s="481"/>
      <c r="J217" s="482"/>
      <c r="K217" s="482"/>
      <c r="L217" s="482"/>
      <c r="M217" s="483"/>
      <c r="N217" s="475"/>
      <c r="O217" s="476"/>
      <c r="P217" s="477"/>
      <c r="Q217" s="148" t="str">
        <f>IFERROR(VLOOKUP(Q216,'P2'!$B$4:$J$48,9,FALSE),"")</f>
        <v/>
      </c>
      <c r="R217" s="148" t="str">
        <f>IFERROR(VLOOKUP(R216,'P2'!$B$4:$J$48,9,FALSE),"")</f>
        <v/>
      </c>
      <c r="S217" s="148" t="str">
        <f>IFERROR(VLOOKUP(S216,'P2'!$B$4:$J$48,9,FALSE),"")</f>
        <v/>
      </c>
      <c r="T217" s="148" t="str">
        <f>IFERROR(VLOOKUP(T216,'P2'!$B$4:$J$48,9,FALSE),"")</f>
        <v/>
      </c>
      <c r="U217" s="148" t="str">
        <f>IFERROR(VLOOKUP(U216,'P2'!$B$4:$J$48,9,FALSE),"")</f>
        <v/>
      </c>
      <c r="V217" s="148" t="str">
        <f>IFERROR(VLOOKUP(V216,'P2'!$B$4:$J$48,9,FALSE),"")</f>
        <v/>
      </c>
      <c r="W217" s="148" t="str">
        <f>IFERROR(VLOOKUP(W216,'P2'!$B$4:$J$48,9,FALSE),"")</f>
        <v/>
      </c>
      <c r="X217" s="148" t="str">
        <f>IFERROR(VLOOKUP(X216,'P2'!$B$4:$J$48,9,FALSE),"")</f>
        <v/>
      </c>
      <c r="Y217" s="148" t="str">
        <f>IFERROR(VLOOKUP(Y216,'P2'!$B$4:$J$48,9,FALSE),"")</f>
        <v/>
      </c>
      <c r="Z217" s="148" t="str">
        <f>IFERROR(VLOOKUP(Z216,'P2'!$B$4:$J$48,9,FALSE),"")</f>
        <v/>
      </c>
      <c r="AA217" s="148" t="str">
        <f>IFERROR(VLOOKUP(AA216,'P2'!$B$4:$J$48,9,FALSE),"")</f>
        <v/>
      </c>
      <c r="AB217" s="148" t="str">
        <f>IFERROR(VLOOKUP(AB216,'P2'!$B$4:$J$48,9,FALSE),"")</f>
        <v/>
      </c>
      <c r="AC217" s="148" t="str">
        <f>IFERROR(VLOOKUP(AC216,'P2'!$B$4:$J$48,9,FALSE),"")</f>
        <v/>
      </c>
      <c r="AD217" s="148" t="str">
        <f>IFERROR(VLOOKUP(AD216,'P2'!$B$4:$J$48,9,FALSE),"")</f>
        <v/>
      </c>
      <c r="AE217" s="148" t="str">
        <f>IFERROR(VLOOKUP(AE216,'P2'!$B$4:$J$48,9,FALSE),"")</f>
        <v/>
      </c>
      <c r="AF217" s="148" t="str">
        <f>IFERROR(VLOOKUP(AF216,'P2'!$B$4:$J$48,9,FALSE),"")</f>
        <v/>
      </c>
      <c r="AG217" s="148" t="str">
        <f>IFERROR(VLOOKUP(AG216,'P2'!$B$4:$J$48,9,FALSE),"")</f>
        <v/>
      </c>
      <c r="AH217" s="148" t="str">
        <f>IFERROR(VLOOKUP(AH216,'P2'!$B$4:$J$48,9,FALSE),"")</f>
        <v/>
      </c>
      <c r="AI217" s="148" t="str">
        <f>IFERROR(VLOOKUP(AI216,'P2'!$B$4:$J$48,9,FALSE),"")</f>
        <v/>
      </c>
      <c r="AJ217" s="148" t="str">
        <f>IFERROR(VLOOKUP(AJ216,'P2'!$B$4:$J$48,9,FALSE),"")</f>
        <v/>
      </c>
      <c r="AK217" s="148" t="str">
        <f>IFERROR(VLOOKUP(AK216,'P2'!$B$4:$J$48,9,FALSE),"")</f>
        <v/>
      </c>
      <c r="AL217" s="148" t="str">
        <f>IFERROR(VLOOKUP(AL216,'P2'!$B$4:$J$48,9,FALSE),"")</f>
        <v/>
      </c>
      <c r="AM217" s="148" t="str">
        <f>IFERROR(VLOOKUP(AM216,'P2'!$B$4:$J$48,9,FALSE),"")</f>
        <v/>
      </c>
      <c r="AN217" s="148" t="str">
        <f>IFERROR(VLOOKUP(AN216,'P2'!$B$4:$J$48,9,FALSE),"")</f>
        <v/>
      </c>
      <c r="AO217" s="148" t="str">
        <f>IFERROR(VLOOKUP(AO216,'P2'!$B$4:$J$48,9,FALSE),"")</f>
        <v/>
      </c>
      <c r="AP217" s="148" t="str">
        <f>IFERROR(VLOOKUP(AP216,'P2'!$B$4:$J$48,9,FALSE),"")</f>
        <v/>
      </c>
      <c r="AQ217" s="148" t="str">
        <f>IFERROR(VLOOKUP(AQ216,'P2'!$B$4:$J$48,9,FALSE),"")</f>
        <v/>
      </c>
      <c r="AR217" s="148" t="str">
        <f>IFERROR(VLOOKUP(AR216,'P2'!$B$4:$J$48,9,FALSE),"")</f>
        <v/>
      </c>
      <c r="AS217" s="148" t="str">
        <f>IFERROR(VLOOKUP(AS216,'P2'!$B$4:$J$48,9,FALSE),"")</f>
        <v/>
      </c>
      <c r="AT217" s="148" t="str">
        <f>IFERROR(VLOOKUP(AT216,'P2'!$B$4:$J$48,9,FALSE),"")</f>
        <v/>
      </c>
      <c r="AU217" s="148" t="str">
        <f>IFERROR(VLOOKUP(AU216,'P2'!$B$4:$J$48,9,FALSE),"")</f>
        <v/>
      </c>
      <c r="AV217" s="149">
        <f>SUM(Q217:AU217)</f>
        <v>0</v>
      </c>
      <c r="AW217" s="487"/>
      <c r="AX217" s="489"/>
      <c r="AY217" s="150"/>
      <c r="AZ217" s="150"/>
    </row>
    <row r="218" spans="2:52" ht="17.100000000000001" customHeight="1" x14ac:dyDescent="0.15">
      <c r="B218" s="470">
        <f t="shared" si="14"/>
        <v>92</v>
      </c>
      <c r="C218" s="472"/>
      <c r="D218" s="473"/>
      <c r="E218" s="473"/>
      <c r="F218" s="473"/>
      <c r="G218" s="473"/>
      <c r="H218" s="474"/>
      <c r="I218" s="478"/>
      <c r="J218" s="479"/>
      <c r="K218" s="479"/>
      <c r="L218" s="479"/>
      <c r="M218" s="480"/>
      <c r="N218" s="484"/>
      <c r="O218" s="485"/>
      <c r="P218" s="474"/>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1"/>
      <c r="AM218" s="151"/>
      <c r="AN218" s="151"/>
      <c r="AO218" s="151"/>
      <c r="AP218" s="151"/>
      <c r="AQ218" s="151"/>
      <c r="AR218" s="151"/>
      <c r="AS218" s="151"/>
      <c r="AT218" s="151"/>
      <c r="AU218" s="151"/>
      <c r="AV218" s="144">
        <f>COUNTA(Q218:AU218)</f>
        <v>0</v>
      </c>
      <c r="AW218" s="486">
        <f>AV219</f>
        <v>0</v>
      </c>
      <c r="AX218" s="488" t="str">
        <f>IFERROR(ROUNDDOWN(AV219/$AT$3,1),"")</f>
        <v/>
      </c>
      <c r="AY218" s="145"/>
      <c r="AZ218" s="145"/>
    </row>
    <row r="219" spans="2:52" ht="17.100000000000001" customHeight="1" x14ac:dyDescent="0.15">
      <c r="B219" s="471"/>
      <c r="C219" s="475"/>
      <c r="D219" s="476"/>
      <c r="E219" s="476"/>
      <c r="F219" s="476"/>
      <c r="G219" s="476"/>
      <c r="H219" s="477"/>
      <c r="I219" s="481"/>
      <c r="J219" s="482"/>
      <c r="K219" s="482"/>
      <c r="L219" s="482"/>
      <c r="M219" s="483"/>
      <c r="N219" s="475"/>
      <c r="O219" s="476"/>
      <c r="P219" s="477"/>
      <c r="Q219" s="148" t="str">
        <f>IFERROR(VLOOKUP(Q218,'P2'!$B$4:$J$48,9,FALSE),"")</f>
        <v/>
      </c>
      <c r="R219" s="148" t="str">
        <f>IFERROR(VLOOKUP(R218,'P2'!$B$4:$J$48,9,FALSE),"")</f>
        <v/>
      </c>
      <c r="S219" s="148" t="str">
        <f>IFERROR(VLOOKUP(S218,'P2'!$B$4:$J$48,9,FALSE),"")</f>
        <v/>
      </c>
      <c r="T219" s="148" t="str">
        <f>IFERROR(VLOOKUP(T218,'P2'!$B$4:$J$48,9,FALSE),"")</f>
        <v/>
      </c>
      <c r="U219" s="148" t="str">
        <f>IFERROR(VLOOKUP(U218,'P2'!$B$4:$J$48,9,FALSE),"")</f>
        <v/>
      </c>
      <c r="V219" s="148" t="str">
        <f>IFERROR(VLOOKUP(V218,'P2'!$B$4:$J$48,9,FALSE),"")</f>
        <v/>
      </c>
      <c r="W219" s="148" t="str">
        <f>IFERROR(VLOOKUP(W218,'P2'!$B$4:$J$48,9,FALSE),"")</f>
        <v/>
      </c>
      <c r="X219" s="148" t="str">
        <f>IFERROR(VLOOKUP(X218,'P2'!$B$4:$J$48,9,FALSE),"")</f>
        <v/>
      </c>
      <c r="Y219" s="148" t="str">
        <f>IFERROR(VLOOKUP(Y218,'P2'!$B$4:$J$48,9,FALSE),"")</f>
        <v/>
      </c>
      <c r="Z219" s="148" t="str">
        <f>IFERROR(VLOOKUP(Z218,'P2'!$B$4:$J$48,9,FALSE),"")</f>
        <v/>
      </c>
      <c r="AA219" s="148" t="str">
        <f>IFERROR(VLOOKUP(AA218,'P2'!$B$4:$J$48,9,FALSE),"")</f>
        <v/>
      </c>
      <c r="AB219" s="148" t="str">
        <f>IFERROR(VLOOKUP(AB218,'P2'!$B$4:$J$48,9,FALSE),"")</f>
        <v/>
      </c>
      <c r="AC219" s="148" t="str">
        <f>IFERROR(VLOOKUP(AC218,'P2'!$B$4:$J$48,9,FALSE),"")</f>
        <v/>
      </c>
      <c r="AD219" s="148" t="str">
        <f>IFERROR(VLOOKUP(AD218,'P2'!$B$4:$J$48,9,FALSE),"")</f>
        <v/>
      </c>
      <c r="AE219" s="148" t="str">
        <f>IFERROR(VLOOKUP(AE218,'P2'!$B$4:$J$48,9,FALSE),"")</f>
        <v/>
      </c>
      <c r="AF219" s="148" t="str">
        <f>IFERROR(VLOOKUP(AF218,'P2'!$B$4:$J$48,9,FALSE),"")</f>
        <v/>
      </c>
      <c r="AG219" s="148" t="str">
        <f>IFERROR(VLOOKUP(AG218,'P2'!$B$4:$J$48,9,FALSE),"")</f>
        <v/>
      </c>
      <c r="AH219" s="148" t="str">
        <f>IFERROR(VLOOKUP(AH218,'P2'!$B$4:$J$48,9,FALSE),"")</f>
        <v/>
      </c>
      <c r="AI219" s="148" t="str">
        <f>IFERROR(VLOOKUP(AI218,'P2'!$B$4:$J$48,9,FALSE),"")</f>
        <v/>
      </c>
      <c r="AJ219" s="148" t="str">
        <f>IFERROR(VLOOKUP(AJ218,'P2'!$B$4:$J$48,9,FALSE),"")</f>
        <v/>
      </c>
      <c r="AK219" s="148" t="str">
        <f>IFERROR(VLOOKUP(AK218,'P2'!$B$4:$J$48,9,FALSE),"")</f>
        <v/>
      </c>
      <c r="AL219" s="148" t="str">
        <f>IFERROR(VLOOKUP(AL218,'P2'!$B$4:$J$48,9,FALSE),"")</f>
        <v/>
      </c>
      <c r="AM219" s="148" t="str">
        <f>IFERROR(VLOOKUP(AM218,'P2'!$B$4:$J$48,9,FALSE),"")</f>
        <v/>
      </c>
      <c r="AN219" s="148" t="str">
        <f>IFERROR(VLOOKUP(AN218,'P2'!$B$4:$J$48,9,FALSE),"")</f>
        <v/>
      </c>
      <c r="AO219" s="148" t="str">
        <f>IFERROR(VLOOKUP(AO218,'P2'!$B$4:$J$48,9,FALSE),"")</f>
        <v/>
      </c>
      <c r="AP219" s="148" t="str">
        <f>IFERROR(VLOOKUP(AP218,'P2'!$B$4:$J$48,9,FALSE),"")</f>
        <v/>
      </c>
      <c r="AQ219" s="148" t="str">
        <f>IFERROR(VLOOKUP(AQ218,'P2'!$B$4:$J$48,9,FALSE),"")</f>
        <v/>
      </c>
      <c r="AR219" s="148" t="str">
        <f>IFERROR(VLOOKUP(AR218,'P2'!$B$4:$J$48,9,FALSE),"")</f>
        <v/>
      </c>
      <c r="AS219" s="148" t="str">
        <f>IFERROR(VLOOKUP(AS218,'P2'!$B$4:$J$48,9,FALSE),"")</f>
        <v/>
      </c>
      <c r="AT219" s="148" t="str">
        <f>IFERROR(VLOOKUP(AT218,'P2'!$B$4:$J$48,9,FALSE),"")</f>
        <v/>
      </c>
      <c r="AU219" s="148" t="str">
        <f>IFERROR(VLOOKUP(AU218,'P2'!$B$4:$J$48,9,FALSE),"")</f>
        <v/>
      </c>
      <c r="AV219" s="149">
        <f>SUM(Q219:AU219)</f>
        <v>0</v>
      </c>
      <c r="AW219" s="487"/>
      <c r="AX219" s="489"/>
      <c r="AY219" s="150"/>
      <c r="AZ219" s="150"/>
    </row>
    <row r="220" spans="2:52" ht="17.100000000000001" customHeight="1" x14ac:dyDescent="0.15">
      <c r="B220" s="470">
        <f t="shared" si="14"/>
        <v>93</v>
      </c>
      <c r="C220" s="472"/>
      <c r="D220" s="473"/>
      <c r="E220" s="473"/>
      <c r="F220" s="473"/>
      <c r="G220" s="473"/>
      <c r="H220" s="474"/>
      <c r="I220" s="478"/>
      <c r="J220" s="479"/>
      <c r="K220" s="479"/>
      <c r="L220" s="479"/>
      <c r="M220" s="480"/>
      <c r="N220" s="484"/>
      <c r="O220" s="485"/>
      <c r="P220" s="474"/>
      <c r="Q220" s="151"/>
      <c r="R220" s="151"/>
      <c r="S220" s="151"/>
      <c r="T220" s="151"/>
      <c r="U220" s="151"/>
      <c r="V220" s="151"/>
      <c r="W220" s="151"/>
      <c r="X220" s="151"/>
      <c r="Y220" s="151"/>
      <c r="Z220" s="151"/>
      <c r="AA220" s="151"/>
      <c r="AB220" s="151"/>
      <c r="AC220" s="151"/>
      <c r="AD220" s="151"/>
      <c r="AE220" s="151"/>
      <c r="AF220" s="151"/>
      <c r="AG220" s="151"/>
      <c r="AH220" s="151"/>
      <c r="AI220" s="151"/>
      <c r="AJ220" s="151"/>
      <c r="AK220" s="151"/>
      <c r="AL220" s="151"/>
      <c r="AM220" s="151"/>
      <c r="AN220" s="151"/>
      <c r="AO220" s="151"/>
      <c r="AP220" s="151"/>
      <c r="AQ220" s="151"/>
      <c r="AR220" s="151"/>
      <c r="AS220" s="151"/>
      <c r="AT220" s="151"/>
      <c r="AU220" s="151"/>
      <c r="AV220" s="144">
        <f>COUNTA(Q220:AU220)</f>
        <v>0</v>
      </c>
      <c r="AW220" s="486">
        <f>AV221</f>
        <v>0</v>
      </c>
      <c r="AX220" s="488" t="str">
        <f>IFERROR(ROUNDDOWN(AV221/$AT$3,1),"")</f>
        <v/>
      </c>
      <c r="AY220" s="145"/>
      <c r="AZ220" s="145"/>
    </row>
    <row r="221" spans="2:52" ht="17.100000000000001" customHeight="1" x14ac:dyDescent="0.15">
      <c r="B221" s="471"/>
      <c r="C221" s="475"/>
      <c r="D221" s="476"/>
      <c r="E221" s="476"/>
      <c r="F221" s="476"/>
      <c r="G221" s="476"/>
      <c r="H221" s="477"/>
      <c r="I221" s="481"/>
      <c r="J221" s="482"/>
      <c r="K221" s="482"/>
      <c r="L221" s="482"/>
      <c r="M221" s="483"/>
      <c r="N221" s="475"/>
      <c r="O221" s="476"/>
      <c r="P221" s="477"/>
      <c r="Q221" s="148" t="str">
        <f>IFERROR(VLOOKUP(Q220,'P2'!$B$4:$J$48,9,FALSE),"")</f>
        <v/>
      </c>
      <c r="R221" s="148" t="str">
        <f>IFERROR(VLOOKUP(R220,'P2'!$B$4:$J$48,9,FALSE),"")</f>
        <v/>
      </c>
      <c r="S221" s="148" t="str">
        <f>IFERROR(VLOOKUP(S220,'P2'!$B$4:$J$48,9,FALSE),"")</f>
        <v/>
      </c>
      <c r="T221" s="148" t="str">
        <f>IFERROR(VLOOKUP(T220,'P2'!$B$4:$J$48,9,FALSE),"")</f>
        <v/>
      </c>
      <c r="U221" s="148" t="str">
        <f>IFERROR(VLOOKUP(U220,'P2'!$B$4:$J$48,9,FALSE),"")</f>
        <v/>
      </c>
      <c r="V221" s="148" t="str">
        <f>IFERROR(VLOOKUP(V220,'P2'!$B$4:$J$48,9,FALSE),"")</f>
        <v/>
      </c>
      <c r="W221" s="148" t="str">
        <f>IFERROR(VLOOKUP(W220,'P2'!$B$4:$J$48,9,FALSE),"")</f>
        <v/>
      </c>
      <c r="X221" s="148" t="str">
        <f>IFERROR(VLOOKUP(X220,'P2'!$B$4:$J$48,9,FALSE),"")</f>
        <v/>
      </c>
      <c r="Y221" s="148" t="str">
        <f>IFERROR(VLOOKUP(Y220,'P2'!$B$4:$J$48,9,FALSE),"")</f>
        <v/>
      </c>
      <c r="Z221" s="148" t="str">
        <f>IFERROR(VLOOKUP(Z220,'P2'!$B$4:$J$48,9,FALSE),"")</f>
        <v/>
      </c>
      <c r="AA221" s="148" t="str">
        <f>IFERROR(VLOOKUP(AA220,'P2'!$B$4:$J$48,9,FALSE),"")</f>
        <v/>
      </c>
      <c r="AB221" s="148" t="str">
        <f>IFERROR(VLOOKUP(AB220,'P2'!$B$4:$J$48,9,FALSE),"")</f>
        <v/>
      </c>
      <c r="AC221" s="148" t="str">
        <f>IFERROR(VLOOKUP(AC220,'P2'!$B$4:$J$48,9,FALSE),"")</f>
        <v/>
      </c>
      <c r="AD221" s="148" t="str">
        <f>IFERROR(VLOOKUP(AD220,'P2'!$B$4:$J$48,9,FALSE),"")</f>
        <v/>
      </c>
      <c r="AE221" s="148" t="str">
        <f>IFERROR(VLOOKUP(AE220,'P2'!$B$4:$J$48,9,FALSE),"")</f>
        <v/>
      </c>
      <c r="AF221" s="148" t="str">
        <f>IFERROR(VLOOKUP(AF220,'P2'!$B$4:$J$48,9,FALSE),"")</f>
        <v/>
      </c>
      <c r="AG221" s="148" t="str">
        <f>IFERROR(VLOOKUP(AG220,'P2'!$B$4:$J$48,9,FALSE),"")</f>
        <v/>
      </c>
      <c r="AH221" s="148" t="str">
        <f>IFERROR(VLOOKUP(AH220,'P2'!$B$4:$J$48,9,FALSE),"")</f>
        <v/>
      </c>
      <c r="AI221" s="148" t="str">
        <f>IFERROR(VLOOKUP(AI220,'P2'!$B$4:$J$48,9,FALSE),"")</f>
        <v/>
      </c>
      <c r="AJ221" s="148" t="str">
        <f>IFERROR(VLOOKUP(AJ220,'P2'!$B$4:$J$48,9,FALSE),"")</f>
        <v/>
      </c>
      <c r="AK221" s="148" t="str">
        <f>IFERROR(VLOOKUP(AK220,'P2'!$B$4:$J$48,9,FALSE),"")</f>
        <v/>
      </c>
      <c r="AL221" s="148" t="str">
        <f>IFERROR(VLOOKUP(AL220,'P2'!$B$4:$J$48,9,FALSE),"")</f>
        <v/>
      </c>
      <c r="AM221" s="148" t="str">
        <f>IFERROR(VLOOKUP(AM220,'P2'!$B$4:$J$48,9,FALSE),"")</f>
        <v/>
      </c>
      <c r="AN221" s="148" t="str">
        <f>IFERROR(VLOOKUP(AN220,'P2'!$B$4:$J$48,9,FALSE),"")</f>
        <v/>
      </c>
      <c r="AO221" s="148" t="str">
        <f>IFERROR(VLOOKUP(AO220,'P2'!$B$4:$J$48,9,FALSE),"")</f>
        <v/>
      </c>
      <c r="AP221" s="148" t="str">
        <f>IFERROR(VLOOKUP(AP220,'P2'!$B$4:$J$48,9,FALSE),"")</f>
        <v/>
      </c>
      <c r="AQ221" s="148" t="str">
        <f>IFERROR(VLOOKUP(AQ220,'P2'!$B$4:$J$48,9,FALSE),"")</f>
        <v/>
      </c>
      <c r="AR221" s="148" t="str">
        <f>IFERROR(VLOOKUP(AR220,'P2'!$B$4:$J$48,9,FALSE),"")</f>
        <v/>
      </c>
      <c r="AS221" s="148" t="str">
        <f>IFERROR(VLOOKUP(AS220,'P2'!$B$4:$J$48,9,FALSE),"")</f>
        <v/>
      </c>
      <c r="AT221" s="148" t="str">
        <f>IFERROR(VLOOKUP(AT220,'P2'!$B$4:$J$48,9,FALSE),"")</f>
        <v/>
      </c>
      <c r="AU221" s="148" t="str">
        <f>IFERROR(VLOOKUP(AU220,'P2'!$B$4:$J$48,9,FALSE),"")</f>
        <v/>
      </c>
      <c r="AV221" s="149">
        <f>SUM(Q221:AU221)</f>
        <v>0</v>
      </c>
      <c r="AW221" s="487"/>
      <c r="AX221" s="489"/>
      <c r="AY221" s="150"/>
      <c r="AZ221" s="150"/>
    </row>
    <row r="222" spans="2:52" ht="17.100000000000001" customHeight="1" x14ac:dyDescent="0.15">
      <c r="B222" s="470">
        <f t="shared" si="14"/>
        <v>94</v>
      </c>
      <c r="C222" s="472"/>
      <c r="D222" s="473"/>
      <c r="E222" s="473"/>
      <c r="F222" s="473"/>
      <c r="G222" s="473"/>
      <c r="H222" s="474"/>
      <c r="I222" s="478"/>
      <c r="J222" s="479"/>
      <c r="K222" s="479"/>
      <c r="L222" s="479"/>
      <c r="M222" s="480"/>
      <c r="N222" s="484"/>
      <c r="O222" s="485"/>
      <c r="P222" s="474"/>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44">
        <f>COUNTA(Q222:AU222)</f>
        <v>0</v>
      </c>
      <c r="AW222" s="486">
        <f>AV223</f>
        <v>0</v>
      </c>
      <c r="AX222" s="488" t="str">
        <f>IFERROR(ROUNDDOWN(AV223/$AT$3,1),"")</f>
        <v/>
      </c>
      <c r="AY222" s="145"/>
      <c r="AZ222" s="145"/>
    </row>
    <row r="223" spans="2:52" ht="17.100000000000001" customHeight="1" x14ac:dyDescent="0.15">
      <c r="B223" s="471"/>
      <c r="C223" s="475"/>
      <c r="D223" s="476"/>
      <c r="E223" s="476"/>
      <c r="F223" s="476"/>
      <c r="G223" s="476"/>
      <c r="H223" s="477"/>
      <c r="I223" s="481"/>
      <c r="J223" s="482"/>
      <c r="K223" s="482"/>
      <c r="L223" s="482"/>
      <c r="M223" s="483"/>
      <c r="N223" s="475"/>
      <c r="O223" s="476"/>
      <c r="P223" s="477"/>
      <c r="Q223" s="148" t="str">
        <f>IFERROR(VLOOKUP(Q222,'P2'!$B$4:$J$48,9,FALSE),"")</f>
        <v/>
      </c>
      <c r="R223" s="148" t="str">
        <f>IFERROR(VLOOKUP(R222,'P2'!$B$4:$J$48,9,FALSE),"")</f>
        <v/>
      </c>
      <c r="S223" s="148" t="str">
        <f>IFERROR(VLOOKUP(S222,'P2'!$B$4:$J$48,9,FALSE),"")</f>
        <v/>
      </c>
      <c r="T223" s="148" t="str">
        <f>IFERROR(VLOOKUP(T222,'P2'!$B$4:$J$48,9,FALSE),"")</f>
        <v/>
      </c>
      <c r="U223" s="148" t="str">
        <f>IFERROR(VLOOKUP(U222,'P2'!$B$4:$J$48,9,FALSE),"")</f>
        <v/>
      </c>
      <c r="V223" s="148" t="str">
        <f>IFERROR(VLOOKUP(V222,'P2'!$B$4:$J$48,9,FALSE),"")</f>
        <v/>
      </c>
      <c r="W223" s="148" t="str">
        <f>IFERROR(VLOOKUP(W222,'P2'!$B$4:$J$48,9,FALSE),"")</f>
        <v/>
      </c>
      <c r="X223" s="148" t="str">
        <f>IFERROR(VLOOKUP(X222,'P2'!$B$4:$J$48,9,FALSE),"")</f>
        <v/>
      </c>
      <c r="Y223" s="148" t="str">
        <f>IFERROR(VLOOKUP(Y222,'P2'!$B$4:$J$48,9,FALSE),"")</f>
        <v/>
      </c>
      <c r="Z223" s="148" t="str">
        <f>IFERROR(VLOOKUP(Z222,'P2'!$B$4:$J$48,9,FALSE),"")</f>
        <v/>
      </c>
      <c r="AA223" s="148" t="str">
        <f>IFERROR(VLOOKUP(AA222,'P2'!$B$4:$J$48,9,FALSE),"")</f>
        <v/>
      </c>
      <c r="AB223" s="148" t="str">
        <f>IFERROR(VLOOKUP(AB222,'P2'!$B$4:$J$48,9,FALSE),"")</f>
        <v/>
      </c>
      <c r="AC223" s="148" t="str">
        <f>IFERROR(VLOOKUP(AC222,'P2'!$B$4:$J$48,9,FALSE),"")</f>
        <v/>
      </c>
      <c r="AD223" s="148" t="str">
        <f>IFERROR(VLOOKUP(AD222,'P2'!$B$4:$J$48,9,FALSE),"")</f>
        <v/>
      </c>
      <c r="AE223" s="148" t="str">
        <f>IFERROR(VLOOKUP(AE222,'P2'!$B$4:$J$48,9,FALSE),"")</f>
        <v/>
      </c>
      <c r="AF223" s="148" t="str">
        <f>IFERROR(VLOOKUP(AF222,'P2'!$B$4:$J$48,9,FALSE),"")</f>
        <v/>
      </c>
      <c r="AG223" s="148" t="str">
        <f>IFERROR(VLOOKUP(AG222,'P2'!$B$4:$J$48,9,FALSE),"")</f>
        <v/>
      </c>
      <c r="AH223" s="148" t="str">
        <f>IFERROR(VLOOKUP(AH222,'P2'!$B$4:$J$48,9,FALSE),"")</f>
        <v/>
      </c>
      <c r="AI223" s="148" t="str">
        <f>IFERROR(VLOOKUP(AI222,'P2'!$B$4:$J$48,9,FALSE),"")</f>
        <v/>
      </c>
      <c r="AJ223" s="148" t="str">
        <f>IFERROR(VLOOKUP(AJ222,'P2'!$B$4:$J$48,9,FALSE),"")</f>
        <v/>
      </c>
      <c r="AK223" s="148" t="str">
        <f>IFERROR(VLOOKUP(AK222,'P2'!$B$4:$J$48,9,FALSE),"")</f>
        <v/>
      </c>
      <c r="AL223" s="148" t="str">
        <f>IFERROR(VLOOKUP(AL222,'P2'!$B$4:$J$48,9,FALSE),"")</f>
        <v/>
      </c>
      <c r="AM223" s="148" t="str">
        <f>IFERROR(VLOOKUP(AM222,'P2'!$B$4:$J$48,9,FALSE),"")</f>
        <v/>
      </c>
      <c r="AN223" s="148" t="str">
        <f>IFERROR(VLOOKUP(AN222,'P2'!$B$4:$J$48,9,FALSE),"")</f>
        <v/>
      </c>
      <c r="AO223" s="148" t="str">
        <f>IFERROR(VLOOKUP(AO222,'P2'!$B$4:$J$48,9,FALSE),"")</f>
        <v/>
      </c>
      <c r="AP223" s="148" t="str">
        <f>IFERROR(VLOOKUP(AP222,'P2'!$B$4:$J$48,9,FALSE),"")</f>
        <v/>
      </c>
      <c r="AQ223" s="148" t="str">
        <f>IFERROR(VLOOKUP(AQ222,'P2'!$B$4:$J$48,9,FALSE),"")</f>
        <v/>
      </c>
      <c r="AR223" s="148" t="str">
        <f>IFERROR(VLOOKUP(AR222,'P2'!$B$4:$J$48,9,FALSE),"")</f>
        <v/>
      </c>
      <c r="AS223" s="148" t="str">
        <f>IFERROR(VLOOKUP(AS222,'P2'!$B$4:$J$48,9,FALSE),"")</f>
        <v/>
      </c>
      <c r="AT223" s="148" t="str">
        <f>IFERROR(VLOOKUP(AT222,'P2'!$B$4:$J$48,9,FALSE),"")</f>
        <v/>
      </c>
      <c r="AU223" s="148" t="str">
        <f>IFERROR(VLOOKUP(AU222,'P2'!$B$4:$J$48,9,FALSE),"")</f>
        <v/>
      </c>
      <c r="AV223" s="149">
        <f>SUM(Q223:AU223)</f>
        <v>0</v>
      </c>
      <c r="AW223" s="487"/>
      <c r="AX223" s="489"/>
      <c r="AY223" s="150"/>
      <c r="AZ223" s="150"/>
    </row>
    <row r="224" spans="2:52" ht="17.100000000000001" customHeight="1" x14ac:dyDescent="0.15">
      <c r="B224" s="470">
        <f t="shared" si="14"/>
        <v>95</v>
      </c>
      <c r="C224" s="472"/>
      <c r="D224" s="473"/>
      <c r="E224" s="473"/>
      <c r="F224" s="473"/>
      <c r="G224" s="473"/>
      <c r="H224" s="474"/>
      <c r="I224" s="478"/>
      <c r="J224" s="479"/>
      <c r="K224" s="479"/>
      <c r="L224" s="479"/>
      <c r="M224" s="480"/>
      <c r="N224" s="484"/>
      <c r="O224" s="485"/>
      <c r="P224" s="474"/>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1"/>
      <c r="AO224" s="151"/>
      <c r="AP224" s="151"/>
      <c r="AQ224" s="151"/>
      <c r="AR224" s="151"/>
      <c r="AS224" s="151"/>
      <c r="AT224" s="151"/>
      <c r="AU224" s="151"/>
      <c r="AV224" s="144">
        <f>COUNTA(Q224:AU224)</f>
        <v>0</v>
      </c>
      <c r="AW224" s="486">
        <f>AV225</f>
        <v>0</v>
      </c>
      <c r="AX224" s="488" t="str">
        <f>IFERROR(ROUNDDOWN(AV225/$AT$3,1),"")</f>
        <v/>
      </c>
      <c r="AY224" s="145"/>
      <c r="AZ224" s="145"/>
    </row>
    <row r="225" spans="2:52" ht="17.100000000000001" customHeight="1" x14ac:dyDescent="0.15">
      <c r="B225" s="471"/>
      <c r="C225" s="475"/>
      <c r="D225" s="476"/>
      <c r="E225" s="476"/>
      <c r="F225" s="476"/>
      <c r="G225" s="476"/>
      <c r="H225" s="477"/>
      <c r="I225" s="481"/>
      <c r="J225" s="482"/>
      <c r="K225" s="482"/>
      <c r="L225" s="482"/>
      <c r="M225" s="483"/>
      <c r="N225" s="475"/>
      <c r="O225" s="476"/>
      <c r="P225" s="477"/>
      <c r="Q225" s="148" t="str">
        <f>IFERROR(VLOOKUP(Q224,'P2'!$B$4:$J$48,9,FALSE),"")</f>
        <v/>
      </c>
      <c r="R225" s="148" t="str">
        <f>IFERROR(VLOOKUP(R224,'P2'!$B$4:$J$48,9,FALSE),"")</f>
        <v/>
      </c>
      <c r="S225" s="148" t="str">
        <f>IFERROR(VLOOKUP(S224,'P2'!$B$4:$J$48,9,FALSE),"")</f>
        <v/>
      </c>
      <c r="T225" s="148" t="str">
        <f>IFERROR(VLOOKUP(T224,'P2'!$B$4:$J$48,9,FALSE),"")</f>
        <v/>
      </c>
      <c r="U225" s="148" t="str">
        <f>IFERROR(VLOOKUP(U224,'P2'!$B$4:$J$48,9,FALSE),"")</f>
        <v/>
      </c>
      <c r="V225" s="148" t="str">
        <f>IFERROR(VLOOKUP(V224,'P2'!$B$4:$J$48,9,FALSE),"")</f>
        <v/>
      </c>
      <c r="W225" s="148" t="str">
        <f>IFERROR(VLOOKUP(W224,'P2'!$B$4:$J$48,9,FALSE),"")</f>
        <v/>
      </c>
      <c r="X225" s="148" t="str">
        <f>IFERROR(VLOOKUP(X224,'P2'!$B$4:$J$48,9,FALSE),"")</f>
        <v/>
      </c>
      <c r="Y225" s="148" t="str">
        <f>IFERROR(VLOOKUP(Y224,'P2'!$B$4:$J$48,9,FALSE),"")</f>
        <v/>
      </c>
      <c r="Z225" s="148" t="str">
        <f>IFERROR(VLOOKUP(Z224,'P2'!$B$4:$J$48,9,FALSE),"")</f>
        <v/>
      </c>
      <c r="AA225" s="148" t="str">
        <f>IFERROR(VLOOKUP(AA224,'P2'!$B$4:$J$48,9,FALSE),"")</f>
        <v/>
      </c>
      <c r="AB225" s="148" t="str">
        <f>IFERROR(VLOOKUP(AB224,'P2'!$B$4:$J$48,9,FALSE),"")</f>
        <v/>
      </c>
      <c r="AC225" s="148" t="str">
        <f>IFERROR(VLOOKUP(AC224,'P2'!$B$4:$J$48,9,FALSE),"")</f>
        <v/>
      </c>
      <c r="AD225" s="148" t="str">
        <f>IFERROR(VLOOKUP(AD224,'P2'!$B$4:$J$48,9,FALSE),"")</f>
        <v/>
      </c>
      <c r="AE225" s="148" t="str">
        <f>IFERROR(VLOOKUP(AE224,'P2'!$B$4:$J$48,9,FALSE),"")</f>
        <v/>
      </c>
      <c r="AF225" s="148" t="str">
        <f>IFERROR(VLOOKUP(AF224,'P2'!$B$4:$J$48,9,FALSE),"")</f>
        <v/>
      </c>
      <c r="AG225" s="148" t="str">
        <f>IFERROR(VLOOKUP(AG224,'P2'!$B$4:$J$48,9,FALSE),"")</f>
        <v/>
      </c>
      <c r="AH225" s="148" t="str">
        <f>IFERROR(VLOOKUP(AH224,'P2'!$B$4:$J$48,9,FALSE),"")</f>
        <v/>
      </c>
      <c r="AI225" s="148" t="str">
        <f>IFERROR(VLOOKUP(AI224,'P2'!$B$4:$J$48,9,FALSE),"")</f>
        <v/>
      </c>
      <c r="AJ225" s="148" t="str">
        <f>IFERROR(VLOOKUP(AJ224,'P2'!$B$4:$J$48,9,FALSE),"")</f>
        <v/>
      </c>
      <c r="AK225" s="148" t="str">
        <f>IFERROR(VLOOKUP(AK224,'P2'!$B$4:$J$48,9,FALSE),"")</f>
        <v/>
      </c>
      <c r="AL225" s="148" t="str">
        <f>IFERROR(VLOOKUP(AL224,'P2'!$B$4:$J$48,9,FALSE),"")</f>
        <v/>
      </c>
      <c r="AM225" s="148" t="str">
        <f>IFERROR(VLOOKUP(AM224,'P2'!$B$4:$J$48,9,FALSE),"")</f>
        <v/>
      </c>
      <c r="AN225" s="148" t="str">
        <f>IFERROR(VLOOKUP(AN224,'P2'!$B$4:$J$48,9,FALSE),"")</f>
        <v/>
      </c>
      <c r="AO225" s="148" t="str">
        <f>IFERROR(VLOOKUP(AO224,'P2'!$B$4:$J$48,9,FALSE),"")</f>
        <v/>
      </c>
      <c r="AP225" s="148" t="str">
        <f>IFERROR(VLOOKUP(AP224,'P2'!$B$4:$J$48,9,FALSE),"")</f>
        <v/>
      </c>
      <c r="AQ225" s="148" t="str">
        <f>IFERROR(VLOOKUP(AQ224,'P2'!$B$4:$J$48,9,FALSE),"")</f>
        <v/>
      </c>
      <c r="AR225" s="148" t="str">
        <f>IFERROR(VLOOKUP(AR224,'P2'!$B$4:$J$48,9,FALSE),"")</f>
        <v/>
      </c>
      <c r="AS225" s="148" t="str">
        <f>IFERROR(VLOOKUP(AS224,'P2'!$B$4:$J$48,9,FALSE),"")</f>
        <v/>
      </c>
      <c r="AT225" s="148" t="str">
        <f>IFERROR(VLOOKUP(AT224,'P2'!$B$4:$J$48,9,FALSE),"")</f>
        <v/>
      </c>
      <c r="AU225" s="148" t="str">
        <f>IFERROR(VLOOKUP(AU224,'P2'!$B$4:$J$48,9,FALSE),"")</f>
        <v/>
      </c>
      <c r="AV225" s="149">
        <f>SUM(Q225:AU225)</f>
        <v>0</v>
      </c>
      <c r="AW225" s="487"/>
      <c r="AX225" s="489"/>
      <c r="AY225" s="150"/>
      <c r="AZ225" s="150"/>
    </row>
    <row r="226" spans="2:52" ht="17.100000000000001" customHeight="1" x14ac:dyDescent="0.15">
      <c r="B226" s="470">
        <f t="shared" si="14"/>
        <v>96</v>
      </c>
      <c r="C226" s="472"/>
      <c r="D226" s="473"/>
      <c r="E226" s="473"/>
      <c r="F226" s="473"/>
      <c r="G226" s="473"/>
      <c r="H226" s="474"/>
      <c r="I226" s="478"/>
      <c r="J226" s="479"/>
      <c r="K226" s="479"/>
      <c r="L226" s="479"/>
      <c r="M226" s="480"/>
      <c r="N226" s="484"/>
      <c r="O226" s="485"/>
      <c r="P226" s="474"/>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51"/>
      <c r="AO226" s="151"/>
      <c r="AP226" s="151"/>
      <c r="AQ226" s="151"/>
      <c r="AR226" s="151"/>
      <c r="AS226" s="151"/>
      <c r="AT226" s="151"/>
      <c r="AU226" s="151"/>
      <c r="AV226" s="144">
        <f>COUNTA(Q226:AU226)</f>
        <v>0</v>
      </c>
      <c r="AW226" s="486">
        <f>AV227</f>
        <v>0</v>
      </c>
      <c r="AX226" s="488" t="str">
        <f>IFERROR(ROUNDDOWN(AV227/$AT$3,1),"")</f>
        <v/>
      </c>
      <c r="AY226" s="145"/>
      <c r="AZ226" s="145"/>
    </row>
    <row r="227" spans="2:52" ht="17.100000000000001" customHeight="1" x14ac:dyDescent="0.15">
      <c r="B227" s="471"/>
      <c r="C227" s="475"/>
      <c r="D227" s="476"/>
      <c r="E227" s="476"/>
      <c r="F227" s="476"/>
      <c r="G227" s="476"/>
      <c r="H227" s="477"/>
      <c r="I227" s="481"/>
      <c r="J227" s="482"/>
      <c r="K227" s="482"/>
      <c r="L227" s="482"/>
      <c r="M227" s="483"/>
      <c r="N227" s="475"/>
      <c r="O227" s="476"/>
      <c r="P227" s="477"/>
      <c r="Q227" s="148" t="str">
        <f>IFERROR(VLOOKUP(Q226,'P2'!$B$4:$J$48,9,FALSE),"")</f>
        <v/>
      </c>
      <c r="R227" s="148" t="str">
        <f>IFERROR(VLOOKUP(R226,'P2'!$B$4:$J$48,9,FALSE),"")</f>
        <v/>
      </c>
      <c r="S227" s="148" t="str">
        <f>IFERROR(VLOOKUP(S226,'P2'!$B$4:$J$48,9,FALSE),"")</f>
        <v/>
      </c>
      <c r="T227" s="148" t="str">
        <f>IFERROR(VLOOKUP(T226,'P2'!$B$4:$J$48,9,FALSE),"")</f>
        <v/>
      </c>
      <c r="U227" s="148" t="str">
        <f>IFERROR(VLOOKUP(U226,'P2'!$B$4:$J$48,9,FALSE),"")</f>
        <v/>
      </c>
      <c r="V227" s="148" t="str">
        <f>IFERROR(VLOOKUP(V226,'P2'!$B$4:$J$48,9,FALSE),"")</f>
        <v/>
      </c>
      <c r="W227" s="148" t="str">
        <f>IFERROR(VLOOKUP(W226,'P2'!$B$4:$J$48,9,FALSE),"")</f>
        <v/>
      </c>
      <c r="X227" s="148" t="str">
        <f>IFERROR(VLOOKUP(X226,'P2'!$B$4:$J$48,9,FALSE),"")</f>
        <v/>
      </c>
      <c r="Y227" s="148" t="str">
        <f>IFERROR(VLOOKUP(Y226,'P2'!$B$4:$J$48,9,FALSE),"")</f>
        <v/>
      </c>
      <c r="Z227" s="148" t="str">
        <f>IFERROR(VLOOKUP(Z226,'P2'!$B$4:$J$48,9,FALSE),"")</f>
        <v/>
      </c>
      <c r="AA227" s="148" t="str">
        <f>IFERROR(VLOOKUP(AA226,'P2'!$B$4:$J$48,9,FALSE),"")</f>
        <v/>
      </c>
      <c r="AB227" s="148" t="str">
        <f>IFERROR(VLOOKUP(AB226,'P2'!$B$4:$J$48,9,FALSE),"")</f>
        <v/>
      </c>
      <c r="AC227" s="148" t="str">
        <f>IFERROR(VLOOKUP(AC226,'P2'!$B$4:$J$48,9,FALSE),"")</f>
        <v/>
      </c>
      <c r="AD227" s="148" t="str">
        <f>IFERROR(VLOOKUP(AD226,'P2'!$B$4:$J$48,9,FALSE),"")</f>
        <v/>
      </c>
      <c r="AE227" s="148" t="str">
        <f>IFERROR(VLOOKUP(AE226,'P2'!$B$4:$J$48,9,FALSE),"")</f>
        <v/>
      </c>
      <c r="AF227" s="148" t="str">
        <f>IFERROR(VLOOKUP(AF226,'P2'!$B$4:$J$48,9,FALSE),"")</f>
        <v/>
      </c>
      <c r="AG227" s="148" t="str">
        <f>IFERROR(VLOOKUP(AG226,'P2'!$B$4:$J$48,9,FALSE),"")</f>
        <v/>
      </c>
      <c r="AH227" s="148" t="str">
        <f>IFERROR(VLOOKUP(AH226,'P2'!$B$4:$J$48,9,FALSE),"")</f>
        <v/>
      </c>
      <c r="AI227" s="148" t="str">
        <f>IFERROR(VLOOKUP(AI226,'P2'!$B$4:$J$48,9,FALSE),"")</f>
        <v/>
      </c>
      <c r="AJ227" s="148" t="str">
        <f>IFERROR(VLOOKUP(AJ226,'P2'!$B$4:$J$48,9,FALSE),"")</f>
        <v/>
      </c>
      <c r="AK227" s="148" t="str">
        <f>IFERROR(VLOOKUP(AK226,'P2'!$B$4:$J$48,9,FALSE),"")</f>
        <v/>
      </c>
      <c r="AL227" s="148" t="str">
        <f>IFERROR(VLOOKUP(AL226,'P2'!$B$4:$J$48,9,FALSE),"")</f>
        <v/>
      </c>
      <c r="AM227" s="148" t="str">
        <f>IFERROR(VLOOKUP(AM226,'P2'!$B$4:$J$48,9,FALSE),"")</f>
        <v/>
      </c>
      <c r="AN227" s="148" t="str">
        <f>IFERROR(VLOOKUP(AN226,'P2'!$B$4:$J$48,9,FALSE),"")</f>
        <v/>
      </c>
      <c r="AO227" s="148" t="str">
        <f>IFERROR(VLOOKUP(AO226,'P2'!$B$4:$J$48,9,FALSE),"")</f>
        <v/>
      </c>
      <c r="AP227" s="148" t="str">
        <f>IFERROR(VLOOKUP(AP226,'P2'!$B$4:$J$48,9,FALSE),"")</f>
        <v/>
      </c>
      <c r="AQ227" s="148" t="str">
        <f>IFERROR(VLOOKUP(AQ226,'P2'!$B$4:$J$48,9,FALSE),"")</f>
        <v/>
      </c>
      <c r="AR227" s="148" t="str">
        <f>IFERROR(VLOOKUP(AR226,'P2'!$B$4:$J$48,9,FALSE),"")</f>
        <v/>
      </c>
      <c r="AS227" s="148" t="str">
        <f>IFERROR(VLOOKUP(AS226,'P2'!$B$4:$J$48,9,FALSE),"")</f>
        <v/>
      </c>
      <c r="AT227" s="148" t="str">
        <f>IFERROR(VLOOKUP(AT226,'P2'!$B$4:$J$48,9,FALSE),"")</f>
        <v/>
      </c>
      <c r="AU227" s="148" t="str">
        <f>IFERROR(VLOOKUP(AU226,'P2'!$B$4:$J$48,9,FALSE),"")</f>
        <v/>
      </c>
      <c r="AV227" s="149">
        <f>SUM(Q227:AU227)</f>
        <v>0</v>
      </c>
      <c r="AW227" s="487"/>
      <c r="AX227" s="489"/>
      <c r="AY227" s="150"/>
      <c r="AZ227" s="150"/>
    </row>
    <row r="228" spans="2:52" ht="17.100000000000001" customHeight="1" x14ac:dyDescent="0.15">
      <c r="B228" s="470">
        <f t="shared" si="14"/>
        <v>97</v>
      </c>
      <c r="C228" s="472"/>
      <c r="D228" s="473"/>
      <c r="E228" s="473"/>
      <c r="F228" s="473"/>
      <c r="G228" s="473"/>
      <c r="H228" s="474"/>
      <c r="I228" s="478"/>
      <c r="J228" s="479"/>
      <c r="K228" s="479"/>
      <c r="L228" s="479"/>
      <c r="M228" s="480"/>
      <c r="N228" s="484"/>
      <c r="O228" s="485"/>
      <c r="P228" s="474"/>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51"/>
      <c r="AQ228" s="151"/>
      <c r="AR228" s="151"/>
      <c r="AS228" s="151"/>
      <c r="AT228" s="151"/>
      <c r="AU228" s="151"/>
      <c r="AV228" s="144">
        <f>COUNTA(Q228:AU228)</f>
        <v>0</v>
      </c>
      <c r="AW228" s="486">
        <f>AV229</f>
        <v>0</v>
      </c>
      <c r="AX228" s="488" t="str">
        <f>IFERROR(ROUNDDOWN(AV229/$AT$3,1),"")</f>
        <v/>
      </c>
      <c r="AY228" s="145"/>
      <c r="AZ228" s="145"/>
    </row>
    <row r="229" spans="2:52" ht="17.100000000000001" customHeight="1" x14ac:dyDescent="0.15">
      <c r="B229" s="471"/>
      <c r="C229" s="475"/>
      <c r="D229" s="476"/>
      <c r="E229" s="476"/>
      <c r="F229" s="476"/>
      <c r="G229" s="476"/>
      <c r="H229" s="477"/>
      <c r="I229" s="481"/>
      <c r="J229" s="482"/>
      <c r="K229" s="482"/>
      <c r="L229" s="482"/>
      <c r="M229" s="483"/>
      <c r="N229" s="475"/>
      <c r="O229" s="476"/>
      <c r="P229" s="477"/>
      <c r="Q229" s="148" t="str">
        <f>IFERROR(VLOOKUP(Q228,'P2'!$B$4:$J$48,9,FALSE),"")</f>
        <v/>
      </c>
      <c r="R229" s="148" t="str">
        <f>IFERROR(VLOOKUP(R228,'P2'!$B$4:$J$48,9,FALSE),"")</f>
        <v/>
      </c>
      <c r="S229" s="148" t="str">
        <f>IFERROR(VLOOKUP(S228,'P2'!$B$4:$J$48,9,FALSE),"")</f>
        <v/>
      </c>
      <c r="T229" s="148" t="str">
        <f>IFERROR(VLOOKUP(T228,'P2'!$B$4:$J$48,9,FALSE),"")</f>
        <v/>
      </c>
      <c r="U229" s="148" t="str">
        <f>IFERROR(VLOOKUP(U228,'P2'!$B$4:$J$48,9,FALSE),"")</f>
        <v/>
      </c>
      <c r="V229" s="148" t="str">
        <f>IFERROR(VLOOKUP(V228,'P2'!$B$4:$J$48,9,FALSE),"")</f>
        <v/>
      </c>
      <c r="W229" s="148" t="str">
        <f>IFERROR(VLOOKUP(W228,'P2'!$B$4:$J$48,9,FALSE),"")</f>
        <v/>
      </c>
      <c r="X229" s="148" t="str">
        <f>IFERROR(VLOOKUP(X228,'P2'!$B$4:$J$48,9,FALSE),"")</f>
        <v/>
      </c>
      <c r="Y229" s="148" t="str">
        <f>IFERROR(VLOOKUP(Y228,'P2'!$B$4:$J$48,9,FALSE),"")</f>
        <v/>
      </c>
      <c r="Z229" s="148" t="str">
        <f>IFERROR(VLOOKUP(Z228,'P2'!$B$4:$J$48,9,FALSE),"")</f>
        <v/>
      </c>
      <c r="AA229" s="148" t="str">
        <f>IFERROR(VLOOKUP(AA228,'P2'!$B$4:$J$48,9,FALSE),"")</f>
        <v/>
      </c>
      <c r="AB229" s="148" t="str">
        <f>IFERROR(VLOOKUP(AB228,'P2'!$B$4:$J$48,9,FALSE),"")</f>
        <v/>
      </c>
      <c r="AC229" s="148" t="str">
        <f>IFERROR(VLOOKUP(AC228,'P2'!$B$4:$J$48,9,FALSE),"")</f>
        <v/>
      </c>
      <c r="AD229" s="148" t="str">
        <f>IFERROR(VLOOKUP(AD228,'P2'!$B$4:$J$48,9,FALSE),"")</f>
        <v/>
      </c>
      <c r="AE229" s="148" t="str">
        <f>IFERROR(VLOOKUP(AE228,'P2'!$B$4:$J$48,9,FALSE),"")</f>
        <v/>
      </c>
      <c r="AF229" s="148" t="str">
        <f>IFERROR(VLOOKUP(AF228,'P2'!$B$4:$J$48,9,FALSE),"")</f>
        <v/>
      </c>
      <c r="AG229" s="148" t="str">
        <f>IFERROR(VLOOKUP(AG228,'P2'!$B$4:$J$48,9,FALSE),"")</f>
        <v/>
      </c>
      <c r="AH229" s="148" t="str">
        <f>IFERROR(VLOOKUP(AH228,'P2'!$B$4:$J$48,9,FALSE),"")</f>
        <v/>
      </c>
      <c r="AI229" s="148" t="str">
        <f>IFERROR(VLOOKUP(AI228,'P2'!$B$4:$J$48,9,FALSE),"")</f>
        <v/>
      </c>
      <c r="AJ229" s="148" t="str">
        <f>IFERROR(VLOOKUP(AJ228,'P2'!$B$4:$J$48,9,FALSE),"")</f>
        <v/>
      </c>
      <c r="AK229" s="148" t="str">
        <f>IFERROR(VLOOKUP(AK228,'P2'!$B$4:$J$48,9,FALSE),"")</f>
        <v/>
      </c>
      <c r="AL229" s="148" t="str">
        <f>IFERROR(VLOOKUP(AL228,'P2'!$B$4:$J$48,9,FALSE),"")</f>
        <v/>
      </c>
      <c r="AM229" s="148" t="str">
        <f>IFERROR(VLOOKUP(AM228,'P2'!$B$4:$J$48,9,FALSE),"")</f>
        <v/>
      </c>
      <c r="AN229" s="148" t="str">
        <f>IFERROR(VLOOKUP(AN228,'P2'!$B$4:$J$48,9,FALSE),"")</f>
        <v/>
      </c>
      <c r="AO229" s="148" t="str">
        <f>IFERROR(VLOOKUP(AO228,'P2'!$B$4:$J$48,9,FALSE),"")</f>
        <v/>
      </c>
      <c r="AP229" s="148" t="str">
        <f>IFERROR(VLOOKUP(AP228,'P2'!$B$4:$J$48,9,FALSE),"")</f>
        <v/>
      </c>
      <c r="AQ229" s="148" t="str">
        <f>IFERROR(VLOOKUP(AQ228,'P2'!$B$4:$J$48,9,FALSE),"")</f>
        <v/>
      </c>
      <c r="AR229" s="148" t="str">
        <f>IFERROR(VLOOKUP(AR228,'P2'!$B$4:$J$48,9,FALSE),"")</f>
        <v/>
      </c>
      <c r="AS229" s="148" t="str">
        <f>IFERROR(VLOOKUP(AS228,'P2'!$B$4:$J$48,9,FALSE),"")</f>
        <v/>
      </c>
      <c r="AT229" s="148" t="str">
        <f>IFERROR(VLOOKUP(AT228,'P2'!$B$4:$J$48,9,FALSE),"")</f>
        <v/>
      </c>
      <c r="AU229" s="148" t="str">
        <f>IFERROR(VLOOKUP(AU228,'P2'!$B$4:$J$48,9,FALSE),"")</f>
        <v/>
      </c>
      <c r="AV229" s="149">
        <f>SUM(Q229:AU229)</f>
        <v>0</v>
      </c>
      <c r="AW229" s="487"/>
      <c r="AX229" s="489"/>
      <c r="AY229" s="150"/>
      <c r="AZ229" s="150"/>
    </row>
    <row r="230" spans="2:52" ht="17.100000000000001" customHeight="1" x14ac:dyDescent="0.15">
      <c r="B230" s="470">
        <f t="shared" si="14"/>
        <v>98</v>
      </c>
      <c r="C230" s="472"/>
      <c r="D230" s="473"/>
      <c r="E230" s="473"/>
      <c r="F230" s="473"/>
      <c r="G230" s="473"/>
      <c r="H230" s="474"/>
      <c r="I230" s="478"/>
      <c r="J230" s="479"/>
      <c r="K230" s="479"/>
      <c r="L230" s="479"/>
      <c r="M230" s="480"/>
      <c r="N230" s="484"/>
      <c r="O230" s="485"/>
      <c r="P230" s="474"/>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151"/>
      <c r="AL230" s="151"/>
      <c r="AM230" s="151"/>
      <c r="AN230" s="151"/>
      <c r="AO230" s="151"/>
      <c r="AP230" s="151"/>
      <c r="AQ230" s="151"/>
      <c r="AR230" s="151"/>
      <c r="AS230" s="151"/>
      <c r="AT230" s="151"/>
      <c r="AU230" s="151"/>
      <c r="AV230" s="144">
        <f>COUNTA(Q230:AU230)</f>
        <v>0</v>
      </c>
      <c r="AW230" s="486">
        <f>AV231</f>
        <v>0</v>
      </c>
      <c r="AX230" s="488" t="str">
        <f>IFERROR(ROUNDDOWN(AV231/$AT$3,1),"")</f>
        <v/>
      </c>
      <c r="AY230" s="145"/>
      <c r="AZ230" s="145"/>
    </row>
    <row r="231" spans="2:52" ht="17.100000000000001" customHeight="1" x14ac:dyDescent="0.15">
      <c r="B231" s="471"/>
      <c r="C231" s="475"/>
      <c r="D231" s="476"/>
      <c r="E231" s="476"/>
      <c r="F231" s="476"/>
      <c r="G231" s="476"/>
      <c r="H231" s="477"/>
      <c r="I231" s="481"/>
      <c r="J231" s="482"/>
      <c r="K231" s="482"/>
      <c r="L231" s="482"/>
      <c r="M231" s="483"/>
      <c r="N231" s="475"/>
      <c r="O231" s="476"/>
      <c r="P231" s="477"/>
      <c r="Q231" s="148" t="str">
        <f>IFERROR(VLOOKUP(Q230,'P2'!$B$4:$J$48,9,FALSE),"")</f>
        <v/>
      </c>
      <c r="R231" s="148" t="str">
        <f>IFERROR(VLOOKUP(R230,'P2'!$B$4:$J$48,9,FALSE),"")</f>
        <v/>
      </c>
      <c r="S231" s="148" t="str">
        <f>IFERROR(VLOOKUP(S230,'P2'!$B$4:$J$48,9,FALSE),"")</f>
        <v/>
      </c>
      <c r="T231" s="148" t="str">
        <f>IFERROR(VLOOKUP(T230,'P2'!$B$4:$J$48,9,FALSE),"")</f>
        <v/>
      </c>
      <c r="U231" s="148" t="str">
        <f>IFERROR(VLOOKUP(U230,'P2'!$B$4:$J$48,9,FALSE),"")</f>
        <v/>
      </c>
      <c r="V231" s="148" t="str">
        <f>IFERROR(VLOOKUP(V230,'P2'!$B$4:$J$48,9,FALSE),"")</f>
        <v/>
      </c>
      <c r="W231" s="148" t="str">
        <f>IFERROR(VLOOKUP(W230,'P2'!$B$4:$J$48,9,FALSE),"")</f>
        <v/>
      </c>
      <c r="X231" s="148" t="str">
        <f>IFERROR(VLOOKUP(X230,'P2'!$B$4:$J$48,9,FALSE),"")</f>
        <v/>
      </c>
      <c r="Y231" s="148" t="str">
        <f>IFERROR(VLOOKUP(Y230,'P2'!$B$4:$J$48,9,FALSE),"")</f>
        <v/>
      </c>
      <c r="Z231" s="148" t="str">
        <f>IFERROR(VLOOKUP(Z230,'P2'!$B$4:$J$48,9,FALSE),"")</f>
        <v/>
      </c>
      <c r="AA231" s="148" t="str">
        <f>IFERROR(VLOOKUP(AA230,'P2'!$B$4:$J$48,9,FALSE),"")</f>
        <v/>
      </c>
      <c r="AB231" s="148" t="str">
        <f>IFERROR(VLOOKUP(AB230,'P2'!$B$4:$J$48,9,FALSE),"")</f>
        <v/>
      </c>
      <c r="AC231" s="148" t="str">
        <f>IFERROR(VLOOKUP(AC230,'P2'!$B$4:$J$48,9,FALSE),"")</f>
        <v/>
      </c>
      <c r="AD231" s="148" t="str">
        <f>IFERROR(VLOOKUP(AD230,'P2'!$B$4:$J$48,9,FALSE),"")</f>
        <v/>
      </c>
      <c r="AE231" s="148" t="str">
        <f>IFERROR(VLOOKUP(AE230,'P2'!$B$4:$J$48,9,FALSE),"")</f>
        <v/>
      </c>
      <c r="AF231" s="148" t="str">
        <f>IFERROR(VLOOKUP(AF230,'P2'!$B$4:$J$48,9,FALSE),"")</f>
        <v/>
      </c>
      <c r="AG231" s="148" t="str">
        <f>IFERROR(VLOOKUP(AG230,'P2'!$B$4:$J$48,9,FALSE),"")</f>
        <v/>
      </c>
      <c r="AH231" s="148" t="str">
        <f>IFERROR(VLOOKUP(AH230,'P2'!$B$4:$J$48,9,FALSE),"")</f>
        <v/>
      </c>
      <c r="AI231" s="148" t="str">
        <f>IFERROR(VLOOKUP(AI230,'P2'!$B$4:$J$48,9,FALSE),"")</f>
        <v/>
      </c>
      <c r="AJ231" s="148" t="str">
        <f>IFERROR(VLOOKUP(AJ230,'P2'!$B$4:$J$48,9,FALSE),"")</f>
        <v/>
      </c>
      <c r="AK231" s="148" t="str">
        <f>IFERROR(VLOOKUP(AK230,'P2'!$B$4:$J$48,9,FALSE),"")</f>
        <v/>
      </c>
      <c r="AL231" s="148" t="str">
        <f>IFERROR(VLOOKUP(AL230,'P2'!$B$4:$J$48,9,FALSE),"")</f>
        <v/>
      </c>
      <c r="AM231" s="148" t="str">
        <f>IFERROR(VLOOKUP(AM230,'P2'!$B$4:$J$48,9,FALSE),"")</f>
        <v/>
      </c>
      <c r="AN231" s="148" t="str">
        <f>IFERROR(VLOOKUP(AN230,'P2'!$B$4:$J$48,9,FALSE),"")</f>
        <v/>
      </c>
      <c r="AO231" s="148" t="str">
        <f>IFERROR(VLOOKUP(AO230,'P2'!$B$4:$J$48,9,FALSE),"")</f>
        <v/>
      </c>
      <c r="AP231" s="148" t="str">
        <f>IFERROR(VLOOKUP(AP230,'P2'!$B$4:$J$48,9,FALSE),"")</f>
        <v/>
      </c>
      <c r="AQ231" s="148" t="str">
        <f>IFERROR(VLOOKUP(AQ230,'P2'!$B$4:$J$48,9,FALSE),"")</f>
        <v/>
      </c>
      <c r="AR231" s="148" t="str">
        <f>IFERROR(VLOOKUP(AR230,'P2'!$B$4:$J$48,9,FALSE),"")</f>
        <v/>
      </c>
      <c r="AS231" s="148" t="str">
        <f>IFERROR(VLOOKUP(AS230,'P2'!$B$4:$J$48,9,FALSE),"")</f>
        <v/>
      </c>
      <c r="AT231" s="148" t="str">
        <f>IFERROR(VLOOKUP(AT230,'P2'!$B$4:$J$48,9,FALSE),"")</f>
        <v/>
      </c>
      <c r="AU231" s="148" t="str">
        <f>IFERROR(VLOOKUP(AU230,'P2'!$B$4:$J$48,9,FALSE),"")</f>
        <v/>
      </c>
      <c r="AV231" s="149">
        <f>SUM(Q231:AU231)</f>
        <v>0</v>
      </c>
      <c r="AW231" s="487"/>
      <c r="AX231" s="489"/>
      <c r="AY231" s="150"/>
      <c r="AZ231" s="150"/>
    </row>
    <row r="232" spans="2:52" ht="17.100000000000001" customHeight="1" x14ac:dyDescent="0.15">
      <c r="B232" s="470">
        <f t="shared" si="14"/>
        <v>99</v>
      </c>
      <c r="C232" s="472"/>
      <c r="D232" s="473"/>
      <c r="E232" s="473"/>
      <c r="F232" s="473"/>
      <c r="G232" s="473"/>
      <c r="H232" s="474"/>
      <c r="I232" s="478"/>
      <c r="J232" s="479"/>
      <c r="K232" s="479"/>
      <c r="L232" s="479"/>
      <c r="M232" s="480"/>
      <c r="N232" s="484"/>
      <c r="O232" s="485"/>
      <c r="P232" s="474"/>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44">
        <f>COUNTA(Q232:AU232)</f>
        <v>0</v>
      </c>
      <c r="AW232" s="486">
        <f>AV233</f>
        <v>0</v>
      </c>
      <c r="AX232" s="488" t="str">
        <f>IFERROR(ROUNDDOWN(AV233/$AT$3,1),"")</f>
        <v/>
      </c>
      <c r="AY232" s="145"/>
      <c r="AZ232" s="145"/>
    </row>
    <row r="233" spans="2:52" ht="17.100000000000001" customHeight="1" x14ac:dyDescent="0.15">
      <c r="B233" s="471"/>
      <c r="C233" s="475"/>
      <c r="D233" s="476"/>
      <c r="E233" s="476"/>
      <c r="F233" s="476"/>
      <c r="G233" s="476"/>
      <c r="H233" s="477"/>
      <c r="I233" s="481"/>
      <c r="J233" s="482"/>
      <c r="K233" s="482"/>
      <c r="L233" s="482"/>
      <c r="M233" s="483"/>
      <c r="N233" s="475"/>
      <c r="O233" s="476"/>
      <c r="P233" s="477"/>
      <c r="Q233" s="148" t="str">
        <f>IFERROR(VLOOKUP(Q232,'P2'!$B$4:$J$48,9,FALSE),"")</f>
        <v/>
      </c>
      <c r="R233" s="148" t="str">
        <f>IFERROR(VLOOKUP(R232,'P2'!$B$4:$J$48,9,FALSE),"")</f>
        <v/>
      </c>
      <c r="S233" s="148" t="str">
        <f>IFERROR(VLOOKUP(S232,'P2'!$B$4:$J$48,9,FALSE),"")</f>
        <v/>
      </c>
      <c r="T233" s="148" t="str">
        <f>IFERROR(VLOOKUP(T232,'P2'!$B$4:$J$48,9,FALSE),"")</f>
        <v/>
      </c>
      <c r="U233" s="148" t="str">
        <f>IFERROR(VLOOKUP(U232,'P2'!$B$4:$J$48,9,FALSE),"")</f>
        <v/>
      </c>
      <c r="V233" s="148" t="str">
        <f>IFERROR(VLOOKUP(V232,'P2'!$B$4:$J$48,9,FALSE),"")</f>
        <v/>
      </c>
      <c r="W233" s="148" t="str">
        <f>IFERROR(VLOOKUP(W232,'P2'!$B$4:$J$48,9,FALSE),"")</f>
        <v/>
      </c>
      <c r="X233" s="148" t="str">
        <f>IFERROR(VLOOKUP(X232,'P2'!$B$4:$J$48,9,FALSE),"")</f>
        <v/>
      </c>
      <c r="Y233" s="148" t="str">
        <f>IFERROR(VLOOKUP(Y232,'P2'!$B$4:$J$48,9,FALSE),"")</f>
        <v/>
      </c>
      <c r="Z233" s="148" t="str">
        <f>IFERROR(VLOOKUP(Z232,'P2'!$B$4:$J$48,9,FALSE),"")</f>
        <v/>
      </c>
      <c r="AA233" s="148" t="str">
        <f>IFERROR(VLOOKUP(AA232,'P2'!$B$4:$J$48,9,FALSE),"")</f>
        <v/>
      </c>
      <c r="AB233" s="148" t="str">
        <f>IFERROR(VLOOKUP(AB232,'P2'!$B$4:$J$48,9,FALSE),"")</f>
        <v/>
      </c>
      <c r="AC233" s="148" t="str">
        <f>IFERROR(VLOOKUP(AC232,'P2'!$B$4:$J$48,9,FALSE),"")</f>
        <v/>
      </c>
      <c r="AD233" s="148" t="str">
        <f>IFERROR(VLOOKUP(AD232,'P2'!$B$4:$J$48,9,FALSE),"")</f>
        <v/>
      </c>
      <c r="AE233" s="148" t="str">
        <f>IFERROR(VLOOKUP(AE232,'P2'!$B$4:$J$48,9,FALSE),"")</f>
        <v/>
      </c>
      <c r="AF233" s="148" t="str">
        <f>IFERROR(VLOOKUP(AF232,'P2'!$B$4:$J$48,9,FALSE),"")</f>
        <v/>
      </c>
      <c r="AG233" s="148" t="str">
        <f>IFERROR(VLOOKUP(AG232,'P2'!$B$4:$J$48,9,FALSE),"")</f>
        <v/>
      </c>
      <c r="AH233" s="148" t="str">
        <f>IFERROR(VLOOKUP(AH232,'P2'!$B$4:$J$48,9,FALSE),"")</f>
        <v/>
      </c>
      <c r="AI233" s="148" t="str">
        <f>IFERROR(VLOOKUP(AI232,'P2'!$B$4:$J$48,9,FALSE),"")</f>
        <v/>
      </c>
      <c r="AJ233" s="148" t="str">
        <f>IFERROR(VLOOKUP(AJ232,'P2'!$B$4:$J$48,9,FALSE),"")</f>
        <v/>
      </c>
      <c r="AK233" s="148" t="str">
        <f>IFERROR(VLOOKUP(AK232,'P2'!$B$4:$J$48,9,FALSE),"")</f>
        <v/>
      </c>
      <c r="AL233" s="148" t="str">
        <f>IFERROR(VLOOKUP(AL232,'P2'!$B$4:$J$48,9,FALSE),"")</f>
        <v/>
      </c>
      <c r="AM233" s="148" t="str">
        <f>IFERROR(VLOOKUP(AM232,'P2'!$B$4:$J$48,9,FALSE),"")</f>
        <v/>
      </c>
      <c r="AN233" s="148" t="str">
        <f>IFERROR(VLOOKUP(AN232,'P2'!$B$4:$J$48,9,FALSE),"")</f>
        <v/>
      </c>
      <c r="AO233" s="148" t="str">
        <f>IFERROR(VLOOKUP(AO232,'P2'!$B$4:$J$48,9,FALSE),"")</f>
        <v/>
      </c>
      <c r="AP233" s="148" t="str">
        <f>IFERROR(VLOOKUP(AP232,'P2'!$B$4:$J$48,9,FALSE),"")</f>
        <v/>
      </c>
      <c r="AQ233" s="148" t="str">
        <f>IFERROR(VLOOKUP(AQ232,'P2'!$B$4:$J$48,9,FALSE),"")</f>
        <v/>
      </c>
      <c r="AR233" s="148" t="str">
        <f>IFERROR(VLOOKUP(AR232,'P2'!$B$4:$J$48,9,FALSE),"")</f>
        <v/>
      </c>
      <c r="AS233" s="148" t="str">
        <f>IFERROR(VLOOKUP(AS232,'P2'!$B$4:$J$48,9,FALSE),"")</f>
        <v/>
      </c>
      <c r="AT233" s="148" t="str">
        <f>IFERROR(VLOOKUP(AT232,'P2'!$B$4:$J$48,9,FALSE),"")</f>
        <v/>
      </c>
      <c r="AU233" s="148" t="str">
        <f>IFERROR(VLOOKUP(AU232,'P2'!$B$4:$J$48,9,FALSE),"")</f>
        <v/>
      </c>
      <c r="AV233" s="149">
        <f>SUM(Q233:AU233)</f>
        <v>0</v>
      </c>
      <c r="AW233" s="487"/>
      <c r="AX233" s="489"/>
      <c r="AY233" s="150"/>
      <c r="AZ233" s="150"/>
    </row>
    <row r="234" spans="2:52" ht="17.100000000000001" customHeight="1" x14ac:dyDescent="0.15">
      <c r="B234" s="470">
        <f t="shared" si="14"/>
        <v>100</v>
      </c>
      <c r="C234" s="472"/>
      <c r="D234" s="473"/>
      <c r="E234" s="473"/>
      <c r="F234" s="473"/>
      <c r="G234" s="473"/>
      <c r="H234" s="474"/>
      <c r="I234" s="478"/>
      <c r="J234" s="479"/>
      <c r="K234" s="479"/>
      <c r="L234" s="479"/>
      <c r="M234" s="480"/>
      <c r="N234" s="484"/>
      <c r="O234" s="485"/>
      <c r="P234" s="474"/>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44">
        <f>COUNTA(Q234:AU234)</f>
        <v>0</v>
      </c>
      <c r="AW234" s="486">
        <f>AV235</f>
        <v>0</v>
      </c>
      <c r="AX234" s="488" t="str">
        <f>IFERROR(ROUNDDOWN(AV235/$AT$3,1),"")</f>
        <v/>
      </c>
      <c r="AY234" s="145"/>
      <c r="AZ234" s="145"/>
    </row>
    <row r="235" spans="2:52" ht="17.100000000000001" customHeight="1" x14ac:dyDescent="0.15">
      <c r="B235" s="471"/>
      <c r="C235" s="475"/>
      <c r="D235" s="476"/>
      <c r="E235" s="476"/>
      <c r="F235" s="476"/>
      <c r="G235" s="476"/>
      <c r="H235" s="477"/>
      <c r="I235" s="481"/>
      <c r="J235" s="482"/>
      <c r="K235" s="482"/>
      <c r="L235" s="482"/>
      <c r="M235" s="483"/>
      <c r="N235" s="475"/>
      <c r="O235" s="476"/>
      <c r="P235" s="477"/>
      <c r="Q235" s="148" t="str">
        <f>IFERROR(VLOOKUP(Q234,'P2'!$B$4:$J$48,9,FALSE),"")</f>
        <v/>
      </c>
      <c r="R235" s="148" t="str">
        <f>IFERROR(VLOOKUP(R234,'P2'!$B$4:$J$48,9,FALSE),"")</f>
        <v/>
      </c>
      <c r="S235" s="148" t="str">
        <f>IFERROR(VLOOKUP(S234,'P2'!$B$4:$J$48,9,FALSE),"")</f>
        <v/>
      </c>
      <c r="T235" s="148" t="str">
        <f>IFERROR(VLOOKUP(T234,'P2'!$B$4:$J$48,9,FALSE),"")</f>
        <v/>
      </c>
      <c r="U235" s="148" t="str">
        <f>IFERROR(VLOOKUP(U234,'P2'!$B$4:$J$48,9,FALSE),"")</f>
        <v/>
      </c>
      <c r="V235" s="148" t="str">
        <f>IFERROR(VLOOKUP(V234,'P2'!$B$4:$J$48,9,FALSE),"")</f>
        <v/>
      </c>
      <c r="W235" s="148" t="str">
        <f>IFERROR(VLOOKUP(W234,'P2'!$B$4:$J$48,9,FALSE),"")</f>
        <v/>
      </c>
      <c r="X235" s="148" t="str">
        <f>IFERROR(VLOOKUP(X234,'P2'!$B$4:$J$48,9,FALSE),"")</f>
        <v/>
      </c>
      <c r="Y235" s="148" t="str">
        <f>IFERROR(VLOOKUP(Y234,'P2'!$B$4:$J$48,9,FALSE),"")</f>
        <v/>
      </c>
      <c r="Z235" s="148" t="str">
        <f>IFERROR(VLOOKUP(Z234,'P2'!$B$4:$J$48,9,FALSE),"")</f>
        <v/>
      </c>
      <c r="AA235" s="148" t="str">
        <f>IFERROR(VLOOKUP(AA234,'P2'!$B$4:$J$48,9,FALSE),"")</f>
        <v/>
      </c>
      <c r="AB235" s="148" t="str">
        <f>IFERROR(VLOOKUP(AB234,'P2'!$B$4:$J$48,9,FALSE),"")</f>
        <v/>
      </c>
      <c r="AC235" s="148" t="str">
        <f>IFERROR(VLOOKUP(AC234,'P2'!$B$4:$J$48,9,FALSE),"")</f>
        <v/>
      </c>
      <c r="AD235" s="148" t="str">
        <f>IFERROR(VLOOKUP(AD234,'P2'!$B$4:$J$48,9,FALSE),"")</f>
        <v/>
      </c>
      <c r="AE235" s="148" t="str">
        <f>IFERROR(VLOOKUP(AE234,'P2'!$B$4:$J$48,9,FALSE),"")</f>
        <v/>
      </c>
      <c r="AF235" s="148" t="str">
        <f>IFERROR(VLOOKUP(AF234,'P2'!$B$4:$J$48,9,FALSE),"")</f>
        <v/>
      </c>
      <c r="AG235" s="148" t="str">
        <f>IFERROR(VLOOKUP(AG234,'P2'!$B$4:$J$48,9,FALSE),"")</f>
        <v/>
      </c>
      <c r="AH235" s="148" t="str">
        <f>IFERROR(VLOOKUP(AH234,'P2'!$B$4:$J$48,9,FALSE),"")</f>
        <v/>
      </c>
      <c r="AI235" s="148" t="str">
        <f>IFERROR(VLOOKUP(AI234,'P2'!$B$4:$J$48,9,FALSE),"")</f>
        <v/>
      </c>
      <c r="AJ235" s="148" t="str">
        <f>IFERROR(VLOOKUP(AJ234,'P2'!$B$4:$J$48,9,FALSE),"")</f>
        <v/>
      </c>
      <c r="AK235" s="148" t="str">
        <f>IFERROR(VLOOKUP(AK234,'P2'!$B$4:$J$48,9,FALSE),"")</f>
        <v/>
      </c>
      <c r="AL235" s="148" t="str">
        <f>IFERROR(VLOOKUP(AL234,'P2'!$B$4:$J$48,9,FALSE),"")</f>
        <v/>
      </c>
      <c r="AM235" s="148" t="str">
        <f>IFERROR(VLOOKUP(AM234,'P2'!$B$4:$J$48,9,FALSE),"")</f>
        <v/>
      </c>
      <c r="AN235" s="148" t="str">
        <f>IFERROR(VLOOKUP(AN234,'P2'!$B$4:$J$48,9,FALSE),"")</f>
        <v/>
      </c>
      <c r="AO235" s="148" t="str">
        <f>IFERROR(VLOOKUP(AO234,'P2'!$B$4:$J$48,9,FALSE),"")</f>
        <v/>
      </c>
      <c r="AP235" s="148" t="str">
        <f>IFERROR(VLOOKUP(AP234,'P2'!$B$4:$J$48,9,FALSE),"")</f>
        <v/>
      </c>
      <c r="AQ235" s="148" t="str">
        <f>IFERROR(VLOOKUP(AQ234,'P2'!$B$4:$J$48,9,FALSE),"")</f>
        <v/>
      </c>
      <c r="AR235" s="148" t="str">
        <f>IFERROR(VLOOKUP(AR234,'P2'!$B$4:$J$48,9,FALSE),"")</f>
        <v/>
      </c>
      <c r="AS235" s="148" t="str">
        <f>IFERROR(VLOOKUP(AS234,'P2'!$B$4:$J$48,9,FALSE),"")</f>
        <v/>
      </c>
      <c r="AT235" s="148" t="str">
        <f>IFERROR(VLOOKUP(AT234,'P2'!$B$4:$J$48,9,FALSE),"")</f>
        <v/>
      </c>
      <c r="AU235" s="148" t="str">
        <f>IFERROR(VLOOKUP(AU234,'P2'!$B$4:$J$48,9,FALSE),"")</f>
        <v/>
      </c>
      <c r="AV235" s="149">
        <f>SUM(Q235:AU235)</f>
        <v>0</v>
      </c>
      <c r="AW235" s="487"/>
      <c r="AX235" s="489"/>
      <c r="AY235" s="150"/>
      <c r="AZ235" s="150"/>
    </row>
    <row r="236" spans="2:52" ht="17.100000000000001" customHeight="1" x14ac:dyDescent="0.15">
      <c r="B236" s="470">
        <f t="shared" si="14"/>
        <v>101</v>
      </c>
      <c r="C236" s="472"/>
      <c r="D236" s="473"/>
      <c r="E236" s="473"/>
      <c r="F236" s="473"/>
      <c r="G236" s="473"/>
      <c r="H236" s="474"/>
      <c r="I236" s="478"/>
      <c r="J236" s="479"/>
      <c r="K236" s="479"/>
      <c r="L236" s="479"/>
      <c r="M236" s="480"/>
      <c r="N236" s="484"/>
      <c r="O236" s="485"/>
      <c r="P236" s="474"/>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44">
        <f>COUNTA(Q236:AU236)</f>
        <v>0</v>
      </c>
      <c r="AW236" s="486">
        <f>AV237</f>
        <v>0</v>
      </c>
      <c r="AX236" s="488" t="str">
        <f>IFERROR(ROUNDDOWN(AV237/$AT$3,1),"")</f>
        <v/>
      </c>
      <c r="AY236" s="145"/>
      <c r="AZ236" s="145"/>
    </row>
    <row r="237" spans="2:52" ht="17.100000000000001" customHeight="1" x14ac:dyDescent="0.15">
      <c r="B237" s="471"/>
      <c r="C237" s="475"/>
      <c r="D237" s="476"/>
      <c r="E237" s="476"/>
      <c r="F237" s="476"/>
      <c r="G237" s="476"/>
      <c r="H237" s="477"/>
      <c r="I237" s="481"/>
      <c r="J237" s="482"/>
      <c r="K237" s="482"/>
      <c r="L237" s="482"/>
      <c r="M237" s="483"/>
      <c r="N237" s="475"/>
      <c r="O237" s="476"/>
      <c r="P237" s="477"/>
      <c r="Q237" s="148" t="str">
        <f>IFERROR(VLOOKUP(Q236,'P2'!$B$4:$J$48,9,FALSE),"")</f>
        <v/>
      </c>
      <c r="R237" s="148" t="str">
        <f>IFERROR(VLOOKUP(R236,'P2'!$B$4:$J$48,9,FALSE),"")</f>
        <v/>
      </c>
      <c r="S237" s="148" t="str">
        <f>IFERROR(VLOOKUP(S236,'P2'!$B$4:$J$48,9,FALSE),"")</f>
        <v/>
      </c>
      <c r="T237" s="148" t="str">
        <f>IFERROR(VLOOKUP(T236,'P2'!$B$4:$J$48,9,FALSE),"")</f>
        <v/>
      </c>
      <c r="U237" s="148" t="str">
        <f>IFERROR(VLOOKUP(U236,'P2'!$B$4:$J$48,9,FALSE),"")</f>
        <v/>
      </c>
      <c r="V237" s="148" t="str">
        <f>IFERROR(VLOOKUP(V236,'P2'!$B$4:$J$48,9,FALSE),"")</f>
        <v/>
      </c>
      <c r="W237" s="148" t="str">
        <f>IFERROR(VLOOKUP(W236,'P2'!$B$4:$J$48,9,FALSE),"")</f>
        <v/>
      </c>
      <c r="X237" s="148" t="str">
        <f>IFERROR(VLOOKUP(X236,'P2'!$B$4:$J$48,9,FALSE),"")</f>
        <v/>
      </c>
      <c r="Y237" s="148" t="str">
        <f>IFERROR(VLOOKUP(Y236,'P2'!$B$4:$J$48,9,FALSE),"")</f>
        <v/>
      </c>
      <c r="Z237" s="148" t="str">
        <f>IFERROR(VLOOKUP(Z236,'P2'!$B$4:$J$48,9,FALSE),"")</f>
        <v/>
      </c>
      <c r="AA237" s="148" t="str">
        <f>IFERROR(VLOOKUP(AA236,'P2'!$B$4:$J$48,9,FALSE),"")</f>
        <v/>
      </c>
      <c r="AB237" s="148" t="str">
        <f>IFERROR(VLOOKUP(AB236,'P2'!$B$4:$J$48,9,FALSE),"")</f>
        <v/>
      </c>
      <c r="AC237" s="148" t="str">
        <f>IFERROR(VLOOKUP(AC236,'P2'!$B$4:$J$48,9,FALSE),"")</f>
        <v/>
      </c>
      <c r="AD237" s="148" t="str">
        <f>IFERROR(VLOOKUP(AD236,'P2'!$B$4:$J$48,9,FALSE),"")</f>
        <v/>
      </c>
      <c r="AE237" s="148" t="str">
        <f>IFERROR(VLOOKUP(AE236,'P2'!$B$4:$J$48,9,FALSE),"")</f>
        <v/>
      </c>
      <c r="AF237" s="148" t="str">
        <f>IFERROR(VLOOKUP(AF236,'P2'!$B$4:$J$48,9,FALSE),"")</f>
        <v/>
      </c>
      <c r="AG237" s="148" t="str">
        <f>IFERROR(VLOOKUP(AG236,'P2'!$B$4:$J$48,9,FALSE),"")</f>
        <v/>
      </c>
      <c r="AH237" s="148" t="str">
        <f>IFERROR(VLOOKUP(AH236,'P2'!$B$4:$J$48,9,FALSE),"")</f>
        <v/>
      </c>
      <c r="AI237" s="148" t="str">
        <f>IFERROR(VLOOKUP(AI236,'P2'!$B$4:$J$48,9,FALSE),"")</f>
        <v/>
      </c>
      <c r="AJ237" s="148" t="str">
        <f>IFERROR(VLOOKUP(AJ236,'P2'!$B$4:$J$48,9,FALSE),"")</f>
        <v/>
      </c>
      <c r="AK237" s="148" t="str">
        <f>IFERROR(VLOOKUP(AK236,'P2'!$B$4:$J$48,9,FALSE),"")</f>
        <v/>
      </c>
      <c r="AL237" s="148" t="str">
        <f>IFERROR(VLOOKUP(AL236,'P2'!$B$4:$J$48,9,FALSE),"")</f>
        <v/>
      </c>
      <c r="AM237" s="148" t="str">
        <f>IFERROR(VLOOKUP(AM236,'P2'!$B$4:$J$48,9,FALSE),"")</f>
        <v/>
      </c>
      <c r="AN237" s="148" t="str">
        <f>IFERROR(VLOOKUP(AN236,'P2'!$B$4:$J$48,9,FALSE),"")</f>
        <v/>
      </c>
      <c r="AO237" s="148" t="str">
        <f>IFERROR(VLOOKUP(AO236,'P2'!$B$4:$J$48,9,FALSE),"")</f>
        <v/>
      </c>
      <c r="AP237" s="148" t="str">
        <f>IFERROR(VLOOKUP(AP236,'P2'!$B$4:$J$48,9,FALSE),"")</f>
        <v/>
      </c>
      <c r="AQ237" s="148" t="str">
        <f>IFERROR(VLOOKUP(AQ236,'P2'!$B$4:$J$48,9,FALSE),"")</f>
        <v/>
      </c>
      <c r="AR237" s="148" t="str">
        <f>IFERROR(VLOOKUP(AR236,'P2'!$B$4:$J$48,9,FALSE),"")</f>
        <v/>
      </c>
      <c r="AS237" s="148" t="str">
        <f>IFERROR(VLOOKUP(AS236,'P2'!$B$4:$J$48,9,FALSE),"")</f>
        <v/>
      </c>
      <c r="AT237" s="148" t="str">
        <f>IFERROR(VLOOKUP(AT236,'P2'!$B$4:$J$48,9,FALSE),"")</f>
        <v/>
      </c>
      <c r="AU237" s="148" t="str">
        <f>IFERROR(VLOOKUP(AU236,'P2'!$B$4:$J$48,9,FALSE),"")</f>
        <v/>
      </c>
      <c r="AV237" s="149">
        <f>SUM(Q237:AU237)</f>
        <v>0</v>
      </c>
      <c r="AW237" s="487"/>
      <c r="AX237" s="489"/>
      <c r="AY237" s="150"/>
      <c r="AZ237" s="150"/>
    </row>
    <row r="238" spans="2:52" ht="17.100000000000001" customHeight="1" x14ac:dyDescent="0.15">
      <c r="B238" s="470">
        <f t="shared" si="14"/>
        <v>102</v>
      </c>
      <c r="C238" s="472"/>
      <c r="D238" s="473"/>
      <c r="E238" s="473"/>
      <c r="F238" s="473"/>
      <c r="G238" s="473"/>
      <c r="H238" s="474"/>
      <c r="I238" s="478"/>
      <c r="J238" s="479"/>
      <c r="K238" s="479"/>
      <c r="L238" s="479"/>
      <c r="M238" s="480"/>
      <c r="N238" s="484"/>
      <c r="O238" s="485"/>
      <c r="P238" s="474"/>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44">
        <f>COUNTA(Q238:AU238)</f>
        <v>0</v>
      </c>
      <c r="AW238" s="486">
        <f>AV239</f>
        <v>0</v>
      </c>
      <c r="AX238" s="488" t="str">
        <f>IFERROR(ROUNDDOWN(AV239/$AT$3,1),"")</f>
        <v/>
      </c>
      <c r="AY238" s="145"/>
      <c r="AZ238" s="145"/>
    </row>
    <row r="239" spans="2:52" ht="17.100000000000001" customHeight="1" x14ac:dyDescent="0.15">
      <c r="B239" s="471"/>
      <c r="C239" s="475"/>
      <c r="D239" s="476"/>
      <c r="E239" s="476"/>
      <c r="F239" s="476"/>
      <c r="G239" s="476"/>
      <c r="H239" s="477"/>
      <c r="I239" s="481"/>
      <c r="J239" s="482"/>
      <c r="K239" s="482"/>
      <c r="L239" s="482"/>
      <c r="M239" s="483"/>
      <c r="N239" s="475"/>
      <c r="O239" s="476"/>
      <c r="P239" s="477"/>
      <c r="Q239" s="148" t="str">
        <f>IFERROR(VLOOKUP(Q238,'P2'!$B$4:$J$48,9,FALSE),"")</f>
        <v/>
      </c>
      <c r="R239" s="148" t="str">
        <f>IFERROR(VLOOKUP(R238,'P2'!$B$4:$J$48,9,FALSE),"")</f>
        <v/>
      </c>
      <c r="S239" s="148" t="str">
        <f>IFERROR(VLOOKUP(S238,'P2'!$B$4:$J$48,9,FALSE),"")</f>
        <v/>
      </c>
      <c r="T239" s="148" t="str">
        <f>IFERROR(VLOOKUP(T238,'P2'!$B$4:$J$48,9,FALSE),"")</f>
        <v/>
      </c>
      <c r="U239" s="148" t="str">
        <f>IFERROR(VLOOKUP(U238,'P2'!$B$4:$J$48,9,FALSE),"")</f>
        <v/>
      </c>
      <c r="V239" s="148" t="str">
        <f>IFERROR(VLOOKUP(V238,'P2'!$B$4:$J$48,9,FALSE),"")</f>
        <v/>
      </c>
      <c r="W239" s="148" t="str">
        <f>IFERROR(VLOOKUP(W238,'P2'!$B$4:$J$48,9,FALSE),"")</f>
        <v/>
      </c>
      <c r="X239" s="148" t="str">
        <f>IFERROR(VLOOKUP(X238,'P2'!$B$4:$J$48,9,FALSE),"")</f>
        <v/>
      </c>
      <c r="Y239" s="148" t="str">
        <f>IFERROR(VLOOKUP(Y238,'P2'!$B$4:$J$48,9,FALSE),"")</f>
        <v/>
      </c>
      <c r="Z239" s="148" t="str">
        <f>IFERROR(VLOOKUP(Z238,'P2'!$B$4:$J$48,9,FALSE),"")</f>
        <v/>
      </c>
      <c r="AA239" s="148" t="str">
        <f>IFERROR(VLOOKUP(AA238,'P2'!$B$4:$J$48,9,FALSE),"")</f>
        <v/>
      </c>
      <c r="AB239" s="148" t="str">
        <f>IFERROR(VLOOKUP(AB238,'P2'!$B$4:$J$48,9,FALSE),"")</f>
        <v/>
      </c>
      <c r="AC239" s="148" t="str">
        <f>IFERROR(VLOOKUP(AC238,'P2'!$B$4:$J$48,9,FALSE),"")</f>
        <v/>
      </c>
      <c r="AD239" s="148" t="str">
        <f>IFERROR(VLOOKUP(AD238,'P2'!$B$4:$J$48,9,FALSE),"")</f>
        <v/>
      </c>
      <c r="AE239" s="148" t="str">
        <f>IFERROR(VLOOKUP(AE238,'P2'!$B$4:$J$48,9,FALSE),"")</f>
        <v/>
      </c>
      <c r="AF239" s="148" t="str">
        <f>IFERROR(VLOOKUP(AF238,'P2'!$B$4:$J$48,9,FALSE),"")</f>
        <v/>
      </c>
      <c r="AG239" s="148" t="str">
        <f>IFERROR(VLOOKUP(AG238,'P2'!$B$4:$J$48,9,FALSE),"")</f>
        <v/>
      </c>
      <c r="AH239" s="148" t="str">
        <f>IFERROR(VLOOKUP(AH238,'P2'!$B$4:$J$48,9,FALSE),"")</f>
        <v/>
      </c>
      <c r="AI239" s="148" t="str">
        <f>IFERROR(VLOOKUP(AI238,'P2'!$B$4:$J$48,9,FALSE),"")</f>
        <v/>
      </c>
      <c r="AJ239" s="148" t="str">
        <f>IFERROR(VLOOKUP(AJ238,'P2'!$B$4:$J$48,9,FALSE),"")</f>
        <v/>
      </c>
      <c r="AK239" s="148" t="str">
        <f>IFERROR(VLOOKUP(AK238,'P2'!$B$4:$J$48,9,FALSE),"")</f>
        <v/>
      </c>
      <c r="AL239" s="148" t="str">
        <f>IFERROR(VLOOKUP(AL238,'P2'!$B$4:$J$48,9,FALSE),"")</f>
        <v/>
      </c>
      <c r="AM239" s="148" t="str">
        <f>IFERROR(VLOOKUP(AM238,'P2'!$B$4:$J$48,9,FALSE),"")</f>
        <v/>
      </c>
      <c r="AN239" s="148" t="str">
        <f>IFERROR(VLOOKUP(AN238,'P2'!$B$4:$J$48,9,FALSE),"")</f>
        <v/>
      </c>
      <c r="AO239" s="148" t="str">
        <f>IFERROR(VLOOKUP(AO238,'P2'!$B$4:$J$48,9,FALSE),"")</f>
        <v/>
      </c>
      <c r="AP239" s="148" t="str">
        <f>IFERROR(VLOOKUP(AP238,'P2'!$B$4:$J$48,9,FALSE),"")</f>
        <v/>
      </c>
      <c r="AQ239" s="148" t="str">
        <f>IFERROR(VLOOKUP(AQ238,'P2'!$B$4:$J$48,9,FALSE),"")</f>
        <v/>
      </c>
      <c r="AR239" s="148" t="str">
        <f>IFERROR(VLOOKUP(AR238,'P2'!$B$4:$J$48,9,FALSE),"")</f>
        <v/>
      </c>
      <c r="AS239" s="148" t="str">
        <f>IFERROR(VLOOKUP(AS238,'P2'!$B$4:$J$48,9,FALSE),"")</f>
        <v/>
      </c>
      <c r="AT239" s="148" t="str">
        <f>IFERROR(VLOOKUP(AT238,'P2'!$B$4:$J$48,9,FALSE),"")</f>
        <v/>
      </c>
      <c r="AU239" s="148" t="str">
        <f>IFERROR(VLOOKUP(AU238,'P2'!$B$4:$J$48,9,FALSE),"")</f>
        <v/>
      </c>
      <c r="AV239" s="149">
        <f>SUM(Q239:AU239)</f>
        <v>0</v>
      </c>
      <c r="AW239" s="487"/>
      <c r="AX239" s="489"/>
      <c r="AY239" s="150"/>
      <c r="AZ239" s="150"/>
    </row>
    <row r="240" spans="2:52" ht="17.100000000000001" customHeight="1" x14ac:dyDescent="0.15">
      <c r="B240" s="470">
        <f t="shared" si="14"/>
        <v>103</v>
      </c>
      <c r="C240" s="472"/>
      <c r="D240" s="473"/>
      <c r="E240" s="473"/>
      <c r="F240" s="473"/>
      <c r="G240" s="473"/>
      <c r="H240" s="474"/>
      <c r="I240" s="478"/>
      <c r="J240" s="479"/>
      <c r="K240" s="479"/>
      <c r="L240" s="479"/>
      <c r="M240" s="480"/>
      <c r="N240" s="484"/>
      <c r="O240" s="485"/>
      <c r="P240" s="474"/>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1"/>
      <c r="AP240" s="151"/>
      <c r="AQ240" s="151"/>
      <c r="AR240" s="151"/>
      <c r="AS240" s="151"/>
      <c r="AT240" s="151"/>
      <c r="AU240" s="151"/>
      <c r="AV240" s="144">
        <f>COUNTA(Q240:AU240)</f>
        <v>0</v>
      </c>
      <c r="AW240" s="486">
        <f>AV241</f>
        <v>0</v>
      </c>
      <c r="AX240" s="488" t="str">
        <f>IFERROR(ROUNDDOWN(AV241/$AT$3,1),"")</f>
        <v/>
      </c>
      <c r="AY240" s="145"/>
      <c r="AZ240" s="145"/>
    </row>
    <row r="241" spans="2:59" ht="17.100000000000001" customHeight="1" x14ac:dyDescent="0.15">
      <c r="B241" s="471"/>
      <c r="C241" s="475"/>
      <c r="D241" s="476"/>
      <c r="E241" s="476"/>
      <c r="F241" s="476"/>
      <c r="G241" s="476"/>
      <c r="H241" s="477"/>
      <c r="I241" s="481"/>
      <c r="J241" s="482"/>
      <c r="K241" s="482"/>
      <c r="L241" s="482"/>
      <c r="M241" s="483"/>
      <c r="N241" s="475"/>
      <c r="O241" s="476"/>
      <c r="P241" s="477"/>
      <c r="Q241" s="148" t="str">
        <f>IFERROR(VLOOKUP(Q240,'P2'!$B$4:$J$48,9,FALSE),"")</f>
        <v/>
      </c>
      <c r="R241" s="148" t="str">
        <f>IFERROR(VLOOKUP(R240,'P2'!$B$4:$J$48,9,FALSE),"")</f>
        <v/>
      </c>
      <c r="S241" s="148" t="str">
        <f>IFERROR(VLOOKUP(S240,'P2'!$B$4:$J$48,9,FALSE),"")</f>
        <v/>
      </c>
      <c r="T241" s="148" t="str">
        <f>IFERROR(VLOOKUP(T240,'P2'!$B$4:$J$48,9,FALSE),"")</f>
        <v/>
      </c>
      <c r="U241" s="148" t="str">
        <f>IFERROR(VLOOKUP(U240,'P2'!$B$4:$J$48,9,FALSE),"")</f>
        <v/>
      </c>
      <c r="V241" s="148" t="str">
        <f>IFERROR(VLOOKUP(V240,'P2'!$B$4:$J$48,9,FALSE),"")</f>
        <v/>
      </c>
      <c r="W241" s="148" t="str">
        <f>IFERROR(VLOOKUP(W240,'P2'!$B$4:$J$48,9,FALSE),"")</f>
        <v/>
      </c>
      <c r="X241" s="148" t="str">
        <f>IFERROR(VLOOKUP(X240,'P2'!$B$4:$J$48,9,FALSE),"")</f>
        <v/>
      </c>
      <c r="Y241" s="148" t="str">
        <f>IFERROR(VLOOKUP(Y240,'P2'!$B$4:$J$48,9,FALSE),"")</f>
        <v/>
      </c>
      <c r="Z241" s="148" t="str">
        <f>IFERROR(VLOOKUP(Z240,'P2'!$B$4:$J$48,9,FALSE),"")</f>
        <v/>
      </c>
      <c r="AA241" s="148" t="str">
        <f>IFERROR(VLOOKUP(AA240,'P2'!$B$4:$J$48,9,FALSE),"")</f>
        <v/>
      </c>
      <c r="AB241" s="148" t="str">
        <f>IFERROR(VLOOKUP(AB240,'P2'!$B$4:$J$48,9,FALSE),"")</f>
        <v/>
      </c>
      <c r="AC241" s="148" t="str">
        <f>IFERROR(VLOOKUP(AC240,'P2'!$B$4:$J$48,9,FALSE),"")</f>
        <v/>
      </c>
      <c r="AD241" s="148" t="str">
        <f>IFERROR(VLOOKUP(AD240,'P2'!$B$4:$J$48,9,FALSE),"")</f>
        <v/>
      </c>
      <c r="AE241" s="148" t="str">
        <f>IFERROR(VLOOKUP(AE240,'P2'!$B$4:$J$48,9,FALSE),"")</f>
        <v/>
      </c>
      <c r="AF241" s="148" t="str">
        <f>IFERROR(VLOOKUP(AF240,'P2'!$B$4:$J$48,9,FALSE),"")</f>
        <v/>
      </c>
      <c r="AG241" s="148" t="str">
        <f>IFERROR(VLOOKUP(AG240,'P2'!$B$4:$J$48,9,FALSE),"")</f>
        <v/>
      </c>
      <c r="AH241" s="148" t="str">
        <f>IFERROR(VLOOKUP(AH240,'P2'!$B$4:$J$48,9,FALSE),"")</f>
        <v/>
      </c>
      <c r="AI241" s="148" t="str">
        <f>IFERROR(VLOOKUP(AI240,'P2'!$B$4:$J$48,9,FALSE),"")</f>
        <v/>
      </c>
      <c r="AJ241" s="148" t="str">
        <f>IFERROR(VLOOKUP(AJ240,'P2'!$B$4:$J$48,9,FALSE),"")</f>
        <v/>
      </c>
      <c r="AK241" s="148" t="str">
        <f>IFERROR(VLOOKUP(AK240,'P2'!$B$4:$J$48,9,FALSE),"")</f>
        <v/>
      </c>
      <c r="AL241" s="148" t="str">
        <f>IFERROR(VLOOKUP(AL240,'P2'!$B$4:$J$48,9,FALSE),"")</f>
        <v/>
      </c>
      <c r="AM241" s="148" t="str">
        <f>IFERROR(VLOOKUP(AM240,'P2'!$B$4:$J$48,9,FALSE),"")</f>
        <v/>
      </c>
      <c r="AN241" s="148" t="str">
        <f>IFERROR(VLOOKUP(AN240,'P2'!$B$4:$J$48,9,FALSE),"")</f>
        <v/>
      </c>
      <c r="AO241" s="148" t="str">
        <f>IFERROR(VLOOKUP(AO240,'P2'!$B$4:$J$48,9,FALSE),"")</f>
        <v/>
      </c>
      <c r="AP241" s="148" t="str">
        <f>IFERROR(VLOOKUP(AP240,'P2'!$B$4:$J$48,9,FALSE),"")</f>
        <v/>
      </c>
      <c r="AQ241" s="148" t="str">
        <f>IFERROR(VLOOKUP(AQ240,'P2'!$B$4:$J$48,9,FALSE),"")</f>
        <v/>
      </c>
      <c r="AR241" s="148" t="str">
        <f>IFERROR(VLOOKUP(AR240,'P2'!$B$4:$J$48,9,FALSE),"")</f>
        <v/>
      </c>
      <c r="AS241" s="148" t="str">
        <f>IFERROR(VLOOKUP(AS240,'P2'!$B$4:$J$48,9,FALSE),"")</f>
        <v/>
      </c>
      <c r="AT241" s="148" t="str">
        <f>IFERROR(VLOOKUP(AT240,'P2'!$B$4:$J$48,9,FALSE),"")</f>
        <v/>
      </c>
      <c r="AU241" s="148" t="str">
        <f>IFERROR(VLOOKUP(AU240,'P2'!$B$4:$J$48,9,FALSE),"")</f>
        <v/>
      </c>
      <c r="AV241" s="149">
        <f>SUM(Q241:AU241)</f>
        <v>0</v>
      </c>
      <c r="AW241" s="487"/>
      <c r="AX241" s="489"/>
      <c r="AY241" s="150"/>
      <c r="AZ241" s="150"/>
    </row>
    <row r="242" spans="2:59" ht="17.100000000000001" customHeight="1" x14ac:dyDescent="0.15">
      <c r="B242" s="470">
        <f t="shared" si="14"/>
        <v>104</v>
      </c>
      <c r="C242" s="472"/>
      <c r="D242" s="473"/>
      <c r="E242" s="473"/>
      <c r="F242" s="473"/>
      <c r="G242" s="473"/>
      <c r="H242" s="474"/>
      <c r="I242" s="478"/>
      <c r="J242" s="479"/>
      <c r="K242" s="479"/>
      <c r="L242" s="479"/>
      <c r="M242" s="480"/>
      <c r="N242" s="484"/>
      <c r="O242" s="485"/>
      <c r="P242" s="474"/>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44">
        <f>COUNTA(Q242:AU242)</f>
        <v>0</v>
      </c>
      <c r="AW242" s="486">
        <f>AV243</f>
        <v>0</v>
      </c>
      <c r="AX242" s="488" t="str">
        <f>IFERROR(ROUNDDOWN(AV243/$AT$3,1),"")</f>
        <v/>
      </c>
      <c r="AY242" s="145"/>
      <c r="AZ242" s="145"/>
    </row>
    <row r="243" spans="2:59" ht="17.100000000000001" customHeight="1" x14ac:dyDescent="0.15">
      <c r="B243" s="471"/>
      <c r="C243" s="475"/>
      <c r="D243" s="476"/>
      <c r="E243" s="476"/>
      <c r="F243" s="476"/>
      <c r="G243" s="476"/>
      <c r="H243" s="477"/>
      <c r="I243" s="481"/>
      <c r="J243" s="482"/>
      <c r="K243" s="482"/>
      <c r="L243" s="482"/>
      <c r="M243" s="483"/>
      <c r="N243" s="475"/>
      <c r="O243" s="476"/>
      <c r="P243" s="477"/>
      <c r="Q243" s="148" t="str">
        <f>IFERROR(VLOOKUP(Q242,'P2'!$B$4:$J$48,9,FALSE),"")</f>
        <v/>
      </c>
      <c r="R243" s="148" t="str">
        <f>IFERROR(VLOOKUP(R242,'P2'!$B$4:$J$48,9,FALSE),"")</f>
        <v/>
      </c>
      <c r="S243" s="148" t="str">
        <f>IFERROR(VLOOKUP(S242,'P2'!$B$4:$J$48,9,FALSE),"")</f>
        <v/>
      </c>
      <c r="T243" s="148" t="str">
        <f>IFERROR(VLOOKUP(T242,'P2'!$B$4:$J$48,9,FALSE),"")</f>
        <v/>
      </c>
      <c r="U243" s="148" t="str">
        <f>IFERROR(VLOOKUP(U242,'P2'!$B$4:$J$48,9,FALSE),"")</f>
        <v/>
      </c>
      <c r="V243" s="148" t="str">
        <f>IFERROR(VLOOKUP(V242,'P2'!$B$4:$J$48,9,FALSE),"")</f>
        <v/>
      </c>
      <c r="W243" s="148" t="str">
        <f>IFERROR(VLOOKUP(W242,'P2'!$B$4:$J$48,9,FALSE),"")</f>
        <v/>
      </c>
      <c r="X243" s="148" t="str">
        <f>IFERROR(VLOOKUP(X242,'P2'!$B$4:$J$48,9,FALSE),"")</f>
        <v/>
      </c>
      <c r="Y243" s="148" t="str">
        <f>IFERROR(VLOOKUP(Y242,'P2'!$B$4:$J$48,9,FALSE),"")</f>
        <v/>
      </c>
      <c r="Z243" s="148" t="str">
        <f>IFERROR(VLOOKUP(Z242,'P2'!$B$4:$J$48,9,FALSE),"")</f>
        <v/>
      </c>
      <c r="AA243" s="148" t="str">
        <f>IFERROR(VLOOKUP(AA242,'P2'!$B$4:$J$48,9,FALSE),"")</f>
        <v/>
      </c>
      <c r="AB243" s="148" t="str">
        <f>IFERROR(VLOOKUP(AB242,'P2'!$B$4:$J$48,9,FALSE),"")</f>
        <v/>
      </c>
      <c r="AC243" s="148" t="str">
        <f>IFERROR(VLOOKUP(AC242,'P2'!$B$4:$J$48,9,FALSE),"")</f>
        <v/>
      </c>
      <c r="AD243" s="148" t="str">
        <f>IFERROR(VLOOKUP(AD242,'P2'!$B$4:$J$48,9,FALSE),"")</f>
        <v/>
      </c>
      <c r="AE243" s="148" t="str">
        <f>IFERROR(VLOOKUP(AE242,'P2'!$B$4:$J$48,9,FALSE),"")</f>
        <v/>
      </c>
      <c r="AF243" s="148" t="str">
        <f>IFERROR(VLOOKUP(AF242,'P2'!$B$4:$J$48,9,FALSE),"")</f>
        <v/>
      </c>
      <c r="AG243" s="148" t="str">
        <f>IFERROR(VLOOKUP(AG242,'P2'!$B$4:$J$48,9,FALSE),"")</f>
        <v/>
      </c>
      <c r="AH243" s="148" t="str">
        <f>IFERROR(VLOOKUP(AH242,'P2'!$B$4:$J$48,9,FALSE),"")</f>
        <v/>
      </c>
      <c r="AI243" s="148" t="str">
        <f>IFERROR(VLOOKUP(AI242,'P2'!$B$4:$J$48,9,FALSE),"")</f>
        <v/>
      </c>
      <c r="AJ243" s="148" t="str">
        <f>IFERROR(VLOOKUP(AJ242,'P2'!$B$4:$J$48,9,FALSE),"")</f>
        <v/>
      </c>
      <c r="AK243" s="148" t="str">
        <f>IFERROR(VLOOKUP(AK242,'P2'!$B$4:$J$48,9,FALSE),"")</f>
        <v/>
      </c>
      <c r="AL243" s="148" t="str">
        <f>IFERROR(VLOOKUP(AL242,'P2'!$B$4:$J$48,9,FALSE),"")</f>
        <v/>
      </c>
      <c r="AM243" s="148" t="str">
        <f>IFERROR(VLOOKUP(AM242,'P2'!$B$4:$J$48,9,FALSE),"")</f>
        <v/>
      </c>
      <c r="AN243" s="148" t="str">
        <f>IFERROR(VLOOKUP(AN242,'P2'!$B$4:$J$48,9,FALSE),"")</f>
        <v/>
      </c>
      <c r="AO243" s="148" t="str">
        <f>IFERROR(VLOOKUP(AO242,'P2'!$B$4:$J$48,9,FALSE),"")</f>
        <v/>
      </c>
      <c r="AP243" s="148" t="str">
        <f>IFERROR(VLOOKUP(AP242,'P2'!$B$4:$J$48,9,FALSE),"")</f>
        <v/>
      </c>
      <c r="AQ243" s="148" t="str">
        <f>IFERROR(VLOOKUP(AQ242,'P2'!$B$4:$J$48,9,FALSE),"")</f>
        <v/>
      </c>
      <c r="AR243" s="148" t="str">
        <f>IFERROR(VLOOKUP(AR242,'P2'!$B$4:$J$48,9,FALSE),"")</f>
        <v/>
      </c>
      <c r="AS243" s="148" t="str">
        <f>IFERROR(VLOOKUP(AS242,'P2'!$B$4:$J$48,9,FALSE),"")</f>
        <v/>
      </c>
      <c r="AT243" s="148" t="str">
        <f>IFERROR(VLOOKUP(AT242,'P2'!$B$4:$J$48,9,FALSE),"")</f>
        <v/>
      </c>
      <c r="AU243" s="148" t="str">
        <f>IFERROR(VLOOKUP(AU242,'P2'!$B$4:$J$48,9,FALSE),"")</f>
        <v/>
      </c>
      <c r="AV243" s="149">
        <f>SUM(Q243:AU243)</f>
        <v>0</v>
      </c>
      <c r="AW243" s="487"/>
      <c r="AX243" s="489"/>
      <c r="AY243" s="150"/>
      <c r="AZ243" s="150"/>
    </row>
    <row r="244" spans="2:59" ht="17.100000000000001" customHeight="1" x14ac:dyDescent="0.15">
      <c r="B244" s="470">
        <f t="shared" si="14"/>
        <v>105</v>
      </c>
      <c r="C244" s="472"/>
      <c r="D244" s="473"/>
      <c r="E244" s="473"/>
      <c r="F244" s="473"/>
      <c r="G244" s="473"/>
      <c r="H244" s="474"/>
      <c r="I244" s="478"/>
      <c r="J244" s="479"/>
      <c r="K244" s="479"/>
      <c r="L244" s="479"/>
      <c r="M244" s="480"/>
      <c r="N244" s="484"/>
      <c r="O244" s="485"/>
      <c r="P244" s="474"/>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51"/>
      <c r="AO244" s="151"/>
      <c r="AP244" s="151"/>
      <c r="AQ244" s="151"/>
      <c r="AR244" s="151"/>
      <c r="AS244" s="151"/>
      <c r="AT244" s="151"/>
      <c r="AU244" s="151"/>
      <c r="AV244" s="144">
        <f>COUNTA(Q244:AU244)</f>
        <v>0</v>
      </c>
      <c r="AW244" s="486">
        <f>AV245</f>
        <v>0</v>
      </c>
      <c r="AX244" s="488" t="str">
        <f>IFERROR(ROUNDDOWN(AV245/$AT$3,1),"")</f>
        <v/>
      </c>
      <c r="AY244" s="145"/>
      <c r="AZ244" s="145"/>
    </row>
    <row r="245" spans="2:59" ht="17.100000000000001" customHeight="1" x14ac:dyDescent="0.15">
      <c r="B245" s="471"/>
      <c r="C245" s="475"/>
      <c r="D245" s="476"/>
      <c r="E245" s="476"/>
      <c r="F245" s="476"/>
      <c r="G245" s="476"/>
      <c r="H245" s="477"/>
      <c r="I245" s="481"/>
      <c r="J245" s="482"/>
      <c r="K245" s="482"/>
      <c r="L245" s="482"/>
      <c r="M245" s="483"/>
      <c r="N245" s="475"/>
      <c r="O245" s="476"/>
      <c r="P245" s="477"/>
      <c r="Q245" s="148" t="str">
        <f>IFERROR(VLOOKUP(Q244,'P2'!$B$4:$J$48,9,FALSE),"")</f>
        <v/>
      </c>
      <c r="R245" s="148" t="str">
        <f>IFERROR(VLOOKUP(R244,'P2'!$B$4:$J$48,9,FALSE),"")</f>
        <v/>
      </c>
      <c r="S245" s="148" t="str">
        <f>IFERROR(VLOOKUP(S244,'P2'!$B$4:$J$48,9,FALSE),"")</f>
        <v/>
      </c>
      <c r="T245" s="148" t="str">
        <f>IFERROR(VLOOKUP(T244,'P2'!$B$4:$J$48,9,FALSE),"")</f>
        <v/>
      </c>
      <c r="U245" s="148" t="str">
        <f>IFERROR(VLOOKUP(U244,'P2'!$B$4:$J$48,9,FALSE),"")</f>
        <v/>
      </c>
      <c r="V245" s="148" t="str">
        <f>IFERROR(VLOOKUP(V244,'P2'!$B$4:$J$48,9,FALSE),"")</f>
        <v/>
      </c>
      <c r="W245" s="148" t="str">
        <f>IFERROR(VLOOKUP(W244,'P2'!$B$4:$J$48,9,FALSE),"")</f>
        <v/>
      </c>
      <c r="X245" s="148" t="str">
        <f>IFERROR(VLOOKUP(X244,'P2'!$B$4:$J$48,9,FALSE),"")</f>
        <v/>
      </c>
      <c r="Y245" s="148" t="str">
        <f>IFERROR(VLOOKUP(Y244,'P2'!$B$4:$J$48,9,FALSE),"")</f>
        <v/>
      </c>
      <c r="Z245" s="148" t="str">
        <f>IFERROR(VLOOKUP(Z244,'P2'!$B$4:$J$48,9,FALSE),"")</f>
        <v/>
      </c>
      <c r="AA245" s="148" t="str">
        <f>IFERROR(VLOOKUP(AA244,'P2'!$B$4:$J$48,9,FALSE),"")</f>
        <v/>
      </c>
      <c r="AB245" s="148" t="str">
        <f>IFERROR(VLOOKUP(AB244,'P2'!$B$4:$J$48,9,FALSE),"")</f>
        <v/>
      </c>
      <c r="AC245" s="148" t="str">
        <f>IFERROR(VLOOKUP(AC244,'P2'!$B$4:$J$48,9,FALSE),"")</f>
        <v/>
      </c>
      <c r="AD245" s="148" t="str">
        <f>IFERROR(VLOOKUP(AD244,'P2'!$B$4:$J$48,9,FALSE),"")</f>
        <v/>
      </c>
      <c r="AE245" s="148" t="str">
        <f>IFERROR(VLOOKUP(AE244,'P2'!$B$4:$J$48,9,FALSE),"")</f>
        <v/>
      </c>
      <c r="AF245" s="148" t="str">
        <f>IFERROR(VLOOKUP(AF244,'P2'!$B$4:$J$48,9,FALSE),"")</f>
        <v/>
      </c>
      <c r="AG245" s="148" t="str">
        <f>IFERROR(VLOOKUP(AG244,'P2'!$B$4:$J$48,9,FALSE),"")</f>
        <v/>
      </c>
      <c r="AH245" s="148" t="str">
        <f>IFERROR(VLOOKUP(AH244,'P2'!$B$4:$J$48,9,FALSE),"")</f>
        <v/>
      </c>
      <c r="AI245" s="148" t="str">
        <f>IFERROR(VLOOKUP(AI244,'P2'!$B$4:$J$48,9,FALSE),"")</f>
        <v/>
      </c>
      <c r="AJ245" s="148" t="str">
        <f>IFERROR(VLOOKUP(AJ244,'P2'!$B$4:$J$48,9,FALSE),"")</f>
        <v/>
      </c>
      <c r="AK245" s="148" t="str">
        <f>IFERROR(VLOOKUP(AK244,'P2'!$B$4:$J$48,9,FALSE),"")</f>
        <v/>
      </c>
      <c r="AL245" s="148" t="str">
        <f>IFERROR(VLOOKUP(AL244,'P2'!$B$4:$J$48,9,FALSE),"")</f>
        <v/>
      </c>
      <c r="AM245" s="148" t="str">
        <f>IFERROR(VLOOKUP(AM244,'P2'!$B$4:$J$48,9,FALSE),"")</f>
        <v/>
      </c>
      <c r="AN245" s="148" t="str">
        <f>IFERROR(VLOOKUP(AN244,'P2'!$B$4:$J$48,9,FALSE),"")</f>
        <v/>
      </c>
      <c r="AO245" s="148" t="str">
        <f>IFERROR(VLOOKUP(AO244,'P2'!$B$4:$J$48,9,FALSE),"")</f>
        <v/>
      </c>
      <c r="AP245" s="148" t="str">
        <f>IFERROR(VLOOKUP(AP244,'P2'!$B$4:$J$48,9,FALSE),"")</f>
        <v/>
      </c>
      <c r="AQ245" s="148" t="str">
        <f>IFERROR(VLOOKUP(AQ244,'P2'!$B$4:$J$48,9,FALSE),"")</f>
        <v/>
      </c>
      <c r="AR245" s="148" t="str">
        <f>IFERROR(VLOOKUP(AR244,'P2'!$B$4:$J$48,9,FALSE),"")</f>
        <v/>
      </c>
      <c r="AS245" s="148" t="str">
        <f>IFERROR(VLOOKUP(AS244,'P2'!$B$4:$J$48,9,FALSE),"")</f>
        <v/>
      </c>
      <c r="AT245" s="148" t="str">
        <f>IFERROR(VLOOKUP(AT244,'P2'!$B$4:$J$48,9,FALSE),"")</f>
        <v/>
      </c>
      <c r="AU245" s="148" t="str">
        <f>IFERROR(VLOOKUP(AU244,'P2'!$B$4:$J$48,9,FALSE),"")</f>
        <v/>
      </c>
      <c r="AV245" s="149">
        <f>SUM(Q245:AU245)</f>
        <v>0</v>
      </c>
      <c r="AW245" s="487"/>
      <c r="AX245" s="489"/>
      <c r="AY245" s="150"/>
      <c r="AZ245" s="150"/>
    </row>
    <row r="246" spans="2:59" ht="17.100000000000001" customHeight="1" x14ac:dyDescent="0.15">
      <c r="B246" s="470">
        <f t="shared" si="14"/>
        <v>106</v>
      </c>
      <c r="C246" s="472"/>
      <c r="D246" s="473"/>
      <c r="E246" s="473"/>
      <c r="F246" s="473"/>
      <c r="G246" s="473"/>
      <c r="H246" s="474"/>
      <c r="I246" s="478"/>
      <c r="J246" s="479"/>
      <c r="K246" s="479"/>
      <c r="L246" s="479"/>
      <c r="M246" s="480"/>
      <c r="N246" s="484"/>
      <c r="O246" s="485"/>
      <c r="P246" s="474"/>
      <c r="Q246" s="151"/>
      <c r="R246" s="151"/>
      <c r="S246" s="151"/>
      <c r="T246" s="151"/>
      <c r="U246" s="151"/>
      <c r="V246" s="151"/>
      <c r="W246" s="151"/>
      <c r="X246" s="151"/>
      <c r="Y246" s="151"/>
      <c r="Z246" s="151"/>
      <c r="AA246" s="151"/>
      <c r="AB246" s="151"/>
      <c r="AC246" s="151"/>
      <c r="AD246" s="151"/>
      <c r="AE246" s="151"/>
      <c r="AF246" s="151"/>
      <c r="AG246" s="151"/>
      <c r="AH246" s="151"/>
      <c r="AI246" s="151"/>
      <c r="AJ246" s="151"/>
      <c r="AK246" s="151"/>
      <c r="AL246" s="151"/>
      <c r="AM246" s="151"/>
      <c r="AN246" s="151"/>
      <c r="AO246" s="151"/>
      <c r="AP246" s="151"/>
      <c r="AQ246" s="151"/>
      <c r="AR246" s="151"/>
      <c r="AS246" s="151"/>
      <c r="AT246" s="151"/>
      <c r="AU246" s="151"/>
      <c r="AV246" s="144">
        <f>COUNTA(Q246:AU246)</f>
        <v>0</v>
      </c>
      <c r="AW246" s="486">
        <f>AV247</f>
        <v>0</v>
      </c>
      <c r="AX246" s="488" t="str">
        <f>IFERROR(ROUNDDOWN(AV247/$AT$3,1),"")</f>
        <v/>
      </c>
      <c r="AY246" s="145"/>
      <c r="AZ246" s="145"/>
    </row>
    <row r="247" spans="2:59" ht="17.100000000000001" customHeight="1" x14ac:dyDescent="0.15">
      <c r="B247" s="471"/>
      <c r="C247" s="475"/>
      <c r="D247" s="476"/>
      <c r="E247" s="476"/>
      <c r="F247" s="476"/>
      <c r="G247" s="476"/>
      <c r="H247" s="477"/>
      <c r="I247" s="481"/>
      <c r="J247" s="482"/>
      <c r="K247" s="482"/>
      <c r="L247" s="482"/>
      <c r="M247" s="483"/>
      <c r="N247" s="475"/>
      <c r="O247" s="476"/>
      <c r="P247" s="477"/>
      <c r="Q247" s="148" t="str">
        <f>IFERROR(VLOOKUP(Q246,'P2'!$B$4:$J$48,9,FALSE),"")</f>
        <v/>
      </c>
      <c r="R247" s="148" t="str">
        <f>IFERROR(VLOOKUP(R246,'P2'!$B$4:$J$48,9,FALSE),"")</f>
        <v/>
      </c>
      <c r="S247" s="148" t="str">
        <f>IFERROR(VLOOKUP(S246,'P2'!$B$4:$J$48,9,FALSE),"")</f>
        <v/>
      </c>
      <c r="T247" s="148" t="str">
        <f>IFERROR(VLOOKUP(T246,'P2'!$B$4:$J$48,9,FALSE),"")</f>
        <v/>
      </c>
      <c r="U247" s="148" t="str">
        <f>IFERROR(VLOOKUP(U246,'P2'!$B$4:$J$48,9,FALSE),"")</f>
        <v/>
      </c>
      <c r="V247" s="148" t="str">
        <f>IFERROR(VLOOKUP(V246,'P2'!$B$4:$J$48,9,FALSE),"")</f>
        <v/>
      </c>
      <c r="W247" s="148" t="str">
        <f>IFERROR(VLOOKUP(W246,'P2'!$B$4:$J$48,9,FALSE),"")</f>
        <v/>
      </c>
      <c r="X247" s="148" t="str">
        <f>IFERROR(VLOOKUP(X246,'P2'!$B$4:$J$48,9,FALSE),"")</f>
        <v/>
      </c>
      <c r="Y247" s="148" t="str">
        <f>IFERROR(VLOOKUP(Y246,'P2'!$B$4:$J$48,9,FALSE),"")</f>
        <v/>
      </c>
      <c r="Z247" s="148" t="str">
        <f>IFERROR(VLOOKUP(Z246,'P2'!$B$4:$J$48,9,FALSE),"")</f>
        <v/>
      </c>
      <c r="AA247" s="148" t="str">
        <f>IFERROR(VLOOKUP(AA246,'P2'!$B$4:$J$48,9,FALSE),"")</f>
        <v/>
      </c>
      <c r="AB247" s="148" t="str">
        <f>IFERROR(VLOOKUP(AB246,'P2'!$B$4:$J$48,9,FALSE),"")</f>
        <v/>
      </c>
      <c r="AC247" s="148" t="str">
        <f>IFERROR(VLOOKUP(AC246,'P2'!$B$4:$J$48,9,FALSE),"")</f>
        <v/>
      </c>
      <c r="AD247" s="148" t="str">
        <f>IFERROR(VLOOKUP(AD246,'P2'!$B$4:$J$48,9,FALSE),"")</f>
        <v/>
      </c>
      <c r="AE247" s="148" t="str">
        <f>IFERROR(VLOOKUP(AE246,'P2'!$B$4:$J$48,9,FALSE),"")</f>
        <v/>
      </c>
      <c r="AF247" s="148" t="str">
        <f>IFERROR(VLOOKUP(AF246,'P2'!$B$4:$J$48,9,FALSE),"")</f>
        <v/>
      </c>
      <c r="AG247" s="148" t="str">
        <f>IFERROR(VLOOKUP(AG246,'P2'!$B$4:$J$48,9,FALSE),"")</f>
        <v/>
      </c>
      <c r="AH247" s="148" t="str">
        <f>IFERROR(VLOOKUP(AH246,'P2'!$B$4:$J$48,9,FALSE),"")</f>
        <v/>
      </c>
      <c r="AI247" s="148" t="str">
        <f>IFERROR(VLOOKUP(AI246,'P2'!$B$4:$J$48,9,FALSE),"")</f>
        <v/>
      </c>
      <c r="AJ247" s="148" t="str">
        <f>IFERROR(VLOOKUP(AJ246,'P2'!$B$4:$J$48,9,FALSE),"")</f>
        <v/>
      </c>
      <c r="AK247" s="148" t="str">
        <f>IFERROR(VLOOKUP(AK246,'P2'!$B$4:$J$48,9,FALSE),"")</f>
        <v/>
      </c>
      <c r="AL247" s="148" t="str">
        <f>IFERROR(VLOOKUP(AL246,'P2'!$B$4:$J$48,9,FALSE),"")</f>
        <v/>
      </c>
      <c r="AM247" s="148" t="str">
        <f>IFERROR(VLOOKUP(AM246,'P2'!$B$4:$J$48,9,FALSE),"")</f>
        <v/>
      </c>
      <c r="AN247" s="148" t="str">
        <f>IFERROR(VLOOKUP(AN246,'P2'!$B$4:$J$48,9,FALSE),"")</f>
        <v/>
      </c>
      <c r="AO247" s="148" t="str">
        <f>IFERROR(VLOOKUP(AO246,'P2'!$B$4:$J$48,9,FALSE),"")</f>
        <v/>
      </c>
      <c r="AP247" s="148" t="str">
        <f>IFERROR(VLOOKUP(AP246,'P2'!$B$4:$J$48,9,FALSE),"")</f>
        <v/>
      </c>
      <c r="AQ247" s="148" t="str">
        <f>IFERROR(VLOOKUP(AQ246,'P2'!$B$4:$J$48,9,FALSE),"")</f>
        <v/>
      </c>
      <c r="AR247" s="148" t="str">
        <f>IFERROR(VLOOKUP(AR246,'P2'!$B$4:$J$48,9,FALSE),"")</f>
        <v/>
      </c>
      <c r="AS247" s="148" t="str">
        <f>IFERROR(VLOOKUP(AS246,'P2'!$B$4:$J$48,9,FALSE),"")</f>
        <v/>
      </c>
      <c r="AT247" s="148" t="str">
        <f>IFERROR(VLOOKUP(AT246,'P2'!$B$4:$J$48,9,FALSE),"")</f>
        <v/>
      </c>
      <c r="AU247" s="148" t="str">
        <f>IFERROR(VLOOKUP(AU246,'P2'!$B$4:$J$48,9,FALSE),"")</f>
        <v/>
      </c>
      <c r="AV247" s="149">
        <f>SUM(Q247:AU247)</f>
        <v>0</v>
      </c>
      <c r="AW247" s="487"/>
      <c r="AX247" s="489"/>
      <c r="AY247" s="150"/>
      <c r="AZ247" s="150"/>
    </row>
    <row r="248" spans="2:59" s="118" customFormat="1" ht="5.0999999999999996" customHeight="1" x14ac:dyDescent="0.15">
      <c r="B248" s="152"/>
      <c r="C248" s="153"/>
      <c r="D248" s="154"/>
      <c r="E248" s="154"/>
      <c r="F248" s="154"/>
      <c r="G248" s="154"/>
      <c r="H248" s="154"/>
      <c r="I248" s="153"/>
      <c r="J248" s="153"/>
      <c r="K248" s="153"/>
      <c r="L248" s="153"/>
      <c r="M248" s="153"/>
      <c r="N248" s="153"/>
      <c r="O248" s="153"/>
      <c r="P248" s="153"/>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5"/>
      <c r="AR248" s="155"/>
      <c r="AS248" s="155"/>
      <c r="AT248" s="155"/>
      <c r="AU248" s="155"/>
      <c r="AV248" s="155"/>
      <c r="AW248" s="155"/>
      <c r="AX248" s="156"/>
      <c r="BA248" s="100"/>
      <c r="BB248" s="100"/>
      <c r="BC248" s="100"/>
      <c r="BD248" s="100"/>
      <c r="BE248" s="100"/>
      <c r="BF248" s="100"/>
      <c r="BG248" s="100"/>
    </row>
    <row r="249" spans="2:59" s="116" customFormat="1" ht="5.0999999999999996" customHeight="1" x14ac:dyDescent="0.15">
      <c r="B249" s="163"/>
      <c r="AS249" s="138"/>
      <c r="AT249" s="138"/>
      <c r="AU249" s="138"/>
      <c r="AY249" s="100"/>
      <c r="AZ249" s="100"/>
      <c r="BA249" s="100"/>
      <c r="BB249" s="100"/>
      <c r="BC249" s="100"/>
      <c r="BD249" s="100"/>
      <c r="BE249" s="100"/>
      <c r="BF249" s="100"/>
      <c r="BG249" s="100"/>
    </row>
    <row r="250" spans="2:59" s="116" customFormat="1" ht="18" customHeight="1" x14ac:dyDescent="0.15">
      <c r="B250" s="163"/>
      <c r="C250" s="168"/>
      <c r="D250" s="168"/>
      <c r="E250" s="168"/>
      <c r="F250" s="168"/>
      <c r="G250" s="168"/>
      <c r="H250" s="168"/>
      <c r="I250" s="169"/>
      <c r="J250" s="169"/>
      <c r="K250" s="169"/>
      <c r="L250" s="169"/>
      <c r="M250" s="169"/>
      <c r="N250" s="169"/>
      <c r="O250" s="169"/>
      <c r="P250" s="169"/>
      <c r="R250" s="170"/>
      <c r="S250" s="170"/>
      <c r="T250" s="170"/>
      <c r="U250" s="170"/>
      <c r="V250" s="170"/>
      <c r="W250" s="170"/>
      <c r="X250" s="170"/>
      <c r="Y250" s="170"/>
      <c r="Z250" s="170"/>
      <c r="AA250" s="170"/>
      <c r="AD250" s="170"/>
      <c r="AE250" s="170"/>
      <c r="AQ250" s="170"/>
      <c r="AR250" s="170"/>
      <c r="AS250" s="170"/>
      <c r="AT250" s="170"/>
      <c r="AU250" s="170"/>
      <c r="AX250" s="170"/>
      <c r="AY250" s="100"/>
      <c r="AZ250" s="100"/>
      <c r="BA250" s="100"/>
      <c r="BB250" s="100"/>
      <c r="BC250" s="100"/>
      <c r="BD250" s="100"/>
      <c r="BE250" s="100"/>
      <c r="BF250" s="100"/>
      <c r="BG250" s="100"/>
    </row>
    <row r="251" spans="2:59" s="116" customFormat="1" ht="18" customHeight="1" x14ac:dyDescent="0.15">
      <c r="B251" s="163"/>
      <c r="I251" s="161"/>
      <c r="J251" s="161"/>
      <c r="K251" s="161"/>
      <c r="L251" s="161"/>
      <c r="M251" s="161"/>
      <c r="N251" s="161"/>
      <c r="O251" s="161"/>
      <c r="P251" s="161"/>
      <c r="R251" s="138"/>
      <c r="S251" s="138"/>
      <c r="T251" s="138"/>
      <c r="U251" s="138"/>
      <c r="V251" s="138"/>
      <c r="W251" s="138"/>
      <c r="X251" s="138"/>
      <c r="Y251" s="138"/>
      <c r="Z251" s="138"/>
      <c r="AA251" s="138"/>
      <c r="AD251" s="138"/>
      <c r="AE251" s="138"/>
      <c r="AF251" s="138"/>
      <c r="AG251" s="138"/>
      <c r="AH251" s="138"/>
      <c r="AI251" s="138"/>
      <c r="AJ251" s="138"/>
      <c r="AK251" s="138"/>
      <c r="AL251" s="138"/>
      <c r="AM251" s="138"/>
      <c r="AN251" s="138"/>
      <c r="AO251" s="138"/>
      <c r="AP251" s="138"/>
      <c r="AQ251" s="138"/>
      <c r="AR251" s="138"/>
      <c r="AS251" s="138"/>
      <c r="AT251" s="138"/>
      <c r="AU251" s="138"/>
      <c r="AY251" s="100"/>
      <c r="AZ251" s="100"/>
      <c r="BA251" s="100"/>
      <c r="BB251" s="100"/>
      <c r="BC251" s="100"/>
      <c r="BD251" s="100"/>
      <c r="BE251" s="100"/>
      <c r="BF251" s="100"/>
      <c r="BG251" s="100"/>
    </row>
    <row r="252" spans="2:59" ht="18" customHeight="1" x14ac:dyDescent="0.15">
      <c r="Q252" s="100"/>
      <c r="U252" s="100"/>
      <c r="V252" s="100"/>
      <c r="W252" s="100"/>
      <c r="X252" s="100"/>
      <c r="Y252" s="100"/>
      <c r="Z252" s="100"/>
      <c r="AA252" s="100"/>
      <c r="AD252" s="100"/>
      <c r="AE252" s="100"/>
      <c r="AF252" s="100"/>
      <c r="AG252" s="100"/>
      <c r="AH252" s="100"/>
      <c r="AI252" s="100"/>
      <c r="AJ252" s="100"/>
      <c r="AK252" s="100"/>
      <c r="AL252" s="100"/>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AA3:AK3"/>
    <mergeCell ref="AL3:AM3"/>
    <mergeCell ref="AW5:AW6"/>
    <mergeCell ref="AX5:AX6"/>
    <mergeCell ref="B7:B8"/>
    <mergeCell ref="C7:H8"/>
    <mergeCell ref="I7:M8"/>
    <mergeCell ref="N7:P8"/>
    <mergeCell ref="AW7:AW8"/>
    <mergeCell ref="AX7:AX8"/>
    <mergeCell ref="AN3:AO3"/>
    <mergeCell ref="AP3:AQ3"/>
    <mergeCell ref="AR3:AS3"/>
    <mergeCell ref="AT3:AU3"/>
    <mergeCell ref="B5:B6"/>
    <mergeCell ref="C5:H6"/>
    <mergeCell ref="I5:M6"/>
    <mergeCell ref="N5:P6"/>
    <mergeCell ref="N3:O3"/>
    <mergeCell ref="T3:U3"/>
    <mergeCell ref="B11:B12"/>
    <mergeCell ref="C11:H12"/>
    <mergeCell ref="I11:M12"/>
    <mergeCell ref="N11:P12"/>
    <mergeCell ref="AW11:AW12"/>
    <mergeCell ref="AX11:AX12"/>
    <mergeCell ref="B9:B10"/>
    <mergeCell ref="C9:H10"/>
    <mergeCell ref="I9:M10"/>
    <mergeCell ref="N9:P10"/>
    <mergeCell ref="AW9:AW10"/>
    <mergeCell ref="AX9:AX10"/>
    <mergeCell ref="B15:B16"/>
    <mergeCell ref="C15:H16"/>
    <mergeCell ref="I15:M16"/>
    <mergeCell ref="N15:P16"/>
    <mergeCell ref="AW15:AW16"/>
    <mergeCell ref="AX15:AX16"/>
    <mergeCell ref="B13:B14"/>
    <mergeCell ref="C13:H14"/>
    <mergeCell ref="I13:M14"/>
    <mergeCell ref="N13:P14"/>
    <mergeCell ref="AW13:AW14"/>
    <mergeCell ref="AX13:AX14"/>
    <mergeCell ref="B19:B20"/>
    <mergeCell ref="C19:H20"/>
    <mergeCell ref="I19:M20"/>
    <mergeCell ref="N19:P20"/>
    <mergeCell ref="AW19:AW20"/>
    <mergeCell ref="AX19:AX20"/>
    <mergeCell ref="B17:B18"/>
    <mergeCell ref="C17:H18"/>
    <mergeCell ref="I17:M18"/>
    <mergeCell ref="N17:P18"/>
    <mergeCell ref="AW17:AW18"/>
    <mergeCell ref="AX17:AX18"/>
    <mergeCell ref="B23:B24"/>
    <mergeCell ref="C23:H24"/>
    <mergeCell ref="I23:M24"/>
    <mergeCell ref="N23:P24"/>
    <mergeCell ref="AW23:AW24"/>
    <mergeCell ref="AX23:AX24"/>
    <mergeCell ref="B21:B22"/>
    <mergeCell ref="C21:H22"/>
    <mergeCell ref="I21:M22"/>
    <mergeCell ref="N21:P22"/>
    <mergeCell ref="AW21:AW22"/>
    <mergeCell ref="AX21:AX22"/>
    <mergeCell ref="B27:B28"/>
    <mergeCell ref="C27:H28"/>
    <mergeCell ref="I27:M28"/>
    <mergeCell ref="N27:P28"/>
    <mergeCell ref="AW27:AW28"/>
    <mergeCell ref="AX27:AX28"/>
    <mergeCell ref="B25:B26"/>
    <mergeCell ref="C25:H26"/>
    <mergeCell ref="I25:M26"/>
    <mergeCell ref="N25:P26"/>
    <mergeCell ref="AW25:AW26"/>
    <mergeCell ref="AX25:AX26"/>
    <mergeCell ref="B31:B32"/>
    <mergeCell ref="C31:H32"/>
    <mergeCell ref="I31:M32"/>
    <mergeCell ref="N31:P32"/>
    <mergeCell ref="AW31:AW32"/>
    <mergeCell ref="AX31:AX32"/>
    <mergeCell ref="B29:B30"/>
    <mergeCell ref="C29:H30"/>
    <mergeCell ref="I29:M30"/>
    <mergeCell ref="N29:P30"/>
    <mergeCell ref="AW29:AW30"/>
    <mergeCell ref="AX29:AX30"/>
    <mergeCell ref="B35:B36"/>
    <mergeCell ref="C35:H36"/>
    <mergeCell ref="I35:M36"/>
    <mergeCell ref="N35:P36"/>
    <mergeCell ref="AW35:AW36"/>
    <mergeCell ref="AX35:AX36"/>
    <mergeCell ref="B33:B34"/>
    <mergeCell ref="C33:H34"/>
    <mergeCell ref="I33:M34"/>
    <mergeCell ref="N33:P34"/>
    <mergeCell ref="AW33:AW34"/>
    <mergeCell ref="AX33:AX34"/>
    <mergeCell ref="B39:B40"/>
    <mergeCell ref="C39:H40"/>
    <mergeCell ref="I39:M40"/>
    <mergeCell ref="N39:P40"/>
    <mergeCell ref="AW39:AW40"/>
    <mergeCell ref="AX39:AX40"/>
    <mergeCell ref="B37:B38"/>
    <mergeCell ref="C37:H38"/>
    <mergeCell ref="I37:M38"/>
    <mergeCell ref="N37:P38"/>
    <mergeCell ref="AW37:AW38"/>
    <mergeCell ref="AX37:AX38"/>
    <mergeCell ref="B43:B44"/>
    <mergeCell ref="C43:H44"/>
    <mergeCell ref="I43:M44"/>
    <mergeCell ref="N43:P44"/>
    <mergeCell ref="AW43:AW44"/>
    <mergeCell ref="AX43:AX44"/>
    <mergeCell ref="B41:B42"/>
    <mergeCell ref="C41:H42"/>
    <mergeCell ref="I41:M42"/>
    <mergeCell ref="N41:P42"/>
    <mergeCell ref="AW41:AW42"/>
    <mergeCell ref="AX41:AX42"/>
    <mergeCell ref="B47:B48"/>
    <mergeCell ref="C47:H48"/>
    <mergeCell ref="I47:M48"/>
    <mergeCell ref="N47:P48"/>
    <mergeCell ref="AW47:AW48"/>
    <mergeCell ref="AX47:AX48"/>
    <mergeCell ref="B45:B46"/>
    <mergeCell ref="C45:H46"/>
    <mergeCell ref="I45:M46"/>
    <mergeCell ref="N45:P46"/>
    <mergeCell ref="AW45:AW46"/>
    <mergeCell ref="AX45:AX46"/>
    <mergeCell ref="AX55:AX56"/>
    <mergeCell ref="B57:B58"/>
    <mergeCell ref="C57:H58"/>
    <mergeCell ref="I57:M58"/>
    <mergeCell ref="N57:P58"/>
    <mergeCell ref="AW57:AW58"/>
    <mergeCell ref="AX57:AX58"/>
    <mergeCell ref="T54:U54"/>
    <mergeCell ref="B55:B56"/>
    <mergeCell ref="C55:H56"/>
    <mergeCell ref="I55:M56"/>
    <mergeCell ref="N55:P56"/>
    <mergeCell ref="AW55:AW56"/>
    <mergeCell ref="B61:B62"/>
    <mergeCell ref="C61:H62"/>
    <mergeCell ref="I61:M62"/>
    <mergeCell ref="N61:P62"/>
    <mergeCell ref="AW61:AW62"/>
    <mergeCell ref="AX61:AX62"/>
    <mergeCell ref="B59:B60"/>
    <mergeCell ref="C59:H60"/>
    <mergeCell ref="I59:M60"/>
    <mergeCell ref="N59:P60"/>
    <mergeCell ref="AW59:AW60"/>
    <mergeCell ref="AX59:AX60"/>
    <mergeCell ref="B65:B66"/>
    <mergeCell ref="C65:H66"/>
    <mergeCell ref="I65:M66"/>
    <mergeCell ref="N65:P66"/>
    <mergeCell ref="AW65:AW66"/>
    <mergeCell ref="AX65:AX66"/>
    <mergeCell ref="B63:B64"/>
    <mergeCell ref="C63:H64"/>
    <mergeCell ref="I63:M64"/>
    <mergeCell ref="N63:P64"/>
    <mergeCell ref="AW63:AW64"/>
    <mergeCell ref="AX63:AX64"/>
    <mergeCell ref="B69:B70"/>
    <mergeCell ref="C69:H70"/>
    <mergeCell ref="I69:M70"/>
    <mergeCell ref="N69:P70"/>
    <mergeCell ref="AW69:AW70"/>
    <mergeCell ref="AX69:AX70"/>
    <mergeCell ref="B67:B68"/>
    <mergeCell ref="C67:H68"/>
    <mergeCell ref="I67:M68"/>
    <mergeCell ref="N67:P68"/>
    <mergeCell ref="AW67:AW68"/>
    <mergeCell ref="AX67:AX68"/>
    <mergeCell ref="B73:B74"/>
    <mergeCell ref="C73:H74"/>
    <mergeCell ref="I73:M74"/>
    <mergeCell ref="N73:P74"/>
    <mergeCell ref="AW73:AW74"/>
    <mergeCell ref="AX73:AX74"/>
    <mergeCell ref="B71:B72"/>
    <mergeCell ref="C71:H72"/>
    <mergeCell ref="I71:M72"/>
    <mergeCell ref="N71:P72"/>
    <mergeCell ref="AW71:AW72"/>
    <mergeCell ref="AX71:AX72"/>
    <mergeCell ref="B77:B78"/>
    <mergeCell ref="C77:H78"/>
    <mergeCell ref="I77:M78"/>
    <mergeCell ref="N77:P78"/>
    <mergeCell ref="AW77:AW78"/>
    <mergeCell ref="AX77:AX78"/>
    <mergeCell ref="B75:B76"/>
    <mergeCell ref="C75:H76"/>
    <mergeCell ref="I75:M76"/>
    <mergeCell ref="N75:P76"/>
    <mergeCell ref="AW75:AW76"/>
    <mergeCell ref="AX75:AX76"/>
    <mergeCell ref="B81:B82"/>
    <mergeCell ref="C81:H82"/>
    <mergeCell ref="I81:M82"/>
    <mergeCell ref="N81:P82"/>
    <mergeCell ref="AW81:AW82"/>
    <mergeCell ref="AX81:AX82"/>
    <mergeCell ref="B79:B80"/>
    <mergeCell ref="C79:H80"/>
    <mergeCell ref="I79:M80"/>
    <mergeCell ref="N79:P80"/>
    <mergeCell ref="AW79:AW80"/>
    <mergeCell ref="AX79:AX80"/>
    <mergeCell ref="B85:B86"/>
    <mergeCell ref="C85:H86"/>
    <mergeCell ref="I85:M86"/>
    <mergeCell ref="N85:P86"/>
    <mergeCell ref="AW85:AW86"/>
    <mergeCell ref="AX85:AX86"/>
    <mergeCell ref="B83:B84"/>
    <mergeCell ref="C83:H84"/>
    <mergeCell ref="I83:M84"/>
    <mergeCell ref="N83:P84"/>
    <mergeCell ref="AW83:AW84"/>
    <mergeCell ref="AX83:AX84"/>
    <mergeCell ref="B89:B90"/>
    <mergeCell ref="C89:H90"/>
    <mergeCell ref="I89:M90"/>
    <mergeCell ref="N89:P90"/>
    <mergeCell ref="AW89:AW90"/>
    <mergeCell ref="AX89:AX90"/>
    <mergeCell ref="B87:B88"/>
    <mergeCell ref="C87:H88"/>
    <mergeCell ref="I87:M88"/>
    <mergeCell ref="N87:P88"/>
    <mergeCell ref="AW87:AW88"/>
    <mergeCell ref="AX87:AX88"/>
    <mergeCell ref="B93:B94"/>
    <mergeCell ref="C93:H94"/>
    <mergeCell ref="I93:M94"/>
    <mergeCell ref="N93:P94"/>
    <mergeCell ref="AW93:AW94"/>
    <mergeCell ref="AX93:AX94"/>
    <mergeCell ref="B91:B92"/>
    <mergeCell ref="C91:H92"/>
    <mergeCell ref="I91:M92"/>
    <mergeCell ref="N91:P92"/>
    <mergeCell ref="AW91:AW92"/>
    <mergeCell ref="AX91:AX92"/>
    <mergeCell ref="AX99:AX100"/>
    <mergeCell ref="B97:B98"/>
    <mergeCell ref="C97:H98"/>
    <mergeCell ref="I97:M98"/>
    <mergeCell ref="N97:P98"/>
    <mergeCell ref="AW97:AW98"/>
    <mergeCell ref="AX97:AX98"/>
    <mergeCell ref="B95:B96"/>
    <mergeCell ref="C95:H96"/>
    <mergeCell ref="I95:M96"/>
    <mergeCell ref="N95:P96"/>
    <mergeCell ref="AW95:AW96"/>
    <mergeCell ref="AX95:AX96"/>
    <mergeCell ref="T103:U103"/>
    <mergeCell ref="B104:B105"/>
    <mergeCell ref="C104:H105"/>
    <mergeCell ref="I104:M105"/>
    <mergeCell ref="N104:P105"/>
    <mergeCell ref="AW104:AW105"/>
    <mergeCell ref="B99:B100"/>
    <mergeCell ref="C99:H100"/>
    <mergeCell ref="I99:M100"/>
    <mergeCell ref="N99:P100"/>
    <mergeCell ref="AW99:AW100"/>
    <mergeCell ref="B108:B109"/>
    <mergeCell ref="C108:H109"/>
    <mergeCell ref="I108:M109"/>
    <mergeCell ref="N108:P109"/>
    <mergeCell ref="AW108:AW109"/>
    <mergeCell ref="AX108:AX109"/>
    <mergeCell ref="AX104:AX105"/>
    <mergeCell ref="B106:B107"/>
    <mergeCell ref="C106:H107"/>
    <mergeCell ref="I106:M107"/>
    <mergeCell ref="N106:P107"/>
    <mergeCell ref="AW106:AW107"/>
    <mergeCell ref="AX106:AX107"/>
    <mergeCell ref="B112:B113"/>
    <mergeCell ref="C112:H113"/>
    <mergeCell ref="I112:M113"/>
    <mergeCell ref="N112:P113"/>
    <mergeCell ref="AW112:AW113"/>
    <mergeCell ref="AX112:AX113"/>
    <mergeCell ref="B110:B111"/>
    <mergeCell ref="C110:H111"/>
    <mergeCell ref="I110:M111"/>
    <mergeCell ref="N110:P111"/>
    <mergeCell ref="AW110:AW111"/>
    <mergeCell ref="AX110:AX111"/>
    <mergeCell ref="B116:B117"/>
    <mergeCell ref="C116:H117"/>
    <mergeCell ref="I116:M117"/>
    <mergeCell ref="N116:P117"/>
    <mergeCell ref="AW116:AW117"/>
    <mergeCell ref="AX116:AX117"/>
    <mergeCell ref="B114:B115"/>
    <mergeCell ref="C114:H115"/>
    <mergeCell ref="I114:M115"/>
    <mergeCell ref="N114:P115"/>
    <mergeCell ref="AW114:AW115"/>
    <mergeCell ref="AX114:AX115"/>
    <mergeCell ref="B120:B121"/>
    <mergeCell ref="C120:H121"/>
    <mergeCell ref="I120:M121"/>
    <mergeCell ref="N120:P121"/>
    <mergeCell ref="AW120:AW121"/>
    <mergeCell ref="AX120:AX121"/>
    <mergeCell ref="B118:B119"/>
    <mergeCell ref="C118:H119"/>
    <mergeCell ref="I118:M119"/>
    <mergeCell ref="N118:P119"/>
    <mergeCell ref="AW118:AW119"/>
    <mergeCell ref="AX118:AX119"/>
    <mergeCell ref="B124:B125"/>
    <mergeCell ref="C124:H125"/>
    <mergeCell ref="I124:M125"/>
    <mergeCell ref="N124:P125"/>
    <mergeCell ref="AW124:AW125"/>
    <mergeCell ref="AX124:AX125"/>
    <mergeCell ref="B122:B123"/>
    <mergeCell ref="C122:H123"/>
    <mergeCell ref="I122:M123"/>
    <mergeCell ref="N122:P123"/>
    <mergeCell ref="AW122:AW123"/>
    <mergeCell ref="AX122:AX123"/>
    <mergeCell ref="B128:B129"/>
    <mergeCell ref="C128:H129"/>
    <mergeCell ref="I128:M129"/>
    <mergeCell ref="N128:P129"/>
    <mergeCell ref="AW128:AW129"/>
    <mergeCell ref="AX128:AX129"/>
    <mergeCell ref="B126:B127"/>
    <mergeCell ref="C126:H127"/>
    <mergeCell ref="I126:M127"/>
    <mergeCell ref="N126:P127"/>
    <mergeCell ref="AW126:AW127"/>
    <mergeCell ref="AX126:AX127"/>
    <mergeCell ref="B132:B133"/>
    <mergeCell ref="C132:H133"/>
    <mergeCell ref="I132:M133"/>
    <mergeCell ref="N132:P133"/>
    <mergeCell ref="AW132:AW133"/>
    <mergeCell ref="AX132:AX133"/>
    <mergeCell ref="B130:B131"/>
    <mergeCell ref="C130:H131"/>
    <mergeCell ref="I130:M131"/>
    <mergeCell ref="N130:P131"/>
    <mergeCell ref="AW130:AW131"/>
    <mergeCell ref="AX130:AX131"/>
    <mergeCell ref="B136:B137"/>
    <mergeCell ref="C136:H137"/>
    <mergeCell ref="I136:M137"/>
    <mergeCell ref="N136:P137"/>
    <mergeCell ref="AW136:AW137"/>
    <mergeCell ref="AX136:AX137"/>
    <mergeCell ref="B134:B135"/>
    <mergeCell ref="C134:H135"/>
    <mergeCell ref="I134:M135"/>
    <mergeCell ref="N134:P135"/>
    <mergeCell ref="AW134:AW135"/>
    <mergeCell ref="AX134:AX135"/>
    <mergeCell ref="B140:B141"/>
    <mergeCell ref="C140:H141"/>
    <mergeCell ref="I140:M141"/>
    <mergeCell ref="N140:P141"/>
    <mergeCell ref="AW140:AW141"/>
    <mergeCell ref="AX140:AX141"/>
    <mergeCell ref="B138:B139"/>
    <mergeCell ref="C138:H139"/>
    <mergeCell ref="I138:M139"/>
    <mergeCell ref="N138:P139"/>
    <mergeCell ref="AW138:AW139"/>
    <mergeCell ref="AX138:AX139"/>
    <mergeCell ref="B144:B145"/>
    <mergeCell ref="C144:H145"/>
    <mergeCell ref="I144:M145"/>
    <mergeCell ref="N144:P145"/>
    <mergeCell ref="AW144:AW145"/>
    <mergeCell ref="AX144:AX145"/>
    <mergeCell ref="B142:B143"/>
    <mergeCell ref="C142:H143"/>
    <mergeCell ref="I142:M143"/>
    <mergeCell ref="N142:P143"/>
    <mergeCell ref="AW142:AW143"/>
    <mergeCell ref="AX142:AX143"/>
    <mergeCell ref="B148:B149"/>
    <mergeCell ref="C148:H149"/>
    <mergeCell ref="I148:M149"/>
    <mergeCell ref="N148:P149"/>
    <mergeCell ref="AW148:AW149"/>
    <mergeCell ref="AX148:AX149"/>
    <mergeCell ref="B146:B147"/>
    <mergeCell ref="C146:H147"/>
    <mergeCell ref="I146:M147"/>
    <mergeCell ref="N146:P147"/>
    <mergeCell ref="AW146:AW147"/>
    <mergeCell ref="AX146:AX147"/>
    <mergeCell ref="AX153:AX154"/>
    <mergeCell ref="B155:B156"/>
    <mergeCell ref="C155:H156"/>
    <mergeCell ref="I155:M156"/>
    <mergeCell ref="N155:P156"/>
    <mergeCell ref="AW155:AW156"/>
    <mergeCell ref="AX155:AX156"/>
    <mergeCell ref="T152:U152"/>
    <mergeCell ref="B153:B154"/>
    <mergeCell ref="C153:H154"/>
    <mergeCell ref="I153:M154"/>
    <mergeCell ref="N153:P154"/>
    <mergeCell ref="AW153:AW154"/>
    <mergeCell ref="B159:B160"/>
    <mergeCell ref="C159:H160"/>
    <mergeCell ref="I159:M160"/>
    <mergeCell ref="N159:P160"/>
    <mergeCell ref="AW159:AW160"/>
    <mergeCell ref="AX159:AX160"/>
    <mergeCell ref="B157:B158"/>
    <mergeCell ref="C157:H158"/>
    <mergeCell ref="I157:M158"/>
    <mergeCell ref="N157:P158"/>
    <mergeCell ref="AW157:AW158"/>
    <mergeCell ref="AX157:AX158"/>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AX197:AX198"/>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T201:U201"/>
    <mergeCell ref="B202:B203"/>
    <mergeCell ref="C202:H203"/>
    <mergeCell ref="I202:M203"/>
    <mergeCell ref="N202:P203"/>
    <mergeCell ref="AW202:AW203"/>
    <mergeCell ref="B197:B198"/>
    <mergeCell ref="C197:H198"/>
    <mergeCell ref="I197:M198"/>
    <mergeCell ref="N197:P198"/>
    <mergeCell ref="AW197:AW198"/>
    <mergeCell ref="B206:B207"/>
    <mergeCell ref="C206:H207"/>
    <mergeCell ref="I206:M207"/>
    <mergeCell ref="N206:P207"/>
    <mergeCell ref="AW206:AW207"/>
    <mergeCell ref="AX206:AX207"/>
    <mergeCell ref="AX202:AX203"/>
    <mergeCell ref="B204:B205"/>
    <mergeCell ref="C204:H205"/>
    <mergeCell ref="I204:M205"/>
    <mergeCell ref="N204:P205"/>
    <mergeCell ref="AW204:AW205"/>
    <mergeCell ref="AX204:AX205"/>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s>
  <phoneticPr fontId="2"/>
  <conditionalFormatting sqref="AV7:AW7 AY7:AZ26 AV8:AV26 AW9 AW11 AW13 AW15 AW17 AW19 AW21 AW23 AW25 AW29 AW31 AW33 AW35 AW37 AW47 AV29:AV34 AY29:AZ34 AY57:AZ70 AV57:AV70">
    <cfRule type="cellIs" dxfId="180" priority="181" stopIfTrue="1" operator="equal">
      <formula>0</formula>
    </cfRule>
  </conditionalFormatting>
  <conditionalFormatting sqref="AV35:AV36 AY35:AZ36">
    <cfRule type="cellIs" dxfId="179" priority="180" stopIfTrue="1" operator="equal">
      <formula>0</formula>
    </cfRule>
  </conditionalFormatting>
  <conditionalFormatting sqref="AV47:AV48 AY47:AZ48">
    <cfRule type="cellIs" dxfId="178" priority="179" stopIfTrue="1" operator="equal">
      <formula>0</formula>
    </cfRule>
  </conditionalFormatting>
  <conditionalFormatting sqref="AV37:AV38 AY37:AZ38">
    <cfRule type="cellIs" dxfId="177" priority="178" stopIfTrue="1" operator="equal">
      <formula>0</formula>
    </cfRule>
  </conditionalFormatting>
  <conditionalFormatting sqref="AX7">
    <cfRule type="cellIs" dxfId="176" priority="177" stopIfTrue="1" operator="equal">
      <formula>0</formula>
    </cfRule>
  </conditionalFormatting>
  <conditionalFormatting sqref="AX9">
    <cfRule type="cellIs" dxfId="175" priority="176" stopIfTrue="1" operator="equal">
      <formula>0</formula>
    </cfRule>
  </conditionalFormatting>
  <conditionalFormatting sqref="AX11">
    <cfRule type="cellIs" dxfId="174" priority="175" stopIfTrue="1" operator="equal">
      <formula>0</formula>
    </cfRule>
  </conditionalFormatting>
  <conditionalFormatting sqref="AX47">
    <cfRule type="cellIs" dxfId="173" priority="162" stopIfTrue="1" operator="equal">
      <formula>0</formula>
    </cfRule>
  </conditionalFormatting>
  <conditionalFormatting sqref="AX13">
    <cfRule type="cellIs" dxfId="172" priority="174" stopIfTrue="1" operator="equal">
      <formula>0</formula>
    </cfRule>
  </conditionalFormatting>
  <conditionalFormatting sqref="AX15">
    <cfRule type="cellIs" dxfId="171" priority="173" stopIfTrue="1" operator="equal">
      <formula>0</formula>
    </cfRule>
  </conditionalFormatting>
  <conditionalFormatting sqref="AX17">
    <cfRule type="cellIs" dxfId="170" priority="172" stopIfTrue="1" operator="equal">
      <formula>0</formula>
    </cfRule>
  </conditionalFormatting>
  <conditionalFormatting sqref="AX19">
    <cfRule type="cellIs" dxfId="169" priority="171" stopIfTrue="1" operator="equal">
      <formula>0</formula>
    </cfRule>
  </conditionalFormatting>
  <conditionalFormatting sqref="AX21">
    <cfRule type="cellIs" dxfId="168" priority="170" stopIfTrue="1" operator="equal">
      <formula>0</formula>
    </cfRule>
  </conditionalFormatting>
  <conditionalFormatting sqref="AX23">
    <cfRule type="cellIs" dxfId="167" priority="169" stopIfTrue="1" operator="equal">
      <formula>0</formula>
    </cfRule>
  </conditionalFormatting>
  <conditionalFormatting sqref="AX25">
    <cfRule type="cellIs" dxfId="166" priority="168" stopIfTrue="1" operator="equal">
      <formula>0</formula>
    </cfRule>
  </conditionalFormatting>
  <conditionalFormatting sqref="AX29">
    <cfRule type="cellIs" dxfId="165" priority="167" stopIfTrue="1" operator="equal">
      <formula>0</formula>
    </cfRule>
  </conditionalFormatting>
  <conditionalFormatting sqref="AX31">
    <cfRule type="cellIs" dxfId="164" priority="166" stopIfTrue="1" operator="equal">
      <formula>0</formula>
    </cfRule>
  </conditionalFormatting>
  <conditionalFormatting sqref="AX33">
    <cfRule type="cellIs" dxfId="163" priority="165" stopIfTrue="1" operator="equal">
      <formula>0</formula>
    </cfRule>
  </conditionalFormatting>
  <conditionalFormatting sqref="AX35">
    <cfRule type="cellIs" dxfId="162" priority="164" stopIfTrue="1" operator="equal">
      <formula>0</formula>
    </cfRule>
  </conditionalFormatting>
  <conditionalFormatting sqref="AV39:AV40 AY39:AZ40">
    <cfRule type="cellIs" dxfId="161" priority="157" stopIfTrue="1" operator="equal">
      <formula>0</formula>
    </cfRule>
  </conditionalFormatting>
  <conditionalFormatting sqref="AX37">
    <cfRule type="cellIs" dxfId="160" priority="163" stopIfTrue="1" operator="equal">
      <formula>0</formula>
    </cfRule>
  </conditionalFormatting>
  <conditionalFormatting sqref="AW43">
    <cfRule type="cellIs" dxfId="159" priority="161" stopIfTrue="1" operator="equal">
      <formula>0</formula>
    </cfRule>
  </conditionalFormatting>
  <conditionalFormatting sqref="AV43:AV44 AY43:AZ44">
    <cfRule type="cellIs" dxfId="158" priority="160" stopIfTrue="1" operator="equal">
      <formula>0</formula>
    </cfRule>
  </conditionalFormatting>
  <conditionalFormatting sqref="AX43">
    <cfRule type="cellIs" dxfId="157" priority="159" stopIfTrue="1" operator="equal">
      <formula>0</formula>
    </cfRule>
  </conditionalFormatting>
  <conditionalFormatting sqref="AW39 AW41">
    <cfRule type="cellIs" dxfId="156" priority="158" stopIfTrue="1" operator="equal">
      <formula>0</formula>
    </cfRule>
  </conditionalFormatting>
  <conditionalFormatting sqref="AX77">
    <cfRule type="cellIs" dxfId="155" priority="135" stopIfTrue="1" operator="equal">
      <formula>0</formula>
    </cfRule>
  </conditionalFormatting>
  <conditionalFormatting sqref="AV41:AV42 AY41:AZ42">
    <cfRule type="cellIs" dxfId="154" priority="156" stopIfTrue="1" operator="equal">
      <formula>0</formula>
    </cfRule>
  </conditionalFormatting>
  <conditionalFormatting sqref="AX39">
    <cfRule type="cellIs" dxfId="153" priority="155" stopIfTrue="1" operator="equal">
      <formula>0</formula>
    </cfRule>
  </conditionalFormatting>
  <conditionalFormatting sqref="AX41">
    <cfRule type="cellIs" dxfId="152" priority="154" stopIfTrue="1" operator="equal">
      <formula>0</formula>
    </cfRule>
  </conditionalFormatting>
  <conditionalFormatting sqref="AW45">
    <cfRule type="cellIs" dxfId="151" priority="153" stopIfTrue="1" operator="equal">
      <formula>0</formula>
    </cfRule>
  </conditionalFormatting>
  <conditionalFormatting sqref="AV45:AV46 AY45:AZ46">
    <cfRule type="cellIs" dxfId="150" priority="152" stopIfTrue="1" operator="equal">
      <formula>0</formula>
    </cfRule>
  </conditionalFormatting>
  <conditionalFormatting sqref="AX45">
    <cfRule type="cellIs" dxfId="149" priority="151" stopIfTrue="1" operator="equal">
      <formula>0</formula>
    </cfRule>
  </conditionalFormatting>
  <conditionalFormatting sqref="AX95">
    <cfRule type="cellIs" dxfId="148" priority="124" stopIfTrue="1" operator="equal">
      <formula>0</formula>
    </cfRule>
  </conditionalFormatting>
  <conditionalFormatting sqref="AV144:AV145 AY144:AZ145">
    <cfRule type="cellIs" dxfId="147" priority="90" stopIfTrue="1" operator="equal">
      <formula>0</formula>
    </cfRule>
  </conditionalFormatting>
  <conditionalFormatting sqref="AX144">
    <cfRule type="cellIs" dxfId="146" priority="88" stopIfTrue="1" operator="equal">
      <formula>0</formula>
    </cfRule>
  </conditionalFormatting>
  <conditionalFormatting sqref="AY27:AZ28 AV27:AV28 AW27">
    <cfRule type="cellIs" dxfId="145" priority="150" stopIfTrue="1" operator="equal">
      <formula>0</formula>
    </cfRule>
  </conditionalFormatting>
  <conditionalFormatting sqref="AX27">
    <cfRule type="cellIs" dxfId="144" priority="149" stopIfTrue="1" operator="equal">
      <formula>0</formula>
    </cfRule>
  </conditionalFormatting>
  <conditionalFormatting sqref="AY71:AZ72 AV71:AV72 AW71">
    <cfRule type="cellIs" dxfId="143" priority="123" stopIfTrue="1" operator="equal">
      <formula>0</formula>
    </cfRule>
  </conditionalFormatting>
  <conditionalFormatting sqref="AX71">
    <cfRule type="cellIs" dxfId="142" priority="122" stopIfTrue="1" operator="equal">
      <formula>0</formula>
    </cfRule>
  </conditionalFormatting>
  <conditionalFormatting sqref="AW57 AW59 AW61 AW63 AW65 AW67 AW69 AW73 AW75 AW77 AW89 AW91 AW99 AV73:AV78 AY73:AZ78">
    <cfRule type="cellIs" dxfId="141" priority="148" stopIfTrue="1" operator="equal">
      <formula>0</formula>
    </cfRule>
  </conditionalFormatting>
  <conditionalFormatting sqref="AV89:AV90 AY89:AZ90">
    <cfRule type="cellIs" dxfId="140" priority="147" stopIfTrue="1" operator="equal">
      <formula>0</formula>
    </cfRule>
  </conditionalFormatting>
  <conditionalFormatting sqref="AV99:AV100 AY99:AZ100">
    <cfRule type="cellIs" dxfId="139" priority="146" stopIfTrue="1" operator="equal">
      <formula>0</formula>
    </cfRule>
  </conditionalFormatting>
  <conditionalFormatting sqref="AV91:AV92 AY91:AZ92">
    <cfRule type="cellIs" dxfId="138" priority="145" stopIfTrue="1" operator="equal">
      <formula>0</formula>
    </cfRule>
  </conditionalFormatting>
  <conditionalFormatting sqref="AX99">
    <cfRule type="cellIs" dxfId="137" priority="132" stopIfTrue="1" operator="equal">
      <formula>0</formula>
    </cfRule>
  </conditionalFormatting>
  <conditionalFormatting sqref="AX57">
    <cfRule type="cellIs" dxfId="136" priority="144" stopIfTrue="1" operator="equal">
      <formula>0</formula>
    </cfRule>
  </conditionalFormatting>
  <conditionalFormatting sqref="AX59">
    <cfRule type="cellIs" dxfId="135" priority="143" stopIfTrue="1" operator="equal">
      <formula>0</formula>
    </cfRule>
  </conditionalFormatting>
  <conditionalFormatting sqref="AX61">
    <cfRule type="cellIs" dxfId="134" priority="142" stopIfTrue="1" operator="equal">
      <formula>0</formula>
    </cfRule>
  </conditionalFormatting>
  <conditionalFormatting sqref="AX63">
    <cfRule type="cellIs" dxfId="133" priority="141" stopIfTrue="1" operator="equal">
      <formula>0</formula>
    </cfRule>
  </conditionalFormatting>
  <conditionalFormatting sqref="AX65">
    <cfRule type="cellIs" dxfId="132" priority="140" stopIfTrue="1" operator="equal">
      <formula>0</formula>
    </cfRule>
  </conditionalFormatting>
  <conditionalFormatting sqref="AX67">
    <cfRule type="cellIs" dxfId="131" priority="139" stopIfTrue="1" operator="equal">
      <formula>0</formula>
    </cfRule>
  </conditionalFormatting>
  <conditionalFormatting sqref="AX69">
    <cfRule type="cellIs" dxfId="130" priority="138" stopIfTrue="1" operator="equal">
      <formula>0</formula>
    </cfRule>
  </conditionalFormatting>
  <conditionalFormatting sqref="AX73">
    <cfRule type="cellIs" dxfId="129" priority="137" stopIfTrue="1" operator="equal">
      <formula>0</formula>
    </cfRule>
  </conditionalFormatting>
  <conditionalFormatting sqref="AX75">
    <cfRule type="cellIs" dxfId="128" priority="136" stopIfTrue="1" operator="equal">
      <formula>0</formula>
    </cfRule>
  </conditionalFormatting>
  <conditionalFormatting sqref="AX89">
    <cfRule type="cellIs" dxfId="127" priority="134" stopIfTrue="1" operator="equal">
      <formula>0</formula>
    </cfRule>
  </conditionalFormatting>
  <conditionalFormatting sqref="AV93:AV94 AY93:AZ94">
    <cfRule type="cellIs" dxfId="126" priority="127" stopIfTrue="1" operator="equal">
      <formula>0</formula>
    </cfRule>
  </conditionalFormatting>
  <conditionalFormatting sqref="AX91">
    <cfRule type="cellIs" dxfId="125" priority="133" stopIfTrue="1" operator="equal">
      <formula>0</formula>
    </cfRule>
  </conditionalFormatting>
  <conditionalFormatting sqref="AW97">
    <cfRule type="cellIs" dxfId="124" priority="131" stopIfTrue="1" operator="equal">
      <formula>0</formula>
    </cfRule>
  </conditionalFormatting>
  <conditionalFormatting sqref="AV97:AV98 AY97:AZ98">
    <cfRule type="cellIs" dxfId="123" priority="130" stopIfTrue="1" operator="equal">
      <formula>0</formula>
    </cfRule>
  </conditionalFormatting>
  <conditionalFormatting sqref="AX97">
    <cfRule type="cellIs" dxfId="122" priority="129" stopIfTrue="1" operator="equal">
      <formula>0</formula>
    </cfRule>
  </conditionalFormatting>
  <conditionalFormatting sqref="AW93 AW95">
    <cfRule type="cellIs" dxfId="121" priority="128" stopIfTrue="1" operator="equal">
      <formula>0</formula>
    </cfRule>
  </conditionalFormatting>
  <conditionalFormatting sqref="AV95:AV96 AY95:AZ96">
    <cfRule type="cellIs" dxfId="120" priority="126" stopIfTrue="1" operator="equal">
      <formula>0</formula>
    </cfRule>
  </conditionalFormatting>
  <conditionalFormatting sqref="AX93">
    <cfRule type="cellIs" dxfId="119" priority="125" stopIfTrue="1" operator="equal">
      <formula>0</formula>
    </cfRule>
  </conditionalFormatting>
  <conditionalFormatting sqref="AY79:AZ80 AV79:AV80">
    <cfRule type="cellIs" dxfId="118" priority="121" stopIfTrue="1" operator="equal">
      <formula>0</formula>
    </cfRule>
  </conditionalFormatting>
  <conditionalFormatting sqref="AX87">
    <cfRule type="cellIs" dxfId="117" priority="116" stopIfTrue="1" operator="equal">
      <formula>0</formula>
    </cfRule>
  </conditionalFormatting>
  <conditionalFormatting sqref="AY81:AZ82 AV81:AV82 AW81">
    <cfRule type="cellIs" dxfId="116" priority="115" stopIfTrue="1" operator="equal">
      <formula>0</formula>
    </cfRule>
  </conditionalFormatting>
  <conditionalFormatting sqref="AX81">
    <cfRule type="cellIs" dxfId="115" priority="114" stopIfTrue="1" operator="equal">
      <formula>0</formula>
    </cfRule>
  </conditionalFormatting>
  <conditionalFormatting sqref="AW79 AW83 AW85 AW87 AV83:AV88 AY83:AZ88">
    <cfRule type="cellIs" dxfId="114" priority="120" stopIfTrue="1" operator="equal">
      <formula>0</formula>
    </cfRule>
  </conditionalFormatting>
  <conditionalFormatting sqref="AX79">
    <cfRule type="cellIs" dxfId="113" priority="119" stopIfTrue="1" operator="equal">
      <formula>0</formula>
    </cfRule>
  </conditionalFormatting>
  <conditionalFormatting sqref="AX83">
    <cfRule type="cellIs" dxfId="112" priority="118" stopIfTrue="1" operator="equal">
      <formula>0</formula>
    </cfRule>
  </conditionalFormatting>
  <conditionalFormatting sqref="AX85">
    <cfRule type="cellIs" dxfId="111" priority="117" stopIfTrue="1" operator="equal">
      <formula>0</formula>
    </cfRule>
  </conditionalFormatting>
  <conditionalFormatting sqref="AY106:AZ119 AV106:AV119">
    <cfRule type="cellIs" dxfId="110" priority="113" stopIfTrue="1" operator="equal">
      <formula>0</formula>
    </cfRule>
  </conditionalFormatting>
  <conditionalFormatting sqref="AX126">
    <cfRule type="cellIs" dxfId="109" priority="99" stopIfTrue="1" operator="equal">
      <formula>0</formula>
    </cfRule>
  </conditionalFormatting>
  <conditionalFormatting sqref="AX193">
    <cfRule type="cellIs" dxfId="108" priority="52" stopIfTrue="1" operator="equal">
      <formula>0</formula>
    </cfRule>
  </conditionalFormatting>
  <conditionalFormatting sqref="AY120:AZ121 AV120:AV121 AW120">
    <cfRule type="cellIs" dxfId="107" priority="87" stopIfTrue="1" operator="equal">
      <formula>0</formula>
    </cfRule>
  </conditionalFormatting>
  <conditionalFormatting sqref="AX120">
    <cfRule type="cellIs" dxfId="106" priority="86" stopIfTrue="1" operator="equal">
      <formula>0</formula>
    </cfRule>
  </conditionalFormatting>
  <conditionalFormatting sqref="AW106 AW108 AW110 AW112 AW114 AW116 AW118 AW122 AW124 AW126 AW138 AW140 AW148 AV122:AV127 AY122:AZ127">
    <cfRule type="cellIs" dxfId="105" priority="112" stopIfTrue="1" operator="equal">
      <formula>0</formula>
    </cfRule>
  </conditionalFormatting>
  <conditionalFormatting sqref="AV138:AV139 AY138:AZ139">
    <cfRule type="cellIs" dxfId="104" priority="111" stopIfTrue="1" operator="equal">
      <formula>0</formula>
    </cfRule>
  </conditionalFormatting>
  <conditionalFormatting sqref="AV148:AV149 AY148:AZ149">
    <cfRule type="cellIs" dxfId="103" priority="110" stopIfTrue="1" operator="equal">
      <formula>0</formula>
    </cfRule>
  </conditionalFormatting>
  <conditionalFormatting sqref="AV140:AV141 AY140:AZ141">
    <cfRule type="cellIs" dxfId="102" priority="109" stopIfTrue="1" operator="equal">
      <formula>0</formula>
    </cfRule>
  </conditionalFormatting>
  <conditionalFormatting sqref="AX148">
    <cfRule type="cellIs" dxfId="101" priority="96" stopIfTrue="1" operator="equal">
      <formula>0</formula>
    </cfRule>
  </conditionalFormatting>
  <conditionalFormatting sqref="AX106">
    <cfRule type="cellIs" dxfId="100" priority="108" stopIfTrue="1" operator="equal">
      <formula>0</formula>
    </cfRule>
  </conditionalFormatting>
  <conditionalFormatting sqref="AX108">
    <cfRule type="cellIs" dxfId="99" priority="107" stopIfTrue="1" operator="equal">
      <formula>0</formula>
    </cfRule>
  </conditionalFormatting>
  <conditionalFormatting sqref="AX110">
    <cfRule type="cellIs" dxfId="98" priority="106" stopIfTrue="1" operator="equal">
      <formula>0</formula>
    </cfRule>
  </conditionalFormatting>
  <conditionalFormatting sqref="AX112">
    <cfRule type="cellIs" dxfId="97" priority="105" stopIfTrue="1" operator="equal">
      <formula>0</formula>
    </cfRule>
  </conditionalFormatting>
  <conditionalFormatting sqref="AX114">
    <cfRule type="cellIs" dxfId="96" priority="104" stopIfTrue="1" operator="equal">
      <formula>0</formula>
    </cfRule>
  </conditionalFormatting>
  <conditionalFormatting sqref="AX116">
    <cfRule type="cellIs" dxfId="95" priority="103" stopIfTrue="1" operator="equal">
      <formula>0</formula>
    </cfRule>
  </conditionalFormatting>
  <conditionalFormatting sqref="AX118">
    <cfRule type="cellIs" dxfId="94" priority="102" stopIfTrue="1" operator="equal">
      <formula>0</formula>
    </cfRule>
  </conditionalFormatting>
  <conditionalFormatting sqref="AX122">
    <cfRule type="cellIs" dxfId="93" priority="101" stopIfTrue="1" operator="equal">
      <formula>0</formula>
    </cfRule>
  </conditionalFormatting>
  <conditionalFormatting sqref="AX124">
    <cfRule type="cellIs" dxfId="92" priority="100" stopIfTrue="1" operator="equal">
      <formula>0</formula>
    </cfRule>
  </conditionalFormatting>
  <conditionalFormatting sqref="AX138">
    <cfRule type="cellIs" dxfId="91" priority="98" stopIfTrue="1" operator="equal">
      <formula>0</formula>
    </cfRule>
  </conditionalFormatting>
  <conditionalFormatting sqref="AV142:AV143 AY142:AZ143">
    <cfRule type="cellIs" dxfId="90" priority="91" stopIfTrue="1" operator="equal">
      <formula>0</formula>
    </cfRule>
  </conditionalFormatting>
  <conditionalFormatting sqref="AX140">
    <cfRule type="cellIs" dxfId="89" priority="97" stopIfTrue="1" operator="equal">
      <formula>0</formula>
    </cfRule>
  </conditionalFormatting>
  <conditionalFormatting sqref="AW146">
    <cfRule type="cellIs" dxfId="88" priority="95" stopIfTrue="1" operator="equal">
      <formula>0</formula>
    </cfRule>
  </conditionalFormatting>
  <conditionalFormatting sqref="AV146:AV147 AY146:AZ147">
    <cfRule type="cellIs" dxfId="87" priority="94" stopIfTrue="1" operator="equal">
      <formula>0</formula>
    </cfRule>
  </conditionalFormatting>
  <conditionalFormatting sqref="AX146">
    <cfRule type="cellIs" dxfId="86" priority="93" stopIfTrue="1" operator="equal">
      <formula>0</formula>
    </cfRule>
  </conditionalFormatting>
  <conditionalFormatting sqref="AW142 AW144">
    <cfRule type="cellIs" dxfId="85" priority="92" stopIfTrue="1" operator="equal">
      <formula>0</formula>
    </cfRule>
  </conditionalFormatting>
  <conditionalFormatting sqref="AV193:AV194 AY193:AZ194">
    <cfRule type="cellIs" dxfId="84" priority="54" stopIfTrue="1" operator="equal">
      <formula>0</formula>
    </cfRule>
  </conditionalFormatting>
  <conditionalFormatting sqref="AX142">
    <cfRule type="cellIs" dxfId="83" priority="89" stopIfTrue="1" operator="equal">
      <formula>0</formula>
    </cfRule>
  </conditionalFormatting>
  <conditionalFormatting sqref="AY128:AZ129 AV128:AV129">
    <cfRule type="cellIs" dxfId="82" priority="85" stopIfTrue="1" operator="equal">
      <formula>0</formula>
    </cfRule>
  </conditionalFormatting>
  <conditionalFormatting sqref="AX136">
    <cfRule type="cellIs" dxfId="81" priority="80" stopIfTrue="1" operator="equal">
      <formula>0</formula>
    </cfRule>
  </conditionalFormatting>
  <conditionalFormatting sqref="AY130:AZ131 AV130:AV131 AW130">
    <cfRule type="cellIs" dxfId="80" priority="79" stopIfTrue="1" operator="equal">
      <formula>0</formula>
    </cfRule>
  </conditionalFormatting>
  <conditionalFormatting sqref="AX130">
    <cfRule type="cellIs" dxfId="79" priority="78" stopIfTrue="1" operator="equal">
      <formula>0</formula>
    </cfRule>
  </conditionalFormatting>
  <conditionalFormatting sqref="AW128 AW132 AW134 AW136 AV132:AV137 AY132:AZ137">
    <cfRule type="cellIs" dxfId="78" priority="84" stopIfTrue="1" operator="equal">
      <formula>0</formula>
    </cfRule>
  </conditionalFormatting>
  <conditionalFormatting sqref="AX128">
    <cfRule type="cellIs" dxfId="77" priority="83" stopIfTrue="1" operator="equal">
      <formula>0</formula>
    </cfRule>
  </conditionalFormatting>
  <conditionalFormatting sqref="AX132">
    <cfRule type="cellIs" dxfId="76" priority="82" stopIfTrue="1" operator="equal">
      <formula>0</formula>
    </cfRule>
  </conditionalFormatting>
  <conditionalFormatting sqref="AX134">
    <cfRule type="cellIs" dxfId="75" priority="81" stopIfTrue="1" operator="equal">
      <formula>0</formula>
    </cfRule>
  </conditionalFormatting>
  <conditionalFormatting sqref="AV242:AV243 AY242:AZ243">
    <cfRule type="cellIs" dxfId="74" priority="18" stopIfTrue="1" operator="equal">
      <formula>0</formula>
    </cfRule>
  </conditionalFormatting>
  <conditionalFormatting sqref="AX242">
    <cfRule type="cellIs" dxfId="73" priority="16" stopIfTrue="1" operator="equal">
      <formula>0</formula>
    </cfRule>
  </conditionalFormatting>
  <conditionalFormatting sqref="AY155:AZ168 AV155:AV168">
    <cfRule type="cellIs" dxfId="72" priority="77" stopIfTrue="1" operator="equal">
      <formula>0</formula>
    </cfRule>
  </conditionalFormatting>
  <conditionalFormatting sqref="AX175">
    <cfRule type="cellIs" dxfId="71" priority="63" stopIfTrue="1" operator="equal">
      <formula>0</formula>
    </cfRule>
  </conditionalFormatting>
  <conditionalFormatting sqref="AY169:AZ170 AV169:AV170 AW169">
    <cfRule type="cellIs" dxfId="70" priority="51" stopIfTrue="1" operator="equal">
      <formula>0</formula>
    </cfRule>
  </conditionalFormatting>
  <conditionalFormatting sqref="AX169">
    <cfRule type="cellIs" dxfId="69" priority="50" stopIfTrue="1" operator="equal">
      <formula>0</formula>
    </cfRule>
  </conditionalFormatting>
  <conditionalFormatting sqref="AW155 AW157 AW159 AW161 AW163 AW165 AW167 AW171 AW173 AW175 AW187 AW189 AW197 AV171:AV176 AY171:AZ176">
    <cfRule type="cellIs" dxfId="68" priority="76" stopIfTrue="1" operator="equal">
      <formula>0</formula>
    </cfRule>
  </conditionalFormatting>
  <conditionalFormatting sqref="AV187:AV188 AY187:AZ188">
    <cfRule type="cellIs" dxfId="67" priority="75" stopIfTrue="1" operator="equal">
      <formula>0</formula>
    </cfRule>
  </conditionalFormatting>
  <conditionalFormatting sqref="AV197:AV198 AY197:AZ198">
    <cfRule type="cellIs" dxfId="66" priority="74" stopIfTrue="1" operator="equal">
      <formula>0</formula>
    </cfRule>
  </conditionalFormatting>
  <conditionalFormatting sqref="AV189:AV190 AY189:AZ190">
    <cfRule type="cellIs" dxfId="65" priority="73" stopIfTrue="1" operator="equal">
      <formula>0</formula>
    </cfRule>
  </conditionalFormatting>
  <conditionalFormatting sqref="AX197">
    <cfRule type="cellIs" dxfId="64" priority="60" stopIfTrue="1" operator="equal">
      <formula>0</formula>
    </cfRule>
  </conditionalFormatting>
  <conditionalFormatting sqref="AX155">
    <cfRule type="cellIs" dxfId="63" priority="72" stopIfTrue="1" operator="equal">
      <formula>0</formula>
    </cfRule>
  </conditionalFormatting>
  <conditionalFormatting sqref="AX157">
    <cfRule type="cellIs" dxfId="62" priority="71" stopIfTrue="1" operator="equal">
      <formula>0</formula>
    </cfRule>
  </conditionalFormatting>
  <conditionalFormatting sqref="AX159">
    <cfRule type="cellIs" dxfId="61" priority="70" stopIfTrue="1" operator="equal">
      <formula>0</formula>
    </cfRule>
  </conditionalFormatting>
  <conditionalFormatting sqref="AX161">
    <cfRule type="cellIs" dxfId="60" priority="69" stopIfTrue="1" operator="equal">
      <formula>0</formula>
    </cfRule>
  </conditionalFormatting>
  <conditionalFormatting sqref="AX163">
    <cfRule type="cellIs" dxfId="59" priority="68" stopIfTrue="1" operator="equal">
      <formula>0</formula>
    </cfRule>
  </conditionalFormatting>
  <conditionalFormatting sqref="AX165">
    <cfRule type="cellIs" dxfId="58" priority="67" stopIfTrue="1" operator="equal">
      <formula>0</formula>
    </cfRule>
  </conditionalFormatting>
  <conditionalFormatting sqref="AX167">
    <cfRule type="cellIs" dxfId="57" priority="66" stopIfTrue="1" operator="equal">
      <formula>0</formula>
    </cfRule>
  </conditionalFormatting>
  <conditionalFormatting sqref="AX171">
    <cfRule type="cellIs" dxfId="56" priority="65" stopIfTrue="1" operator="equal">
      <formula>0</formula>
    </cfRule>
  </conditionalFormatting>
  <conditionalFormatting sqref="AX173">
    <cfRule type="cellIs" dxfId="55" priority="64" stopIfTrue="1" operator="equal">
      <formula>0</formula>
    </cfRule>
  </conditionalFormatting>
  <conditionalFormatting sqref="AX187">
    <cfRule type="cellIs" dxfId="54" priority="62" stopIfTrue="1" operator="equal">
      <formula>0</formula>
    </cfRule>
  </conditionalFormatting>
  <conditionalFormatting sqref="AV191:AV192 AY191:AZ192">
    <cfRule type="cellIs" dxfId="53" priority="55" stopIfTrue="1" operator="equal">
      <formula>0</formula>
    </cfRule>
  </conditionalFormatting>
  <conditionalFormatting sqref="AX189">
    <cfRule type="cellIs" dxfId="52" priority="61" stopIfTrue="1" operator="equal">
      <formula>0</formula>
    </cfRule>
  </conditionalFormatting>
  <conditionalFormatting sqref="AW195">
    <cfRule type="cellIs" dxfId="51" priority="59" stopIfTrue="1" operator="equal">
      <formula>0</formula>
    </cfRule>
  </conditionalFormatting>
  <conditionalFormatting sqref="AV195:AV196 AY195:AZ196">
    <cfRule type="cellIs" dxfId="50" priority="58" stopIfTrue="1" operator="equal">
      <formula>0</formula>
    </cfRule>
  </conditionalFormatting>
  <conditionalFormatting sqref="AX195">
    <cfRule type="cellIs" dxfId="49" priority="57" stopIfTrue="1" operator="equal">
      <formula>0</formula>
    </cfRule>
  </conditionalFormatting>
  <conditionalFormatting sqref="AW191 AW193">
    <cfRule type="cellIs" dxfId="48" priority="56" stopIfTrue="1" operator="equal">
      <formula>0</formula>
    </cfRule>
  </conditionalFormatting>
  <conditionalFormatting sqref="AX191">
    <cfRule type="cellIs" dxfId="47" priority="53" stopIfTrue="1" operator="equal">
      <formula>0</formula>
    </cfRule>
  </conditionalFormatting>
  <conditionalFormatting sqref="AY177:AZ178 AV177:AV178">
    <cfRule type="cellIs" dxfId="46" priority="49" stopIfTrue="1" operator="equal">
      <formula>0</formula>
    </cfRule>
  </conditionalFormatting>
  <conditionalFormatting sqref="AX185">
    <cfRule type="cellIs" dxfId="45" priority="44" stopIfTrue="1" operator="equal">
      <formula>0</formula>
    </cfRule>
  </conditionalFormatting>
  <conditionalFormatting sqref="AY179:AZ180 AV179:AV180 AW179">
    <cfRule type="cellIs" dxfId="44" priority="43" stopIfTrue="1" operator="equal">
      <formula>0</formula>
    </cfRule>
  </conditionalFormatting>
  <conditionalFormatting sqref="AX179">
    <cfRule type="cellIs" dxfId="43" priority="42" stopIfTrue="1" operator="equal">
      <formula>0</formula>
    </cfRule>
  </conditionalFormatting>
  <conditionalFormatting sqref="AW177 AW181 AW183 AW185 AV181:AV186 AY181:AZ186">
    <cfRule type="cellIs" dxfId="42" priority="48" stopIfTrue="1" operator="equal">
      <formula>0</formula>
    </cfRule>
  </conditionalFormatting>
  <conditionalFormatting sqref="AX177">
    <cfRule type="cellIs" dxfId="41" priority="47" stopIfTrue="1" operator="equal">
      <formula>0</formula>
    </cfRule>
  </conditionalFormatting>
  <conditionalFormatting sqref="AX181">
    <cfRule type="cellIs" dxfId="40" priority="46" stopIfTrue="1" operator="equal">
      <formula>0</formula>
    </cfRule>
  </conditionalFormatting>
  <conditionalFormatting sqref="AX183">
    <cfRule type="cellIs" dxfId="39" priority="45" stopIfTrue="1" operator="equal">
      <formula>0</formula>
    </cfRule>
  </conditionalFormatting>
  <conditionalFormatting sqref="AY204:AZ217 AV204:AV217">
    <cfRule type="cellIs" dxfId="38" priority="41" stopIfTrue="1" operator="equal">
      <formula>0</formula>
    </cfRule>
  </conditionalFormatting>
  <conditionalFormatting sqref="AX224">
    <cfRule type="cellIs" dxfId="37" priority="27" stopIfTrue="1" operator="equal">
      <formula>0</formula>
    </cfRule>
  </conditionalFormatting>
  <conditionalFormatting sqref="AY218:AZ219 AV218:AV219 AW218">
    <cfRule type="cellIs" dxfId="36" priority="15" stopIfTrue="1" operator="equal">
      <formula>0</formula>
    </cfRule>
  </conditionalFormatting>
  <conditionalFormatting sqref="AX218">
    <cfRule type="cellIs" dxfId="35" priority="14" stopIfTrue="1" operator="equal">
      <formula>0</formula>
    </cfRule>
  </conditionalFormatting>
  <conditionalFormatting sqref="AW204 AW206 AW208 AW210 AW212 AW214 AW216 AW220 AW222 AW224 AW236 AW238 AW246 AV220:AV225 AY220:AZ225">
    <cfRule type="cellIs" dxfId="34" priority="40" stopIfTrue="1" operator="equal">
      <formula>0</formula>
    </cfRule>
  </conditionalFormatting>
  <conditionalFormatting sqref="AV236:AV237 AY236:AZ237">
    <cfRule type="cellIs" dxfId="33" priority="39" stopIfTrue="1" operator="equal">
      <formula>0</formula>
    </cfRule>
  </conditionalFormatting>
  <conditionalFormatting sqref="AV246:AV247 AY246:AZ247">
    <cfRule type="cellIs" dxfId="32" priority="38" stopIfTrue="1" operator="equal">
      <formula>0</formula>
    </cfRule>
  </conditionalFormatting>
  <conditionalFormatting sqref="AV238:AV239 AY238:AZ239">
    <cfRule type="cellIs" dxfId="31" priority="37" stopIfTrue="1" operator="equal">
      <formula>0</formula>
    </cfRule>
  </conditionalFormatting>
  <conditionalFormatting sqref="AX246">
    <cfRule type="cellIs" dxfId="30" priority="24" stopIfTrue="1" operator="equal">
      <formula>0</formula>
    </cfRule>
  </conditionalFormatting>
  <conditionalFormatting sqref="AX204">
    <cfRule type="cellIs" dxfId="29" priority="36" stopIfTrue="1" operator="equal">
      <formula>0</formula>
    </cfRule>
  </conditionalFormatting>
  <conditionalFormatting sqref="AX206">
    <cfRule type="cellIs" dxfId="28" priority="35" stopIfTrue="1" operator="equal">
      <formula>0</formula>
    </cfRule>
  </conditionalFormatting>
  <conditionalFormatting sqref="AX208">
    <cfRule type="cellIs" dxfId="27" priority="34" stopIfTrue="1" operator="equal">
      <formula>0</formula>
    </cfRule>
  </conditionalFormatting>
  <conditionalFormatting sqref="AX210">
    <cfRule type="cellIs" dxfId="26" priority="33" stopIfTrue="1" operator="equal">
      <formula>0</formula>
    </cfRule>
  </conditionalFormatting>
  <conditionalFormatting sqref="AX212">
    <cfRule type="cellIs" dxfId="25" priority="32" stopIfTrue="1" operator="equal">
      <formula>0</formula>
    </cfRule>
  </conditionalFormatting>
  <conditionalFormatting sqref="AX214">
    <cfRule type="cellIs" dxfId="24" priority="31" stopIfTrue="1" operator="equal">
      <formula>0</formula>
    </cfRule>
  </conditionalFormatting>
  <conditionalFormatting sqref="AX216">
    <cfRule type="cellIs" dxfId="23" priority="30" stopIfTrue="1" operator="equal">
      <formula>0</formula>
    </cfRule>
  </conditionalFormatting>
  <conditionalFormatting sqref="AX220">
    <cfRule type="cellIs" dxfId="22" priority="29" stopIfTrue="1" operator="equal">
      <formula>0</formula>
    </cfRule>
  </conditionalFormatting>
  <conditionalFormatting sqref="AX222">
    <cfRule type="cellIs" dxfId="21" priority="28" stopIfTrue="1" operator="equal">
      <formula>0</formula>
    </cfRule>
  </conditionalFormatting>
  <conditionalFormatting sqref="AX236">
    <cfRule type="cellIs" dxfId="20" priority="26" stopIfTrue="1" operator="equal">
      <formula>0</formula>
    </cfRule>
  </conditionalFormatting>
  <conditionalFormatting sqref="AV240:AV241 AY240:AZ241">
    <cfRule type="cellIs" dxfId="19" priority="19" stopIfTrue="1" operator="equal">
      <formula>0</formula>
    </cfRule>
  </conditionalFormatting>
  <conditionalFormatting sqref="AX238">
    <cfRule type="cellIs" dxfId="18" priority="25" stopIfTrue="1" operator="equal">
      <formula>0</formula>
    </cfRule>
  </conditionalFormatting>
  <conditionalFormatting sqref="AW244">
    <cfRule type="cellIs" dxfId="17" priority="23" stopIfTrue="1" operator="equal">
      <formula>0</formula>
    </cfRule>
  </conditionalFormatting>
  <conditionalFormatting sqref="AV244:AV245 AY244:AZ245">
    <cfRule type="cellIs" dxfId="16" priority="22" stopIfTrue="1" operator="equal">
      <formula>0</formula>
    </cfRule>
  </conditionalFormatting>
  <conditionalFormatting sqref="AX244">
    <cfRule type="cellIs" dxfId="15" priority="21" stopIfTrue="1" operator="equal">
      <formula>0</formula>
    </cfRule>
  </conditionalFormatting>
  <conditionalFormatting sqref="AW240 AW242">
    <cfRule type="cellIs" dxfId="14" priority="20" stopIfTrue="1" operator="equal">
      <formula>0</formula>
    </cfRule>
  </conditionalFormatting>
  <conditionalFormatting sqref="AX240">
    <cfRule type="cellIs" dxfId="13" priority="17" stopIfTrue="1" operator="equal">
      <formula>0</formula>
    </cfRule>
  </conditionalFormatting>
  <conditionalFormatting sqref="AY226:AZ227 AV226:AV227">
    <cfRule type="cellIs" dxfId="12" priority="13" stopIfTrue="1" operator="equal">
      <formula>0</formula>
    </cfRule>
  </conditionalFormatting>
  <conditionalFormatting sqref="AX234">
    <cfRule type="cellIs" dxfId="11" priority="8" stopIfTrue="1" operator="equal">
      <formula>0</formula>
    </cfRule>
  </conditionalFormatting>
  <conditionalFormatting sqref="AY228:AZ229 AV228:AV229 AW228">
    <cfRule type="cellIs" dxfId="10" priority="7" stopIfTrue="1" operator="equal">
      <formula>0</formula>
    </cfRule>
  </conditionalFormatting>
  <conditionalFormatting sqref="AX228">
    <cfRule type="cellIs" dxfId="9" priority="6" stopIfTrue="1" operator="equal">
      <formula>0</formula>
    </cfRule>
  </conditionalFormatting>
  <conditionalFormatting sqref="AW226 AW230 AW232 AW234 AV230:AV235 AY230:AZ235">
    <cfRule type="cellIs" dxfId="8" priority="12" stopIfTrue="1" operator="equal">
      <formula>0</formula>
    </cfRule>
  </conditionalFormatting>
  <conditionalFormatting sqref="AX226">
    <cfRule type="cellIs" dxfId="7" priority="11" stopIfTrue="1" operator="equal">
      <formula>0</formula>
    </cfRule>
  </conditionalFormatting>
  <conditionalFormatting sqref="AX230">
    <cfRule type="cellIs" dxfId="6" priority="10" stopIfTrue="1" operator="equal">
      <formula>0</formula>
    </cfRule>
  </conditionalFormatting>
  <conditionalFormatting sqref="AX232">
    <cfRule type="cellIs" dxfId="5" priority="9" stopIfTrue="1" operator="equal">
      <formula>0</formula>
    </cfRule>
  </conditionalFormatting>
  <conditionalFormatting sqref="AU202:AU247 AU153:AU198 AU104:AU149 AU55:AU100 AU5:AU48">
    <cfRule type="expression" dxfId="4" priority="3" stopIfTrue="1">
      <formula>$AU$5=""</formula>
    </cfRule>
  </conditionalFormatting>
  <conditionalFormatting sqref="AT5:AT10 AT55:AT100 AT104:AT149 AT153:AT198 AT202:AT247 AT12:AT48">
    <cfRule type="expression" dxfId="3" priority="2" stopIfTrue="1">
      <formula>$AT$5=""</formula>
    </cfRule>
  </conditionalFormatting>
  <conditionalFormatting sqref="AS5:AS10 AS55:AS100 AS104:AS149 AS153:AS198 AS202:AS247 AS12:AS48">
    <cfRule type="expression" dxfId="2" priority="1" stopIfTrue="1">
      <formula>$AS$5=""</formula>
    </cfRule>
  </conditionalFormatting>
  <conditionalFormatting sqref="Q5:AU6 Q55:AU56 Q104:AU105 Q153:AU154 Q202:AU203">
    <cfRule type="expression" dxfId="1" priority="4" stopIfTrue="1">
      <formula>WEEKDAY(Q$5,2)=7</formula>
    </cfRule>
    <cfRule type="expression" dxfId="0" priority="5" stopIfTrue="1">
      <formula>WEEKDAY(Q$5,2)=6</formula>
    </cfRule>
  </conditionalFormatting>
  <dataValidations count="4">
    <dataValidation type="list" allowBlank="1" showInputMessage="1" showErrorMessage="1" sqref="N106:P149 N204:P247 N7:P48 N155:P198 N57:P100">
      <formula1>$BG$7:$BJ$7</formula1>
    </dataValidation>
    <dataValidation type="list" allowBlank="1" showInputMessage="1" showErrorMessage="1" sqref="C13:H48 C155:H198 C57:H100 C106:H149 C204:H247">
      <formula1>$BC$7:$BC$10</formula1>
    </dataValidation>
    <dataValidation imeMode="off" allowBlank="1" showInputMessage="1" showErrorMessage="1" sqref="N3:O3 W3 T54:U54 W54 T103:U103 W152 W201 W103 T152:U152 T201:U201"/>
    <dataValidation type="decimal" operator="greaterThanOrEqual" allowBlank="1" showInputMessage="1" showErrorMessage="1" error="３２時間を下回ることはできません_x000a_" sqref="AT3:AU3 AP3:AQ3">
      <formula1>32</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S3 U3:V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A37"/>
  <sheetViews>
    <sheetView view="pageBreakPreview" topLeftCell="A7" zoomScaleNormal="100" zoomScaleSheetLayoutView="100" workbookViewId="0">
      <selection activeCell="H17" sqref="H17"/>
    </sheetView>
  </sheetViews>
  <sheetFormatPr defaultRowHeight="13.5" x14ac:dyDescent="0.15"/>
  <cols>
    <col min="1" max="1" width="1.625" style="20" customWidth="1"/>
    <col min="2" max="2" width="5.5" style="20" customWidth="1"/>
    <col min="3" max="3" width="8.25" style="20" customWidth="1"/>
    <col min="4" max="4" width="14.625" style="20" customWidth="1"/>
    <col min="5" max="5" width="7.625" style="20" customWidth="1"/>
    <col min="6" max="6" width="4.5" style="20" bestFit="1" customWidth="1"/>
    <col min="7" max="7" width="7.625" style="20" customWidth="1"/>
    <col min="8" max="8" width="4.5" style="20" bestFit="1" customWidth="1"/>
    <col min="9" max="9" width="7.625" style="20" customWidth="1"/>
    <col min="10" max="10" width="4.5" style="20" bestFit="1" customWidth="1"/>
    <col min="11" max="11" width="7.625" style="20" customWidth="1"/>
    <col min="12" max="12" width="4.5" style="20" bestFit="1" customWidth="1"/>
    <col min="13" max="13" width="7.625" style="20" customWidth="1"/>
    <col min="14" max="14" width="4.5" style="20" bestFit="1" customWidth="1"/>
    <col min="15" max="16" width="9" style="20"/>
    <col min="17" max="17" width="1.625" style="20" customWidth="1"/>
    <col min="18" max="16384" width="9" style="20"/>
  </cols>
  <sheetData>
    <row r="1" spans="1:16" ht="19.5" customHeight="1" x14ac:dyDescent="0.15">
      <c r="B1" s="3" t="s">
        <v>312</v>
      </c>
      <c r="F1" s="7"/>
    </row>
    <row r="2" spans="1:16" ht="15" customHeight="1" x14ac:dyDescent="0.15">
      <c r="A2" s="3"/>
      <c r="B2" s="174"/>
      <c r="C2" s="174"/>
      <c r="D2" s="174"/>
      <c r="E2" s="174"/>
      <c r="F2" s="174"/>
      <c r="G2" s="174"/>
      <c r="H2" s="174"/>
      <c r="I2" s="174"/>
      <c r="J2" s="174"/>
      <c r="K2" s="174"/>
      <c r="L2" s="174"/>
      <c r="M2" s="174"/>
      <c r="N2" s="174"/>
      <c r="O2" s="174"/>
      <c r="P2" s="174"/>
    </row>
    <row r="3" spans="1:16" ht="19.5" customHeight="1" x14ac:dyDescent="0.15">
      <c r="A3" s="3"/>
      <c r="B3" s="173" t="s">
        <v>310</v>
      </c>
      <c r="F3" s="241"/>
      <c r="G3" s="530" t="s">
        <v>4</v>
      </c>
      <c r="H3" s="531"/>
      <c r="I3" s="532"/>
      <c r="J3" s="241"/>
      <c r="K3" s="530" t="s">
        <v>5</v>
      </c>
      <c r="L3" s="531"/>
      <c r="M3" s="532"/>
    </row>
    <row r="4" spans="1:16" ht="19.5" customHeight="1" x14ac:dyDescent="0.15">
      <c r="A4" s="3"/>
      <c r="B4" s="528" t="s">
        <v>301</v>
      </c>
      <c r="C4" s="528"/>
      <c r="D4" s="528"/>
      <c r="E4" s="528"/>
      <c r="F4" s="528"/>
      <c r="G4" s="528"/>
      <c r="H4" s="528"/>
      <c r="I4" s="528"/>
      <c r="J4" s="528"/>
      <c r="K4" s="528"/>
      <c r="L4" s="528"/>
      <c r="M4" s="528"/>
      <c r="N4" s="528"/>
      <c r="O4" s="528"/>
      <c r="P4" s="528"/>
    </row>
    <row r="5" spans="1:16" ht="15" customHeight="1" x14ac:dyDescent="0.15">
      <c r="A5" s="3"/>
      <c r="B5" s="174"/>
      <c r="C5" s="174"/>
      <c r="D5" s="174"/>
      <c r="E5" s="174"/>
      <c r="F5" s="174"/>
      <c r="G5" s="174"/>
      <c r="H5" s="174"/>
      <c r="I5" s="174"/>
      <c r="J5" s="174"/>
      <c r="K5" s="174"/>
      <c r="L5" s="174"/>
      <c r="M5" s="174"/>
      <c r="N5" s="174"/>
      <c r="O5" s="174"/>
      <c r="P5" s="174"/>
    </row>
    <row r="6" spans="1:16" ht="19.5" customHeight="1" thickBot="1" x14ac:dyDescent="0.2">
      <c r="A6" s="3"/>
      <c r="B6" s="175" t="s">
        <v>311</v>
      </c>
      <c r="C6" s="175"/>
      <c r="D6" s="174"/>
      <c r="E6" s="174"/>
      <c r="F6" s="174"/>
      <c r="G6" s="174"/>
      <c r="H6" s="174"/>
      <c r="I6" s="174"/>
      <c r="J6" s="174"/>
      <c r="K6" s="174"/>
      <c r="L6" s="174"/>
      <c r="M6" s="174"/>
      <c r="N6" s="174"/>
      <c r="O6" s="174"/>
      <c r="P6" s="174"/>
    </row>
    <row r="7" spans="1:16" s="5" customFormat="1" ht="30" customHeight="1" thickBot="1" x14ac:dyDescent="0.2">
      <c r="B7" s="535"/>
      <c r="C7" s="536"/>
      <c r="D7" s="536"/>
      <c r="E7" s="330">
        <f>MONTH(EOMONTH(DATE(2023,【共通】!N9,【共通】!P9),-4))</f>
        <v>3</v>
      </c>
      <c r="F7" s="331" t="s">
        <v>12</v>
      </c>
      <c r="G7" s="330">
        <f>MONTH(EOMONTH(DATE(2023,【共通】!N9,【共通】!P9),-3))</f>
        <v>4</v>
      </c>
      <c r="H7" s="331" t="s">
        <v>12</v>
      </c>
      <c r="I7" s="330">
        <f>MONTH(EOMONTH(DATE(2023,【共通】!N9,【共通】!P9),-2))</f>
        <v>5</v>
      </c>
      <c r="J7" s="331" t="s">
        <v>12</v>
      </c>
      <c r="K7" s="536" t="s">
        <v>49</v>
      </c>
      <c r="L7" s="538"/>
      <c r="M7" s="537" t="s">
        <v>306</v>
      </c>
      <c r="N7" s="538"/>
      <c r="O7" s="171" t="s">
        <v>307</v>
      </c>
      <c r="P7" s="172" t="s">
        <v>309</v>
      </c>
    </row>
    <row r="8" spans="1:16" ht="33.75" customHeight="1" x14ac:dyDescent="0.15">
      <c r="B8" s="539" t="s">
        <v>303</v>
      </c>
      <c r="C8" s="540"/>
      <c r="D8" s="541"/>
      <c r="E8" s="176">
        <f>SUM(E9:E15)</f>
        <v>0</v>
      </c>
      <c r="F8" s="177" t="s">
        <v>50</v>
      </c>
      <c r="G8" s="176">
        <f>SUM(G9:G15)</f>
        <v>0</v>
      </c>
      <c r="H8" s="177" t="s">
        <v>50</v>
      </c>
      <c r="I8" s="176">
        <f>SUM(I9:I15)</f>
        <v>0</v>
      </c>
      <c r="J8" s="178" t="s">
        <v>50</v>
      </c>
      <c r="K8" s="176">
        <f t="shared" ref="K8:K15" si="0">E8+G8+I8</f>
        <v>0</v>
      </c>
      <c r="L8" s="179" t="s">
        <v>50</v>
      </c>
      <c r="M8" s="180">
        <f>ROUNDUP(K8/3,1)</f>
        <v>0</v>
      </c>
      <c r="N8" s="181" t="s">
        <v>50</v>
      </c>
      <c r="O8" s="522" t="s">
        <v>1</v>
      </c>
      <c r="P8" s="519">
        <f>M8/450</f>
        <v>0</v>
      </c>
    </row>
    <row r="9" spans="1:16" ht="20.100000000000001" customHeight="1" x14ac:dyDescent="0.15">
      <c r="B9" s="182"/>
      <c r="C9" s="545" t="s">
        <v>51</v>
      </c>
      <c r="D9" s="546"/>
      <c r="E9" s="242"/>
      <c r="F9" s="183" t="s">
        <v>50</v>
      </c>
      <c r="G9" s="242"/>
      <c r="H9" s="183" t="s">
        <v>50</v>
      </c>
      <c r="I9" s="242"/>
      <c r="J9" s="184" t="s">
        <v>50</v>
      </c>
      <c r="K9" s="185">
        <f t="shared" si="0"/>
        <v>0</v>
      </c>
      <c r="L9" s="186" t="s">
        <v>50</v>
      </c>
      <c r="M9" s="187">
        <f t="shared" ref="M9:M31" si="1">ROUNDUP(K9/3,1)</f>
        <v>0</v>
      </c>
      <c r="N9" s="188" t="s">
        <v>50</v>
      </c>
      <c r="O9" s="523"/>
      <c r="P9" s="520"/>
    </row>
    <row r="10" spans="1:16" ht="20.100000000000001" customHeight="1" x14ac:dyDescent="0.15">
      <c r="B10" s="182"/>
      <c r="C10" s="545" t="s">
        <v>52</v>
      </c>
      <c r="D10" s="546"/>
      <c r="E10" s="242"/>
      <c r="F10" s="183" t="s">
        <v>50</v>
      </c>
      <c r="G10" s="242"/>
      <c r="H10" s="183" t="s">
        <v>50</v>
      </c>
      <c r="I10" s="242"/>
      <c r="J10" s="184" t="s">
        <v>50</v>
      </c>
      <c r="K10" s="185">
        <f t="shared" si="0"/>
        <v>0</v>
      </c>
      <c r="L10" s="186" t="s">
        <v>50</v>
      </c>
      <c r="M10" s="187">
        <f t="shared" si="1"/>
        <v>0</v>
      </c>
      <c r="N10" s="188" t="s">
        <v>50</v>
      </c>
      <c r="O10" s="523"/>
      <c r="P10" s="520"/>
    </row>
    <row r="11" spans="1:16" ht="20.100000000000001" customHeight="1" x14ac:dyDescent="0.15">
      <c r="B11" s="182"/>
      <c r="C11" s="545" t="s">
        <v>8</v>
      </c>
      <c r="D11" s="546"/>
      <c r="E11" s="242"/>
      <c r="F11" s="183" t="s">
        <v>50</v>
      </c>
      <c r="G11" s="242"/>
      <c r="H11" s="183" t="s">
        <v>50</v>
      </c>
      <c r="I11" s="242"/>
      <c r="J11" s="184" t="s">
        <v>50</v>
      </c>
      <c r="K11" s="185">
        <f t="shared" si="0"/>
        <v>0</v>
      </c>
      <c r="L11" s="186" t="s">
        <v>50</v>
      </c>
      <c r="M11" s="187">
        <f t="shared" si="1"/>
        <v>0</v>
      </c>
      <c r="N11" s="188" t="s">
        <v>50</v>
      </c>
      <c r="O11" s="523"/>
      <c r="P11" s="520"/>
    </row>
    <row r="12" spans="1:16" ht="20.100000000000001" customHeight="1" x14ac:dyDescent="0.15">
      <c r="B12" s="182"/>
      <c r="C12" s="545" t="s">
        <v>9</v>
      </c>
      <c r="D12" s="546"/>
      <c r="E12" s="242"/>
      <c r="F12" s="183" t="s">
        <v>50</v>
      </c>
      <c r="G12" s="242"/>
      <c r="H12" s="183" t="s">
        <v>50</v>
      </c>
      <c r="I12" s="242"/>
      <c r="J12" s="184" t="s">
        <v>50</v>
      </c>
      <c r="K12" s="185">
        <f t="shared" si="0"/>
        <v>0</v>
      </c>
      <c r="L12" s="186" t="s">
        <v>50</v>
      </c>
      <c r="M12" s="187">
        <f t="shared" si="1"/>
        <v>0</v>
      </c>
      <c r="N12" s="188" t="s">
        <v>50</v>
      </c>
      <c r="O12" s="523"/>
      <c r="P12" s="520"/>
    </row>
    <row r="13" spans="1:16" ht="20.100000000000001" customHeight="1" x14ac:dyDescent="0.15">
      <c r="B13" s="182"/>
      <c r="C13" s="545" t="s">
        <v>10</v>
      </c>
      <c r="D13" s="546"/>
      <c r="E13" s="242"/>
      <c r="F13" s="183" t="s">
        <v>50</v>
      </c>
      <c r="G13" s="242"/>
      <c r="H13" s="183" t="s">
        <v>50</v>
      </c>
      <c r="I13" s="242"/>
      <c r="J13" s="184" t="s">
        <v>50</v>
      </c>
      <c r="K13" s="185">
        <f t="shared" si="0"/>
        <v>0</v>
      </c>
      <c r="L13" s="186" t="s">
        <v>50</v>
      </c>
      <c r="M13" s="187">
        <f t="shared" si="1"/>
        <v>0</v>
      </c>
      <c r="N13" s="188" t="s">
        <v>50</v>
      </c>
      <c r="O13" s="523"/>
      <c r="P13" s="520"/>
    </row>
    <row r="14" spans="1:16" ht="20.100000000000001" customHeight="1" x14ac:dyDescent="0.15">
      <c r="B14" s="182"/>
      <c r="C14" s="545" t="s">
        <v>11</v>
      </c>
      <c r="D14" s="546"/>
      <c r="E14" s="242"/>
      <c r="F14" s="183" t="s">
        <v>50</v>
      </c>
      <c r="G14" s="242"/>
      <c r="H14" s="183" t="s">
        <v>50</v>
      </c>
      <c r="I14" s="242"/>
      <c r="J14" s="184" t="s">
        <v>50</v>
      </c>
      <c r="K14" s="185">
        <f t="shared" si="0"/>
        <v>0</v>
      </c>
      <c r="L14" s="186" t="s">
        <v>50</v>
      </c>
      <c r="M14" s="187">
        <f t="shared" si="1"/>
        <v>0</v>
      </c>
      <c r="N14" s="188" t="s">
        <v>50</v>
      </c>
      <c r="O14" s="523"/>
      <c r="P14" s="520"/>
    </row>
    <row r="15" spans="1:16" ht="20.100000000000001" customHeight="1" thickBot="1" x14ac:dyDescent="0.2">
      <c r="B15" s="189"/>
      <c r="C15" s="548" t="s">
        <v>53</v>
      </c>
      <c r="D15" s="549"/>
      <c r="E15" s="243"/>
      <c r="F15" s="190" t="s">
        <v>50</v>
      </c>
      <c r="G15" s="243"/>
      <c r="H15" s="190" t="s">
        <v>50</v>
      </c>
      <c r="I15" s="243"/>
      <c r="J15" s="191" t="s">
        <v>50</v>
      </c>
      <c r="K15" s="192">
        <f t="shared" si="0"/>
        <v>0</v>
      </c>
      <c r="L15" s="193" t="s">
        <v>50</v>
      </c>
      <c r="M15" s="194">
        <f t="shared" si="1"/>
        <v>0</v>
      </c>
      <c r="N15" s="195" t="s">
        <v>50</v>
      </c>
      <c r="O15" s="524"/>
      <c r="P15" s="521"/>
    </row>
    <row r="16" spans="1:16" ht="20.100000000000001" customHeight="1" x14ac:dyDescent="0.15">
      <c r="B16" s="542" t="s">
        <v>54</v>
      </c>
      <c r="C16" s="543"/>
      <c r="D16" s="544"/>
      <c r="E16" s="176">
        <f>SUM(E17:E23)</f>
        <v>0</v>
      </c>
      <c r="F16" s="177" t="s">
        <v>13</v>
      </c>
      <c r="G16" s="176">
        <f>SUM(G17:G23)</f>
        <v>0</v>
      </c>
      <c r="H16" s="177" t="s">
        <v>13</v>
      </c>
      <c r="I16" s="176">
        <f>SUM(I17:I23)</f>
        <v>0</v>
      </c>
      <c r="J16" s="178" t="s">
        <v>13</v>
      </c>
      <c r="K16" s="176">
        <f t="shared" ref="K16:K31" si="2">E16+G16+I16</f>
        <v>0</v>
      </c>
      <c r="L16" s="181" t="s">
        <v>13</v>
      </c>
      <c r="M16" s="180">
        <f>ROUNDUP(K16/3,1)</f>
        <v>0</v>
      </c>
      <c r="N16" s="181" t="s">
        <v>13</v>
      </c>
      <c r="O16" s="525" t="s">
        <v>2</v>
      </c>
      <c r="P16" s="519">
        <f>M16/40</f>
        <v>0</v>
      </c>
    </row>
    <row r="17" spans="2:16" ht="20.100000000000001" customHeight="1" x14ac:dyDescent="0.15">
      <c r="B17" s="182"/>
      <c r="C17" s="545" t="s">
        <v>51</v>
      </c>
      <c r="D17" s="546"/>
      <c r="E17" s="242"/>
      <c r="F17" s="183" t="s">
        <v>13</v>
      </c>
      <c r="G17" s="242"/>
      <c r="H17" s="183" t="s">
        <v>13</v>
      </c>
      <c r="I17" s="242"/>
      <c r="J17" s="184" t="s">
        <v>13</v>
      </c>
      <c r="K17" s="185">
        <f t="shared" si="2"/>
        <v>0</v>
      </c>
      <c r="L17" s="188" t="s">
        <v>13</v>
      </c>
      <c r="M17" s="196">
        <f t="shared" si="1"/>
        <v>0</v>
      </c>
      <c r="N17" s="188" t="s">
        <v>13</v>
      </c>
      <c r="O17" s="526"/>
      <c r="P17" s="520"/>
    </row>
    <row r="18" spans="2:16" ht="20.100000000000001" customHeight="1" x14ac:dyDescent="0.15">
      <c r="B18" s="182"/>
      <c r="C18" s="545" t="s">
        <v>52</v>
      </c>
      <c r="D18" s="546"/>
      <c r="E18" s="242"/>
      <c r="F18" s="183" t="s">
        <v>13</v>
      </c>
      <c r="G18" s="242"/>
      <c r="H18" s="183" t="s">
        <v>13</v>
      </c>
      <c r="I18" s="242"/>
      <c r="J18" s="184" t="s">
        <v>13</v>
      </c>
      <c r="K18" s="185">
        <f t="shared" si="2"/>
        <v>0</v>
      </c>
      <c r="L18" s="188" t="s">
        <v>13</v>
      </c>
      <c r="M18" s="187">
        <f t="shared" si="1"/>
        <v>0</v>
      </c>
      <c r="N18" s="188" t="s">
        <v>13</v>
      </c>
      <c r="O18" s="526"/>
      <c r="P18" s="520"/>
    </row>
    <row r="19" spans="2:16" ht="20.100000000000001" customHeight="1" x14ac:dyDescent="0.15">
      <c r="B19" s="182"/>
      <c r="C19" s="545" t="s">
        <v>8</v>
      </c>
      <c r="D19" s="546"/>
      <c r="E19" s="242"/>
      <c r="F19" s="183" t="s">
        <v>13</v>
      </c>
      <c r="G19" s="242"/>
      <c r="H19" s="183" t="s">
        <v>13</v>
      </c>
      <c r="I19" s="242"/>
      <c r="J19" s="184" t="s">
        <v>13</v>
      </c>
      <c r="K19" s="185">
        <f t="shared" si="2"/>
        <v>0</v>
      </c>
      <c r="L19" s="188" t="s">
        <v>13</v>
      </c>
      <c r="M19" s="187">
        <f t="shared" si="1"/>
        <v>0</v>
      </c>
      <c r="N19" s="188" t="s">
        <v>13</v>
      </c>
      <c r="O19" s="526"/>
      <c r="P19" s="520"/>
    </row>
    <row r="20" spans="2:16" ht="20.100000000000001" customHeight="1" x14ac:dyDescent="0.15">
      <c r="B20" s="182"/>
      <c r="C20" s="545" t="s">
        <v>9</v>
      </c>
      <c r="D20" s="546"/>
      <c r="E20" s="242"/>
      <c r="F20" s="183" t="s">
        <v>13</v>
      </c>
      <c r="G20" s="242"/>
      <c r="H20" s="183" t="s">
        <v>13</v>
      </c>
      <c r="I20" s="242"/>
      <c r="J20" s="184" t="s">
        <v>13</v>
      </c>
      <c r="K20" s="185">
        <f t="shared" si="2"/>
        <v>0</v>
      </c>
      <c r="L20" s="188" t="s">
        <v>13</v>
      </c>
      <c r="M20" s="187">
        <f t="shared" si="1"/>
        <v>0</v>
      </c>
      <c r="N20" s="188" t="s">
        <v>13</v>
      </c>
      <c r="O20" s="526"/>
      <c r="P20" s="520"/>
    </row>
    <row r="21" spans="2:16" ht="20.100000000000001" customHeight="1" x14ac:dyDescent="0.15">
      <c r="B21" s="182"/>
      <c r="C21" s="545" t="s">
        <v>10</v>
      </c>
      <c r="D21" s="546"/>
      <c r="E21" s="242"/>
      <c r="F21" s="183" t="s">
        <v>13</v>
      </c>
      <c r="G21" s="242"/>
      <c r="H21" s="183" t="s">
        <v>13</v>
      </c>
      <c r="I21" s="242"/>
      <c r="J21" s="184" t="s">
        <v>13</v>
      </c>
      <c r="K21" s="185">
        <f t="shared" si="2"/>
        <v>0</v>
      </c>
      <c r="L21" s="188" t="s">
        <v>13</v>
      </c>
      <c r="M21" s="187">
        <f t="shared" si="1"/>
        <v>0</v>
      </c>
      <c r="N21" s="188" t="s">
        <v>13</v>
      </c>
      <c r="O21" s="526"/>
      <c r="P21" s="520"/>
    </row>
    <row r="22" spans="2:16" ht="20.100000000000001" customHeight="1" x14ac:dyDescent="0.15">
      <c r="B22" s="182"/>
      <c r="C22" s="545" t="s">
        <v>11</v>
      </c>
      <c r="D22" s="546"/>
      <c r="E22" s="242"/>
      <c r="F22" s="183" t="s">
        <v>13</v>
      </c>
      <c r="G22" s="242"/>
      <c r="H22" s="183" t="s">
        <v>13</v>
      </c>
      <c r="I22" s="242"/>
      <c r="J22" s="184" t="s">
        <v>13</v>
      </c>
      <c r="K22" s="185">
        <f t="shared" si="2"/>
        <v>0</v>
      </c>
      <c r="L22" s="188" t="s">
        <v>13</v>
      </c>
      <c r="M22" s="187">
        <f t="shared" si="1"/>
        <v>0</v>
      </c>
      <c r="N22" s="188" t="s">
        <v>13</v>
      </c>
      <c r="O22" s="526"/>
      <c r="P22" s="520"/>
    </row>
    <row r="23" spans="2:16" ht="20.100000000000001" customHeight="1" thickBot="1" x14ac:dyDescent="0.2">
      <c r="B23" s="189"/>
      <c r="C23" s="548" t="s">
        <v>53</v>
      </c>
      <c r="D23" s="549"/>
      <c r="E23" s="243"/>
      <c r="F23" s="190" t="s">
        <v>13</v>
      </c>
      <c r="G23" s="243"/>
      <c r="H23" s="190" t="s">
        <v>13</v>
      </c>
      <c r="I23" s="243"/>
      <c r="J23" s="191" t="s">
        <v>13</v>
      </c>
      <c r="K23" s="192">
        <f t="shared" si="2"/>
        <v>0</v>
      </c>
      <c r="L23" s="195" t="s">
        <v>13</v>
      </c>
      <c r="M23" s="197">
        <f t="shared" si="1"/>
        <v>0</v>
      </c>
      <c r="N23" s="195" t="s">
        <v>13</v>
      </c>
      <c r="O23" s="527"/>
      <c r="P23" s="521"/>
    </row>
    <row r="24" spans="2:16" ht="20.100000000000001" customHeight="1" x14ac:dyDescent="0.15">
      <c r="B24" s="542" t="s">
        <v>55</v>
      </c>
      <c r="C24" s="543"/>
      <c r="D24" s="544"/>
      <c r="E24" s="176">
        <f>SUM(E25:E31)</f>
        <v>0</v>
      </c>
      <c r="F24" s="177" t="s">
        <v>13</v>
      </c>
      <c r="G24" s="176">
        <f>SUM(G25:G31)</f>
        <v>0</v>
      </c>
      <c r="H24" s="177" t="s">
        <v>13</v>
      </c>
      <c r="I24" s="176">
        <f>SUM(I25:I31)</f>
        <v>0</v>
      </c>
      <c r="J24" s="178" t="s">
        <v>13</v>
      </c>
      <c r="K24" s="176">
        <f t="shared" si="2"/>
        <v>0</v>
      </c>
      <c r="L24" s="181" t="s">
        <v>13</v>
      </c>
      <c r="M24" s="198">
        <f t="shared" si="1"/>
        <v>0</v>
      </c>
      <c r="N24" s="181" t="s">
        <v>13</v>
      </c>
      <c r="O24" s="525" t="s">
        <v>3</v>
      </c>
      <c r="P24" s="519">
        <f>M24/10</f>
        <v>0</v>
      </c>
    </row>
    <row r="25" spans="2:16" ht="20.100000000000001" customHeight="1" x14ac:dyDescent="0.15">
      <c r="B25" s="182"/>
      <c r="C25" s="545" t="s">
        <v>51</v>
      </c>
      <c r="D25" s="546"/>
      <c r="E25" s="242"/>
      <c r="F25" s="183" t="s">
        <v>13</v>
      </c>
      <c r="G25" s="242"/>
      <c r="H25" s="183" t="s">
        <v>13</v>
      </c>
      <c r="I25" s="242"/>
      <c r="J25" s="184" t="s">
        <v>13</v>
      </c>
      <c r="K25" s="185">
        <f t="shared" si="2"/>
        <v>0</v>
      </c>
      <c r="L25" s="188" t="s">
        <v>13</v>
      </c>
      <c r="M25" s="187">
        <f t="shared" si="1"/>
        <v>0</v>
      </c>
      <c r="N25" s="199" t="s">
        <v>13</v>
      </c>
      <c r="O25" s="526"/>
      <c r="P25" s="520"/>
    </row>
    <row r="26" spans="2:16" ht="20.100000000000001" customHeight="1" x14ac:dyDescent="0.15">
      <c r="B26" s="182"/>
      <c r="C26" s="545" t="s">
        <v>52</v>
      </c>
      <c r="D26" s="546"/>
      <c r="E26" s="242"/>
      <c r="F26" s="183" t="s">
        <v>13</v>
      </c>
      <c r="G26" s="242"/>
      <c r="H26" s="183" t="s">
        <v>13</v>
      </c>
      <c r="I26" s="242"/>
      <c r="J26" s="184" t="s">
        <v>13</v>
      </c>
      <c r="K26" s="185">
        <f t="shared" si="2"/>
        <v>0</v>
      </c>
      <c r="L26" s="188" t="s">
        <v>13</v>
      </c>
      <c r="M26" s="187">
        <f t="shared" si="1"/>
        <v>0</v>
      </c>
      <c r="N26" s="188" t="s">
        <v>13</v>
      </c>
      <c r="O26" s="526"/>
      <c r="P26" s="520"/>
    </row>
    <row r="27" spans="2:16" ht="20.100000000000001" customHeight="1" x14ac:dyDescent="0.15">
      <c r="B27" s="182"/>
      <c r="C27" s="545" t="s">
        <v>8</v>
      </c>
      <c r="D27" s="546"/>
      <c r="E27" s="242"/>
      <c r="F27" s="183" t="s">
        <v>13</v>
      </c>
      <c r="G27" s="242"/>
      <c r="H27" s="183" t="s">
        <v>13</v>
      </c>
      <c r="I27" s="242"/>
      <c r="J27" s="184" t="s">
        <v>13</v>
      </c>
      <c r="K27" s="185">
        <f t="shared" si="2"/>
        <v>0</v>
      </c>
      <c r="L27" s="188" t="s">
        <v>13</v>
      </c>
      <c r="M27" s="187">
        <f t="shared" si="1"/>
        <v>0</v>
      </c>
      <c r="N27" s="188" t="s">
        <v>13</v>
      </c>
      <c r="O27" s="526"/>
      <c r="P27" s="520"/>
    </row>
    <row r="28" spans="2:16" ht="20.100000000000001" customHeight="1" x14ac:dyDescent="0.15">
      <c r="B28" s="182"/>
      <c r="C28" s="545" t="s">
        <v>9</v>
      </c>
      <c r="D28" s="546"/>
      <c r="E28" s="242"/>
      <c r="F28" s="183" t="s">
        <v>13</v>
      </c>
      <c r="G28" s="242"/>
      <c r="H28" s="183" t="s">
        <v>13</v>
      </c>
      <c r="I28" s="242"/>
      <c r="J28" s="184" t="s">
        <v>13</v>
      </c>
      <c r="K28" s="185">
        <f t="shared" si="2"/>
        <v>0</v>
      </c>
      <c r="L28" s="188" t="s">
        <v>13</v>
      </c>
      <c r="M28" s="187">
        <f t="shared" si="1"/>
        <v>0</v>
      </c>
      <c r="N28" s="188" t="s">
        <v>13</v>
      </c>
      <c r="O28" s="526"/>
      <c r="P28" s="520"/>
    </row>
    <row r="29" spans="2:16" ht="20.100000000000001" customHeight="1" x14ac:dyDescent="0.15">
      <c r="B29" s="182"/>
      <c r="C29" s="545" t="s">
        <v>10</v>
      </c>
      <c r="D29" s="546"/>
      <c r="E29" s="242"/>
      <c r="F29" s="183" t="s">
        <v>13</v>
      </c>
      <c r="G29" s="242"/>
      <c r="H29" s="183" t="s">
        <v>13</v>
      </c>
      <c r="I29" s="242"/>
      <c r="J29" s="184" t="s">
        <v>13</v>
      </c>
      <c r="K29" s="185">
        <f t="shared" si="2"/>
        <v>0</v>
      </c>
      <c r="L29" s="188" t="s">
        <v>13</v>
      </c>
      <c r="M29" s="187">
        <f t="shared" si="1"/>
        <v>0</v>
      </c>
      <c r="N29" s="188" t="s">
        <v>13</v>
      </c>
      <c r="O29" s="526"/>
      <c r="P29" s="520"/>
    </row>
    <row r="30" spans="2:16" ht="20.100000000000001" customHeight="1" x14ac:dyDescent="0.15">
      <c r="B30" s="182"/>
      <c r="C30" s="545" t="s">
        <v>11</v>
      </c>
      <c r="D30" s="546"/>
      <c r="E30" s="242"/>
      <c r="F30" s="183" t="s">
        <v>13</v>
      </c>
      <c r="G30" s="242"/>
      <c r="H30" s="183" t="s">
        <v>13</v>
      </c>
      <c r="I30" s="242"/>
      <c r="J30" s="184" t="s">
        <v>13</v>
      </c>
      <c r="K30" s="185">
        <f t="shared" si="2"/>
        <v>0</v>
      </c>
      <c r="L30" s="188" t="s">
        <v>13</v>
      </c>
      <c r="M30" s="187">
        <f t="shared" si="1"/>
        <v>0</v>
      </c>
      <c r="N30" s="188" t="s">
        <v>13</v>
      </c>
      <c r="O30" s="526"/>
      <c r="P30" s="520"/>
    </row>
    <row r="31" spans="2:16" ht="20.100000000000001" customHeight="1" thickBot="1" x14ac:dyDescent="0.2">
      <c r="B31" s="189"/>
      <c r="C31" s="548" t="s">
        <v>53</v>
      </c>
      <c r="D31" s="549"/>
      <c r="E31" s="243"/>
      <c r="F31" s="190" t="s">
        <v>13</v>
      </c>
      <c r="G31" s="243"/>
      <c r="H31" s="190" t="s">
        <v>13</v>
      </c>
      <c r="I31" s="243"/>
      <c r="J31" s="191" t="s">
        <v>13</v>
      </c>
      <c r="K31" s="192">
        <f t="shared" si="2"/>
        <v>0</v>
      </c>
      <c r="L31" s="195" t="s">
        <v>13</v>
      </c>
      <c r="M31" s="194">
        <f t="shared" si="1"/>
        <v>0</v>
      </c>
      <c r="N31" s="195" t="s">
        <v>13</v>
      </c>
      <c r="O31" s="527"/>
      <c r="P31" s="521"/>
    </row>
    <row r="32" spans="2:16" ht="12" customHeight="1" x14ac:dyDescent="0.15">
      <c r="B32" s="528"/>
      <c r="C32" s="528"/>
      <c r="D32" s="528"/>
      <c r="E32" s="528"/>
      <c r="F32" s="528"/>
      <c r="G32" s="528"/>
      <c r="H32" s="528"/>
      <c r="I32" s="528"/>
      <c r="J32" s="528"/>
      <c r="K32" s="528"/>
      <c r="L32" s="528"/>
      <c r="M32" s="528"/>
      <c r="N32" s="528"/>
      <c r="O32" s="528"/>
      <c r="P32" s="528"/>
    </row>
    <row r="33" spans="2:53" ht="30" customHeight="1" x14ac:dyDescent="0.15">
      <c r="B33" s="533" t="s">
        <v>304</v>
      </c>
      <c r="C33" s="533"/>
      <c r="D33" s="533"/>
      <c r="E33" s="533"/>
      <c r="F33" s="533"/>
      <c r="G33" s="533"/>
      <c r="H33" s="533"/>
      <c r="I33" s="533"/>
      <c r="J33" s="533"/>
      <c r="K33" s="533"/>
      <c r="L33" s="533"/>
      <c r="M33" s="533"/>
      <c r="N33" s="533"/>
      <c r="O33" s="533"/>
      <c r="P33" s="533"/>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row>
    <row r="34" spans="2:53" ht="30" customHeight="1" x14ac:dyDescent="0.15">
      <c r="B34" s="534" t="s">
        <v>308</v>
      </c>
      <c r="C34" s="534"/>
      <c r="D34" s="534"/>
      <c r="E34" s="534"/>
      <c r="F34" s="534"/>
      <c r="G34" s="534"/>
      <c r="H34" s="534"/>
      <c r="I34" s="534"/>
      <c r="J34" s="534"/>
      <c r="K34" s="534"/>
      <c r="L34" s="534"/>
      <c r="M34" s="534"/>
      <c r="N34" s="534"/>
      <c r="O34" s="534"/>
      <c r="P34" s="534"/>
      <c r="Q34" s="201"/>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row>
    <row r="35" spans="2:53" ht="30" customHeight="1" x14ac:dyDescent="0.15">
      <c r="B35" s="529" t="s">
        <v>305</v>
      </c>
      <c r="C35" s="529"/>
      <c r="D35" s="529"/>
      <c r="E35" s="529"/>
      <c r="F35" s="529"/>
      <c r="G35" s="529"/>
      <c r="H35" s="529"/>
      <c r="I35" s="529"/>
      <c r="J35" s="529"/>
      <c r="K35" s="529"/>
      <c r="L35" s="529"/>
      <c r="M35" s="529"/>
      <c r="N35" s="529"/>
      <c r="O35" s="529"/>
      <c r="P35" s="529"/>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3"/>
    </row>
    <row r="36" spans="2:53" ht="20.100000000000001" customHeight="1" x14ac:dyDescent="0.15">
      <c r="B36" s="547" t="s">
        <v>302</v>
      </c>
      <c r="C36" s="547"/>
      <c r="D36" s="547"/>
      <c r="E36" s="547"/>
      <c r="F36" s="547"/>
      <c r="G36" s="547"/>
      <c r="H36" s="547"/>
      <c r="I36" s="547"/>
      <c r="J36" s="547"/>
      <c r="K36" s="547"/>
      <c r="L36" s="547"/>
      <c r="M36" s="547"/>
      <c r="N36" s="547"/>
      <c r="O36" s="547"/>
      <c r="P36" s="547"/>
    </row>
    <row r="37" spans="2:53" x14ac:dyDescent="0.15">
      <c r="B37" s="204"/>
    </row>
  </sheetData>
  <sheetProtection selectLockedCells="1"/>
  <mergeCells count="41">
    <mergeCell ref="C14:D14"/>
    <mergeCell ref="C9:D9"/>
    <mergeCell ref="C10:D10"/>
    <mergeCell ref="C11:D11"/>
    <mergeCell ref="C12:D12"/>
    <mergeCell ref="C13:D13"/>
    <mergeCell ref="C20:D20"/>
    <mergeCell ref="C21:D21"/>
    <mergeCell ref="C22:D22"/>
    <mergeCell ref="C23:D23"/>
    <mergeCell ref="C15:D15"/>
    <mergeCell ref="B36:P36"/>
    <mergeCell ref="C25:D25"/>
    <mergeCell ref="C26:D26"/>
    <mergeCell ref="C27:D27"/>
    <mergeCell ref="C28:D28"/>
    <mergeCell ref="C29:D29"/>
    <mergeCell ref="C30:D30"/>
    <mergeCell ref="C31:D31"/>
    <mergeCell ref="B4:P4"/>
    <mergeCell ref="B35:P35"/>
    <mergeCell ref="G3:I3"/>
    <mergeCell ref="K3:M3"/>
    <mergeCell ref="B33:P33"/>
    <mergeCell ref="B34:P34"/>
    <mergeCell ref="B7:D7"/>
    <mergeCell ref="B32:P32"/>
    <mergeCell ref="M7:N7"/>
    <mergeCell ref="B8:D8"/>
    <mergeCell ref="B16:D16"/>
    <mergeCell ref="B24:D24"/>
    <mergeCell ref="K7:L7"/>
    <mergeCell ref="C17:D17"/>
    <mergeCell ref="C18:D18"/>
    <mergeCell ref="C19:D19"/>
    <mergeCell ref="P8:P15"/>
    <mergeCell ref="O8:O15"/>
    <mergeCell ref="P24:P31"/>
    <mergeCell ref="O24:O31"/>
    <mergeCell ref="P16:P23"/>
    <mergeCell ref="O16:O23"/>
  </mergeCells>
  <phoneticPr fontId="2"/>
  <dataValidations count="1">
    <dataValidation type="list" allowBlank="1" showInputMessage="1" showErrorMessage="1" sqref="F3 J3">
      <formula1>"○"</formula1>
    </dataValidation>
  </dataValidations>
  <printOptions horizontalCentered="1"/>
  <pageMargins left="0.59055118110236227" right="0.39370078740157483" top="0.39370078740157483" bottom="0.39370078740157483" header="0.31496062992125984" footer="0.31496062992125984"/>
  <pageSetup paperSize="9" scale="85" fitToHeight="0" orientation="portrait" verticalDpi="300" r:id="rId1"/>
  <headerFooter alignWithMargins="0"/>
  <ignoredErrors>
    <ignoredError sqref="E7:J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51"/>
  <sheetViews>
    <sheetView view="pageBreakPreview" topLeftCell="A7" zoomScale="90" zoomScaleNormal="100" workbookViewId="0">
      <selection activeCell="O24" sqref="O24:P24"/>
    </sheetView>
  </sheetViews>
  <sheetFormatPr defaultRowHeight="13.5" x14ac:dyDescent="0.15"/>
  <cols>
    <col min="1" max="1" width="1.625" style="1" customWidth="1"/>
    <col min="2" max="2" width="6.625" style="1" customWidth="1"/>
    <col min="3" max="4" width="10.625" style="1" customWidth="1"/>
    <col min="5" max="6" width="7.625" style="23" customWidth="1"/>
    <col min="7" max="7" width="7.625" style="29" customWidth="1"/>
    <col min="8" max="9" width="7.625" style="1" customWidth="1"/>
    <col min="10" max="10" width="7.625" style="29" customWidth="1"/>
    <col min="11" max="11" width="14.625" style="1" customWidth="1"/>
    <col min="12" max="12" width="7.625" style="29" customWidth="1"/>
    <col min="13" max="13" width="14.625" style="1" customWidth="1"/>
    <col min="14" max="14" width="7.625" style="29" customWidth="1"/>
    <col min="15" max="16" width="7.625" style="1" customWidth="1"/>
    <col min="17" max="17" width="7.625" style="29" customWidth="1"/>
    <col min="18" max="19" width="7.625" style="1" customWidth="1"/>
    <col min="20" max="20" width="7.625" style="29" customWidth="1"/>
    <col min="21" max="22" width="7.625" style="1" customWidth="1"/>
    <col min="23" max="23" width="7.625" style="17" customWidth="1"/>
    <col min="24" max="24" width="1.625" style="1" customWidth="1"/>
    <col min="25" max="16384" width="9" style="1"/>
  </cols>
  <sheetData>
    <row r="1" spans="1:25" ht="19.5" customHeight="1" x14ac:dyDescent="0.15">
      <c r="B1" s="11" t="s">
        <v>6</v>
      </c>
    </row>
    <row r="2" spans="1:25" ht="6" customHeight="1" x14ac:dyDescent="0.15">
      <c r="A2" s="3"/>
      <c r="E2" s="24"/>
      <c r="M2" s="588"/>
      <c r="N2" s="588"/>
      <c r="O2" s="588"/>
      <c r="P2" s="250"/>
      <c r="R2" s="588"/>
      <c r="S2" s="588"/>
      <c r="T2" s="588"/>
      <c r="U2" s="588"/>
      <c r="V2" s="250"/>
      <c r="W2" s="2"/>
    </row>
    <row r="3" spans="1:25" ht="24" customHeight="1" x14ac:dyDescent="0.15">
      <c r="B3" s="12" t="s">
        <v>26</v>
      </c>
      <c r="C3" s="297" t="s">
        <v>8</v>
      </c>
      <c r="D3" s="296"/>
      <c r="E3" s="298" t="str">
        <f>【共通】!J9&amp;【共通】!L4&amp;【共通】!M4</f>
        <v>令和 7年</v>
      </c>
      <c r="F3" s="298" t="str">
        <f>IFERROR(【共通】!N4-1&amp;【共通】!O4,"")</f>
        <v>5月</v>
      </c>
      <c r="G3" s="30"/>
      <c r="H3" s="13"/>
      <c r="I3" s="13"/>
      <c r="J3" s="30"/>
      <c r="K3" s="13"/>
      <c r="L3" s="30"/>
      <c r="M3" s="13"/>
      <c r="N3" s="30"/>
      <c r="O3" s="13"/>
      <c r="P3" s="13"/>
      <c r="Q3" s="30"/>
      <c r="R3" s="13"/>
      <c r="S3" s="13"/>
      <c r="T3" s="30"/>
      <c r="X3" s="567"/>
      <c r="Y3" s="567"/>
    </row>
    <row r="4" spans="1:25" ht="24" customHeight="1" x14ac:dyDescent="0.15">
      <c r="B4" s="581" t="s">
        <v>90</v>
      </c>
      <c r="C4" s="582"/>
      <c r="D4" s="583"/>
      <c r="E4" s="580" t="s">
        <v>92</v>
      </c>
      <c r="F4" s="580"/>
      <c r="G4" s="279">
        <v>0</v>
      </c>
      <c r="H4" s="550" t="s">
        <v>93</v>
      </c>
      <c r="I4" s="551"/>
      <c r="J4" s="279">
        <v>0</v>
      </c>
      <c r="K4" s="21" t="s">
        <v>94</v>
      </c>
      <c r="L4" s="279">
        <v>0</v>
      </c>
      <c r="M4" s="21" t="s">
        <v>95</v>
      </c>
      <c r="N4" s="279">
        <v>0</v>
      </c>
      <c r="O4" s="550" t="s">
        <v>96</v>
      </c>
      <c r="P4" s="551"/>
      <c r="Q4" s="279">
        <v>0</v>
      </c>
      <c r="R4" s="550" t="s">
        <v>97</v>
      </c>
      <c r="S4" s="551"/>
      <c r="T4" s="279">
        <v>0</v>
      </c>
      <c r="U4" s="550" t="s">
        <v>98</v>
      </c>
      <c r="V4" s="551"/>
      <c r="W4" s="279">
        <v>0</v>
      </c>
    </row>
    <row r="5" spans="1:25" ht="24" customHeight="1" x14ac:dyDescent="0.15">
      <c r="B5" s="581" t="s">
        <v>91</v>
      </c>
      <c r="C5" s="582"/>
      <c r="D5" s="583"/>
      <c r="E5" s="580" t="s">
        <v>92</v>
      </c>
      <c r="F5" s="580"/>
      <c r="G5" s="279">
        <v>0</v>
      </c>
      <c r="H5" s="550" t="s">
        <v>100</v>
      </c>
      <c r="I5" s="551"/>
      <c r="J5" s="279">
        <v>0</v>
      </c>
      <c r="K5" s="21" t="s">
        <v>101</v>
      </c>
      <c r="L5" s="279">
        <v>0</v>
      </c>
      <c r="M5" s="21" t="s">
        <v>102</v>
      </c>
      <c r="N5" s="279">
        <v>0</v>
      </c>
      <c r="O5" s="550" t="s">
        <v>103</v>
      </c>
      <c r="P5" s="551"/>
      <c r="Q5" s="279">
        <v>0</v>
      </c>
      <c r="R5" s="550" t="s">
        <v>99</v>
      </c>
      <c r="S5" s="551"/>
      <c r="T5" s="279">
        <v>0</v>
      </c>
      <c r="U5" s="285"/>
      <c r="V5" s="284"/>
      <c r="W5" s="286"/>
    </row>
    <row r="6" spans="1:25" ht="24" customHeight="1" x14ac:dyDescent="0.15">
      <c r="B6" s="568" t="s">
        <v>89</v>
      </c>
      <c r="C6" s="581" t="s">
        <v>27</v>
      </c>
      <c r="D6" s="583"/>
      <c r="E6" s="580" t="s">
        <v>92</v>
      </c>
      <c r="F6" s="580"/>
      <c r="G6" s="279">
        <v>0</v>
      </c>
      <c r="H6" s="550" t="s">
        <v>93</v>
      </c>
      <c r="I6" s="551"/>
      <c r="J6" s="279">
        <v>0</v>
      </c>
      <c r="K6" s="21" t="s">
        <v>94</v>
      </c>
      <c r="L6" s="279">
        <v>0</v>
      </c>
      <c r="M6" s="21" t="s">
        <v>95</v>
      </c>
      <c r="N6" s="279">
        <v>0</v>
      </c>
      <c r="O6" s="550" t="s">
        <v>96</v>
      </c>
      <c r="P6" s="551"/>
      <c r="Q6" s="279">
        <v>0</v>
      </c>
      <c r="R6" s="550" t="s">
        <v>97</v>
      </c>
      <c r="S6" s="551"/>
      <c r="T6" s="279">
        <v>0</v>
      </c>
      <c r="U6" s="550" t="s">
        <v>98</v>
      </c>
      <c r="V6" s="551"/>
      <c r="W6" s="279">
        <v>0</v>
      </c>
    </row>
    <row r="7" spans="1:25" ht="24" customHeight="1" x14ac:dyDescent="0.15">
      <c r="B7" s="569"/>
      <c r="C7" s="573" t="s">
        <v>28</v>
      </c>
      <c r="D7" s="575"/>
      <c r="E7" s="580" t="s">
        <v>92</v>
      </c>
      <c r="F7" s="580"/>
      <c r="G7" s="279">
        <v>0</v>
      </c>
      <c r="H7" s="550" t="s">
        <v>93</v>
      </c>
      <c r="I7" s="551"/>
      <c r="J7" s="279">
        <v>0</v>
      </c>
      <c r="K7" s="21" t="s">
        <v>94</v>
      </c>
      <c r="L7" s="279">
        <v>0</v>
      </c>
      <c r="M7" s="21" t="s">
        <v>99</v>
      </c>
      <c r="N7" s="279">
        <v>0</v>
      </c>
      <c r="O7" s="282"/>
      <c r="P7" s="283"/>
      <c r="Q7" s="284"/>
      <c r="R7" s="283"/>
      <c r="S7" s="283"/>
      <c r="T7" s="284"/>
      <c r="U7" s="284"/>
      <c r="V7" s="284"/>
      <c r="W7" s="286"/>
    </row>
    <row r="8" spans="1:25" ht="9" customHeight="1" x14ac:dyDescent="0.15">
      <c r="G8" s="23"/>
      <c r="J8" s="23"/>
      <c r="L8" s="23"/>
      <c r="N8" s="23"/>
      <c r="O8" s="23"/>
      <c r="P8" s="23"/>
      <c r="Q8" s="23"/>
      <c r="R8" s="23"/>
      <c r="S8" s="23"/>
      <c r="T8" s="23"/>
      <c r="W8" s="1"/>
    </row>
    <row r="9" spans="1:25" ht="24" customHeight="1" x14ac:dyDescent="0.15">
      <c r="B9" s="564"/>
      <c r="C9" s="565"/>
      <c r="D9" s="566"/>
      <c r="E9" s="579" t="s">
        <v>104</v>
      </c>
      <c r="F9" s="579"/>
      <c r="G9" s="22" t="s">
        <v>429</v>
      </c>
      <c r="I9" s="560"/>
      <c r="J9" s="560"/>
      <c r="K9" s="560"/>
      <c r="L9" s="560"/>
      <c r="M9" s="560"/>
      <c r="N9" s="560"/>
      <c r="O9" s="560"/>
      <c r="P9" s="560"/>
      <c r="Q9" s="560"/>
      <c r="R9" s="22" t="s">
        <v>104</v>
      </c>
      <c r="T9" s="552" t="s">
        <v>0</v>
      </c>
      <c r="U9" s="552"/>
      <c r="V9" s="552"/>
      <c r="W9" s="552"/>
    </row>
    <row r="10" spans="1:25" ht="24" customHeight="1" x14ac:dyDescent="0.15">
      <c r="B10" s="573" t="s">
        <v>88</v>
      </c>
      <c r="C10" s="574"/>
      <c r="D10" s="575"/>
      <c r="E10" s="555">
        <v>0</v>
      </c>
      <c r="F10" s="555"/>
      <c r="G10" s="287">
        <v>0</v>
      </c>
      <c r="I10" s="558" t="s">
        <v>121</v>
      </c>
      <c r="J10" s="558"/>
      <c r="K10" s="558"/>
      <c r="L10" s="558"/>
      <c r="M10" s="558"/>
      <c r="N10" s="558"/>
      <c r="O10" s="558"/>
      <c r="P10" s="558"/>
      <c r="Q10" s="558"/>
      <c r="R10" s="280">
        <v>0</v>
      </c>
      <c r="T10" s="553" t="s">
        <v>0</v>
      </c>
      <c r="U10" s="553"/>
      <c r="V10" s="553"/>
      <c r="W10" s="229"/>
    </row>
    <row r="11" spans="1:25" ht="24" customHeight="1" x14ac:dyDescent="0.15">
      <c r="B11" s="573" t="s">
        <v>29</v>
      </c>
      <c r="C11" s="574"/>
      <c r="D11" s="575"/>
      <c r="E11" s="555">
        <v>0</v>
      </c>
      <c r="F11" s="555"/>
      <c r="G11" s="287">
        <v>0</v>
      </c>
      <c r="I11" s="558" t="s">
        <v>127</v>
      </c>
      <c r="J11" s="558"/>
      <c r="K11" s="558"/>
      <c r="L11" s="558"/>
      <c r="M11" s="558"/>
      <c r="N11" s="558"/>
      <c r="O11" s="558"/>
      <c r="P11" s="558"/>
      <c r="Q11" s="558"/>
      <c r="R11" s="280">
        <v>0</v>
      </c>
      <c r="T11" s="554" t="s">
        <v>65</v>
      </c>
      <c r="U11" s="554"/>
      <c r="V11" s="554"/>
      <c r="W11" s="229"/>
    </row>
    <row r="12" spans="1:25" ht="24" customHeight="1" x14ac:dyDescent="0.15">
      <c r="B12" s="570" t="s">
        <v>32</v>
      </c>
      <c r="C12" s="571"/>
      <c r="D12" s="572"/>
      <c r="E12" s="555">
        <v>0</v>
      </c>
      <c r="F12" s="555"/>
      <c r="G12" s="288">
        <v>0</v>
      </c>
      <c r="I12" s="558" t="s">
        <v>128</v>
      </c>
      <c r="J12" s="558"/>
      <c r="K12" s="558"/>
      <c r="L12" s="558"/>
      <c r="M12" s="558"/>
      <c r="N12" s="558"/>
      <c r="O12" s="558"/>
      <c r="P12" s="558"/>
      <c r="Q12" s="558"/>
      <c r="R12" s="280">
        <v>0</v>
      </c>
      <c r="T12" s="554" t="s">
        <v>313</v>
      </c>
      <c r="U12" s="554"/>
      <c r="V12" s="554"/>
      <c r="W12" s="281"/>
    </row>
    <row r="13" spans="1:25" ht="24" customHeight="1" x14ac:dyDescent="0.15">
      <c r="B13" s="570" t="s">
        <v>69</v>
      </c>
      <c r="C13" s="571"/>
      <c r="D13" s="572"/>
      <c r="E13" s="555">
        <v>0</v>
      </c>
      <c r="F13" s="555"/>
      <c r="G13" s="288">
        <v>0</v>
      </c>
      <c r="I13" s="558" t="s">
        <v>122</v>
      </c>
      <c r="J13" s="558"/>
      <c r="K13" s="558"/>
      <c r="L13" s="558"/>
      <c r="M13" s="558"/>
      <c r="N13" s="558"/>
      <c r="O13" s="558"/>
      <c r="P13" s="558"/>
      <c r="Q13" s="558"/>
      <c r="R13" s="279">
        <v>0</v>
      </c>
      <c r="T13" s="1"/>
      <c r="U13" s="29"/>
      <c r="W13" s="1"/>
    </row>
    <row r="14" spans="1:25" ht="24" customHeight="1" thickBot="1" x14ac:dyDescent="0.2">
      <c r="B14" s="573" t="s">
        <v>30</v>
      </c>
      <c r="C14" s="574"/>
      <c r="D14" s="575"/>
      <c r="E14" s="555">
        <v>0</v>
      </c>
      <c r="F14" s="555"/>
      <c r="G14" s="287">
        <v>0</v>
      </c>
      <c r="I14" s="558" t="s">
        <v>123</v>
      </c>
      <c r="J14" s="558"/>
      <c r="K14" s="558"/>
      <c r="L14" s="558"/>
      <c r="M14" s="558"/>
      <c r="N14" s="558"/>
      <c r="O14" s="558"/>
      <c r="P14" s="558"/>
      <c r="Q14" s="558"/>
      <c r="R14" s="279">
        <v>0</v>
      </c>
      <c r="T14" s="306" t="s">
        <v>434</v>
      </c>
      <c r="W14" s="1"/>
    </row>
    <row r="15" spans="1:25" ht="24" customHeight="1" thickBot="1" x14ac:dyDescent="0.2">
      <c r="B15" s="573" t="s">
        <v>31</v>
      </c>
      <c r="C15" s="574"/>
      <c r="D15" s="575"/>
      <c r="E15" s="555">
        <v>0</v>
      </c>
      <c r="F15" s="555"/>
      <c r="G15" s="287">
        <v>0</v>
      </c>
      <c r="I15" s="558" t="s">
        <v>129</v>
      </c>
      <c r="J15" s="558"/>
      <c r="K15" s="558"/>
      <c r="L15" s="558"/>
      <c r="M15" s="558"/>
      <c r="N15" s="558"/>
      <c r="O15" s="558"/>
      <c r="P15" s="558"/>
      <c r="Q15" s="558"/>
      <c r="R15" s="280">
        <v>0</v>
      </c>
      <c r="T15" s="556" t="str">
        <f>$F$3&amp;"分 請求額"</f>
        <v>5月分 請求額</v>
      </c>
      <c r="U15" s="557"/>
      <c r="V15" s="577">
        <v>0</v>
      </c>
      <c r="W15" s="578"/>
    </row>
    <row r="16" spans="1:25" ht="24" customHeight="1" x14ac:dyDescent="0.15">
      <c r="B16" s="570" t="s">
        <v>33</v>
      </c>
      <c r="C16" s="571"/>
      <c r="D16" s="572"/>
      <c r="E16" s="555">
        <v>0</v>
      </c>
      <c r="F16" s="555"/>
      <c r="G16" s="287">
        <v>0</v>
      </c>
      <c r="I16" s="558" t="s">
        <v>124</v>
      </c>
      <c r="J16" s="558"/>
      <c r="K16" s="558"/>
      <c r="L16" s="558"/>
      <c r="M16" s="558"/>
      <c r="N16" s="558"/>
      <c r="O16" s="558"/>
      <c r="P16" s="558"/>
      <c r="Q16" s="558"/>
      <c r="R16" s="280">
        <v>0</v>
      </c>
      <c r="T16" s="1"/>
      <c r="W16" s="1"/>
    </row>
    <row r="17" spans="2:23" ht="24" customHeight="1" x14ac:dyDescent="0.15">
      <c r="B17" s="570" t="s">
        <v>428</v>
      </c>
      <c r="C17" s="571"/>
      <c r="D17" s="572"/>
      <c r="E17" s="555">
        <v>0</v>
      </c>
      <c r="F17" s="555"/>
      <c r="G17" s="291"/>
      <c r="I17" s="558" t="s">
        <v>125</v>
      </c>
      <c r="J17" s="558"/>
      <c r="K17" s="558"/>
      <c r="L17" s="558"/>
      <c r="M17" s="558"/>
      <c r="N17" s="558"/>
      <c r="O17" s="558"/>
      <c r="P17" s="558"/>
      <c r="Q17" s="558"/>
      <c r="R17" s="279">
        <v>0</v>
      </c>
      <c r="T17" s="1"/>
      <c r="W17" s="1"/>
    </row>
    <row r="18" spans="2:23" ht="24" customHeight="1" x14ac:dyDescent="0.15">
      <c r="B18" s="570" t="s">
        <v>34</v>
      </c>
      <c r="C18" s="572"/>
      <c r="D18" s="295"/>
      <c r="E18" s="555">
        <v>0</v>
      </c>
      <c r="F18" s="555"/>
      <c r="G18" s="292"/>
      <c r="I18" s="558" t="s">
        <v>126</v>
      </c>
      <c r="J18" s="558"/>
      <c r="K18" s="558"/>
      <c r="L18" s="558"/>
      <c r="M18" s="558"/>
      <c r="N18" s="558"/>
      <c r="O18" s="558"/>
      <c r="P18" s="558"/>
      <c r="Q18" s="558"/>
      <c r="R18" s="279">
        <v>0</v>
      </c>
    </row>
    <row r="19" spans="2:23" ht="9" customHeight="1" x14ac:dyDescent="0.15">
      <c r="G19" s="23"/>
      <c r="J19" s="23"/>
      <c r="L19" s="23"/>
      <c r="N19" s="23"/>
      <c r="O19" s="23"/>
      <c r="P19" s="23"/>
      <c r="Q19" s="23"/>
      <c r="T19" s="1"/>
      <c r="W19" s="1"/>
    </row>
    <row r="20" spans="2:23" ht="15" customHeight="1" x14ac:dyDescent="0.15">
      <c r="B20" s="2"/>
      <c r="C20" s="2"/>
      <c r="D20" s="2"/>
      <c r="E20" s="25"/>
      <c r="F20" s="25"/>
      <c r="G20" s="18"/>
      <c r="H20" s="10"/>
      <c r="I20" s="10"/>
      <c r="J20" s="18"/>
      <c r="K20" s="10"/>
      <c r="L20" s="18"/>
      <c r="M20" s="10"/>
      <c r="N20" s="18"/>
      <c r="O20" s="10"/>
      <c r="P20" s="10"/>
      <c r="Q20" s="18"/>
      <c r="R20" s="10"/>
      <c r="S20" s="10"/>
      <c r="T20" s="18"/>
      <c r="U20" s="10"/>
      <c r="V20" s="10"/>
      <c r="W20" s="2"/>
    </row>
    <row r="21" spans="2:23" ht="24" customHeight="1" x14ac:dyDescent="0.15">
      <c r="B21" s="12" t="s">
        <v>35</v>
      </c>
      <c r="C21" s="297" t="s">
        <v>66</v>
      </c>
      <c r="D21" s="296"/>
      <c r="E21" s="589" t="str">
        <f>E3&amp;" "&amp;F3</f>
        <v>令和 7年 5月</v>
      </c>
      <c r="F21" s="589"/>
      <c r="G21" s="278"/>
      <c r="H21" s="16"/>
      <c r="I21" s="16"/>
      <c r="J21" s="278"/>
      <c r="K21" s="16"/>
      <c r="L21" s="278"/>
      <c r="M21" s="16"/>
      <c r="N21" s="28"/>
      <c r="O21" s="16"/>
      <c r="P21" s="16"/>
      <c r="Q21" s="278"/>
      <c r="R21" s="16"/>
      <c r="S21" s="16"/>
    </row>
    <row r="22" spans="2:23" ht="24" customHeight="1" x14ac:dyDescent="0.15">
      <c r="B22" s="587" t="s">
        <v>9</v>
      </c>
      <c r="C22" s="587"/>
      <c r="D22" s="587"/>
      <c r="E22" s="580" t="s">
        <v>105</v>
      </c>
      <c r="F22" s="580"/>
      <c r="G22" s="279">
        <v>0</v>
      </c>
      <c r="H22" s="550" t="s">
        <v>94</v>
      </c>
      <c r="I22" s="551"/>
      <c r="J22" s="279">
        <v>0</v>
      </c>
      <c r="K22" s="21" t="s">
        <v>95</v>
      </c>
      <c r="L22" s="279">
        <v>0</v>
      </c>
      <c r="M22" s="21" t="s">
        <v>96</v>
      </c>
      <c r="N22" s="279">
        <v>0</v>
      </c>
      <c r="O22" s="550" t="s">
        <v>97</v>
      </c>
      <c r="P22" s="551"/>
      <c r="Q22" s="279">
        <v>0</v>
      </c>
      <c r="R22" s="550" t="s">
        <v>112</v>
      </c>
      <c r="S22" s="551"/>
      <c r="T22" s="279">
        <v>0</v>
      </c>
      <c r="W22" s="1"/>
    </row>
    <row r="23" spans="2:23" ht="24" customHeight="1" x14ac:dyDescent="0.15">
      <c r="B23" s="587"/>
      <c r="C23" s="587"/>
      <c r="D23" s="587"/>
      <c r="E23" s="580" t="s">
        <v>106</v>
      </c>
      <c r="F23" s="580"/>
      <c r="G23" s="279">
        <v>0</v>
      </c>
      <c r="H23" s="550" t="s">
        <v>107</v>
      </c>
      <c r="I23" s="551"/>
      <c r="J23" s="279">
        <v>0</v>
      </c>
      <c r="K23" s="21" t="s">
        <v>108</v>
      </c>
      <c r="L23" s="279">
        <v>0</v>
      </c>
      <c r="M23" s="21" t="s">
        <v>109</v>
      </c>
      <c r="N23" s="279">
        <v>0</v>
      </c>
      <c r="O23" s="550" t="s">
        <v>110</v>
      </c>
      <c r="P23" s="551"/>
      <c r="Q23" s="279">
        <v>0</v>
      </c>
      <c r="R23" s="550" t="s">
        <v>111</v>
      </c>
      <c r="S23" s="551"/>
      <c r="T23" s="279">
        <v>0</v>
      </c>
      <c r="W23" s="1"/>
    </row>
    <row r="24" spans="2:23" ht="24" customHeight="1" x14ac:dyDescent="0.15">
      <c r="B24" s="587" t="s">
        <v>36</v>
      </c>
      <c r="C24" s="587"/>
      <c r="D24" s="587"/>
      <c r="E24" s="580" t="s">
        <v>105</v>
      </c>
      <c r="F24" s="580"/>
      <c r="G24" s="279">
        <v>0</v>
      </c>
      <c r="H24" s="550" t="s">
        <v>94</v>
      </c>
      <c r="I24" s="551"/>
      <c r="J24" s="279">
        <v>0</v>
      </c>
      <c r="K24" s="21" t="s">
        <v>95</v>
      </c>
      <c r="L24" s="279">
        <v>0</v>
      </c>
      <c r="M24" s="21" t="s">
        <v>96</v>
      </c>
      <c r="N24" s="279">
        <v>0</v>
      </c>
      <c r="O24" s="550" t="s">
        <v>97</v>
      </c>
      <c r="P24" s="551"/>
      <c r="Q24" s="279">
        <v>0</v>
      </c>
      <c r="R24" s="550" t="s">
        <v>98</v>
      </c>
      <c r="S24" s="551"/>
      <c r="T24" s="279">
        <v>0</v>
      </c>
      <c r="W24" s="1"/>
    </row>
    <row r="25" spans="2:23" ht="9" customHeight="1" x14ac:dyDescent="0.15">
      <c r="G25" s="23"/>
      <c r="J25" s="23"/>
      <c r="L25" s="23"/>
      <c r="N25" s="23"/>
      <c r="O25" s="23"/>
      <c r="P25" s="23"/>
      <c r="Q25" s="23"/>
      <c r="R25" s="23"/>
      <c r="S25" s="23"/>
      <c r="T25" s="23"/>
      <c r="W25" s="1"/>
    </row>
    <row r="26" spans="2:23" ht="24" customHeight="1" x14ac:dyDescent="0.15">
      <c r="B26" s="564"/>
      <c r="C26" s="565"/>
      <c r="D26" s="566"/>
      <c r="E26" s="579" t="s">
        <v>104</v>
      </c>
      <c r="F26" s="579"/>
      <c r="G26" s="22" t="s">
        <v>429</v>
      </c>
      <c r="I26" s="564"/>
      <c r="J26" s="565"/>
      <c r="K26" s="565"/>
      <c r="L26" s="565"/>
      <c r="M26" s="565"/>
      <c r="N26" s="566"/>
      <c r="O26" s="22" t="s">
        <v>104</v>
      </c>
      <c r="Q26" s="552" t="s">
        <v>0</v>
      </c>
      <c r="R26" s="552"/>
      <c r="S26" s="552"/>
      <c r="T26" s="552"/>
      <c r="W26" s="1"/>
    </row>
    <row r="27" spans="2:23" ht="24" customHeight="1" x14ac:dyDescent="0.15">
      <c r="B27" s="576" t="s">
        <v>29</v>
      </c>
      <c r="C27" s="576"/>
      <c r="D27" s="576"/>
      <c r="E27" s="555">
        <v>0</v>
      </c>
      <c r="F27" s="555"/>
      <c r="G27" s="287">
        <v>0</v>
      </c>
      <c r="I27" s="561" t="s">
        <v>130</v>
      </c>
      <c r="J27" s="562"/>
      <c r="K27" s="562"/>
      <c r="L27" s="562"/>
      <c r="M27" s="562"/>
      <c r="N27" s="563"/>
      <c r="O27" s="279">
        <v>0</v>
      </c>
      <c r="Q27" s="553" t="s">
        <v>0</v>
      </c>
      <c r="R27" s="553"/>
      <c r="S27" s="553"/>
      <c r="T27" s="295"/>
      <c r="W27" s="1"/>
    </row>
    <row r="28" spans="2:23" ht="24" customHeight="1" x14ac:dyDescent="0.15">
      <c r="B28" s="554" t="s">
        <v>32</v>
      </c>
      <c r="C28" s="554"/>
      <c r="D28" s="554"/>
      <c r="E28" s="555">
        <v>0</v>
      </c>
      <c r="F28" s="555"/>
      <c r="G28" s="287">
        <v>0</v>
      </c>
      <c r="I28" s="559" t="s">
        <v>430</v>
      </c>
      <c r="J28" s="559"/>
      <c r="K28" s="559"/>
      <c r="L28" s="559"/>
      <c r="M28" s="559"/>
      <c r="N28" s="559"/>
      <c r="O28" s="555">
        <v>0</v>
      </c>
      <c r="Q28" s="554" t="s">
        <v>65</v>
      </c>
      <c r="R28" s="554"/>
      <c r="S28" s="554"/>
      <c r="T28" s="289"/>
      <c r="W28" s="1"/>
    </row>
    <row r="29" spans="2:23" ht="24" customHeight="1" x14ac:dyDescent="0.15">
      <c r="B29" s="554" t="s">
        <v>56</v>
      </c>
      <c r="C29" s="554"/>
      <c r="D29" s="554"/>
      <c r="E29" s="555">
        <v>0</v>
      </c>
      <c r="F29" s="555"/>
      <c r="G29" s="287">
        <v>0</v>
      </c>
      <c r="I29" s="559"/>
      <c r="J29" s="559"/>
      <c r="K29" s="559"/>
      <c r="L29" s="559"/>
      <c r="M29" s="559"/>
      <c r="N29" s="559"/>
      <c r="O29" s="555"/>
      <c r="Q29" s="554" t="s">
        <v>313</v>
      </c>
      <c r="R29" s="554"/>
      <c r="S29" s="554"/>
      <c r="T29" s="290"/>
      <c r="W29" s="1"/>
    </row>
    <row r="30" spans="2:23" ht="24" customHeight="1" x14ac:dyDescent="0.15">
      <c r="B30" s="576" t="s">
        <v>30</v>
      </c>
      <c r="C30" s="576"/>
      <c r="D30" s="576"/>
      <c r="E30" s="555">
        <v>0</v>
      </c>
      <c r="F30" s="555"/>
      <c r="G30" s="287">
        <v>0</v>
      </c>
      <c r="I30" s="561" t="s">
        <v>121</v>
      </c>
      <c r="J30" s="562"/>
      <c r="K30" s="562"/>
      <c r="L30" s="562"/>
      <c r="M30" s="562"/>
      <c r="N30" s="563"/>
      <c r="O30" s="279">
        <v>0</v>
      </c>
      <c r="Q30" s="1"/>
      <c r="T30" s="1"/>
      <c r="W30" s="1"/>
    </row>
    <row r="31" spans="2:23" ht="24" customHeight="1" thickBot="1" x14ac:dyDescent="0.2">
      <c r="B31" s="576" t="s">
        <v>31</v>
      </c>
      <c r="C31" s="576"/>
      <c r="D31" s="576"/>
      <c r="E31" s="555">
        <v>0</v>
      </c>
      <c r="F31" s="555"/>
      <c r="G31" s="287">
        <v>0</v>
      </c>
      <c r="I31" s="559" t="s">
        <v>431</v>
      </c>
      <c r="J31" s="559"/>
      <c r="K31" s="559"/>
      <c r="L31" s="559"/>
      <c r="M31" s="559"/>
      <c r="N31" s="559"/>
      <c r="O31" s="555">
        <v>0</v>
      </c>
      <c r="Q31" s="306" t="s">
        <v>435</v>
      </c>
      <c r="W31" s="1"/>
    </row>
    <row r="32" spans="2:23" ht="24" customHeight="1" thickBot="1" x14ac:dyDescent="0.2">
      <c r="B32" s="554" t="s">
        <v>33</v>
      </c>
      <c r="C32" s="554"/>
      <c r="D32" s="554"/>
      <c r="E32" s="555">
        <v>0</v>
      </c>
      <c r="F32" s="555"/>
      <c r="G32" s="287">
        <v>0</v>
      </c>
      <c r="I32" s="559"/>
      <c r="J32" s="559"/>
      <c r="K32" s="559"/>
      <c r="L32" s="559"/>
      <c r="M32" s="559"/>
      <c r="N32" s="559"/>
      <c r="O32" s="555"/>
      <c r="Q32" s="556" t="str">
        <f>$F$3&amp;"分 請求額"</f>
        <v>5月分 請求額</v>
      </c>
      <c r="R32" s="557"/>
      <c r="S32" s="577">
        <v>0</v>
      </c>
      <c r="T32" s="578"/>
      <c r="W32" s="1"/>
    </row>
    <row r="33" spans="2:23" ht="24" customHeight="1" x14ac:dyDescent="0.15">
      <c r="B33" s="554" t="s">
        <v>70</v>
      </c>
      <c r="C33" s="554"/>
      <c r="D33" s="554"/>
      <c r="E33" s="555">
        <v>0</v>
      </c>
      <c r="F33" s="555"/>
      <c r="G33" s="287">
        <v>0</v>
      </c>
      <c r="I33" s="561" t="s">
        <v>127</v>
      </c>
      <c r="J33" s="562"/>
      <c r="K33" s="562"/>
      <c r="L33" s="562"/>
      <c r="M33" s="562"/>
      <c r="N33" s="563"/>
      <c r="O33" s="279">
        <v>0</v>
      </c>
      <c r="W33" s="1"/>
    </row>
    <row r="34" spans="2:23" ht="24" customHeight="1" x14ac:dyDescent="0.15">
      <c r="B34" s="584" t="s">
        <v>428</v>
      </c>
      <c r="C34" s="585"/>
      <c r="D34" s="586"/>
      <c r="E34" s="555">
        <v>0</v>
      </c>
      <c r="F34" s="555"/>
      <c r="G34" s="293"/>
      <c r="I34" s="561" t="s">
        <v>128</v>
      </c>
      <c r="J34" s="562"/>
      <c r="K34" s="562"/>
      <c r="L34" s="562"/>
      <c r="M34" s="562"/>
      <c r="N34" s="563"/>
      <c r="O34" s="279">
        <v>0</v>
      </c>
      <c r="W34" s="1"/>
    </row>
    <row r="35" spans="2:23" ht="24" customHeight="1" x14ac:dyDescent="0.15">
      <c r="B35" s="554" t="s">
        <v>34</v>
      </c>
      <c r="C35" s="554"/>
      <c r="D35" s="229"/>
      <c r="E35" s="555">
        <v>0</v>
      </c>
      <c r="F35" s="555"/>
      <c r="G35" s="294"/>
      <c r="I35" s="561" t="s">
        <v>131</v>
      </c>
      <c r="J35" s="562"/>
      <c r="K35" s="562"/>
      <c r="L35" s="562"/>
      <c r="M35" s="562"/>
      <c r="N35" s="563"/>
      <c r="O35" s="279">
        <v>0</v>
      </c>
      <c r="W35" s="1"/>
    </row>
    <row r="36" spans="2:23" ht="9" customHeight="1" x14ac:dyDescent="0.15">
      <c r="G36" s="23"/>
      <c r="J36" s="23"/>
      <c r="L36" s="23"/>
      <c r="N36" s="23"/>
      <c r="O36" s="23"/>
      <c r="P36" s="23"/>
      <c r="W36" s="1"/>
    </row>
    <row r="37" spans="2:23" ht="18.75" customHeight="1" x14ac:dyDescent="0.15">
      <c r="E37" s="26"/>
      <c r="F37" s="26"/>
      <c r="G37" s="26"/>
      <c r="N37" s="1"/>
      <c r="Q37" s="1"/>
      <c r="T37" s="1"/>
    </row>
    <row r="38" spans="2:23" ht="18.75" customHeight="1" x14ac:dyDescent="0.15">
      <c r="E38" s="26"/>
      <c r="F38" s="26"/>
      <c r="G38" s="26"/>
      <c r="N38" s="1"/>
      <c r="Q38" s="1"/>
      <c r="T38" s="1"/>
    </row>
    <row r="39" spans="2:23" ht="18.75" customHeight="1" x14ac:dyDescent="0.15">
      <c r="E39" s="26"/>
      <c r="F39" s="26"/>
      <c r="G39" s="26"/>
      <c r="N39" s="1"/>
      <c r="Q39" s="1"/>
      <c r="T39" s="1"/>
    </row>
    <row r="40" spans="2:23" ht="18.75" customHeight="1" x14ac:dyDescent="0.15">
      <c r="E40" s="26"/>
      <c r="F40" s="26"/>
      <c r="G40" s="26"/>
      <c r="N40" s="1"/>
      <c r="Q40" s="1"/>
      <c r="T40" s="1"/>
    </row>
    <row r="41" spans="2:23" ht="18.75" customHeight="1" x14ac:dyDescent="0.15">
      <c r="E41" s="26"/>
      <c r="F41" s="26"/>
      <c r="G41" s="26"/>
      <c r="N41" s="1"/>
      <c r="Q41" s="1"/>
      <c r="T41" s="1"/>
    </row>
    <row r="42" spans="2:23" hidden="1" x14ac:dyDescent="0.15">
      <c r="E42" s="23" t="s">
        <v>37</v>
      </c>
      <c r="N42" s="1"/>
      <c r="Q42" s="1"/>
      <c r="T42" s="1"/>
    </row>
    <row r="43" spans="2:23" hidden="1" x14ac:dyDescent="0.15">
      <c r="E43" s="23" t="s">
        <v>38</v>
      </c>
      <c r="N43" s="1"/>
      <c r="Q43" s="1"/>
      <c r="T43" s="1"/>
    </row>
    <row r="44" spans="2:23" hidden="1" x14ac:dyDescent="0.15">
      <c r="E44" s="23" t="s">
        <v>39</v>
      </c>
      <c r="N44" s="1"/>
      <c r="Q44" s="1"/>
      <c r="T44" s="1"/>
    </row>
    <row r="45" spans="2:23" hidden="1" x14ac:dyDescent="0.15">
      <c r="E45" s="23" t="s">
        <v>57</v>
      </c>
      <c r="N45" s="1"/>
      <c r="Q45" s="1"/>
      <c r="T45" s="1"/>
    </row>
    <row r="46" spans="2:23" hidden="1" x14ac:dyDescent="0.15">
      <c r="E46" s="23" t="s">
        <v>40</v>
      </c>
    </row>
    <row r="47" spans="2:23" hidden="1" x14ac:dyDescent="0.15"/>
    <row r="48" spans="2:23" hidden="1" x14ac:dyDescent="0.15">
      <c r="E48" s="23" t="s">
        <v>37</v>
      </c>
    </row>
    <row r="49" spans="5:5" hidden="1" x14ac:dyDescent="0.15">
      <c r="E49" s="23" t="s">
        <v>38</v>
      </c>
    </row>
    <row r="50" spans="5:5" hidden="1" x14ac:dyDescent="0.15">
      <c r="E50" s="23" t="s">
        <v>39</v>
      </c>
    </row>
    <row r="51" spans="5:5" hidden="1" x14ac:dyDescent="0.15">
      <c r="E51" s="23" t="s">
        <v>41</v>
      </c>
    </row>
  </sheetData>
  <sheetProtection selectLockedCells="1"/>
  <mergeCells count="111">
    <mergeCell ref="R2:U2"/>
    <mergeCell ref="B18:C18"/>
    <mergeCell ref="B24:D24"/>
    <mergeCell ref="B27:D27"/>
    <mergeCell ref="C6:D6"/>
    <mergeCell ref="B32:D32"/>
    <mergeCell ref="B29:D29"/>
    <mergeCell ref="B11:D11"/>
    <mergeCell ref="B17:D17"/>
    <mergeCell ref="M2:O2"/>
    <mergeCell ref="E21:F21"/>
    <mergeCell ref="B4:D4"/>
    <mergeCell ref="E4:F4"/>
    <mergeCell ref="E23:F23"/>
    <mergeCell ref="E22:F22"/>
    <mergeCell ref="O5:P5"/>
    <mergeCell ref="O6:P6"/>
    <mergeCell ref="E7:F7"/>
    <mergeCell ref="O4:P4"/>
    <mergeCell ref="Q32:R32"/>
    <mergeCell ref="S32:T32"/>
    <mergeCell ref="I13:Q13"/>
    <mergeCell ref="I14:Q14"/>
    <mergeCell ref="U6:V6"/>
    <mergeCell ref="B33:D33"/>
    <mergeCell ref="B35:C35"/>
    <mergeCell ref="B31:D31"/>
    <mergeCell ref="C7:D7"/>
    <mergeCell ref="B5:D5"/>
    <mergeCell ref="B13:D13"/>
    <mergeCell ref="B16:D16"/>
    <mergeCell ref="B34:D34"/>
    <mergeCell ref="E24:F24"/>
    <mergeCell ref="B9:D9"/>
    <mergeCell ref="B22:D23"/>
    <mergeCell ref="B26:D26"/>
    <mergeCell ref="E14:F14"/>
    <mergeCell ref="E15:F15"/>
    <mergeCell ref="E16:F16"/>
    <mergeCell ref="E17:F17"/>
    <mergeCell ref="E18:F18"/>
    <mergeCell ref="E29:F29"/>
    <mergeCell ref="E30:F30"/>
    <mergeCell ref="E34:F34"/>
    <mergeCell ref="E35:F35"/>
    <mergeCell ref="E32:F32"/>
    <mergeCell ref="E33:F33"/>
    <mergeCell ref="E6:F6"/>
    <mergeCell ref="X3:Y3"/>
    <mergeCell ref="B6:B7"/>
    <mergeCell ref="B12:D12"/>
    <mergeCell ref="B14:D14"/>
    <mergeCell ref="B15:D15"/>
    <mergeCell ref="B30:D30"/>
    <mergeCell ref="O23:P23"/>
    <mergeCell ref="O24:P24"/>
    <mergeCell ref="B28:D28"/>
    <mergeCell ref="O22:P22"/>
    <mergeCell ref="V15:W15"/>
    <mergeCell ref="B10:D10"/>
    <mergeCell ref="E9:F9"/>
    <mergeCell ref="E10:F10"/>
    <mergeCell ref="E11:F11"/>
    <mergeCell ref="E12:F12"/>
    <mergeCell ref="E13:F13"/>
    <mergeCell ref="E26:F26"/>
    <mergeCell ref="E27:F27"/>
    <mergeCell ref="E28:F28"/>
    <mergeCell ref="R4:S4"/>
    <mergeCell ref="R5:S5"/>
    <mergeCell ref="R6:S6"/>
    <mergeCell ref="E5:F5"/>
    <mergeCell ref="R24:S24"/>
    <mergeCell ref="I28:N29"/>
    <mergeCell ref="I9:Q9"/>
    <mergeCell ref="I10:Q10"/>
    <mergeCell ref="I11:Q11"/>
    <mergeCell ref="I34:N34"/>
    <mergeCell ref="I35:N35"/>
    <mergeCell ref="I30:N30"/>
    <mergeCell ref="I26:N26"/>
    <mergeCell ref="I27:N27"/>
    <mergeCell ref="O28:O29"/>
    <mergeCell ref="O31:O32"/>
    <mergeCell ref="I31:N32"/>
    <mergeCell ref="I33:N33"/>
    <mergeCell ref="I12:Q12"/>
    <mergeCell ref="U4:V4"/>
    <mergeCell ref="T9:W9"/>
    <mergeCell ref="T10:V10"/>
    <mergeCell ref="T11:V11"/>
    <mergeCell ref="T12:V12"/>
    <mergeCell ref="E31:F31"/>
    <mergeCell ref="Q29:S29"/>
    <mergeCell ref="Q26:T26"/>
    <mergeCell ref="H22:I22"/>
    <mergeCell ref="H23:I23"/>
    <mergeCell ref="H24:I24"/>
    <mergeCell ref="H4:I4"/>
    <mergeCell ref="H5:I5"/>
    <mergeCell ref="H6:I6"/>
    <mergeCell ref="H7:I7"/>
    <mergeCell ref="T15:U15"/>
    <mergeCell ref="I15:Q15"/>
    <mergeCell ref="I16:Q16"/>
    <mergeCell ref="I17:Q17"/>
    <mergeCell ref="I18:Q18"/>
    <mergeCell ref="Q27:S27"/>
    <mergeCell ref="Q28:S28"/>
    <mergeCell ref="R22:S22"/>
    <mergeCell ref="R23:S23"/>
  </mergeCells>
  <phoneticPr fontId="2"/>
  <dataValidations count="4">
    <dataValidation type="list" allowBlank="1" showInputMessage="1" showErrorMessage="1" sqref="D35 D18">
      <formula1>$E$42:$E$46</formula1>
    </dataValidation>
    <dataValidation type="list" allowBlank="1" showInputMessage="1" showErrorMessage="1" sqref="W10 T27">
      <formula1>$E$48:$E$51</formula1>
    </dataValidation>
    <dataValidation type="list" allowBlank="1" showInputMessage="1" showErrorMessage="1" sqref="W12 T29">
      <formula1>"あり,なし"</formula1>
    </dataValidation>
    <dataValidation type="list" allowBlank="1" showInputMessage="1" showErrorMessage="1" sqref="W11 T28">
      <formula1>"なし,Ⅰ型,Ⅱ型"</formula1>
    </dataValidation>
  </dataValidations>
  <printOptions horizontalCentered="1"/>
  <pageMargins left="0.39370078740157483" right="0.39370078740157483" top="0.59055118110236227" bottom="0.39370078740157483" header="0.31496062992125984" footer="0.31496062992125984"/>
  <pageSetup paperSize="9" scale="74" fitToHeight="0" orientation="landscape" r:id="rId1"/>
  <headerFooter alignWithMargins="0"/>
  <ignoredErrors>
    <ignoredError sqref="E3:F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資料一覧</vt:lpstr>
      <vt:lpstr>【共通】</vt:lpstr>
      <vt:lpstr>P1</vt:lpstr>
      <vt:lpstr>P2</vt:lpstr>
      <vt:lpstr>P3-1</vt:lpstr>
      <vt:lpstr>P3-2</vt:lpstr>
      <vt:lpstr>P3-3</vt:lpstr>
      <vt:lpstr>P4</vt:lpstr>
      <vt:lpstr>（旧）P5-1</vt:lpstr>
      <vt:lpstr>（旧）P5-2</vt:lpstr>
      <vt:lpstr>P5-1</vt:lpstr>
      <vt:lpstr>P5-2</vt:lpstr>
      <vt:lpstr>P5-3</vt:lpstr>
      <vt:lpstr>P5-4</vt:lpstr>
      <vt:lpstr>P6</vt:lpstr>
      <vt:lpstr>P7</vt:lpstr>
      <vt:lpstr>P8</vt:lpstr>
      <vt:lpstr>P9</vt:lpstr>
      <vt:lpstr>'（旧）P5-1'!Print_Area</vt:lpstr>
      <vt:lpstr>'（旧）P5-2'!Print_Area</vt:lpstr>
      <vt:lpstr>【共通】!Print_Area</vt:lpstr>
      <vt:lpstr>'P1'!Print_Area</vt:lpstr>
      <vt:lpstr>'P2'!Print_Area</vt:lpstr>
      <vt:lpstr>'P3-1'!Print_Area</vt:lpstr>
      <vt:lpstr>'P3-2'!Print_Area</vt:lpstr>
      <vt:lpstr>'P3-3'!Print_Area</vt:lpstr>
      <vt:lpstr>'P4'!Print_Area</vt:lpstr>
      <vt:lpstr>'P5-1'!Print_Area</vt:lpstr>
      <vt:lpstr>'P5-2'!Print_Area</vt:lpstr>
      <vt:lpstr>'P5-3'!Print_Area</vt:lpstr>
      <vt:lpstr>'P5-4'!Print_Area</vt:lpstr>
      <vt:lpstr>'P6'!Print_Area</vt:lpstr>
      <vt:lpstr>'P7'!Print_Area</vt:lpstr>
      <vt:lpstr>'P8'!Print_Area</vt:lpstr>
      <vt:lpstr>'P9'!Print_Area</vt:lpstr>
      <vt:lpstr>資料一覧!Print_Area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H1530</dc:creator>
  <cp:lastModifiedBy>Windows ユーザー</cp:lastModifiedBy>
  <cp:lastPrinted>2025-06-16T00:36:57Z</cp:lastPrinted>
  <dcterms:created xsi:type="dcterms:W3CDTF">2007-11-28T08:57:04Z</dcterms:created>
  <dcterms:modified xsi:type="dcterms:W3CDTF">2025-07-31T09:39:02Z</dcterms:modified>
</cp:coreProperties>
</file>